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nhbi\OneDrive - Deakin University\Desktop\"/>
    </mc:Choice>
  </mc:AlternateContent>
  <xr:revisionPtr revIDLastSave="0" documentId="13_ncr:1_{9FCA684A-F31A-43C2-8B01-05735E67DD44}" xr6:coauthVersionLast="46" xr6:coauthVersionMax="46" xr10:uidLastSave="{00000000-0000-0000-0000-000000000000}"/>
  <bookViews>
    <workbookView xWindow="-120" yWindow="-120" windowWidth="29040" windowHeight="15840" firstSheet="2" activeTab="15" xr2:uid="{A2EFD6C3-8015-4CB4-9BED-69770E110B14}"/>
  </bookViews>
  <sheets>
    <sheet name="Variable Description" sheetId="1" r:id="rId1"/>
    <sheet name="1.A" sheetId="23" r:id="rId2"/>
    <sheet name="1.B" sheetId="10" r:id="rId3"/>
    <sheet name="1.C" sheetId="11" r:id="rId4"/>
    <sheet name="1.D" sheetId="12" r:id="rId5"/>
    <sheet name="1.E" sheetId="13" r:id="rId6"/>
    <sheet name="1.F" sheetId="14" r:id="rId7"/>
    <sheet name="1.G" sheetId="15" r:id="rId8"/>
    <sheet name="1.H" sheetId="16" r:id="rId9"/>
    <sheet name="1.I" sheetId="17" r:id="rId10"/>
    <sheet name="1.J" sheetId="19" r:id="rId11"/>
    <sheet name="2.A Logstic Regression" sheetId="24" r:id="rId12"/>
    <sheet name="2.B" sheetId="49" r:id="rId13"/>
    <sheet name="2.C Inteaction - Binary Var" sheetId="48" r:id="rId14"/>
    <sheet name="3.0 Logstic Regression" sheetId="27" r:id="rId15"/>
    <sheet name="3.A" sheetId="30" r:id="rId16"/>
    <sheet name="3.B" sheetId="32" r:id="rId17"/>
    <sheet name="3.C" sheetId="37" r:id="rId18"/>
    <sheet name="3.D" sheetId="38" r:id="rId19"/>
    <sheet name="3.E" sheetId="39" r:id="rId20"/>
    <sheet name="3.F" sheetId="40" r:id="rId21"/>
    <sheet name="3.G" sheetId="41" r:id="rId22"/>
    <sheet name="3.H" sheetId="42" r:id="rId23"/>
    <sheet name="3.I" sheetId="43" r:id="rId24"/>
    <sheet name="4.A  Logstic Regression" sheetId="44" r:id="rId25"/>
    <sheet name="4.B" sheetId="47" r:id="rId26"/>
    <sheet name="5.A Time Series" sheetId="3" r:id="rId27"/>
  </sheets>
  <externalReferences>
    <externalReference r:id="rId28"/>
  </externalReferences>
  <definedNames>
    <definedName name="Productivity">'[1]Survey Data'!$E$2:$E$49</definedName>
    <definedName name="Sa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43" l="1"/>
  <c r="H44" i="44"/>
  <c r="L39" i="43"/>
  <c r="D14" i="43" l="1"/>
  <c r="D15" i="43"/>
  <c r="D16" i="43"/>
  <c r="D17" i="43"/>
  <c r="D18" i="43"/>
  <c r="D13" i="43"/>
  <c r="G10" i="44"/>
  <c r="G12" i="44"/>
  <c r="G11" i="44"/>
  <c r="H45" i="44"/>
  <c r="D34" i="48" l="1"/>
  <c r="C34" i="48"/>
  <c r="B34" i="48"/>
  <c r="D33" i="48"/>
  <c r="C33" i="48"/>
  <c r="B33" i="48"/>
  <c r="D32" i="48"/>
  <c r="C32" i="48"/>
  <c r="K21" i="47" l="1"/>
  <c r="K22" i="47"/>
  <c r="K23" i="47"/>
  <c r="K24" i="47"/>
  <c r="K25" i="47"/>
  <c r="K26" i="47"/>
  <c r="K27" i="47"/>
  <c r="K28" i="47"/>
  <c r="K29" i="47"/>
  <c r="K30" i="47"/>
  <c r="K31" i="47"/>
  <c r="K32" i="47"/>
  <c r="K33" i="47"/>
  <c r="K34" i="47"/>
  <c r="K20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E20" i="47"/>
  <c r="J21" i="47"/>
  <c r="J22" i="47"/>
  <c r="J23" i="47"/>
  <c r="J24" i="47"/>
  <c r="J25" i="47"/>
  <c r="J26" i="47"/>
  <c r="J27" i="47"/>
  <c r="J28" i="47"/>
  <c r="J29" i="47"/>
  <c r="J30" i="47"/>
  <c r="J31" i="47"/>
  <c r="J32" i="47"/>
  <c r="J33" i="47"/>
  <c r="J34" i="47"/>
  <c r="J20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D20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P12" i="47"/>
  <c r="P13" i="47"/>
  <c r="P14" i="47" s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U7" i="3"/>
  <c r="R7" i="3"/>
  <c r="S7" i="3"/>
  <c r="T7" i="3"/>
  <c r="Q7" i="3"/>
  <c r="U6" i="3"/>
  <c r="R6" i="3"/>
  <c r="S6" i="3"/>
  <c r="T6" i="3"/>
  <c r="Q6" i="3"/>
  <c r="G5" i="3"/>
  <c r="G6" i="3"/>
  <c r="G7" i="3"/>
  <c r="G8" i="3"/>
  <c r="G9" i="3"/>
  <c r="G10" i="3"/>
  <c r="G11" i="3"/>
  <c r="G12" i="3"/>
  <c r="G13" i="3"/>
  <c r="G14" i="3"/>
  <c r="G15" i="3"/>
  <c r="G4" i="3"/>
  <c r="F5" i="3"/>
  <c r="F6" i="3"/>
  <c r="F7" i="3"/>
  <c r="F8" i="3"/>
  <c r="F9" i="3"/>
  <c r="F10" i="3"/>
  <c r="F11" i="3"/>
  <c r="F12" i="3"/>
  <c r="F13" i="3"/>
  <c r="F14" i="3"/>
  <c r="F15" i="3"/>
  <c r="F4" i="3"/>
  <c r="E15" i="3"/>
  <c r="E16" i="3"/>
  <c r="E5" i="3"/>
  <c r="E6" i="3"/>
  <c r="E7" i="3"/>
  <c r="E8" i="3"/>
  <c r="E9" i="3"/>
  <c r="E10" i="3"/>
  <c r="E11" i="3"/>
  <c r="E12" i="3"/>
  <c r="E13" i="3"/>
  <c r="E14" i="3"/>
  <c r="E4" i="3"/>
  <c r="C153" i="24" l="1"/>
  <c r="C152" i="24"/>
  <c r="E3" i="24" l="1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2" i="24"/>
</calcChain>
</file>

<file path=xl/sharedStrings.xml><?xml version="1.0" encoding="utf-8"?>
<sst xmlns="http://schemas.openxmlformats.org/spreadsheetml/2006/main" count="1501" uniqueCount="306">
  <si>
    <t xml:space="preserve"> </t>
  </si>
  <si>
    <t>The data in this database all relate to the end of the same financial year for all stores</t>
  </si>
  <si>
    <t>The number of full years of operation of the store.</t>
  </si>
  <si>
    <t>The number of competing stores in the consumer catchment area</t>
  </si>
  <si>
    <t>The total number of hours open for trading per week</t>
  </si>
  <si>
    <t>1=Male store manager; 0=Female store manager</t>
  </si>
  <si>
    <t>The proportion of the staff at the store which belongs to a union.</t>
  </si>
  <si>
    <t>The number of parking spaces available to the store.</t>
  </si>
  <si>
    <t>Time Period</t>
  </si>
  <si>
    <t>Quarter</t>
  </si>
  <si>
    <t>Total Sales ($m)</t>
  </si>
  <si>
    <t>Sales ($m)</t>
  </si>
  <si>
    <t>Gross_Profit ($m)</t>
  </si>
  <si>
    <t>Advertising_Expense_($'000)</t>
  </si>
  <si>
    <t>Wages ($m)</t>
  </si>
  <si>
    <t>Number_ of_Staff</t>
  </si>
  <si>
    <t>Number_Of_Competitors:</t>
  </si>
  <si>
    <t>Hours_Trading:</t>
  </si>
  <si>
    <t>Open_24X7</t>
  </si>
  <si>
    <t>Gender_Manager</t>
  </si>
  <si>
    <t>Age_Manager</t>
  </si>
  <si>
    <t>Experience_Manager</t>
  </si>
  <si>
    <t>Number_of_Traning_Manager</t>
  </si>
  <si>
    <t>Membership_Union%:</t>
  </si>
  <si>
    <t>Parking_ Spaces</t>
  </si>
  <si>
    <t xml:space="preserve">Variable Name </t>
  </si>
  <si>
    <t xml:space="preserve">Description </t>
  </si>
  <si>
    <t>Total Sales revenue for each store for the financial year in $ million.</t>
  </si>
  <si>
    <t>The number of effective full-time staff employed on a monthly basis.</t>
  </si>
  <si>
    <t>Age_of_the_Store (Yrs)</t>
  </si>
  <si>
    <t>Gross Profit for each store for the financial year in $ million.</t>
  </si>
  <si>
    <t>Advertising and promotional expenses for the financial year in $'000</t>
  </si>
  <si>
    <t>Age of the store manage in years</t>
  </si>
  <si>
    <t>eStore</t>
  </si>
  <si>
    <t>Number_of_Staff</t>
  </si>
  <si>
    <t>Total Wage and Salary bill for the financial year in $ million.</t>
  </si>
  <si>
    <t>AA5</t>
  </si>
  <si>
    <t>AA13</t>
  </si>
  <si>
    <t>AA17</t>
  </si>
  <si>
    <t>RogerLake is a fictitious company and meant to bear no resemblance to any existing organisations. All data are fictitious.</t>
  </si>
  <si>
    <t>Random Sample of 150 stores Year Ended June 30, 2020</t>
  </si>
  <si>
    <t>Number of years of experience in some form of junior/senior management at stores</t>
  </si>
  <si>
    <t>Number of management training courses taken while employed at RogerLake</t>
  </si>
  <si>
    <t>1=the store is open 24x7; 0=The store is Not open 24x7</t>
  </si>
  <si>
    <t>1=The store has a Web Presence (eStore), 0=The store has no Web Presence (No eStore)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</si>
  <si>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</si>
  <si>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</si>
  <si>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</si>
  <si>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</si>
  <si>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</si>
  <si>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</si>
  <si>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</si>
  <si>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</si>
  <si>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</si>
  <si>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</si>
  <si>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</si>
  <si>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</si>
  <si>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</si>
  <si>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</si>
  <si>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</si>
  <si>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</si>
  <si>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</si>
  <si>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</si>
  <si>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</si>
  <si>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</si>
  <si>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</si>
  <si>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</si>
  <si>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</si>
  <si>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</si>
  <si>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Age_of_the_Store^2 (Yrs)</t>
  </si>
  <si>
    <t>RESIDUAL OUTPUT</t>
  </si>
  <si>
    <t>Observation</t>
  </si>
  <si>
    <t>Predicted Sales ($m)</t>
  </si>
  <si>
    <t>Residuals</t>
  </si>
  <si>
    <t>Standard Residuals</t>
  </si>
  <si>
    <t>PROBABILITY OUTPUT</t>
  </si>
  <si>
    <t>Percentile</t>
  </si>
  <si>
    <t>This worksheet plots two-way interaction effects for a binary moderator. The moderator should have values 0 and 1. For further information see www.jeremydawson.co.uk/slopes.htm.</t>
  </si>
  <si>
    <t>Enter information from your regression in the shaded cells</t>
  </si>
  <si>
    <t>Variable names:</t>
  </si>
  <si>
    <t>Name of independent variable:</t>
  </si>
  <si>
    <t>Meaning of dummy variable value "0"</t>
  </si>
  <si>
    <t>Meaning of dummy value "1"</t>
  </si>
  <si>
    <t>Regression Coefficients:</t>
  </si>
  <si>
    <t>Independent variable:</t>
  </si>
  <si>
    <t>Interacting variable:</t>
  </si>
  <si>
    <t>Interaction Term:</t>
  </si>
  <si>
    <t>Intercept / Constant:</t>
  </si>
  <si>
    <t>Means / SDs of variables:</t>
  </si>
  <si>
    <t>Mean of independent variable:</t>
  </si>
  <si>
    <t>SD of independent variable:</t>
  </si>
  <si>
    <t>Do not type below this line</t>
  </si>
  <si>
    <t>interaction</t>
  </si>
  <si>
    <t>closed</t>
  </si>
  <si>
    <t>competitors</t>
  </si>
  <si>
    <t>Logistic Regression</t>
  </si>
  <si>
    <t># Iter</t>
  </si>
  <si>
    <t>Alpha</t>
  </si>
  <si>
    <t>LL statistics</t>
  </si>
  <si>
    <t>Covariance matrix</t>
  </si>
  <si>
    <t>Converge</t>
  </si>
  <si>
    <t>Classification Table</t>
  </si>
  <si>
    <t>Cutoff</t>
  </si>
  <si>
    <t>AUC</t>
  </si>
  <si>
    <t/>
  </si>
  <si>
    <t>coeff</t>
  </si>
  <si>
    <t>s.e.</t>
  </si>
  <si>
    <t>Wald</t>
  </si>
  <si>
    <t>p-value</t>
  </si>
  <si>
    <t>exp(b)</t>
  </si>
  <si>
    <t>lower</t>
  </si>
  <si>
    <t>upper</t>
  </si>
  <si>
    <t>LL</t>
  </si>
  <si>
    <t>Obs Suc</t>
  </si>
  <si>
    <t>Obs Fail</t>
  </si>
  <si>
    <t>intercept</t>
  </si>
  <si>
    <t>LL0</t>
  </si>
  <si>
    <t>Pred Suc</t>
  </si>
  <si>
    <t>Chi-sq</t>
  </si>
  <si>
    <t>Pred Fail</t>
  </si>
  <si>
    <t>Accuracy</t>
  </si>
  <si>
    <t>R-sq (L)</t>
  </si>
  <si>
    <t>R-sq (CS)</t>
  </si>
  <si>
    <t>R-sq (N)</t>
  </si>
  <si>
    <t>AIC</t>
  </si>
  <si>
    <t>BIC</t>
  </si>
  <si>
    <t>4 MA</t>
  </si>
  <si>
    <t>4 Centered MA</t>
  </si>
  <si>
    <t>Ratio (Obs/MA)</t>
  </si>
  <si>
    <t>Index</t>
  </si>
  <si>
    <t>Deseasonalised</t>
  </si>
  <si>
    <t>Trend</t>
  </si>
  <si>
    <t>Forecast</t>
  </si>
  <si>
    <t>Observed</t>
  </si>
  <si>
    <t>APE</t>
  </si>
  <si>
    <t>Average</t>
  </si>
  <si>
    <t>Indices</t>
  </si>
  <si>
    <t>SUM</t>
  </si>
  <si>
    <t>Male</t>
  </si>
  <si>
    <t>Female</t>
  </si>
  <si>
    <t>logit</t>
  </si>
  <si>
    <t>odds</t>
  </si>
  <si>
    <t xml:space="preserve">probality </t>
  </si>
  <si>
    <t>open 24/7</t>
  </si>
  <si>
    <t>1.A</t>
  </si>
  <si>
    <t xml:space="preserve">A Correlation Matrix was conducted using the varibles of RogerLakeStore Data </t>
  </si>
  <si>
    <t>Strong positive</t>
  </si>
  <si>
    <t xml:space="preserve">weak negative </t>
  </si>
  <si>
    <t>Moderate positive</t>
  </si>
  <si>
    <t>Weak positive</t>
  </si>
  <si>
    <t>Correlation Maxtrix</t>
  </si>
  <si>
    <t xml:space="preserve"> Number_of_Staff has a correlation of 0.73 to Sales($m) while Wages ($m) has a correlation of 0.81 to Sales($M)</t>
  </si>
  <si>
    <t>Therefore Number_of_Staff is removed over wages($M) as 0.73 &lt; 0.81</t>
  </si>
  <si>
    <t xml:space="preserve">All Varibles that have MC have been removed </t>
  </si>
  <si>
    <t>The sample size for this linear model is n = 150</t>
  </si>
  <si>
    <r>
      <t xml:space="preserve">Anova: </t>
    </r>
    <r>
      <rPr>
        <i/>
        <sz val="10"/>
        <color rgb="FFFF0000"/>
        <rFont val="Arial"/>
        <family val="2"/>
      </rPr>
      <t>p</t>
    </r>
    <r>
      <rPr>
        <sz val="10"/>
        <color rgb="FFFF0000"/>
        <rFont val="Arial"/>
        <family val="2"/>
      </rPr>
      <t>-value &lt; 0.05 there Reject Ho. Overall the model has some predicitive power.</t>
    </r>
  </si>
  <si>
    <r>
      <t>Ho: B</t>
    </r>
    <r>
      <rPr>
        <vertAlign val="subscript"/>
        <sz val="10"/>
        <color rgb="FFFF0000"/>
        <rFont val="Arial"/>
        <family val="2"/>
      </rPr>
      <t>1</t>
    </r>
    <r>
      <rPr>
        <sz val="10"/>
        <color rgb="FFFF0000"/>
        <rFont val="Arial"/>
        <family val="2"/>
      </rPr>
      <t>=0</t>
    </r>
  </si>
  <si>
    <r>
      <t>Ha: B</t>
    </r>
    <r>
      <rPr>
        <vertAlign val="subscript"/>
        <sz val="10"/>
        <color rgb="FFFF0000"/>
        <rFont val="Arial"/>
        <family val="2"/>
      </rPr>
      <t>1</t>
    </r>
    <r>
      <rPr>
        <sz val="10"/>
        <color rgb="FFFF0000"/>
        <rFont val="Arial"/>
        <family val="2"/>
      </rPr>
      <t>≠0</t>
    </r>
  </si>
  <si>
    <t>Number_of_Traning_Manager is NOT significant as p-value = 0.97 &gt; 0.05</t>
  </si>
  <si>
    <t>Standard Error of 1.37 explains how different the actual mean is likely to be from Predicted mean</t>
  </si>
  <si>
    <t>Adjusted R Square is 0.85 which penalises excessive use of unimportant IVs  and is useful in compraing with other models</t>
  </si>
  <si>
    <t>R2 = 86%. Approximately 86% of variation in Sales($m) can be explained by the regression model</t>
  </si>
  <si>
    <t>Correlation between Sales($m) and Ivs</t>
  </si>
  <si>
    <t>F-Test of &lt; 0.05 P value suggest good model</t>
  </si>
  <si>
    <t>Testing the population slope to determine whether there is a relationship between Sales($m) and Number_of_Traning_Manager.</t>
  </si>
  <si>
    <t>p-value &gt; alpha (0.97 &gt; 0.05), Not Reject Ho and conclude Number_of_Traning_Manager is not statistical significant in the model.</t>
  </si>
  <si>
    <r>
      <t>Approximately 14% of the variation in Sales($m) would be explained by other factors not included in the model. The value of R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 xml:space="preserve"> is high, thus this is a strong predictive model.</t>
    </r>
  </si>
  <si>
    <r>
      <t>R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 xml:space="preserve"> = 86%. Approximately 86% of variation in Sales($m) can be explained by the regression model (i.e., variables included in the regression model).</t>
    </r>
  </si>
  <si>
    <t>Therefore decision to remove the IV Number_of_Traning_Manager from the model</t>
  </si>
  <si>
    <t>Standard Error of 1.36 explains how different the actual mean is likely to be from Predicted mean</t>
  </si>
  <si>
    <t>Standard Error of 1.38 explains how different the actual mean is likely to be from Predicted mean</t>
  </si>
  <si>
    <t>Testing the population slope to determine whether there is a relationship between Sales($m) and Gross_Profit ($m).</t>
  </si>
  <si>
    <t>Therefore decision to remove the IV Gross_Profit ($m) from the model</t>
  </si>
  <si>
    <t>Gross_Profit ($m) is NOT significant as p-value = 0.89 &gt; 0.05</t>
  </si>
  <si>
    <t>p-value &gt; alpha (0.89 &gt; 0.05), Not Reject Ho and concludeGross_Profit ($m) is not statistical significant in the model.</t>
  </si>
  <si>
    <t>Testing the population slope to determine whether there is a relationship between Sales($m) and Open_24X7.</t>
  </si>
  <si>
    <t>Predicted forcast</t>
  </si>
  <si>
    <t>Therefore decision to remove the IV Open_24X7 from the model</t>
  </si>
  <si>
    <t>Open_24X7 is NOT significant as p-value = 0.82 &gt; 0.05</t>
  </si>
  <si>
    <t>p-value &gt; alpha (0.82 &gt; 0.05), Not Reject Ho and conclude Open_24X7 is not statistical significant in the model.</t>
  </si>
  <si>
    <t>Testing the population slope to determine whether there is a relationship between Sales($m) and Parking_ Spaces.</t>
  </si>
  <si>
    <t>Therefore decision to remove the IV Parking_ Spaces from the model</t>
  </si>
  <si>
    <t>Parking_ Spaces is NOT significant as p-value = 0.45 &gt; 0.05</t>
  </si>
  <si>
    <t>p-value &gt; alpha (0.45 &gt; 0.05), Not Reject Ho and conclude Parking_ Spaces is not statistical significant in the model.</t>
  </si>
  <si>
    <t>Testing the population slope to determine whether there is a relationship between Sales($m) and eStore.</t>
  </si>
  <si>
    <t>Therefore decision to remove the IV eStore from the model</t>
  </si>
  <si>
    <t>eStore is NOT significant as p-value = 0.27 &gt; 0.05</t>
  </si>
  <si>
    <t>p-value &gt; alpha (0.27 &gt; 0.05), Not Reject Ho and conclude eStore is not statistical significant in the model.</t>
  </si>
  <si>
    <t>Testing the population slope to determine whether there is a relationship between Sales($m) and Hours_Trading.</t>
  </si>
  <si>
    <t>Therefore decision to remove the IV Hours_Trading from the model</t>
  </si>
  <si>
    <t>Testing the population slope to determine whether there is a relationship between Sales($m) and Membership_Union%.</t>
  </si>
  <si>
    <t>Membership_Union% is NOT significant as p-value = 0.14 &gt; 0.05</t>
  </si>
  <si>
    <t>p-value &gt; alpha (0.14 &gt; 0.05), Not Reject Ho and concludeMembership_Union% is not statistical significant in the model.</t>
  </si>
  <si>
    <t>Therefore decision to remove the IV Membership_Union% from the model</t>
  </si>
  <si>
    <t>It is interesting to note that Gender_Manager IV has decreases its P value below P &lt;0.05</t>
  </si>
  <si>
    <t>While Age of the store P value is P&gt;0.05</t>
  </si>
  <si>
    <t>Therefore decision to remove the IV Age_of_the_Store^2 (Yrs) from the model</t>
  </si>
  <si>
    <t>Testing the population slope to determine whether there is a relationship between Sales($m) and Age_of_the_Store^2 (Yrs).</t>
  </si>
  <si>
    <t>All individual independent variables (including the interaction term) are individually signficant at p &lt; .05.</t>
  </si>
  <si>
    <t>In other words, open 24/7  Stores moderates the relationship between number of competitors  and Sales.</t>
  </si>
  <si>
    <t>At High levels of Competitors,  open 24/7  Stores  on average make more Sales than closed.</t>
  </si>
  <si>
    <t>At low levels of Competitors, closed Stores are on average make more Sales than open 24/7.</t>
  </si>
  <si>
    <t xml:space="preserve">Overall, open 24/7  Stores interacts with number of competitors and sales (moderates the relationship between high competitors and sales), such that the relationship is significantly positive  foropen 24/7stores and negative for stores that closed early. </t>
  </si>
  <si>
    <t>Standard Error of 2.89 explains how different the actual mean is likely to be from Predicted mean</t>
  </si>
  <si>
    <t>Adjusted R Square is 0.35 which penalises excessive use of unimportant IVs  and is useful in compraing with other models</t>
  </si>
  <si>
    <t>R2 = 36%. Approximately 36% of variation in Sales($m) can be explained by the regression model</t>
  </si>
  <si>
    <t>The Independent Varibles choosen from the data set are Number_of_Traning_Manager,  Gross_Profit ($m),   Age_of_the_Store^2 (Yrs),  Wages ($m) and   Advertising_Expense_($'000) Number_Of_Competitors: Gender_Manager Age_Manager Experience_Manager Membership_Union%: eStore Parking_ Spaces Open_24X7</t>
  </si>
  <si>
    <t>Correlation between Sales($m) and IVs is 0.93</t>
  </si>
  <si>
    <r>
      <t>R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 xml:space="preserve"> = 36%. Approximately 36% of variation in Sales($m) can be explained by the regression model (i.e., variables included in the regression model).</t>
    </r>
  </si>
  <si>
    <r>
      <t>Approximately 64% of the variation in Sales($m) would be explained by other factors not included in the model. The value of R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 xml:space="preserve"> is moderate to low, thus this is a weak predictive model.</t>
    </r>
  </si>
  <si>
    <t>Independents Varibles and Dependant varaibles Hugo has asked Us to use</t>
  </si>
  <si>
    <t>F-Test of &lt; 0.05 P value suggest significant model</t>
  </si>
  <si>
    <t>Practical Solution</t>
  </si>
  <si>
    <t>Stores With High number of Competitors should open 24/7 to increase Sales</t>
  </si>
  <si>
    <t>Stores With low number of Competitors should not open 24/7  to increase Sales</t>
  </si>
  <si>
    <t>This model should not be used to predict Sales</t>
  </si>
  <si>
    <t>Significance of the interaction term indicates that open 24/7 or not open interacts with number of competiton in predicting Sales.</t>
  </si>
  <si>
    <t>Therefore  wages($M) is removed over Number_of_Staff as 0.1212 &lt; 0.12127</t>
  </si>
  <si>
    <t>The Varible  Number_of_Staff and Wages ($m) have MC of 0.92</t>
  </si>
  <si>
    <t>The Varible  Advertising_Expense_($'000) and Sales ($m) have MC of 0.84</t>
  </si>
  <si>
    <t xml:space="preserve"> Number_of_Staff has a correlation of 0.1217 to Open_24X7 while Wages ($m) has a correlation of 0.1212 to Open_24X7</t>
  </si>
  <si>
    <t xml:space="preserve"> Advertising_Expense_($'000) has a correlation of 0.73 to Open_24X7 while Sales ($m) has a correlation of 0.81 to Open_24X7</t>
  </si>
  <si>
    <t xml:space="preserve">The final IV to be used in logistic model are </t>
  </si>
  <si>
    <t>No more IV have MC</t>
  </si>
  <si>
    <r>
      <t>According to Cox and Snell R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, 35.9 percent of variation in the dependent variable can be explained by the regression model.</t>
    </r>
  </si>
  <si>
    <r>
      <t>According to Nagelkerke R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, 48.8 percent of variation in the dependent variable can be explained by the regression model. </t>
    </r>
  </si>
  <si>
    <t>df = number of variables in the model - 1</t>
  </si>
  <si>
    <t>Compared to baseline model, the final logistic model significantly reduced LL value, providing evidence for statistical significance of the overall model</t>
  </si>
  <si>
    <r>
      <t xml:space="preserve">Of the 88 Stores who </t>
    </r>
    <r>
      <rPr>
        <u/>
        <sz val="10"/>
        <color rgb="FF00B050"/>
        <rFont val="Calibri"/>
        <family val="2"/>
        <scheme val="minor"/>
      </rPr>
      <t>did not have an Estore</t>
    </r>
    <r>
      <rPr>
        <sz val="10"/>
        <color rgb="FF00B050"/>
        <rFont val="Calibri"/>
        <family val="2"/>
        <scheme val="minor"/>
      </rPr>
      <t xml:space="preserve"> (observed), 72 were accurately classified (predicted) as "did not have Estore" and 16 inaccurately classified as those who "did have an  Estore" (81.8 % classification accuracy).</t>
    </r>
  </si>
  <si>
    <r>
      <t xml:space="preserve">Of the 62 Stores who </t>
    </r>
    <r>
      <rPr>
        <u/>
        <sz val="10"/>
        <color theme="8" tint="-0.249977111117893"/>
        <rFont val="Calibri"/>
        <family val="2"/>
        <scheme val="minor"/>
      </rPr>
      <t>did have an Estore</t>
    </r>
    <r>
      <rPr>
        <sz val="10"/>
        <color theme="8" tint="-0.249977111117893"/>
        <rFont val="Calibri"/>
        <family val="2"/>
        <scheme val="minor"/>
      </rPr>
      <t xml:space="preserve"> (observed), 43 were accurately classified (predicted) as "having an Estore" and 19 inaccurately classified as those who "did not have an Estore" (69.3% classification accuracy).</t>
    </r>
  </si>
  <si>
    <t>Comparing accuracy rate with hit ratio</t>
  </si>
  <si>
    <r>
      <t>PCC hit ratio = 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(1-p)</t>
    </r>
    <r>
      <rPr>
        <vertAlign val="superscript"/>
        <sz val="11"/>
        <color theme="1"/>
        <rFont val="Calibri"/>
        <family val="2"/>
        <scheme val="minor"/>
      </rPr>
      <t>2</t>
    </r>
  </si>
  <si>
    <t>Standard (rule of thumb)</t>
  </si>
  <si>
    <t>Accuracy rate of 77.1 is greater than PCC hit ratio, providing evidence for practical significance of logistic model. That is, logistic model is significantly better than a random process (chance) in classifying observations.</t>
  </si>
  <si>
    <t>Pecentage of Change in Odds</t>
  </si>
  <si>
    <r>
      <t>Coupled with practical significance of the model, along with overal model fit, these R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values are deemed as weak but acceptable.</t>
    </r>
  </si>
  <si>
    <t>Accuracy rate of 77.1 is greater than standard hit ratio, providing evidence for practical significance of logistic model. That is, logistic model is significantly better than a random process (chance) in classifying observations.</t>
  </si>
  <si>
    <t>The area under the curve (AUC) is close to 1.0, pointing to a model that fits data well.</t>
  </si>
  <si>
    <t>The curve is quite distant from diagonal (.50), indicating the model's ability to discriminate between success (Estore) and failure (No Estore) is not due to chance.</t>
  </si>
  <si>
    <t>One unit of increase in Age_Manager decreases the likelihood (odds) of opeing Estore by 12.12 percent</t>
  </si>
  <si>
    <t>One unit of increase in Gender_Manager increases the likelihood (odds) of opening estore by 3.5 percent</t>
  </si>
  <si>
    <t>One unit of increase in Experience_Manager increases the likelihood (odds) of of opening estore by 45.6 percent</t>
  </si>
  <si>
    <r>
      <t>According to homer and lemeshow R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, 33 percent of variation in the dependent variable can be explained by the regression model.</t>
    </r>
  </si>
  <si>
    <t xml:space="preserve">Baseline where only constant is included </t>
  </si>
  <si>
    <t xml:space="preserve">new model An indicator of how much un explained information </t>
  </si>
  <si>
    <t>Chi-square = -2*(LL0-LL1)  LL1 &gt; LL0</t>
  </si>
  <si>
    <t>One unit of increase in eStore decreases the likelihood (odds) of opening 24/7 by 78.2 percent</t>
  </si>
  <si>
    <t>One unit of increase in Experience_Manager increases the likelihood (odds) of of opening 24/7 by 12.02 percent</t>
  </si>
  <si>
    <t>One unit of increase in Age_Manager decreases the likelihood (odds) of opeing 24/7 by -9.17 percent</t>
  </si>
  <si>
    <t>One unit of increase in Gender_Manager increases the likelihood (odds) of opening 24/7 by 42.11 percent</t>
  </si>
  <si>
    <t>Chi-square = -2*(LL0-LL1)  | LL1 &gt; LL0</t>
  </si>
  <si>
    <t>Accuracy rate of 73.3 is greater than PCC hit ratio, providing evidence for practical significance of logistic model. That is, logistic model is significantly better than a random process (chance) in classifying observations.</t>
  </si>
  <si>
    <t>Accuracy rate of 73.3 is greater than standard hit ratio, providing evidence for practical significance of logistic model. That is, logistic model is significantly better than a random process (chance) in classifying observations.</t>
  </si>
  <si>
    <t xml:space="preserve">The normal Probability Plot does not follow a straight line </t>
  </si>
  <si>
    <t>The plot is inbetween a right skew and short tail</t>
  </si>
  <si>
    <t>indicating a long tail to the right and less variance than expected</t>
  </si>
  <si>
    <t>The plot is short tails shape</t>
  </si>
  <si>
    <t>indicating less variance than expected</t>
  </si>
  <si>
    <t>random pattern good for linear</t>
  </si>
  <si>
    <t>clustered better fit for non-linear</t>
  </si>
  <si>
    <t>Potential Outliers</t>
  </si>
  <si>
    <t>ID</t>
  </si>
  <si>
    <t>AA125</t>
  </si>
  <si>
    <t>AA64</t>
  </si>
  <si>
    <t>AA61</t>
  </si>
  <si>
    <t>AA100</t>
  </si>
  <si>
    <t>AA119</t>
  </si>
  <si>
    <t>AA60</t>
  </si>
  <si>
    <t>AA65</t>
  </si>
  <si>
    <t>AA122</t>
  </si>
  <si>
    <t xml:space="preserve">Order Highest probality </t>
  </si>
  <si>
    <t>Male(30) &gt; Male (35) &gt; Female (30) &gt; Male (40) &gt; Female (35) &gt; Female (40)</t>
  </si>
  <si>
    <t>Increase in Experience increases probability of having a Estore</t>
  </si>
  <si>
    <t xml:space="preserve">Male mangers  are more likey tohave an estore on average Than female mangers </t>
  </si>
  <si>
    <t xml:space="preserve">Has a trend </t>
  </si>
  <si>
    <t xml:space="preserve">has a seasonal component </t>
  </si>
  <si>
    <t xml:space="preserve">The Varible  Number_of_Staff and Wages ($m) have Multi-collinearity of 0.92 </t>
  </si>
  <si>
    <t>For the rest of the report MC  &gt; 0.8</t>
  </si>
  <si>
    <t>The Dependant Variable is Sales($m)</t>
  </si>
  <si>
    <t>Hours_Trading is NOT significant as p-value = 0.26 &gt; 0.05</t>
  </si>
  <si>
    <t>p-value &gt; alpha (0.26 &gt; 0.05), Not Reject Ho and conclude Hours_Trading is not statistical significant in the model.</t>
  </si>
  <si>
    <t>Age_of_the_Store^2 (Yrs) is NOT significant as p-value = 0.08 &gt; 0.05</t>
  </si>
  <si>
    <t>p-value &gt; alpha (0.08 &gt; 0.05), Not Reject Ho and conclude Age_of_the_Store^2 (Yrs) is not statistical significant in the model.</t>
  </si>
  <si>
    <t>Sale($m) =  4.29 + 2.26*Wages ($m) +0.02*Advertising_Expense_($'000)  - 0.25*Number_Of_Competitor + 0.65*Gender_Manager - 0.07*Age_Manager + 0.21*Experience_Manager</t>
  </si>
  <si>
    <t>Sale($m) =  8.15 + 1.25*Number of competitors +7.86*Open 24/7  - 2.72*Interaction Term</t>
  </si>
  <si>
    <t>Comapred to closed Stores,open 24/7 stores can increase sales as the number of Competitors increases.</t>
  </si>
  <si>
    <t xml:space="preserve">sales removed </t>
  </si>
  <si>
    <t>hours trading remove</t>
  </si>
  <si>
    <t>Membership_Union%: removed</t>
  </si>
  <si>
    <t>Age_of_the_Store^2 (Yrs) removed</t>
  </si>
  <si>
    <t>Parking_ Spaces removed</t>
  </si>
  <si>
    <t>Number_of_Traning_Manager removed</t>
  </si>
  <si>
    <t>Gender_Manager removed</t>
  </si>
  <si>
    <t>P value of the model statistical significance of the overall model</t>
  </si>
  <si>
    <r>
      <t>According to homer and lemeshow R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, 13 percent of variation in the dependent variable can be explained by the regression model.</t>
    </r>
  </si>
  <si>
    <r>
      <t>According to Cox and Snell R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, 15 percent of variation in the dependent variable can be explained by the regression model.</t>
    </r>
  </si>
  <si>
    <r>
      <t>According to Nagelkerke R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, 21 percent of variation in the dependent variable can be explained by the regression model. </t>
    </r>
  </si>
  <si>
    <t>One unit of increase in Age_Manager decreases the likelihood (odds) of opeing 24/7 by 37.1 percent</t>
  </si>
  <si>
    <t>One unit of increase in Experience_Manager increases the likelihood (odds) of of opening  24/7 by 88.3 percent</t>
  </si>
  <si>
    <r>
      <t xml:space="preserve">Of the 96 Stores who </t>
    </r>
    <r>
      <rPr>
        <u/>
        <sz val="10"/>
        <color theme="8" tint="-0.249977111117893"/>
        <rFont val="Calibri"/>
        <family val="2"/>
        <scheme val="minor"/>
      </rPr>
      <t>did open 24/7</t>
    </r>
    <r>
      <rPr>
        <sz val="10"/>
        <color theme="8" tint="-0.249977111117893"/>
        <rFont val="Calibri"/>
        <family val="2"/>
        <scheme val="minor"/>
      </rPr>
      <t xml:space="preserve"> (observed), 84 were accurately classified (predicted) as "having an open 24/7" and 12 inaccurately classified as those who "did not open 24/7" (87.5% classification accuracy).</t>
    </r>
  </si>
  <si>
    <r>
      <t xml:space="preserve">Of the 88 Stores who </t>
    </r>
    <r>
      <rPr>
        <u/>
        <sz val="10"/>
        <color rgb="FF00B050"/>
        <rFont val="Calibri"/>
        <family val="2"/>
        <scheme val="minor"/>
      </rPr>
      <t>did not open 24/7</t>
    </r>
    <r>
      <rPr>
        <sz val="10"/>
        <color rgb="FF00B050"/>
        <rFont val="Calibri"/>
        <family val="2"/>
        <scheme val="minor"/>
      </rPr>
      <t xml:space="preserve"> (observed), 26 were accurately classified (predicted) as "did not open 24/7" and 28 inaccurately classified as those who "did open 24/7" (48.1 % classification accuracy).</t>
    </r>
  </si>
  <si>
    <t>The overall classification accuracy (hit ratio) was 73.3 %, i.e. 73.1 percent of Stores open 24/7 were accurately classified by the logistic regression model. The remaining miss-classification rate could have been captured accurately if more relevant IVs had been included in the model.</t>
  </si>
  <si>
    <t>The overall classification accuracy (hit ratio) was 77.1 %, i.e. 77.1 percent of stores open an Estore were accurately classified by the logistic regression model. The remaining miss-classification rate could have been captured accurately if more relevant IVs had been included in the model.</t>
  </si>
  <si>
    <t>The P-value is less than 0.05 providing evidence for statistical significance of the overall model</t>
  </si>
  <si>
    <t>The area under the curve (AUC) is close to 1.0, pointing to a model that fits data ok.</t>
  </si>
  <si>
    <t>The curve is  distant from diagonal (.50), indicating the model's ability to discriminate between success (Estore) and failure (No Estore) is not due to chance.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</si>
</sst>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&quot;$&quot;#,##0.00_);[Red]\(&quot;$&quot;#,##0.00\)"/>
    <numFmt numFmtId="166" formatCode="0.0"/>
    <numFmt numFmtId="167" formatCode="0.000"/>
  </numFmts>
  <fonts count="36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MS Sans Serif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u/>
      <sz val="12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theme="9" tint="-0.249977111117893"/>
      <name val="Calibri"/>
      <family val="2"/>
      <scheme val="minor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1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u/>
      <sz val="10"/>
      <color theme="8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0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165" fontId="3" fillId="0" borderId="0" applyFont="0" applyFill="0" applyProtection="0"/>
    <xf numFmtId="9" fontId="1" fillId="0" borderId="0" applyFont="0" applyFill="0" applyBorder="0" applyAlignment="0" applyProtection="0"/>
    <xf numFmtId="0" fontId="12" fillId="0" borderId="0"/>
  </cellStyleXfs>
  <cellXfs count="18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" fontId="2" fillId="0" borderId="0" xfId="1" applyNumberFormat="1" applyFont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5" fillId="0" borderId="0" xfId="0" applyFo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6" fillId="0" borderId="0" xfId="1" applyFont="1"/>
    <xf numFmtId="0" fontId="6" fillId="0" borderId="0" xfId="1" applyFont="1" applyAlignment="1">
      <alignment horizontal="left" wrapText="1"/>
    </xf>
    <xf numFmtId="0" fontId="7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right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right"/>
    </xf>
    <xf numFmtId="0" fontId="6" fillId="2" borderId="1" xfId="1" applyFont="1" applyFill="1" applyBorder="1" applyAlignment="1">
      <alignment horizontal="left"/>
    </xf>
    <xf numFmtId="166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7" fontId="6" fillId="0" borderId="1" xfId="1" applyNumberFormat="1" applyFont="1" applyBorder="1" applyAlignment="1">
      <alignment horizontal="center"/>
    </xf>
    <xf numFmtId="1" fontId="6" fillId="0" borderId="0" xfId="1" applyNumberFormat="1" applyFont="1" applyAlignment="1">
      <alignment horizontal="center"/>
    </xf>
    <xf numFmtId="166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7" fontId="6" fillId="2" borderId="1" xfId="1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0" fillId="0" borderId="6" xfId="0" applyFont="1" applyFill="1" applyBorder="1" applyAlignment="1">
      <alignment horizontal="center"/>
    </xf>
    <xf numFmtId="2" fontId="0" fillId="0" borderId="0" xfId="0" applyNumberFormat="1"/>
    <xf numFmtId="2" fontId="10" fillId="0" borderId="6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5" xfId="0" applyNumberFormat="1" applyFill="1" applyBorder="1" applyAlignment="1"/>
    <xf numFmtId="2" fontId="10" fillId="0" borderId="6" xfId="0" applyNumberFormat="1" applyFont="1" applyFill="1" applyBorder="1" applyAlignment="1">
      <alignment horizontal="center"/>
    </xf>
    <xf numFmtId="0" fontId="9" fillId="0" borderId="5" xfId="0" applyFont="1" applyFill="1" applyBorder="1" applyAlignment="1"/>
    <xf numFmtId="0" fontId="12" fillId="0" borderId="0" xfId="4"/>
    <xf numFmtId="0" fontId="13" fillId="3" borderId="0" xfId="4" applyFont="1" applyFill="1" applyAlignment="1">
      <alignment horizontal="left" wrapText="1"/>
    </xf>
    <xf numFmtId="0" fontId="14" fillId="0" borderId="0" xfId="4" applyFont="1" applyAlignment="1">
      <alignment horizontal="right"/>
    </xf>
    <xf numFmtId="0" fontId="15" fillId="0" borderId="0" xfId="4" applyFont="1" applyAlignment="1">
      <alignment horizontal="right"/>
    </xf>
    <xf numFmtId="0" fontId="16" fillId="3" borderId="0" xfId="4" applyFont="1" applyFill="1" applyAlignment="1">
      <alignment horizontal="right"/>
    </xf>
    <xf numFmtId="0" fontId="15" fillId="0" borderId="0" xfId="4" applyFont="1"/>
    <xf numFmtId="0" fontId="16" fillId="0" borderId="0" xfId="4" applyFont="1"/>
    <xf numFmtId="0" fontId="16" fillId="3" borderId="0" xfId="4" applyFont="1" applyFill="1"/>
    <xf numFmtId="0" fontId="17" fillId="4" borderId="0" xfId="4" applyFont="1" applyFill="1"/>
    <xf numFmtId="0" fontId="12" fillId="4" borderId="0" xfId="4" applyFill="1"/>
    <xf numFmtId="0" fontId="18" fillId="0" borderId="0" xfId="4" applyFont="1"/>
    <xf numFmtId="0" fontId="18" fillId="0" borderId="0" xfId="4" applyFont="1" applyAlignment="1">
      <alignment horizontal="right"/>
    </xf>
    <xf numFmtId="0" fontId="0" fillId="0" borderId="0" xfId="0" applyBorder="1"/>
    <xf numFmtId="0" fontId="0" fillId="0" borderId="7" xfId="0" applyBorder="1"/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6" borderId="21" xfId="0" applyFill="1" applyBorder="1"/>
    <xf numFmtId="0" fontId="0" fillId="6" borderId="0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5" xfId="0" applyFill="1" applyBorder="1"/>
    <xf numFmtId="0" fontId="0" fillId="6" borderId="24" xfId="0" applyFill="1" applyBorder="1"/>
    <xf numFmtId="0" fontId="0" fillId="7" borderId="21" xfId="0" applyFill="1" applyBorder="1"/>
    <xf numFmtId="0" fontId="0" fillId="7" borderId="0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5" xfId="0" applyFill="1" applyBorder="1"/>
    <xf numFmtId="0" fontId="0" fillId="7" borderId="24" xfId="0" applyFill="1" applyBorder="1"/>
    <xf numFmtId="0" fontId="0" fillId="8" borderId="21" xfId="0" applyFill="1" applyBorder="1"/>
    <xf numFmtId="0" fontId="0" fillId="8" borderId="0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5" xfId="0" applyFill="1" applyBorder="1"/>
    <xf numFmtId="0" fontId="0" fillId="8" borderId="24" xfId="0" applyFill="1" applyBorder="1"/>
    <xf numFmtId="0" fontId="0" fillId="9" borderId="25" xfId="0" applyFill="1" applyBorder="1"/>
    <xf numFmtId="0" fontId="0" fillId="9" borderId="25" xfId="0" applyFill="1" applyBorder="1" applyAlignment="1"/>
    <xf numFmtId="0" fontId="0" fillId="9" borderId="26" xfId="0" applyFill="1" applyBorder="1"/>
    <xf numFmtId="0" fontId="0" fillId="9" borderId="27" xfId="0" applyFill="1" applyBorder="1" applyAlignment="1"/>
    <xf numFmtId="0" fontId="0" fillId="6" borderId="27" xfId="0" applyFill="1" applyBorder="1" applyAlignment="1"/>
    <xf numFmtId="0" fontId="0" fillId="7" borderId="27" xfId="0" applyFill="1" applyBorder="1" applyAlignment="1"/>
    <xf numFmtId="0" fontId="0" fillId="8" borderId="27" xfId="0" applyFill="1" applyBorder="1" applyAlignment="1"/>
    <xf numFmtId="0" fontId="4" fillId="0" borderId="28" xfId="0" applyFont="1" applyBorder="1"/>
    <xf numFmtId="0" fontId="4" fillId="0" borderId="29" xfId="0" applyFont="1" applyBorder="1"/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5" fillId="0" borderId="21" xfId="0" applyFont="1" applyBorder="1"/>
    <xf numFmtId="0" fontId="5" fillId="0" borderId="0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5" xfId="0" applyFont="1" applyBorder="1"/>
    <xf numFmtId="0" fontId="5" fillId="0" borderId="24" xfId="0" applyFont="1" applyBorder="1"/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right" vertical="center"/>
    </xf>
    <xf numFmtId="0" fontId="11" fillId="0" borderId="23" xfId="0" applyFont="1" applyBorder="1" applyAlignment="1">
      <alignment horizontal="right" vertical="center"/>
    </xf>
    <xf numFmtId="0" fontId="5" fillId="0" borderId="34" xfId="0" applyFont="1" applyBorder="1"/>
    <xf numFmtId="0" fontId="5" fillId="0" borderId="25" xfId="0" applyFont="1" applyBorder="1"/>
    <xf numFmtId="0" fontId="5" fillId="0" borderId="26" xfId="0" applyFont="1" applyBorder="1"/>
    <xf numFmtId="0" fontId="19" fillId="0" borderId="5" xfId="0" applyFont="1" applyFill="1" applyBorder="1" applyAlignment="1"/>
    <xf numFmtId="0" fontId="9" fillId="0" borderId="0" xfId="0" applyFont="1"/>
    <xf numFmtId="0" fontId="0" fillId="7" borderId="5" xfId="0" applyFill="1" applyBorder="1" applyAlignment="1"/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2" fontId="9" fillId="0" borderId="0" xfId="0" applyNumberFormat="1" applyFont="1"/>
    <xf numFmtId="167" fontId="0" fillId="0" borderId="0" xfId="0" applyNumberFormat="1" applyFill="1" applyBorder="1" applyAlignment="1"/>
    <xf numFmtId="0" fontId="20" fillId="0" borderId="0" xfId="0" applyFont="1"/>
    <xf numFmtId="0" fontId="10" fillId="0" borderId="6" xfId="0" applyFont="1" applyFill="1" applyBorder="1" applyAlignment="1">
      <alignment horizontal="centerContinuous"/>
    </xf>
    <xf numFmtId="0" fontId="20" fillId="0" borderId="0" xfId="1" applyFont="1"/>
    <xf numFmtId="166" fontId="20" fillId="0" borderId="0" xfId="0" applyNumberFormat="1" applyFont="1" applyAlignment="1">
      <alignment vertical="center"/>
    </xf>
    <xf numFmtId="0" fontId="0" fillId="0" borderId="27" xfId="0" applyBorder="1"/>
    <xf numFmtId="2" fontId="0" fillId="0" borderId="0" xfId="0" applyNumberFormat="1" applyBorder="1"/>
    <xf numFmtId="0" fontId="0" fillId="5" borderId="0" xfId="0" applyFill="1"/>
    <xf numFmtId="2" fontId="0" fillId="5" borderId="0" xfId="0" applyNumberFormat="1" applyFill="1"/>
    <xf numFmtId="2" fontId="10" fillId="5" borderId="8" xfId="0" applyNumberFormat="1" applyFont="1" applyFill="1" applyBorder="1" applyAlignment="1">
      <alignment horizontal="center"/>
    </xf>
    <xf numFmtId="2" fontId="0" fillId="5" borderId="0" xfId="0" applyNumberFormat="1" applyFill="1" applyBorder="1"/>
    <xf numFmtId="2" fontId="0" fillId="5" borderId="7" xfId="0" applyNumberFormat="1" applyFill="1" applyBorder="1"/>
    <xf numFmtId="2" fontId="0" fillId="5" borderId="27" xfId="0" applyNumberForma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0" borderId="13" xfId="0" applyFill="1" applyBorder="1"/>
    <xf numFmtId="0" fontId="0" fillId="10" borderId="15" xfId="0" applyFill="1" applyBorder="1"/>
    <xf numFmtId="0" fontId="0" fillId="10" borderId="18" xfId="0" applyFill="1" applyBorder="1"/>
    <xf numFmtId="0" fontId="0" fillId="10" borderId="20" xfId="0" applyFill="1" applyBorder="1"/>
    <xf numFmtId="2" fontId="0" fillId="10" borderId="0" xfId="0" applyNumberFormat="1" applyFill="1"/>
    <xf numFmtId="2" fontId="0" fillId="10" borderId="9" xfId="0" applyNumberFormat="1" applyFill="1" applyBorder="1"/>
    <xf numFmtId="0" fontId="0" fillId="11" borderId="0" xfId="0" applyFill="1"/>
    <xf numFmtId="0" fontId="31" fillId="11" borderId="0" xfId="0" applyFont="1" applyFill="1"/>
    <xf numFmtId="167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left" vertical="center"/>
    </xf>
    <xf numFmtId="0" fontId="9" fillId="11" borderId="0" xfId="0" applyFont="1" applyFill="1"/>
    <xf numFmtId="0" fontId="0" fillId="7" borderId="0" xfId="0" applyFill="1"/>
    <xf numFmtId="0" fontId="0" fillId="7" borderId="27" xfId="0" applyFill="1" applyBorder="1"/>
    <xf numFmtId="2" fontId="0" fillId="7" borderId="27" xfId="0" applyNumberFormat="1" applyFill="1" applyBorder="1"/>
    <xf numFmtId="0" fontId="26" fillId="7" borderId="0" xfId="0" applyFont="1" applyFill="1"/>
    <xf numFmtId="0" fontId="9" fillId="7" borderId="0" xfId="0" applyFont="1" applyFill="1"/>
    <xf numFmtId="0" fontId="24" fillId="7" borderId="27" xfId="0" applyFont="1" applyFill="1" applyBorder="1"/>
    <xf numFmtId="0" fontId="9" fillId="5" borderId="0" xfId="0" applyFont="1" applyFill="1"/>
    <xf numFmtId="0" fontId="0" fillId="5" borderId="27" xfId="0" applyFill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10" fillId="5" borderId="8" xfId="0" applyFont="1" applyFill="1" applyBorder="1" applyAlignment="1">
      <alignment horizontal="center"/>
    </xf>
    <xf numFmtId="0" fontId="0" fillId="5" borderId="0" xfId="0" applyFill="1" applyBorder="1"/>
    <xf numFmtId="0" fontId="0" fillId="5" borderId="7" xfId="0" applyFill="1" applyBorder="1"/>
    <xf numFmtId="0" fontId="0" fillId="6" borderId="0" xfId="0" applyFill="1"/>
    <xf numFmtId="0" fontId="0" fillId="6" borderId="27" xfId="0" applyFill="1" applyBorder="1"/>
    <xf numFmtId="0" fontId="9" fillId="6" borderId="0" xfId="0" applyFont="1" applyFill="1"/>
    <xf numFmtId="0" fontId="26" fillId="6" borderId="0" xfId="0" applyFont="1" applyFill="1"/>
    <xf numFmtId="0" fontId="0" fillId="6" borderId="12" xfId="0" applyFill="1" applyBorder="1"/>
    <xf numFmtId="0" fontId="0" fillId="12" borderId="0" xfId="0" applyFill="1"/>
    <xf numFmtId="0" fontId="10" fillId="5" borderId="27" xfId="0" applyFont="1" applyFill="1" applyBorder="1" applyAlignment="1">
      <alignment horizontal="center"/>
    </xf>
    <xf numFmtId="0" fontId="0" fillId="10" borderId="9" xfId="0" applyFill="1" applyBorder="1"/>
    <xf numFmtId="0" fontId="31" fillId="6" borderId="0" xfId="0" applyFont="1" applyFill="1"/>
    <xf numFmtId="167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2" fontId="9" fillId="0" borderId="0" xfId="0" applyNumberFormat="1" applyFont="1" applyFill="1" applyBorder="1" applyAlignment="1"/>
    <xf numFmtId="2" fontId="9" fillId="0" borderId="5" xfId="0" applyNumberFormat="1" applyFont="1" applyFill="1" applyBorder="1" applyAlignment="1"/>
    <xf numFmtId="0" fontId="33" fillId="2" borderId="1" xfId="1" applyFont="1" applyFill="1" applyBorder="1" applyAlignment="1">
      <alignment horizontal="center"/>
    </xf>
    <xf numFmtId="0" fontId="34" fillId="0" borderId="0" xfId="0" applyFont="1"/>
    <xf numFmtId="0" fontId="35" fillId="0" borderId="0" xfId="0" applyFont="1" applyAlignment="1">
      <alignment vertical="center"/>
    </xf>
    <xf numFmtId="0" fontId="35" fillId="0" borderId="0" xfId="0" applyFont="1"/>
    <xf numFmtId="0" fontId="6" fillId="0" borderId="2" xfId="1" applyFont="1" applyBorder="1" applyAlignment="1">
      <alignment horizontal="left" wrapText="1"/>
    </xf>
    <xf numFmtId="0" fontId="6" fillId="0" borderId="3" xfId="1" applyFont="1" applyBorder="1" applyAlignment="1">
      <alignment horizontal="left" wrapText="1"/>
    </xf>
    <xf numFmtId="0" fontId="6" fillId="0" borderId="4" xfId="1" applyFont="1" applyBorder="1" applyAlignment="1">
      <alignment horizontal="left" wrapText="1"/>
    </xf>
    <xf numFmtId="0" fontId="20" fillId="0" borderId="0" xfId="1" applyFont="1" applyAlignment="1">
      <alignment horizontal="left"/>
    </xf>
    <xf numFmtId="0" fontId="2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3" fillId="0" borderId="0" xfId="4" applyFont="1" applyAlignment="1">
      <alignment horizontal="left" wrapText="1"/>
    </xf>
    <xf numFmtId="0" fontId="27" fillId="10" borderId="27" xfId="0" applyFont="1" applyFill="1" applyBorder="1" applyAlignment="1">
      <alignment horizontal="left" vertical="top" wrapText="1"/>
    </xf>
    <xf numFmtId="0" fontId="29" fillId="10" borderId="27" xfId="0" applyFont="1" applyFill="1" applyBorder="1" applyAlignment="1">
      <alignment horizontal="left" vertical="top" wrapText="1"/>
    </xf>
    <xf numFmtId="0" fontId="9" fillId="10" borderId="27" xfId="0" applyFont="1" applyFill="1" applyBorder="1" applyAlignment="1">
      <alignment horizontal="left" vertical="top" wrapText="1"/>
    </xf>
  </cellXfs>
  <cellStyles count="5">
    <cellStyle name="Currency 2" xfId="2" xr:uid="{5C29543D-D7F9-44AA-8D6A-1BF9438F510A}"/>
    <cellStyle name="Normal" xfId="0" builtinId="0"/>
    <cellStyle name="Normal 2" xfId="1" xr:uid="{08A76F17-C6B0-4900-B494-D499086341BD}"/>
    <cellStyle name="Normal 3" xfId="4" xr:uid="{0C59C09C-ABD1-4D4C-A349-329B33A59697}"/>
    <cellStyle name="Percent 2" xfId="3" xr:uid="{DE1086E7-B5B2-48E7-A02E-BC71112710B7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Wages ($m)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61073011034913"/>
          <c:y val="0.28950777704511071"/>
          <c:w val="0.73920685695538058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'1.J'!$C$30:$C$179</c:f>
              <c:numCache>
                <c:formatCode>0.00</c:formatCode>
                <c:ptCount val="150"/>
                <c:pt idx="0">
                  <c:v>-4.3460878388053459E-2</c:v>
                </c:pt>
                <c:pt idx="1">
                  <c:v>-0.67831082509859897</c:v>
                </c:pt>
                <c:pt idx="2">
                  <c:v>1.9904789100763089</c:v>
                </c:pt>
                <c:pt idx="3">
                  <c:v>1.4595566838290033</c:v>
                </c:pt>
                <c:pt idx="4">
                  <c:v>-0.88004203574057449</c:v>
                </c:pt>
                <c:pt idx="5">
                  <c:v>1.5272494429966983</c:v>
                </c:pt>
                <c:pt idx="6">
                  <c:v>1.1951511983656378</c:v>
                </c:pt>
                <c:pt idx="7">
                  <c:v>2.9518878196246998</c:v>
                </c:pt>
                <c:pt idx="8">
                  <c:v>2.161999809703941</c:v>
                </c:pt>
                <c:pt idx="9">
                  <c:v>-2.0854164202237406</c:v>
                </c:pt>
                <c:pt idx="10">
                  <c:v>8.4282337564928866E-2</c:v>
                </c:pt>
                <c:pt idx="11">
                  <c:v>-0.42313720358633944</c:v>
                </c:pt>
                <c:pt idx="12">
                  <c:v>-1.0884289135717058</c:v>
                </c:pt>
                <c:pt idx="13">
                  <c:v>-4.0747077260388203</c:v>
                </c:pt>
                <c:pt idx="14">
                  <c:v>4.9343918584899171E-2</c:v>
                </c:pt>
                <c:pt idx="15">
                  <c:v>-0.94801167581536205</c:v>
                </c:pt>
                <c:pt idx="16">
                  <c:v>-0.74471665789335972</c:v>
                </c:pt>
                <c:pt idx="17">
                  <c:v>0.75086877098670968</c:v>
                </c:pt>
                <c:pt idx="18">
                  <c:v>-6.518673305740208E-2</c:v>
                </c:pt>
                <c:pt idx="19">
                  <c:v>-0.32772573043091313</c:v>
                </c:pt>
                <c:pt idx="20">
                  <c:v>-1.3888017843679084</c:v>
                </c:pt>
                <c:pt idx="21">
                  <c:v>1.4087923280087473</c:v>
                </c:pt>
                <c:pt idx="22">
                  <c:v>1.7225675384284074</c:v>
                </c:pt>
                <c:pt idx="23">
                  <c:v>1.5856689504151031</c:v>
                </c:pt>
                <c:pt idx="24">
                  <c:v>1.0804877239019746</c:v>
                </c:pt>
                <c:pt idx="25">
                  <c:v>-1.3590860488567005</c:v>
                </c:pt>
                <c:pt idx="26">
                  <c:v>-1.9630239778295788</c:v>
                </c:pt>
                <c:pt idx="27">
                  <c:v>0.71240537809504723</c:v>
                </c:pt>
                <c:pt idx="28">
                  <c:v>2.4572504580784837</c:v>
                </c:pt>
                <c:pt idx="29">
                  <c:v>-1.4191241724351542</c:v>
                </c:pt>
                <c:pt idx="30">
                  <c:v>-2.6305986171664895</c:v>
                </c:pt>
                <c:pt idx="31">
                  <c:v>-1.4981009247304886</c:v>
                </c:pt>
                <c:pt idx="32">
                  <c:v>-0.15185703244726056</c:v>
                </c:pt>
                <c:pt idx="33">
                  <c:v>-0.32417154991457409</c:v>
                </c:pt>
                <c:pt idx="34">
                  <c:v>0.35577176791689347</c:v>
                </c:pt>
                <c:pt idx="35">
                  <c:v>-1.6113645581276721</c:v>
                </c:pt>
                <c:pt idx="36">
                  <c:v>0.24528456385581165</c:v>
                </c:pt>
                <c:pt idx="37">
                  <c:v>-0.16047620674251206</c:v>
                </c:pt>
                <c:pt idx="38">
                  <c:v>0.35133320085765085</c:v>
                </c:pt>
                <c:pt idx="39">
                  <c:v>-2.0499073591309385</c:v>
                </c:pt>
                <c:pt idx="40">
                  <c:v>-0.25231376774218539</c:v>
                </c:pt>
                <c:pt idx="41">
                  <c:v>-0.7931596762332056</c:v>
                </c:pt>
                <c:pt idx="42">
                  <c:v>6.7942924009265937E-2</c:v>
                </c:pt>
                <c:pt idx="43">
                  <c:v>-1.648151908974711</c:v>
                </c:pt>
                <c:pt idx="44">
                  <c:v>0.58936438835960914</c:v>
                </c:pt>
                <c:pt idx="45">
                  <c:v>0.41714397813344561</c:v>
                </c:pt>
                <c:pt idx="46">
                  <c:v>-0.45771424547103656</c:v>
                </c:pt>
                <c:pt idx="47">
                  <c:v>-1.5208478826192184</c:v>
                </c:pt>
                <c:pt idx="48">
                  <c:v>-1.7250712980228435</c:v>
                </c:pt>
                <c:pt idx="49">
                  <c:v>1.0936612875287839</c:v>
                </c:pt>
                <c:pt idx="50">
                  <c:v>1.2167817522935547</c:v>
                </c:pt>
                <c:pt idx="51">
                  <c:v>-0.91807069872223934</c:v>
                </c:pt>
                <c:pt idx="52">
                  <c:v>-0.85341888171342362</c:v>
                </c:pt>
                <c:pt idx="53">
                  <c:v>-0.42330233388466088</c:v>
                </c:pt>
                <c:pt idx="54">
                  <c:v>-0.86297746558973554</c:v>
                </c:pt>
                <c:pt idx="55">
                  <c:v>-0.67239881056021922</c:v>
                </c:pt>
                <c:pt idx="56">
                  <c:v>-1.1070268438813446</c:v>
                </c:pt>
                <c:pt idx="57">
                  <c:v>-2.43561933306367</c:v>
                </c:pt>
                <c:pt idx="58">
                  <c:v>0.87859169014285143</c:v>
                </c:pt>
                <c:pt idx="59">
                  <c:v>1.9419910825445097</c:v>
                </c:pt>
                <c:pt idx="60">
                  <c:v>-0.37407195173966556</c:v>
                </c:pt>
                <c:pt idx="61">
                  <c:v>2.7295846063007279</c:v>
                </c:pt>
                <c:pt idx="62">
                  <c:v>2.097392494228334E-2</c:v>
                </c:pt>
                <c:pt idx="63">
                  <c:v>-0.83285919852787238</c:v>
                </c:pt>
                <c:pt idx="64">
                  <c:v>3.0252609589771922</c:v>
                </c:pt>
                <c:pt idx="65">
                  <c:v>-1.4978031643870544</c:v>
                </c:pt>
                <c:pt idx="66">
                  <c:v>-3.3757156807199706E-2</c:v>
                </c:pt>
                <c:pt idx="67">
                  <c:v>1.8566188798187149</c:v>
                </c:pt>
                <c:pt idx="68">
                  <c:v>-0.12640894673377545</c:v>
                </c:pt>
                <c:pt idx="69">
                  <c:v>-1.9510909238506358</c:v>
                </c:pt>
                <c:pt idx="70">
                  <c:v>-0.85115124017047528</c:v>
                </c:pt>
                <c:pt idx="71">
                  <c:v>-1.8931239132731292</c:v>
                </c:pt>
                <c:pt idx="72">
                  <c:v>-0.21846148951876998</c:v>
                </c:pt>
                <c:pt idx="73">
                  <c:v>-1.401016734146161</c:v>
                </c:pt>
                <c:pt idx="74">
                  <c:v>-1.2957041035602739</c:v>
                </c:pt>
                <c:pt idx="75">
                  <c:v>0.84704588996709873</c:v>
                </c:pt>
                <c:pt idx="76">
                  <c:v>-0.20727504646469264</c:v>
                </c:pt>
                <c:pt idx="77">
                  <c:v>1.6040108215367255</c:v>
                </c:pt>
                <c:pt idx="78">
                  <c:v>0.60378365873299167</c:v>
                </c:pt>
                <c:pt idx="79">
                  <c:v>9.377550314040306E-3</c:v>
                </c:pt>
                <c:pt idx="80">
                  <c:v>1.2151039433308437</c:v>
                </c:pt>
                <c:pt idx="81">
                  <c:v>2.5965778298578037</c:v>
                </c:pt>
                <c:pt idx="82">
                  <c:v>0.38927864611464891</c:v>
                </c:pt>
                <c:pt idx="83">
                  <c:v>0.32725276313860707</c:v>
                </c:pt>
                <c:pt idx="84">
                  <c:v>1.3149306460626793</c:v>
                </c:pt>
                <c:pt idx="85">
                  <c:v>1.4429432108525573</c:v>
                </c:pt>
                <c:pt idx="86">
                  <c:v>-0.53343958347004872</c:v>
                </c:pt>
                <c:pt idx="87">
                  <c:v>-0.85066924834941915</c:v>
                </c:pt>
                <c:pt idx="88">
                  <c:v>-0.28592080614800253</c:v>
                </c:pt>
                <c:pt idx="89">
                  <c:v>-0.30499890373359051</c:v>
                </c:pt>
                <c:pt idx="90">
                  <c:v>0.56477949606398603</c:v>
                </c:pt>
                <c:pt idx="91">
                  <c:v>-0.1830089837669</c:v>
                </c:pt>
                <c:pt idx="92">
                  <c:v>-3.8095622554877195E-2</c:v>
                </c:pt>
                <c:pt idx="93">
                  <c:v>-8.3749673651933421E-2</c:v>
                </c:pt>
                <c:pt idx="94">
                  <c:v>-4.2931115126540575E-2</c:v>
                </c:pt>
                <c:pt idx="95">
                  <c:v>-1.8724960741679837</c:v>
                </c:pt>
                <c:pt idx="96">
                  <c:v>0.47539604942773117</c:v>
                </c:pt>
                <c:pt idx="97">
                  <c:v>1.0992423648188145</c:v>
                </c:pt>
                <c:pt idx="98">
                  <c:v>-1.224923254209223</c:v>
                </c:pt>
                <c:pt idx="99">
                  <c:v>-0.29025510762832418</c:v>
                </c:pt>
                <c:pt idx="100">
                  <c:v>3.7245920062014974</c:v>
                </c:pt>
                <c:pt idx="101">
                  <c:v>-0.57369331145028823</c:v>
                </c:pt>
                <c:pt idx="102">
                  <c:v>-0.55338388542947392</c:v>
                </c:pt>
                <c:pt idx="103">
                  <c:v>-1.1857826808386456</c:v>
                </c:pt>
                <c:pt idx="104">
                  <c:v>1.6526257151739561</c:v>
                </c:pt>
                <c:pt idx="105">
                  <c:v>-0.59336644715720332</c:v>
                </c:pt>
                <c:pt idx="106">
                  <c:v>-1.8359558848776061</c:v>
                </c:pt>
                <c:pt idx="107">
                  <c:v>-0.88120987348512969</c:v>
                </c:pt>
                <c:pt idx="108">
                  <c:v>0.69535705046026663</c:v>
                </c:pt>
                <c:pt idx="109">
                  <c:v>1.3590939766111347</c:v>
                </c:pt>
                <c:pt idx="110">
                  <c:v>0.77227124288973137</c:v>
                </c:pt>
                <c:pt idx="111">
                  <c:v>-1.0436866153971813</c:v>
                </c:pt>
                <c:pt idx="112">
                  <c:v>-0.79063630178733035</c:v>
                </c:pt>
                <c:pt idx="113">
                  <c:v>0.48070559992816531</c:v>
                </c:pt>
                <c:pt idx="114">
                  <c:v>2.1907776768821563</c:v>
                </c:pt>
                <c:pt idx="115">
                  <c:v>1.9252483067822972</c:v>
                </c:pt>
                <c:pt idx="116">
                  <c:v>0.65145388498792833</c:v>
                </c:pt>
                <c:pt idx="117">
                  <c:v>-0.47535464611402034</c:v>
                </c:pt>
                <c:pt idx="118">
                  <c:v>1.3552093900233793</c:v>
                </c:pt>
                <c:pt idx="119">
                  <c:v>-3.4841998882287388</c:v>
                </c:pt>
                <c:pt idx="120">
                  <c:v>-1.0904608354546594</c:v>
                </c:pt>
                <c:pt idx="121">
                  <c:v>2.5007672795742977</c:v>
                </c:pt>
                <c:pt idx="122">
                  <c:v>1.0839706130269633E-2</c:v>
                </c:pt>
                <c:pt idx="123">
                  <c:v>1.3209091717564725</c:v>
                </c:pt>
                <c:pt idx="124">
                  <c:v>-1.3166409945882638</c:v>
                </c:pt>
                <c:pt idx="125">
                  <c:v>2.8065405887240011</c:v>
                </c:pt>
                <c:pt idx="126">
                  <c:v>-0.8836876438022081</c:v>
                </c:pt>
                <c:pt idx="127">
                  <c:v>0.41347920412527905</c:v>
                </c:pt>
                <c:pt idx="128">
                  <c:v>-0.16037952138393408</c:v>
                </c:pt>
                <c:pt idx="129">
                  <c:v>-0.9889049694251959</c:v>
                </c:pt>
                <c:pt idx="130">
                  <c:v>-1.2822502346623512</c:v>
                </c:pt>
                <c:pt idx="131">
                  <c:v>-0.4124815315749224</c:v>
                </c:pt>
                <c:pt idx="132">
                  <c:v>-0.5506655965555991</c:v>
                </c:pt>
                <c:pt idx="133">
                  <c:v>0.40590496082894845</c:v>
                </c:pt>
                <c:pt idx="134">
                  <c:v>1.348332576626122</c:v>
                </c:pt>
                <c:pt idx="135">
                  <c:v>-1.7112492751992008</c:v>
                </c:pt>
                <c:pt idx="136">
                  <c:v>-0.96048436265769688</c:v>
                </c:pt>
                <c:pt idx="137">
                  <c:v>0.49290663361812292</c:v>
                </c:pt>
                <c:pt idx="138">
                  <c:v>-0.58536789330131</c:v>
                </c:pt>
                <c:pt idx="139">
                  <c:v>-0.71532870183139607</c:v>
                </c:pt>
                <c:pt idx="140">
                  <c:v>-0.23895487314777863</c:v>
                </c:pt>
                <c:pt idx="141">
                  <c:v>1.8761534859314146</c:v>
                </c:pt>
                <c:pt idx="142">
                  <c:v>0.15011999912611529</c:v>
                </c:pt>
                <c:pt idx="143">
                  <c:v>0.32412757725164987</c:v>
                </c:pt>
                <c:pt idx="144">
                  <c:v>-0.40469471199537743</c:v>
                </c:pt>
                <c:pt idx="145">
                  <c:v>-1.8543891248569633</c:v>
                </c:pt>
                <c:pt idx="146">
                  <c:v>1.548018241881719</c:v>
                </c:pt>
                <c:pt idx="147">
                  <c:v>1.5292476483780124</c:v>
                </c:pt>
                <c:pt idx="148">
                  <c:v>1.0098469394371108</c:v>
                </c:pt>
                <c:pt idx="149">
                  <c:v>1.5896042173710878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B0-474A-9343-C5C298D4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3551"/>
        <c:axId val="417576495"/>
      </c:scatterChart>
      <c:valAx>
        <c:axId val="14862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Wages ($m)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7576495"/>
        <c:crosses val="autoZero"/>
        <c:crossBetween val="midCat"/>
      </c:valAx>
      <c:valAx>
        <c:axId val="417576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23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Open_24X7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'2.A Logstic Regression'!$D$2:$D$151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</c:numCache>
            </c:numRef>
          </c:xVal>
          <c:yVal>
            <c:numRef>
              <c:f>'2.B'!$C$27:$C$176</c:f>
              <c:numCache>
                <c:formatCode>General</c:formatCode>
                <c:ptCount val="150"/>
                <c:pt idx="0">
                  <c:v>0.89684304323841957</c:v>
                </c:pt>
                <c:pt idx="1">
                  <c:v>2.8968430432384196</c:v>
                </c:pt>
                <c:pt idx="2">
                  <c:v>4.4579793779437402</c:v>
                </c:pt>
                <c:pt idx="3">
                  <c:v>3.6579793779437395</c:v>
                </c:pt>
                <c:pt idx="4">
                  <c:v>-2.5337251241142322</c:v>
                </c:pt>
                <c:pt idx="5">
                  <c:v>2.4885475452963952</c:v>
                </c:pt>
                <c:pt idx="6">
                  <c:v>2.7411210591079538E-2</c:v>
                </c:pt>
                <c:pt idx="7">
                  <c:v>1.8274112105910802</c:v>
                </c:pt>
                <c:pt idx="8">
                  <c:v>3.9574782025486357</c:v>
                </c:pt>
                <c:pt idx="9">
                  <c:v>-2.6954393024815531</c:v>
                </c:pt>
                <c:pt idx="10">
                  <c:v>-2.7725887894089194</c:v>
                </c:pt>
                <c:pt idx="11">
                  <c:v>4.7579793779437409</c:v>
                </c:pt>
                <c:pt idx="12">
                  <c:v>-1.3012743125419224</c:v>
                </c:pt>
                <c:pt idx="13">
                  <c:v>0.43570670853310922</c:v>
                </c:pt>
                <c:pt idx="14">
                  <c:v>2.5574782025486336</c:v>
                </c:pt>
                <c:pt idx="15">
                  <c:v>-0.33372512411423116</c:v>
                </c:pt>
                <c:pt idx="16">
                  <c:v>6.3574782025486343</c:v>
                </c:pt>
                <c:pt idx="17">
                  <c:v>0.1885475452963945</c:v>
                </c:pt>
                <c:pt idx="18">
                  <c:v>-3.6031569567615804</c:v>
                </c:pt>
                <c:pt idx="19">
                  <c:v>4.0458081824278924</c:v>
                </c:pt>
                <c:pt idx="20">
                  <c:v>0.45164319248826246</c:v>
                </c:pt>
                <c:pt idx="21">
                  <c:v>0.78854754529639592</c:v>
                </c:pt>
                <c:pt idx="22">
                  <c:v>4.6051385411804482</c:v>
                </c:pt>
                <c:pt idx="23">
                  <c:v>0.92741121059107989</c:v>
                </c:pt>
                <c:pt idx="24">
                  <c:v>-1.1031569567615804</c:v>
                </c:pt>
                <c:pt idx="25">
                  <c:v>-4.448356807511737</c:v>
                </c:pt>
                <c:pt idx="26">
                  <c:v>3.8274112105910785</c:v>
                </c:pt>
                <c:pt idx="27">
                  <c:v>-2.2337251241142315</c:v>
                </c:pt>
                <c:pt idx="28">
                  <c:v>-0.53372512411423223</c:v>
                </c:pt>
                <c:pt idx="29">
                  <c:v>3.2274112105910806</c:v>
                </c:pt>
                <c:pt idx="30">
                  <c:v>1.0662748758857674</c:v>
                </c:pt>
                <c:pt idx="31">
                  <c:v>2.7411210591079538E-2</c:v>
                </c:pt>
                <c:pt idx="32">
                  <c:v>-2.6483568075117372</c:v>
                </c:pt>
                <c:pt idx="33">
                  <c:v>1.5579793779437416</c:v>
                </c:pt>
                <c:pt idx="34">
                  <c:v>-4.1420206220562594</c:v>
                </c:pt>
                <c:pt idx="35">
                  <c:v>-4.495439302481552</c:v>
                </c:pt>
                <c:pt idx="36">
                  <c:v>1.098725687458078</c:v>
                </c:pt>
                <c:pt idx="37">
                  <c:v>0.39684304323841957</c:v>
                </c:pt>
                <c:pt idx="38">
                  <c:v>-1.5114524547036048</c:v>
                </c:pt>
                <c:pt idx="39">
                  <c:v>-4.7483568075117368</c:v>
                </c:pt>
                <c:pt idx="40">
                  <c:v>-2.6031569567615804</c:v>
                </c:pt>
                <c:pt idx="41">
                  <c:v>2.7274112105910806</c:v>
                </c:pt>
                <c:pt idx="42">
                  <c:v>-0.54202062205625978</c:v>
                </c:pt>
                <c:pt idx="43">
                  <c:v>2.2274112105910806</c:v>
                </c:pt>
                <c:pt idx="44">
                  <c:v>1.3274112105910802</c:v>
                </c:pt>
                <c:pt idx="45">
                  <c:v>0.25797937794374093</c:v>
                </c:pt>
                <c:pt idx="46">
                  <c:v>-2.4420206220562601</c:v>
                </c:pt>
                <c:pt idx="47">
                  <c:v>-3.8954393024815523</c:v>
                </c:pt>
                <c:pt idx="48">
                  <c:v>-1.0012743125419217</c:v>
                </c:pt>
                <c:pt idx="49">
                  <c:v>-4.8356807511737543E-2</c:v>
                </c:pt>
                <c:pt idx="50">
                  <c:v>2.7458081824278935</c:v>
                </c:pt>
                <c:pt idx="51">
                  <c:v>1.5051385411804468</c:v>
                </c:pt>
                <c:pt idx="52">
                  <c:v>-2.1031569567615804</c:v>
                </c:pt>
                <c:pt idx="53">
                  <c:v>-0.3948614588195527</c:v>
                </c:pt>
                <c:pt idx="54">
                  <c:v>-3.448356807511737</c:v>
                </c:pt>
                <c:pt idx="55">
                  <c:v>-1.7725887894089194</c:v>
                </c:pt>
                <c:pt idx="56">
                  <c:v>-2.2031569567615801</c:v>
                </c:pt>
                <c:pt idx="57">
                  <c:v>-3.2954393024815527</c:v>
                </c:pt>
                <c:pt idx="58">
                  <c:v>3.9574782025486357</c:v>
                </c:pt>
                <c:pt idx="59">
                  <c:v>5.9987256874580783</c:v>
                </c:pt>
                <c:pt idx="60">
                  <c:v>0.35164319248826281</c:v>
                </c:pt>
                <c:pt idx="61">
                  <c:v>2.4574782025486339</c:v>
                </c:pt>
                <c:pt idx="62">
                  <c:v>-3.0483568075117375</c:v>
                </c:pt>
                <c:pt idx="63">
                  <c:v>0.75164319248826317</c:v>
                </c:pt>
                <c:pt idx="64">
                  <c:v>7.4885475452963952</c:v>
                </c:pt>
                <c:pt idx="65">
                  <c:v>-0.67258878940891975</c:v>
                </c:pt>
                <c:pt idx="66">
                  <c:v>2.7516431924882632</c:v>
                </c:pt>
                <c:pt idx="67">
                  <c:v>2.1968430432384203</c:v>
                </c:pt>
                <c:pt idx="68">
                  <c:v>-3.156956761580787E-3</c:v>
                </c:pt>
                <c:pt idx="69">
                  <c:v>-1.2725887894089194</c:v>
                </c:pt>
                <c:pt idx="70">
                  <c:v>-2.1420206220562594</c:v>
                </c:pt>
                <c:pt idx="71">
                  <c:v>-2.0337251241142322</c:v>
                </c:pt>
                <c:pt idx="72">
                  <c:v>-5.0420206220562598</c:v>
                </c:pt>
                <c:pt idx="73">
                  <c:v>0.24580818242789348</c:v>
                </c:pt>
                <c:pt idx="74">
                  <c:v>0.33570670853310958</c:v>
                </c:pt>
                <c:pt idx="75">
                  <c:v>1.1103957075788173</c:v>
                </c:pt>
                <c:pt idx="76">
                  <c:v>-1.2031569567615801</c:v>
                </c:pt>
                <c:pt idx="77">
                  <c:v>4.0357067085331089</c:v>
                </c:pt>
                <c:pt idx="78">
                  <c:v>2.3968430432384196</c:v>
                </c:pt>
                <c:pt idx="79">
                  <c:v>-2.2031569567615801</c:v>
                </c:pt>
                <c:pt idx="80">
                  <c:v>2.3968430432384196</c:v>
                </c:pt>
                <c:pt idx="81">
                  <c:v>2.7574782025486346</c:v>
                </c:pt>
                <c:pt idx="82">
                  <c:v>-4.3954393024815523</c:v>
                </c:pt>
                <c:pt idx="83">
                  <c:v>-2.0337251241142322</c:v>
                </c:pt>
                <c:pt idx="84">
                  <c:v>0.89872568745807868</c:v>
                </c:pt>
                <c:pt idx="85">
                  <c:v>-2.948356807511737</c:v>
                </c:pt>
                <c:pt idx="86">
                  <c:v>-3.3954393024815523</c:v>
                </c:pt>
                <c:pt idx="87">
                  <c:v>-1.1954393024815531</c:v>
                </c:pt>
                <c:pt idx="88">
                  <c:v>-3.2483568075117368</c:v>
                </c:pt>
                <c:pt idx="89">
                  <c:v>3.1968430432384203</c:v>
                </c:pt>
                <c:pt idx="90">
                  <c:v>-1.3642932914668906</c:v>
                </c:pt>
                <c:pt idx="91">
                  <c:v>-2.5337251241142322</c:v>
                </c:pt>
                <c:pt idx="92">
                  <c:v>-5.5420206220562598</c:v>
                </c:pt>
                <c:pt idx="93">
                  <c:v>-0.17258878940891975</c:v>
                </c:pt>
                <c:pt idx="94">
                  <c:v>-1.1337251241142319</c:v>
                </c:pt>
                <c:pt idx="95">
                  <c:v>2.1885475452963945</c:v>
                </c:pt>
                <c:pt idx="96">
                  <c:v>1.0395707578817692E-2</c:v>
                </c:pt>
                <c:pt idx="97">
                  <c:v>-3.0954393024815516</c:v>
                </c:pt>
                <c:pt idx="98">
                  <c:v>-0.57258878940892011</c:v>
                </c:pt>
                <c:pt idx="99">
                  <c:v>2.6516431924882635</c:v>
                </c:pt>
                <c:pt idx="100">
                  <c:v>0.89684304323841957</c:v>
                </c:pt>
                <c:pt idx="101">
                  <c:v>5.0458081824278924</c:v>
                </c:pt>
                <c:pt idx="102">
                  <c:v>0.45164319248826246</c:v>
                </c:pt>
                <c:pt idx="103">
                  <c:v>-3.5954393024815516</c:v>
                </c:pt>
                <c:pt idx="104">
                  <c:v>3.5745703738277967</c:v>
                </c:pt>
                <c:pt idx="105">
                  <c:v>-3.4031569567615811</c:v>
                </c:pt>
                <c:pt idx="106">
                  <c:v>1.7274112105910806</c:v>
                </c:pt>
                <c:pt idx="107">
                  <c:v>1.2987256874580773</c:v>
                </c:pt>
                <c:pt idx="108">
                  <c:v>-1.3337251241142312</c:v>
                </c:pt>
                <c:pt idx="109">
                  <c:v>-3.3725887894089208</c:v>
                </c:pt>
                <c:pt idx="110">
                  <c:v>-3.3725887894089208</c:v>
                </c:pt>
                <c:pt idx="111">
                  <c:v>-1.1031569567615804</c:v>
                </c:pt>
                <c:pt idx="112">
                  <c:v>3.1745703738277964</c:v>
                </c:pt>
                <c:pt idx="113">
                  <c:v>-2.2337251241142315</c:v>
                </c:pt>
                <c:pt idx="114">
                  <c:v>4.9885475452963952</c:v>
                </c:pt>
                <c:pt idx="115">
                  <c:v>3.2987256874580773</c:v>
                </c:pt>
                <c:pt idx="116">
                  <c:v>-1.2483568075117368</c:v>
                </c:pt>
                <c:pt idx="117">
                  <c:v>-1.1642932914668904</c:v>
                </c:pt>
                <c:pt idx="118">
                  <c:v>-1.2725887894089194</c:v>
                </c:pt>
                <c:pt idx="119">
                  <c:v>-0.20315695676158008</c:v>
                </c:pt>
                <c:pt idx="120">
                  <c:v>-4.6954393024815522</c:v>
                </c:pt>
                <c:pt idx="121">
                  <c:v>7.2574782025486329</c:v>
                </c:pt>
                <c:pt idx="122">
                  <c:v>-0.33372512411423116</c:v>
                </c:pt>
                <c:pt idx="123">
                  <c:v>3.0574782025486336</c:v>
                </c:pt>
                <c:pt idx="124">
                  <c:v>1.9987256874580783</c:v>
                </c:pt>
                <c:pt idx="125">
                  <c:v>5.157478202548635</c:v>
                </c:pt>
                <c:pt idx="126">
                  <c:v>-4.3725887894089208</c:v>
                </c:pt>
                <c:pt idx="127">
                  <c:v>0.43570670853310922</c:v>
                </c:pt>
                <c:pt idx="128">
                  <c:v>-0.43372512411423259</c:v>
                </c:pt>
                <c:pt idx="129">
                  <c:v>-4.0483568075117375</c:v>
                </c:pt>
                <c:pt idx="130">
                  <c:v>-1.5483568075117375</c:v>
                </c:pt>
                <c:pt idx="131">
                  <c:v>-3.3725887894089208</c:v>
                </c:pt>
                <c:pt idx="132">
                  <c:v>-4.0954393024815525</c:v>
                </c:pt>
                <c:pt idx="133">
                  <c:v>2.2968430432384199</c:v>
                </c:pt>
                <c:pt idx="134">
                  <c:v>-1.3031569567615797</c:v>
                </c:pt>
                <c:pt idx="135">
                  <c:v>3.0357067085331089</c:v>
                </c:pt>
                <c:pt idx="136">
                  <c:v>-3.6725887894089198</c:v>
                </c:pt>
                <c:pt idx="137">
                  <c:v>-2.1031569567615804</c:v>
                </c:pt>
                <c:pt idx="138">
                  <c:v>-1.4337251241142326</c:v>
                </c:pt>
                <c:pt idx="139">
                  <c:v>-0.2725887894089194</c:v>
                </c:pt>
                <c:pt idx="140">
                  <c:v>-5.2954393024815527</c:v>
                </c:pt>
                <c:pt idx="141">
                  <c:v>3.9274112105910799</c:v>
                </c:pt>
                <c:pt idx="142">
                  <c:v>0.6885475452963945</c:v>
                </c:pt>
                <c:pt idx="143">
                  <c:v>1.3579793779437406</c:v>
                </c:pt>
                <c:pt idx="144">
                  <c:v>-2.2337251241142315</c:v>
                </c:pt>
                <c:pt idx="145">
                  <c:v>2.2045606975184473</c:v>
                </c:pt>
                <c:pt idx="146">
                  <c:v>-2.0337251241142322</c:v>
                </c:pt>
                <c:pt idx="147">
                  <c:v>2.9516431924882625</c:v>
                </c:pt>
                <c:pt idx="148">
                  <c:v>-1.6031569567615804</c:v>
                </c:pt>
                <c:pt idx="149">
                  <c:v>2.9357067085331092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4-444A-ABF7-4767C80C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9584"/>
        <c:axId val="1482162176"/>
      </c:scatterChart>
      <c:valAx>
        <c:axId val="164392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Open_24X7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162176"/>
        <c:crosses val="autoZero"/>
        <c:crossBetween val="midCat"/>
      </c:valAx>
      <c:valAx>
        <c:axId val="148216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392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interaction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76689632545927"/>
          <c:y val="0.26980334354757379"/>
          <c:w val="0.77876449037620299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'2.A Logstic Regression'!$E$2:$E$151</c:f>
              <c:numCache>
                <c:formatCode>General</c:formatCode>
                <c:ptCount val="15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3</c:v>
                </c:pt>
                <c:pt idx="53">
                  <c:v>6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5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0</c:v>
                </c:pt>
                <c:pt idx="148">
                  <c:v>3</c:v>
                </c:pt>
                <c:pt idx="149">
                  <c:v>5</c:v>
                </c:pt>
              </c:numCache>
            </c:numRef>
          </c:xVal>
          <c:yVal>
            <c:numRef>
              <c:f>'2.B'!$C$27:$C$176</c:f>
              <c:numCache>
                <c:formatCode>General</c:formatCode>
                <c:ptCount val="150"/>
                <c:pt idx="0">
                  <c:v>0.89684304323841957</c:v>
                </c:pt>
                <c:pt idx="1">
                  <c:v>2.8968430432384196</c:v>
                </c:pt>
                <c:pt idx="2">
                  <c:v>4.4579793779437402</c:v>
                </c:pt>
                <c:pt idx="3">
                  <c:v>3.6579793779437395</c:v>
                </c:pt>
                <c:pt idx="4">
                  <c:v>-2.5337251241142322</c:v>
                </c:pt>
                <c:pt idx="5">
                  <c:v>2.4885475452963952</c:v>
                </c:pt>
                <c:pt idx="6">
                  <c:v>2.7411210591079538E-2</c:v>
                </c:pt>
                <c:pt idx="7">
                  <c:v>1.8274112105910802</c:v>
                </c:pt>
                <c:pt idx="8">
                  <c:v>3.9574782025486357</c:v>
                </c:pt>
                <c:pt idx="9">
                  <c:v>-2.6954393024815531</c:v>
                </c:pt>
                <c:pt idx="10">
                  <c:v>-2.7725887894089194</c:v>
                </c:pt>
                <c:pt idx="11">
                  <c:v>4.7579793779437409</c:v>
                </c:pt>
                <c:pt idx="12">
                  <c:v>-1.3012743125419224</c:v>
                </c:pt>
                <c:pt idx="13">
                  <c:v>0.43570670853310922</c:v>
                </c:pt>
                <c:pt idx="14">
                  <c:v>2.5574782025486336</c:v>
                </c:pt>
                <c:pt idx="15">
                  <c:v>-0.33372512411423116</c:v>
                </c:pt>
                <c:pt idx="16">
                  <c:v>6.3574782025486343</c:v>
                </c:pt>
                <c:pt idx="17">
                  <c:v>0.1885475452963945</c:v>
                </c:pt>
                <c:pt idx="18">
                  <c:v>-3.6031569567615804</c:v>
                </c:pt>
                <c:pt idx="19">
                  <c:v>4.0458081824278924</c:v>
                </c:pt>
                <c:pt idx="20">
                  <c:v>0.45164319248826246</c:v>
                </c:pt>
                <c:pt idx="21">
                  <c:v>0.78854754529639592</c:v>
                </c:pt>
                <c:pt idx="22">
                  <c:v>4.6051385411804482</c:v>
                </c:pt>
                <c:pt idx="23">
                  <c:v>0.92741121059107989</c:v>
                </c:pt>
                <c:pt idx="24">
                  <c:v>-1.1031569567615804</c:v>
                </c:pt>
                <c:pt idx="25">
                  <c:v>-4.448356807511737</c:v>
                </c:pt>
                <c:pt idx="26">
                  <c:v>3.8274112105910785</c:v>
                </c:pt>
                <c:pt idx="27">
                  <c:v>-2.2337251241142315</c:v>
                </c:pt>
                <c:pt idx="28">
                  <c:v>-0.53372512411423223</c:v>
                </c:pt>
                <c:pt idx="29">
                  <c:v>3.2274112105910806</c:v>
                </c:pt>
                <c:pt idx="30">
                  <c:v>1.0662748758857674</c:v>
                </c:pt>
                <c:pt idx="31">
                  <c:v>2.7411210591079538E-2</c:v>
                </c:pt>
                <c:pt idx="32">
                  <c:v>-2.6483568075117372</c:v>
                </c:pt>
                <c:pt idx="33">
                  <c:v>1.5579793779437416</c:v>
                </c:pt>
                <c:pt idx="34">
                  <c:v>-4.1420206220562594</c:v>
                </c:pt>
                <c:pt idx="35">
                  <c:v>-4.495439302481552</c:v>
                </c:pt>
                <c:pt idx="36">
                  <c:v>1.098725687458078</c:v>
                </c:pt>
                <c:pt idx="37">
                  <c:v>0.39684304323841957</c:v>
                </c:pt>
                <c:pt idx="38">
                  <c:v>-1.5114524547036048</c:v>
                </c:pt>
                <c:pt idx="39">
                  <c:v>-4.7483568075117368</c:v>
                </c:pt>
                <c:pt idx="40">
                  <c:v>-2.6031569567615804</c:v>
                </c:pt>
                <c:pt idx="41">
                  <c:v>2.7274112105910806</c:v>
                </c:pt>
                <c:pt idx="42">
                  <c:v>-0.54202062205625978</c:v>
                </c:pt>
                <c:pt idx="43">
                  <c:v>2.2274112105910806</c:v>
                </c:pt>
                <c:pt idx="44">
                  <c:v>1.3274112105910802</c:v>
                </c:pt>
                <c:pt idx="45">
                  <c:v>0.25797937794374093</c:v>
                </c:pt>
                <c:pt idx="46">
                  <c:v>-2.4420206220562601</c:v>
                </c:pt>
                <c:pt idx="47">
                  <c:v>-3.8954393024815523</c:v>
                </c:pt>
                <c:pt idx="48">
                  <c:v>-1.0012743125419217</c:v>
                </c:pt>
                <c:pt idx="49">
                  <c:v>-4.8356807511737543E-2</c:v>
                </c:pt>
                <c:pt idx="50">
                  <c:v>2.7458081824278935</c:v>
                </c:pt>
                <c:pt idx="51">
                  <c:v>1.5051385411804468</c:v>
                </c:pt>
                <c:pt idx="52">
                  <c:v>-2.1031569567615804</c:v>
                </c:pt>
                <c:pt idx="53">
                  <c:v>-0.3948614588195527</c:v>
                </c:pt>
                <c:pt idx="54">
                  <c:v>-3.448356807511737</c:v>
                </c:pt>
                <c:pt idx="55">
                  <c:v>-1.7725887894089194</c:v>
                </c:pt>
                <c:pt idx="56">
                  <c:v>-2.2031569567615801</c:v>
                </c:pt>
                <c:pt idx="57">
                  <c:v>-3.2954393024815527</c:v>
                </c:pt>
                <c:pt idx="58">
                  <c:v>3.9574782025486357</c:v>
                </c:pt>
                <c:pt idx="59">
                  <c:v>5.9987256874580783</c:v>
                </c:pt>
                <c:pt idx="60">
                  <c:v>0.35164319248826281</c:v>
                </c:pt>
                <c:pt idx="61">
                  <c:v>2.4574782025486339</c:v>
                </c:pt>
                <c:pt idx="62">
                  <c:v>-3.0483568075117375</c:v>
                </c:pt>
                <c:pt idx="63">
                  <c:v>0.75164319248826317</c:v>
                </c:pt>
                <c:pt idx="64">
                  <c:v>7.4885475452963952</c:v>
                </c:pt>
                <c:pt idx="65">
                  <c:v>-0.67258878940891975</c:v>
                </c:pt>
                <c:pt idx="66">
                  <c:v>2.7516431924882632</c:v>
                </c:pt>
                <c:pt idx="67">
                  <c:v>2.1968430432384203</c:v>
                </c:pt>
                <c:pt idx="68">
                  <c:v>-3.156956761580787E-3</c:v>
                </c:pt>
                <c:pt idx="69">
                  <c:v>-1.2725887894089194</c:v>
                </c:pt>
                <c:pt idx="70">
                  <c:v>-2.1420206220562594</c:v>
                </c:pt>
                <c:pt idx="71">
                  <c:v>-2.0337251241142322</c:v>
                </c:pt>
                <c:pt idx="72">
                  <c:v>-5.0420206220562598</c:v>
                </c:pt>
                <c:pt idx="73">
                  <c:v>0.24580818242789348</c:v>
                </c:pt>
                <c:pt idx="74">
                  <c:v>0.33570670853310958</c:v>
                </c:pt>
                <c:pt idx="75">
                  <c:v>1.1103957075788173</c:v>
                </c:pt>
                <c:pt idx="76">
                  <c:v>-1.2031569567615801</c:v>
                </c:pt>
                <c:pt idx="77">
                  <c:v>4.0357067085331089</c:v>
                </c:pt>
                <c:pt idx="78">
                  <c:v>2.3968430432384196</c:v>
                </c:pt>
                <c:pt idx="79">
                  <c:v>-2.2031569567615801</c:v>
                </c:pt>
                <c:pt idx="80">
                  <c:v>2.3968430432384196</c:v>
                </c:pt>
                <c:pt idx="81">
                  <c:v>2.7574782025486346</c:v>
                </c:pt>
                <c:pt idx="82">
                  <c:v>-4.3954393024815523</c:v>
                </c:pt>
                <c:pt idx="83">
                  <c:v>-2.0337251241142322</c:v>
                </c:pt>
                <c:pt idx="84">
                  <c:v>0.89872568745807868</c:v>
                </c:pt>
                <c:pt idx="85">
                  <c:v>-2.948356807511737</c:v>
                </c:pt>
                <c:pt idx="86">
                  <c:v>-3.3954393024815523</c:v>
                </c:pt>
                <c:pt idx="87">
                  <c:v>-1.1954393024815531</c:v>
                </c:pt>
                <c:pt idx="88">
                  <c:v>-3.2483568075117368</c:v>
                </c:pt>
                <c:pt idx="89">
                  <c:v>3.1968430432384203</c:v>
                </c:pt>
                <c:pt idx="90">
                  <c:v>-1.3642932914668906</c:v>
                </c:pt>
                <c:pt idx="91">
                  <c:v>-2.5337251241142322</c:v>
                </c:pt>
                <c:pt idx="92">
                  <c:v>-5.5420206220562598</c:v>
                </c:pt>
                <c:pt idx="93">
                  <c:v>-0.17258878940891975</c:v>
                </c:pt>
                <c:pt idx="94">
                  <c:v>-1.1337251241142319</c:v>
                </c:pt>
                <c:pt idx="95">
                  <c:v>2.1885475452963945</c:v>
                </c:pt>
                <c:pt idx="96">
                  <c:v>1.0395707578817692E-2</c:v>
                </c:pt>
                <c:pt idx="97">
                  <c:v>-3.0954393024815516</c:v>
                </c:pt>
                <c:pt idx="98">
                  <c:v>-0.57258878940892011</c:v>
                </c:pt>
                <c:pt idx="99">
                  <c:v>2.6516431924882635</c:v>
                </c:pt>
                <c:pt idx="100">
                  <c:v>0.89684304323841957</c:v>
                </c:pt>
                <c:pt idx="101">
                  <c:v>5.0458081824278924</c:v>
                </c:pt>
                <c:pt idx="102">
                  <c:v>0.45164319248826246</c:v>
                </c:pt>
                <c:pt idx="103">
                  <c:v>-3.5954393024815516</c:v>
                </c:pt>
                <c:pt idx="104">
                  <c:v>3.5745703738277967</c:v>
                </c:pt>
                <c:pt idx="105">
                  <c:v>-3.4031569567615811</c:v>
                </c:pt>
                <c:pt idx="106">
                  <c:v>1.7274112105910806</c:v>
                </c:pt>
                <c:pt idx="107">
                  <c:v>1.2987256874580773</c:v>
                </c:pt>
                <c:pt idx="108">
                  <c:v>-1.3337251241142312</c:v>
                </c:pt>
                <c:pt idx="109">
                  <c:v>-3.3725887894089208</c:v>
                </c:pt>
                <c:pt idx="110">
                  <c:v>-3.3725887894089208</c:v>
                </c:pt>
                <c:pt idx="111">
                  <c:v>-1.1031569567615804</c:v>
                </c:pt>
                <c:pt idx="112">
                  <c:v>3.1745703738277964</c:v>
                </c:pt>
                <c:pt idx="113">
                  <c:v>-2.2337251241142315</c:v>
                </c:pt>
                <c:pt idx="114">
                  <c:v>4.9885475452963952</c:v>
                </c:pt>
                <c:pt idx="115">
                  <c:v>3.2987256874580773</c:v>
                </c:pt>
                <c:pt idx="116">
                  <c:v>-1.2483568075117368</c:v>
                </c:pt>
                <c:pt idx="117">
                  <c:v>-1.1642932914668904</c:v>
                </c:pt>
                <c:pt idx="118">
                  <c:v>-1.2725887894089194</c:v>
                </c:pt>
                <c:pt idx="119">
                  <c:v>-0.20315695676158008</c:v>
                </c:pt>
                <c:pt idx="120">
                  <c:v>-4.6954393024815522</c:v>
                </c:pt>
                <c:pt idx="121">
                  <c:v>7.2574782025486329</c:v>
                </c:pt>
                <c:pt idx="122">
                  <c:v>-0.33372512411423116</c:v>
                </c:pt>
                <c:pt idx="123">
                  <c:v>3.0574782025486336</c:v>
                </c:pt>
                <c:pt idx="124">
                  <c:v>1.9987256874580783</c:v>
                </c:pt>
                <c:pt idx="125">
                  <c:v>5.157478202548635</c:v>
                </c:pt>
                <c:pt idx="126">
                  <c:v>-4.3725887894089208</c:v>
                </c:pt>
                <c:pt idx="127">
                  <c:v>0.43570670853310922</c:v>
                </c:pt>
                <c:pt idx="128">
                  <c:v>-0.43372512411423259</c:v>
                </c:pt>
                <c:pt idx="129">
                  <c:v>-4.0483568075117375</c:v>
                </c:pt>
                <c:pt idx="130">
                  <c:v>-1.5483568075117375</c:v>
                </c:pt>
                <c:pt idx="131">
                  <c:v>-3.3725887894089208</c:v>
                </c:pt>
                <c:pt idx="132">
                  <c:v>-4.0954393024815525</c:v>
                </c:pt>
                <c:pt idx="133">
                  <c:v>2.2968430432384199</c:v>
                </c:pt>
                <c:pt idx="134">
                  <c:v>-1.3031569567615797</c:v>
                </c:pt>
                <c:pt idx="135">
                  <c:v>3.0357067085331089</c:v>
                </c:pt>
                <c:pt idx="136">
                  <c:v>-3.6725887894089198</c:v>
                </c:pt>
                <c:pt idx="137">
                  <c:v>-2.1031569567615804</c:v>
                </c:pt>
                <c:pt idx="138">
                  <c:v>-1.4337251241142326</c:v>
                </c:pt>
                <c:pt idx="139">
                  <c:v>-0.2725887894089194</c:v>
                </c:pt>
                <c:pt idx="140">
                  <c:v>-5.2954393024815527</c:v>
                </c:pt>
                <c:pt idx="141">
                  <c:v>3.9274112105910799</c:v>
                </c:pt>
                <c:pt idx="142">
                  <c:v>0.6885475452963945</c:v>
                </c:pt>
                <c:pt idx="143">
                  <c:v>1.3579793779437406</c:v>
                </c:pt>
                <c:pt idx="144">
                  <c:v>-2.2337251241142315</c:v>
                </c:pt>
                <c:pt idx="145">
                  <c:v>2.2045606975184473</c:v>
                </c:pt>
                <c:pt idx="146">
                  <c:v>-2.0337251241142322</c:v>
                </c:pt>
                <c:pt idx="147">
                  <c:v>2.9516431924882625</c:v>
                </c:pt>
                <c:pt idx="148">
                  <c:v>-1.6031569567615804</c:v>
                </c:pt>
                <c:pt idx="149">
                  <c:v>2.9357067085331092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C-4D8A-817F-C90E670A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24592"/>
        <c:axId val="1411971472"/>
      </c:scatterChart>
      <c:valAx>
        <c:axId val="154292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interaction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971472"/>
        <c:crosses val="autoZero"/>
        <c:crossBetween val="midCat"/>
      </c:valAx>
      <c:valAx>
        <c:axId val="141197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24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Interaction</a:t>
            </a:r>
            <a:r>
              <a:rPr lang="en-AU" baseline="0"/>
              <a:t> Chart (IV vs DV)</a:t>
            </a:r>
            <a:endParaRPr lang="en-A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79480772293411"/>
          <c:y val="7.7127759734146095E-2"/>
          <c:w val="0.66887471291222"/>
          <c:h val="0.78191590902892938"/>
        </c:manualLayout>
      </c:layout>
      <c:lineChart>
        <c:grouping val="standard"/>
        <c:varyColors val="0"/>
        <c:ser>
          <c:idx val="0"/>
          <c:order val="0"/>
          <c:tx>
            <c:strRef>
              <c:f>'2.C Inteaction - Binary Var'!$B$33</c:f>
              <c:strCache>
                <c:ptCount val="1"/>
                <c:pt idx="0">
                  <c:v>open 24/7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'2.C Inteaction - Binary Var'!$C$32:$D$32</c:f>
              <c:strCache>
                <c:ptCount val="2"/>
                <c:pt idx="0">
                  <c:v>Low competitors</c:v>
                </c:pt>
                <c:pt idx="1">
                  <c:v>High competitors</c:v>
                </c:pt>
              </c:strCache>
            </c:strRef>
          </c:cat>
          <c:val>
            <c:numRef>
              <c:f>'2.C Inteaction - Binary Var'!$C$33:$D$33</c:f>
              <c:numCache>
                <c:formatCode>General</c:formatCode>
                <c:ptCount val="2"/>
                <c:pt idx="0">
                  <c:v>9.5749691165478712</c:v>
                </c:pt>
                <c:pt idx="1">
                  <c:v>13.28475455883777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1-424A-AFED-D4E8D8DB8063}"/>
            </c:ext>
          </c:extLst>
        </c:ser>
        <c:ser>
          <c:idx val="1"/>
          <c:order val="1"/>
          <c:tx>
            <c:strRef>
              <c:f>'2.C Inteaction - Binary Var'!$B$34</c:f>
              <c:strCache>
                <c:ptCount val="1"/>
                <c:pt idx="0">
                  <c:v>closed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'2.C Inteaction - Binary Var'!$C$32:$D$32</c:f>
              <c:strCache>
                <c:ptCount val="2"/>
                <c:pt idx="0">
                  <c:v>Low competitors</c:v>
                </c:pt>
                <c:pt idx="1">
                  <c:v>High competitors</c:v>
                </c:pt>
              </c:strCache>
            </c:strRef>
          </c:cat>
          <c:val>
            <c:numRef>
              <c:f>'2.C Inteaction - Binary Var'!$C$34:$D$34</c:f>
              <c:numCache>
                <c:formatCode>General</c:formatCode>
                <c:ptCount val="2"/>
                <c:pt idx="0">
                  <c:v>14.337356796526453</c:v>
                </c:pt>
                <c:pt idx="1">
                  <c:v>9.9661328853733853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1-424A-AFED-D4E8D8DB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90472"/>
        <c:axId val="1"/>
      </c:lineChart>
      <c:catAx>
        <c:axId val="34289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Independant</a:t>
                </a:r>
                <a:r>
                  <a:rPr lang="en-US" baseline="0"/>
                  <a:t> Variable(Competitors)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Dependent variable(Sales$M)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2898939934835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42890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88145588771466"/>
          <c:y val="0.40425584412380022"/>
          <c:w val="0.1688743087055605"/>
          <c:h val="0.130319318171488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'2.A Logstic Regression'!$N$343:$N$492</c:f>
              <c:numCache>
                <c:formatCode>General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'2.A Logstic Regression'!$O$343:$O$492</c:f>
              <c:numCache>
                <c:formatCode>General</c:formatCode>
                <c:ptCount val="150"/>
                <c:pt idx="0">
                  <c:v>5.9</c:v>
                </c:pt>
                <c:pt idx="1">
                  <c:v>6.2</c:v>
                </c:pt>
                <c:pt idx="2">
                  <c:v>6.6</c:v>
                </c:pt>
                <c:pt idx="3">
                  <c:v>6.6</c:v>
                </c:pt>
                <c:pt idx="4">
                  <c:v>6.8</c:v>
                </c:pt>
                <c:pt idx="5">
                  <c:v>7.2</c:v>
                </c:pt>
                <c:pt idx="6">
                  <c:v>7.2</c:v>
                </c:pt>
                <c:pt idx="7">
                  <c:v>7.3</c:v>
                </c:pt>
                <c:pt idx="8">
                  <c:v>7.4</c:v>
                </c:pt>
                <c:pt idx="9">
                  <c:v>7.4</c:v>
                </c:pt>
                <c:pt idx="10">
                  <c:v>7.5</c:v>
                </c:pt>
                <c:pt idx="11">
                  <c:v>7.5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8.4</c:v>
                </c:pt>
                <c:pt idx="31">
                  <c:v>8.5</c:v>
                </c:pt>
                <c:pt idx="32">
                  <c:v>8.6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9.3000000000000007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9.6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10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10.4</c:v>
                </c:pt>
                <c:pt idx="67">
                  <c:v>10.4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10.6</c:v>
                </c:pt>
                <c:pt idx="72">
                  <c:v>10.7</c:v>
                </c:pt>
                <c:pt idx="73">
                  <c:v>10.7</c:v>
                </c:pt>
                <c:pt idx="74">
                  <c:v>10.9</c:v>
                </c:pt>
                <c:pt idx="75">
                  <c:v>11</c:v>
                </c:pt>
                <c:pt idx="76">
                  <c:v>11.1</c:v>
                </c:pt>
                <c:pt idx="77">
                  <c:v>11.1</c:v>
                </c:pt>
                <c:pt idx="78">
                  <c:v>11.2</c:v>
                </c:pt>
                <c:pt idx="79">
                  <c:v>11.3</c:v>
                </c:pt>
                <c:pt idx="80">
                  <c:v>11.4</c:v>
                </c:pt>
                <c:pt idx="81">
                  <c:v>11.4</c:v>
                </c:pt>
                <c:pt idx="82">
                  <c:v>11.4</c:v>
                </c:pt>
                <c:pt idx="83">
                  <c:v>11.6</c:v>
                </c:pt>
                <c:pt idx="84">
                  <c:v>11.6</c:v>
                </c:pt>
                <c:pt idx="85">
                  <c:v>11.7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12</c:v>
                </c:pt>
                <c:pt idx="90">
                  <c:v>12.1</c:v>
                </c:pt>
                <c:pt idx="91">
                  <c:v>12.2</c:v>
                </c:pt>
                <c:pt idx="92">
                  <c:v>12.4</c:v>
                </c:pt>
                <c:pt idx="93">
                  <c:v>12.4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12.7</c:v>
                </c:pt>
                <c:pt idx="98">
                  <c:v>12.7</c:v>
                </c:pt>
                <c:pt idx="99">
                  <c:v>12.8</c:v>
                </c:pt>
                <c:pt idx="100">
                  <c:v>12.9</c:v>
                </c:pt>
                <c:pt idx="101">
                  <c:v>13.1</c:v>
                </c:pt>
                <c:pt idx="102">
                  <c:v>13.1</c:v>
                </c:pt>
                <c:pt idx="103">
                  <c:v>13.2</c:v>
                </c:pt>
                <c:pt idx="104">
                  <c:v>13.3</c:v>
                </c:pt>
                <c:pt idx="105">
                  <c:v>13.4</c:v>
                </c:pt>
                <c:pt idx="106">
                  <c:v>13.6</c:v>
                </c:pt>
                <c:pt idx="107">
                  <c:v>13.8</c:v>
                </c:pt>
                <c:pt idx="108">
                  <c:v>13.9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14.1</c:v>
                </c:pt>
                <c:pt idx="114">
                  <c:v>14.4</c:v>
                </c:pt>
                <c:pt idx="115">
                  <c:v>14.4</c:v>
                </c:pt>
                <c:pt idx="116">
                  <c:v>14.5</c:v>
                </c:pt>
                <c:pt idx="117">
                  <c:v>14.5</c:v>
                </c:pt>
                <c:pt idx="118">
                  <c:v>14.8</c:v>
                </c:pt>
                <c:pt idx="119">
                  <c:v>14.8</c:v>
                </c:pt>
                <c:pt idx="120">
                  <c:v>14.8</c:v>
                </c:pt>
                <c:pt idx="121">
                  <c:v>14.9</c:v>
                </c:pt>
                <c:pt idx="122">
                  <c:v>15.3</c:v>
                </c:pt>
                <c:pt idx="123">
                  <c:v>15.4</c:v>
                </c:pt>
                <c:pt idx="124">
                  <c:v>15.5</c:v>
                </c:pt>
                <c:pt idx="125">
                  <c:v>15.6</c:v>
                </c:pt>
                <c:pt idx="126">
                  <c:v>15.7</c:v>
                </c:pt>
                <c:pt idx="127">
                  <c:v>15.8</c:v>
                </c:pt>
                <c:pt idx="128">
                  <c:v>15.9</c:v>
                </c:pt>
                <c:pt idx="129">
                  <c:v>15.9</c:v>
                </c:pt>
                <c:pt idx="130">
                  <c:v>16.100000000000001</c:v>
                </c:pt>
                <c:pt idx="131">
                  <c:v>16.2</c:v>
                </c:pt>
                <c:pt idx="132">
                  <c:v>16.2</c:v>
                </c:pt>
                <c:pt idx="133">
                  <c:v>16.3</c:v>
                </c:pt>
                <c:pt idx="134">
                  <c:v>16.7</c:v>
                </c:pt>
                <c:pt idx="135">
                  <c:v>16.8</c:v>
                </c:pt>
                <c:pt idx="136">
                  <c:v>16.899999999999999</c:v>
                </c:pt>
                <c:pt idx="137">
                  <c:v>17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18.2</c:v>
                </c:pt>
                <c:pt idx="141">
                  <c:v>18.2</c:v>
                </c:pt>
                <c:pt idx="142">
                  <c:v>18.3</c:v>
                </c:pt>
                <c:pt idx="143">
                  <c:v>18.5</c:v>
                </c:pt>
                <c:pt idx="144">
                  <c:v>19</c:v>
                </c:pt>
                <c:pt idx="145">
                  <c:v>19.3</c:v>
                </c:pt>
                <c:pt idx="146">
                  <c:v>19.5</c:v>
                </c:pt>
                <c:pt idx="147">
                  <c:v>20.399999999999999</c:v>
                </c:pt>
                <c:pt idx="148">
                  <c:v>21</c:v>
                </c:pt>
                <c:pt idx="149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8-484D-B1E3-3EDCB4FB5C9C}"/>
            </c:ext>
          </c:extLst>
        </c:ser>
        <c:ser>
          <c:idx val="1"/>
          <c:order val="1"/>
          <c:tx>
            <c:v>line</c:v>
          </c:tx>
          <c:spPr>
            <a:ln w="19050">
              <a:solidFill>
                <a:srgbClr val="FF0000"/>
              </a:solidFill>
              <a:prstDash val="dash"/>
            </a:ln>
          </c:spPr>
          <c:xVal>
            <c:numRef>
              <c:f>'2.B'!$AA$11:$AA$12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'2.B'!$AB$11:$AB$12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3-47B4-9C6A-FD60C900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65200"/>
        <c:axId val="1485550896"/>
      </c:scatterChart>
      <c:valAx>
        <c:axId val="17098652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550896"/>
        <c:crosses val="autoZero"/>
        <c:crossBetween val="midCat"/>
      </c:valAx>
      <c:valAx>
        <c:axId val="148555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Sales ($m)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86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Interaction</a:t>
            </a:r>
            <a:r>
              <a:rPr lang="en-AU" baseline="0"/>
              <a:t> Chart (IV vs DV)</a:t>
            </a:r>
            <a:endParaRPr lang="en-A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79480772293411"/>
          <c:y val="7.7127759734146095E-2"/>
          <c:w val="0.66887471291222"/>
          <c:h val="0.78191590902892938"/>
        </c:manualLayout>
      </c:layout>
      <c:lineChart>
        <c:grouping val="standard"/>
        <c:varyColors val="0"/>
        <c:ser>
          <c:idx val="0"/>
          <c:order val="0"/>
          <c:tx>
            <c:strRef>
              <c:f>'2.C Inteaction - Binary Var'!$B$33</c:f>
              <c:strCache>
                <c:ptCount val="1"/>
                <c:pt idx="0">
                  <c:v>open 24/7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'2.C Inteaction - Binary Var'!$C$32:$D$32</c:f>
              <c:strCache>
                <c:ptCount val="2"/>
                <c:pt idx="0">
                  <c:v>Low competitors</c:v>
                </c:pt>
                <c:pt idx="1">
                  <c:v>High competitors</c:v>
                </c:pt>
              </c:strCache>
            </c:strRef>
          </c:cat>
          <c:val>
            <c:numRef>
              <c:f>'2.C Inteaction - Binary Var'!$C$33:$D$33</c:f>
              <c:numCache>
                <c:formatCode>General</c:formatCode>
                <c:ptCount val="2"/>
                <c:pt idx="0">
                  <c:v>9.5749691165478712</c:v>
                </c:pt>
                <c:pt idx="1">
                  <c:v>13.28475455883777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2-4CE2-990D-A9CCA7EE4978}"/>
            </c:ext>
          </c:extLst>
        </c:ser>
        <c:ser>
          <c:idx val="1"/>
          <c:order val="1"/>
          <c:tx>
            <c:strRef>
              <c:f>'2.C Inteaction - Binary Var'!$B$34</c:f>
              <c:strCache>
                <c:ptCount val="1"/>
                <c:pt idx="0">
                  <c:v>closed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'2.C Inteaction - Binary Var'!$C$32:$D$32</c:f>
              <c:strCache>
                <c:ptCount val="2"/>
                <c:pt idx="0">
                  <c:v>Low competitors</c:v>
                </c:pt>
                <c:pt idx="1">
                  <c:v>High competitors</c:v>
                </c:pt>
              </c:strCache>
            </c:strRef>
          </c:cat>
          <c:val>
            <c:numRef>
              <c:f>'2.C Inteaction - Binary Var'!$C$34:$D$34</c:f>
              <c:numCache>
                <c:formatCode>General</c:formatCode>
                <c:ptCount val="2"/>
                <c:pt idx="0">
                  <c:v>14.337356796526453</c:v>
                </c:pt>
                <c:pt idx="1">
                  <c:v>9.9661328853733853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2-4CE2-990D-A9CCA7EE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90472"/>
        <c:axId val="1"/>
      </c:lineChart>
      <c:catAx>
        <c:axId val="34289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Independant</a:t>
                </a:r>
                <a:r>
                  <a:rPr lang="en-US" baseline="0"/>
                  <a:t> Variable(Competitors)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Dependent variable(Sales$M)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2898939934835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42890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88145588771466"/>
          <c:y val="0.40425584412380022"/>
          <c:w val="0.1688743087055605"/>
          <c:h val="0.130319318171488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50"/>
              <c:pt idx="0">
                <c:v>1</c:v>
              </c:pt>
              <c:pt idx="1">
                <c:v>0.98148148148148151</c:v>
              </c:pt>
              <c:pt idx="2">
                <c:v>0.98148148148148151</c:v>
              </c:pt>
              <c:pt idx="3">
                <c:v>0.96296296296296291</c:v>
              </c:pt>
              <c:pt idx="4">
                <c:v>0.94444444444444442</c:v>
              </c:pt>
              <c:pt idx="5">
                <c:v>0.92592592592592593</c:v>
              </c:pt>
              <c:pt idx="6">
                <c:v>0.90740740740740744</c:v>
              </c:pt>
              <c:pt idx="7">
                <c:v>0.88888888888888884</c:v>
              </c:pt>
              <c:pt idx="8">
                <c:v>0.87037037037037035</c:v>
              </c:pt>
              <c:pt idx="9">
                <c:v>0.85185185185185186</c:v>
              </c:pt>
              <c:pt idx="10">
                <c:v>0.83333333333333337</c:v>
              </c:pt>
              <c:pt idx="11">
                <c:v>0.81481481481481477</c:v>
              </c:pt>
              <c:pt idx="12">
                <c:v>0.79629629629629628</c:v>
              </c:pt>
              <c:pt idx="13">
                <c:v>0.79629629629629628</c:v>
              </c:pt>
              <c:pt idx="14">
                <c:v>0.77777777777777779</c:v>
              </c:pt>
              <c:pt idx="15">
                <c:v>0.77777777777777779</c:v>
              </c:pt>
              <c:pt idx="16">
                <c:v>0.7592592592592593</c:v>
              </c:pt>
              <c:pt idx="17">
                <c:v>0.7407407407407407</c:v>
              </c:pt>
              <c:pt idx="18">
                <c:v>0.7407407407407407</c:v>
              </c:pt>
              <c:pt idx="19">
                <c:v>0.72222222222222221</c:v>
              </c:pt>
              <c:pt idx="20">
                <c:v>0.70370370370370372</c:v>
              </c:pt>
              <c:pt idx="21">
                <c:v>0.70370370370370372</c:v>
              </c:pt>
              <c:pt idx="22">
                <c:v>0.68518518518518523</c:v>
              </c:pt>
              <c:pt idx="23">
                <c:v>0.68518518518518523</c:v>
              </c:pt>
              <c:pt idx="24">
                <c:v>0.68518518518518523</c:v>
              </c:pt>
              <c:pt idx="25">
                <c:v>0.66666666666666663</c:v>
              </c:pt>
              <c:pt idx="26">
                <c:v>0.64814814814814814</c:v>
              </c:pt>
              <c:pt idx="27">
                <c:v>0.62962962962962965</c:v>
              </c:pt>
              <c:pt idx="28">
                <c:v>0.61111111111111116</c:v>
              </c:pt>
              <c:pt idx="29">
                <c:v>0.59259259259259256</c:v>
              </c:pt>
              <c:pt idx="30">
                <c:v>0.59259259259259256</c:v>
              </c:pt>
              <c:pt idx="31">
                <c:v>0.57407407407407407</c:v>
              </c:pt>
              <c:pt idx="32">
                <c:v>0.55555555555555558</c:v>
              </c:pt>
              <c:pt idx="33">
                <c:v>0.55555555555555558</c:v>
              </c:pt>
              <c:pt idx="34">
                <c:v>0.53703703703703709</c:v>
              </c:pt>
              <c:pt idx="35">
                <c:v>0.53703703703703709</c:v>
              </c:pt>
              <c:pt idx="36">
                <c:v>0.53703703703703709</c:v>
              </c:pt>
              <c:pt idx="37">
                <c:v>0.53703703703703709</c:v>
              </c:pt>
              <c:pt idx="38">
                <c:v>0.51851851851851849</c:v>
              </c:pt>
              <c:pt idx="39">
                <c:v>0.51851851851851849</c:v>
              </c:pt>
              <c:pt idx="40">
                <c:v>0.5</c:v>
              </c:pt>
              <c:pt idx="41">
                <c:v>0.5</c:v>
              </c:pt>
              <c:pt idx="42">
                <c:v>0.48148148148148145</c:v>
              </c:pt>
              <c:pt idx="43">
                <c:v>0.48148148148148145</c:v>
              </c:pt>
              <c:pt idx="44">
                <c:v>0.46296296296296297</c:v>
              </c:pt>
              <c:pt idx="45">
                <c:v>0.46296296296296297</c:v>
              </c:pt>
              <c:pt idx="46">
                <c:v>0.44444444444444442</c:v>
              </c:pt>
              <c:pt idx="47">
                <c:v>0.42592592592592593</c:v>
              </c:pt>
              <c:pt idx="48">
                <c:v>0.42592592592592593</c:v>
              </c:pt>
              <c:pt idx="49">
                <c:v>0.42592592592592593</c:v>
              </c:pt>
              <c:pt idx="50">
                <c:v>0.40740740740740738</c:v>
              </c:pt>
              <c:pt idx="51">
                <c:v>0.3888888888888889</c:v>
              </c:pt>
              <c:pt idx="52">
                <c:v>0.3888888888888889</c:v>
              </c:pt>
              <c:pt idx="53">
                <c:v>0.37037037037037035</c:v>
              </c:pt>
              <c:pt idx="54">
                <c:v>0.37037037037037035</c:v>
              </c:pt>
              <c:pt idx="55">
                <c:v>0.37037037037037035</c:v>
              </c:pt>
              <c:pt idx="56">
                <c:v>0.37037037037037035</c:v>
              </c:pt>
              <c:pt idx="57">
                <c:v>0.37037037037037035</c:v>
              </c:pt>
              <c:pt idx="58">
                <c:v>0.37037037037037035</c:v>
              </c:pt>
              <c:pt idx="59">
                <c:v>0.35185185185185186</c:v>
              </c:pt>
              <c:pt idx="60">
                <c:v>0.35185185185185186</c:v>
              </c:pt>
              <c:pt idx="61">
                <c:v>0.33333333333333331</c:v>
              </c:pt>
              <c:pt idx="62">
                <c:v>0.33333333333333331</c:v>
              </c:pt>
              <c:pt idx="63">
                <c:v>0.33333333333333331</c:v>
              </c:pt>
              <c:pt idx="64">
                <c:v>0.33333333333333331</c:v>
              </c:pt>
              <c:pt idx="65">
                <c:v>0.33333333333333331</c:v>
              </c:pt>
              <c:pt idx="66">
                <c:v>0.33333333333333331</c:v>
              </c:pt>
              <c:pt idx="67">
                <c:v>0.33333333333333331</c:v>
              </c:pt>
              <c:pt idx="68">
                <c:v>0.31481481481481483</c:v>
              </c:pt>
              <c:pt idx="69">
                <c:v>0.29629629629629628</c:v>
              </c:pt>
              <c:pt idx="70">
                <c:v>0.29629629629629628</c:v>
              </c:pt>
              <c:pt idx="71">
                <c:v>0.29629629629629628</c:v>
              </c:pt>
              <c:pt idx="72">
                <c:v>0.27777777777777779</c:v>
              </c:pt>
              <c:pt idx="73">
                <c:v>0.27777777777777779</c:v>
              </c:pt>
              <c:pt idx="74">
                <c:v>0.27777777777777779</c:v>
              </c:pt>
              <c:pt idx="75">
                <c:v>0.25925925925925924</c:v>
              </c:pt>
              <c:pt idx="76">
                <c:v>0.25925925925925924</c:v>
              </c:pt>
              <c:pt idx="77">
                <c:v>0.25925925925925924</c:v>
              </c:pt>
              <c:pt idx="78">
                <c:v>0.25925925925925924</c:v>
              </c:pt>
              <c:pt idx="79">
                <c:v>0.25925925925925924</c:v>
              </c:pt>
              <c:pt idx="80">
                <c:v>0.24074074074074073</c:v>
              </c:pt>
              <c:pt idx="81">
                <c:v>0.24074074074074073</c:v>
              </c:pt>
              <c:pt idx="82">
                <c:v>0.22222222222222221</c:v>
              </c:pt>
              <c:pt idx="83">
                <c:v>0.20370370370370369</c:v>
              </c:pt>
              <c:pt idx="84">
                <c:v>0.18518518518518517</c:v>
              </c:pt>
              <c:pt idx="85">
                <c:v>0.16666666666666666</c:v>
              </c:pt>
              <c:pt idx="86">
                <c:v>0.16666666666666666</c:v>
              </c:pt>
              <c:pt idx="87">
                <c:v>0.16666666666666666</c:v>
              </c:pt>
              <c:pt idx="88">
                <c:v>0.16666666666666666</c:v>
              </c:pt>
              <c:pt idx="89">
                <c:v>0.16666666666666666</c:v>
              </c:pt>
              <c:pt idx="90">
                <c:v>0.16666666666666666</c:v>
              </c:pt>
              <c:pt idx="91">
                <c:v>0.16666666666666666</c:v>
              </c:pt>
              <c:pt idx="92">
                <c:v>0.16666666666666666</c:v>
              </c:pt>
              <c:pt idx="93">
                <c:v>0.16666666666666666</c:v>
              </c:pt>
              <c:pt idx="94">
                <c:v>0.16666666666666666</c:v>
              </c:pt>
              <c:pt idx="95">
                <c:v>0.16666666666666666</c:v>
              </c:pt>
              <c:pt idx="96">
                <c:v>0.14814814814814814</c:v>
              </c:pt>
              <c:pt idx="97">
                <c:v>0.14814814814814814</c:v>
              </c:pt>
              <c:pt idx="98">
                <c:v>0.14814814814814814</c:v>
              </c:pt>
              <c:pt idx="99">
                <c:v>0.14814814814814814</c:v>
              </c:pt>
              <c:pt idx="100">
                <c:v>0.14814814814814814</c:v>
              </c:pt>
              <c:pt idx="101">
                <c:v>0.14814814814814814</c:v>
              </c:pt>
              <c:pt idx="102">
                <c:v>0.12962962962962962</c:v>
              </c:pt>
              <c:pt idx="103">
                <c:v>0.12962962962962962</c:v>
              </c:pt>
              <c:pt idx="104">
                <c:v>0.12962962962962962</c:v>
              </c:pt>
              <c:pt idx="105">
                <c:v>0.12962962962962962</c:v>
              </c:pt>
              <c:pt idx="106">
                <c:v>0.12962962962962962</c:v>
              </c:pt>
              <c:pt idx="107">
                <c:v>0.1111111111111111</c:v>
              </c:pt>
              <c:pt idx="108">
                <c:v>0.1111111111111111</c:v>
              </c:pt>
              <c:pt idx="109">
                <c:v>0.1111111111111111</c:v>
              </c:pt>
              <c:pt idx="110">
                <c:v>0.1111111111111111</c:v>
              </c:pt>
              <c:pt idx="111">
                <c:v>0.1111111111111111</c:v>
              </c:pt>
              <c:pt idx="112">
                <c:v>0.1111111111111111</c:v>
              </c:pt>
              <c:pt idx="113">
                <c:v>0.1111111111111111</c:v>
              </c:pt>
              <c:pt idx="114">
                <c:v>9.2592592592592587E-2</c:v>
              </c:pt>
              <c:pt idx="115">
                <c:v>9.2592592592592587E-2</c:v>
              </c:pt>
              <c:pt idx="116">
                <c:v>9.2592592592592587E-2</c:v>
              </c:pt>
              <c:pt idx="117">
                <c:v>9.2592592592592587E-2</c:v>
              </c:pt>
              <c:pt idx="118">
                <c:v>9.2592592592592587E-2</c:v>
              </c:pt>
              <c:pt idx="119">
                <c:v>9.2592592592592587E-2</c:v>
              </c:pt>
              <c:pt idx="120">
                <c:v>9.2592592592592587E-2</c:v>
              </c:pt>
              <c:pt idx="121">
                <c:v>9.2592592592592587E-2</c:v>
              </c:pt>
              <c:pt idx="122">
                <c:v>9.2592592592592587E-2</c:v>
              </c:pt>
              <c:pt idx="123">
                <c:v>9.2592592592592587E-2</c:v>
              </c:pt>
              <c:pt idx="124">
                <c:v>9.2592592592592587E-2</c:v>
              </c:pt>
              <c:pt idx="125">
                <c:v>9.2592592592592587E-2</c:v>
              </c:pt>
              <c:pt idx="126">
                <c:v>9.2592592592592587E-2</c:v>
              </c:pt>
              <c:pt idx="127">
                <c:v>9.2592592592592587E-2</c:v>
              </c:pt>
              <c:pt idx="128">
                <c:v>7.407407407407407E-2</c:v>
              </c:pt>
              <c:pt idx="129">
                <c:v>7.407407407407407E-2</c:v>
              </c:pt>
              <c:pt idx="130">
                <c:v>7.407407407407407E-2</c:v>
              </c:pt>
              <c:pt idx="131">
                <c:v>7.407407407407407E-2</c:v>
              </c:pt>
              <c:pt idx="132">
                <c:v>7.407407407407407E-2</c:v>
              </c:pt>
              <c:pt idx="133">
                <c:v>7.407407407407407E-2</c:v>
              </c:pt>
              <c:pt idx="134">
                <c:v>5.5555555555555552E-2</c:v>
              </c:pt>
              <c:pt idx="135">
                <c:v>5.5555555555555552E-2</c:v>
              </c:pt>
              <c:pt idx="136">
                <c:v>5.5555555555555552E-2</c:v>
              </c:pt>
              <c:pt idx="137">
                <c:v>5.5555555555555552E-2</c:v>
              </c:pt>
              <c:pt idx="138">
                <c:v>5.5555555555555552E-2</c:v>
              </c:pt>
              <c:pt idx="139">
                <c:v>3.7037037037037035E-2</c:v>
              </c:pt>
              <c:pt idx="140">
                <c:v>3.7037037037037035E-2</c:v>
              </c:pt>
              <c:pt idx="141">
                <c:v>3.7037037037037035E-2</c:v>
              </c:pt>
              <c:pt idx="142">
                <c:v>1.8518518518518517E-2</c:v>
              </c:pt>
              <c:pt idx="143">
                <c:v>1.8518518518518517E-2</c:v>
              </c:pt>
              <c:pt idx="144">
                <c:v>1.8518518518518517E-2</c:v>
              </c:pt>
              <c:pt idx="145">
                <c:v>1.8518518518518517E-2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</c:numLit>
          </c:xVal>
          <c:yVal>
            <c:numLit>
              <c:formatCode>General</c:formatCode>
              <c:ptCount val="150"/>
              <c:pt idx="0">
                <c:v>1</c:v>
              </c:pt>
              <c:pt idx="1">
                <c:v>1</c:v>
              </c:pt>
              <c:pt idx="2">
                <c:v>0.98958333333333337</c:v>
              </c:pt>
              <c:pt idx="3">
                <c:v>0.98958333333333337</c:v>
              </c:pt>
              <c:pt idx="4">
                <c:v>0.98958333333333337</c:v>
              </c:pt>
              <c:pt idx="5">
                <c:v>0.98958333333333337</c:v>
              </c:pt>
              <c:pt idx="6">
                <c:v>0.98958333333333337</c:v>
              </c:pt>
              <c:pt idx="7">
                <c:v>0.98958333333333337</c:v>
              </c:pt>
              <c:pt idx="8">
                <c:v>0.98958333333333337</c:v>
              </c:pt>
              <c:pt idx="9">
                <c:v>0.98958333333333337</c:v>
              </c:pt>
              <c:pt idx="10">
                <c:v>0.98958333333333337</c:v>
              </c:pt>
              <c:pt idx="11">
                <c:v>0.98958333333333337</c:v>
              </c:pt>
              <c:pt idx="12">
                <c:v>0.98958333333333337</c:v>
              </c:pt>
              <c:pt idx="13">
                <c:v>0.97916666666666663</c:v>
              </c:pt>
              <c:pt idx="14">
                <c:v>0.97916666666666663</c:v>
              </c:pt>
              <c:pt idx="15">
                <c:v>0.96875</c:v>
              </c:pt>
              <c:pt idx="16">
                <c:v>0.96875</c:v>
              </c:pt>
              <c:pt idx="17">
                <c:v>0.96875</c:v>
              </c:pt>
              <c:pt idx="18">
                <c:v>0.95833333333333337</c:v>
              </c:pt>
              <c:pt idx="19">
                <c:v>0.95833333333333337</c:v>
              </c:pt>
              <c:pt idx="20">
                <c:v>0.95833333333333337</c:v>
              </c:pt>
              <c:pt idx="21">
                <c:v>0.94791666666666663</c:v>
              </c:pt>
              <c:pt idx="22">
                <c:v>0.94791666666666663</c:v>
              </c:pt>
              <c:pt idx="23">
                <c:v>0.9375</c:v>
              </c:pt>
              <c:pt idx="24">
                <c:v>0.92708333333333337</c:v>
              </c:pt>
              <c:pt idx="25">
                <c:v>0.92708333333333337</c:v>
              </c:pt>
              <c:pt idx="26">
                <c:v>0.92708333333333337</c:v>
              </c:pt>
              <c:pt idx="27">
                <c:v>0.92708333333333337</c:v>
              </c:pt>
              <c:pt idx="28">
                <c:v>0.92708333333333337</c:v>
              </c:pt>
              <c:pt idx="29">
                <c:v>0.92708333333333337</c:v>
              </c:pt>
              <c:pt idx="30">
                <c:v>0.91666666666666663</c:v>
              </c:pt>
              <c:pt idx="31">
                <c:v>0.91666666666666663</c:v>
              </c:pt>
              <c:pt idx="32">
                <c:v>0.91666666666666663</c:v>
              </c:pt>
              <c:pt idx="33">
                <c:v>0.90625</c:v>
              </c:pt>
              <c:pt idx="34">
                <c:v>0.90625</c:v>
              </c:pt>
              <c:pt idx="35">
                <c:v>0.89583333333333337</c:v>
              </c:pt>
              <c:pt idx="36">
                <c:v>0.88541666666666663</c:v>
              </c:pt>
              <c:pt idx="37">
                <c:v>0.875</c:v>
              </c:pt>
              <c:pt idx="38">
                <c:v>0.875</c:v>
              </c:pt>
              <c:pt idx="39">
                <c:v>0.86458333333333337</c:v>
              </c:pt>
              <c:pt idx="40">
                <c:v>0.86458333333333337</c:v>
              </c:pt>
              <c:pt idx="41">
                <c:v>0.85416666666666663</c:v>
              </c:pt>
              <c:pt idx="42">
                <c:v>0.85416666666666663</c:v>
              </c:pt>
              <c:pt idx="43">
                <c:v>0.84375</c:v>
              </c:pt>
              <c:pt idx="44">
                <c:v>0.84375</c:v>
              </c:pt>
              <c:pt idx="45">
                <c:v>0.83333333333333337</c:v>
              </c:pt>
              <c:pt idx="46">
                <c:v>0.83333333333333337</c:v>
              </c:pt>
              <c:pt idx="47">
                <c:v>0.83333333333333337</c:v>
              </c:pt>
              <c:pt idx="48">
                <c:v>0.82291666666666663</c:v>
              </c:pt>
              <c:pt idx="49">
                <c:v>0.8125</c:v>
              </c:pt>
              <c:pt idx="50">
                <c:v>0.8125</c:v>
              </c:pt>
              <c:pt idx="51">
                <c:v>0.8125</c:v>
              </c:pt>
              <c:pt idx="52">
                <c:v>0.80208333333333337</c:v>
              </c:pt>
              <c:pt idx="53">
                <c:v>0.80208333333333337</c:v>
              </c:pt>
              <c:pt idx="54">
                <c:v>0.79166666666666663</c:v>
              </c:pt>
              <c:pt idx="55">
                <c:v>0.78125</c:v>
              </c:pt>
              <c:pt idx="56">
                <c:v>0.77083333333333337</c:v>
              </c:pt>
              <c:pt idx="57">
                <c:v>0.76041666666666663</c:v>
              </c:pt>
              <c:pt idx="58">
                <c:v>0.75</c:v>
              </c:pt>
              <c:pt idx="59">
                <c:v>0.75</c:v>
              </c:pt>
              <c:pt idx="60">
                <c:v>0.73958333333333337</c:v>
              </c:pt>
              <c:pt idx="61">
                <c:v>0.73958333333333337</c:v>
              </c:pt>
              <c:pt idx="62">
                <c:v>0.72916666666666663</c:v>
              </c:pt>
              <c:pt idx="63">
                <c:v>0.71875</c:v>
              </c:pt>
              <c:pt idx="64">
                <c:v>0.70833333333333337</c:v>
              </c:pt>
              <c:pt idx="65">
                <c:v>0.69791666666666663</c:v>
              </c:pt>
              <c:pt idx="66">
                <c:v>0.6875</c:v>
              </c:pt>
              <c:pt idx="67">
                <c:v>0.67708333333333337</c:v>
              </c:pt>
              <c:pt idx="68">
                <c:v>0.67708333333333337</c:v>
              </c:pt>
              <c:pt idx="69">
                <c:v>0.67708333333333337</c:v>
              </c:pt>
              <c:pt idx="70">
                <c:v>0.66666666666666663</c:v>
              </c:pt>
              <c:pt idx="71">
                <c:v>0.65625</c:v>
              </c:pt>
              <c:pt idx="72">
                <c:v>0.65625</c:v>
              </c:pt>
              <c:pt idx="73">
                <c:v>0.64583333333333337</c:v>
              </c:pt>
              <c:pt idx="74">
                <c:v>0.63541666666666663</c:v>
              </c:pt>
              <c:pt idx="75">
                <c:v>0.63541666666666663</c:v>
              </c:pt>
              <c:pt idx="76">
                <c:v>0.625</c:v>
              </c:pt>
              <c:pt idx="77">
                <c:v>0.61458333333333337</c:v>
              </c:pt>
              <c:pt idx="78">
                <c:v>0.60416666666666663</c:v>
              </c:pt>
              <c:pt idx="79">
                <c:v>0.59375</c:v>
              </c:pt>
              <c:pt idx="80">
                <c:v>0.59375</c:v>
              </c:pt>
              <c:pt idx="81">
                <c:v>0.58333333333333337</c:v>
              </c:pt>
              <c:pt idx="82">
                <c:v>0.58333333333333337</c:v>
              </c:pt>
              <c:pt idx="83">
                <c:v>0.58333333333333337</c:v>
              </c:pt>
              <c:pt idx="84">
                <c:v>0.58333333333333337</c:v>
              </c:pt>
              <c:pt idx="85">
                <c:v>0.58333333333333337</c:v>
              </c:pt>
              <c:pt idx="86">
                <c:v>0.57291666666666663</c:v>
              </c:pt>
              <c:pt idx="87">
                <c:v>0.5625</c:v>
              </c:pt>
              <c:pt idx="88">
                <c:v>0.55208333333333337</c:v>
              </c:pt>
              <c:pt idx="89">
                <c:v>0.54166666666666663</c:v>
              </c:pt>
              <c:pt idx="90">
                <c:v>0.53125</c:v>
              </c:pt>
              <c:pt idx="91">
                <c:v>0.52083333333333337</c:v>
              </c:pt>
              <c:pt idx="92">
                <c:v>0.51041666666666663</c:v>
              </c:pt>
              <c:pt idx="93">
                <c:v>0.5</c:v>
              </c:pt>
              <c:pt idx="94">
                <c:v>0.48958333333333331</c:v>
              </c:pt>
              <c:pt idx="95">
                <c:v>0.47916666666666669</c:v>
              </c:pt>
              <c:pt idx="96">
                <c:v>0.47916666666666669</c:v>
              </c:pt>
              <c:pt idx="97">
                <c:v>0.46875</c:v>
              </c:pt>
              <c:pt idx="98">
                <c:v>0.45833333333333331</c:v>
              </c:pt>
              <c:pt idx="99">
                <c:v>0.44791666666666669</c:v>
              </c:pt>
              <c:pt idx="100">
                <c:v>0.4375</c:v>
              </c:pt>
              <c:pt idx="101">
                <c:v>0.42708333333333331</c:v>
              </c:pt>
              <c:pt idx="102">
                <c:v>0.42708333333333331</c:v>
              </c:pt>
              <c:pt idx="103">
                <c:v>0.41666666666666669</c:v>
              </c:pt>
              <c:pt idx="104">
                <c:v>0.40625</c:v>
              </c:pt>
              <c:pt idx="105">
                <c:v>0.39583333333333331</c:v>
              </c:pt>
              <c:pt idx="106">
                <c:v>0.38541666666666669</c:v>
              </c:pt>
              <c:pt idx="107">
                <c:v>0.38541666666666669</c:v>
              </c:pt>
              <c:pt idx="108">
                <c:v>0.375</c:v>
              </c:pt>
              <c:pt idx="109">
                <c:v>0.36458333333333331</c:v>
              </c:pt>
              <c:pt idx="110">
                <c:v>0.35416666666666669</c:v>
              </c:pt>
              <c:pt idx="111">
                <c:v>0.34375</c:v>
              </c:pt>
              <c:pt idx="112">
                <c:v>0.33333333333333331</c:v>
              </c:pt>
              <c:pt idx="113">
                <c:v>0.32291666666666669</c:v>
              </c:pt>
              <c:pt idx="114">
                <c:v>0.32291666666666669</c:v>
              </c:pt>
              <c:pt idx="115">
                <c:v>0.3125</c:v>
              </c:pt>
              <c:pt idx="116">
                <c:v>0.30208333333333331</c:v>
              </c:pt>
              <c:pt idx="117">
                <c:v>0.29166666666666669</c:v>
              </c:pt>
              <c:pt idx="118">
                <c:v>0.28125</c:v>
              </c:pt>
              <c:pt idx="119">
                <c:v>0.27083333333333331</c:v>
              </c:pt>
              <c:pt idx="120">
                <c:v>0.26041666666666669</c:v>
              </c:pt>
              <c:pt idx="121">
                <c:v>0.25</c:v>
              </c:pt>
              <c:pt idx="122">
                <c:v>0.23958333333333334</c:v>
              </c:pt>
              <c:pt idx="123">
                <c:v>0.22916666666666666</c:v>
              </c:pt>
              <c:pt idx="124">
                <c:v>0.21875</c:v>
              </c:pt>
              <c:pt idx="125">
                <c:v>0.20833333333333334</c:v>
              </c:pt>
              <c:pt idx="126">
                <c:v>0.19791666666666666</c:v>
              </c:pt>
              <c:pt idx="127">
                <c:v>0.1875</c:v>
              </c:pt>
              <c:pt idx="128">
                <c:v>0.1875</c:v>
              </c:pt>
              <c:pt idx="129">
                <c:v>0.17708333333333334</c:v>
              </c:pt>
              <c:pt idx="130">
                <c:v>0.16666666666666666</c:v>
              </c:pt>
              <c:pt idx="131">
                <c:v>0.15625</c:v>
              </c:pt>
              <c:pt idx="132">
                <c:v>0.14583333333333334</c:v>
              </c:pt>
              <c:pt idx="133">
                <c:v>0.13541666666666666</c:v>
              </c:pt>
              <c:pt idx="134">
                <c:v>0.13541666666666666</c:v>
              </c:pt>
              <c:pt idx="135">
                <c:v>0.125</c:v>
              </c:pt>
              <c:pt idx="136">
                <c:v>0.11458333333333333</c:v>
              </c:pt>
              <c:pt idx="137">
                <c:v>0.10416666666666667</c:v>
              </c:pt>
              <c:pt idx="138">
                <c:v>9.375E-2</c:v>
              </c:pt>
              <c:pt idx="139">
                <c:v>9.375E-2</c:v>
              </c:pt>
              <c:pt idx="140">
                <c:v>8.3333333333333329E-2</c:v>
              </c:pt>
              <c:pt idx="141">
                <c:v>7.2916666666666671E-2</c:v>
              </c:pt>
              <c:pt idx="142">
                <c:v>7.2916666666666671E-2</c:v>
              </c:pt>
              <c:pt idx="143">
                <c:v>6.25E-2</c:v>
              </c:pt>
              <c:pt idx="144">
                <c:v>5.2083333333333336E-2</c:v>
              </c:pt>
              <c:pt idx="145">
                <c:v>4.1666666666666664E-2</c:v>
              </c:pt>
              <c:pt idx="146">
                <c:v>4.1666666666666664E-2</c:v>
              </c:pt>
              <c:pt idx="147">
                <c:v>3.125E-2</c:v>
              </c:pt>
              <c:pt idx="148">
                <c:v>2.0833333333333332E-2</c:v>
              </c:pt>
              <c:pt idx="149">
                <c:v>1.0416666666666666E-2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455-4F4B-B541-20315FFD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4848"/>
        <c:axId val="111615840"/>
      </c:scatterChart>
      <c:valAx>
        <c:axId val="1452248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15840"/>
        <c:crosses val="autoZero"/>
        <c:crossBetween val="midCat"/>
      </c:valAx>
      <c:valAx>
        <c:axId val="11161584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24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50"/>
              <c:pt idx="0">
                <c:v>1</c:v>
              </c:pt>
              <c:pt idx="1">
                <c:v>0.98148148148148151</c:v>
              </c:pt>
              <c:pt idx="2">
                <c:v>0.98148148148148151</c:v>
              </c:pt>
              <c:pt idx="3">
                <c:v>0.96296296296296291</c:v>
              </c:pt>
              <c:pt idx="4">
                <c:v>0.94444444444444442</c:v>
              </c:pt>
              <c:pt idx="5">
                <c:v>0.92592592592592593</c:v>
              </c:pt>
              <c:pt idx="6">
                <c:v>0.90740740740740744</c:v>
              </c:pt>
              <c:pt idx="7">
                <c:v>0.88888888888888884</c:v>
              </c:pt>
              <c:pt idx="8">
                <c:v>0.87037037037037035</c:v>
              </c:pt>
              <c:pt idx="9">
                <c:v>0.85185185185185186</c:v>
              </c:pt>
              <c:pt idx="10">
                <c:v>0.83333333333333337</c:v>
              </c:pt>
              <c:pt idx="11">
                <c:v>0.81481481481481477</c:v>
              </c:pt>
              <c:pt idx="12">
                <c:v>0.79629629629629628</c:v>
              </c:pt>
              <c:pt idx="13">
                <c:v>0.79629629629629628</c:v>
              </c:pt>
              <c:pt idx="14">
                <c:v>0.77777777777777779</c:v>
              </c:pt>
              <c:pt idx="15">
                <c:v>0.77777777777777779</c:v>
              </c:pt>
              <c:pt idx="16">
                <c:v>0.7592592592592593</c:v>
              </c:pt>
              <c:pt idx="17">
                <c:v>0.7407407407407407</c:v>
              </c:pt>
              <c:pt idx="18">
                <c:v>0.7407407407407407</c:v>
              </c:pt>
              <c:pt idx="19">
                <c:v>0.72222222222222221</c:v>
              </c:pt>
              <c:pt idx="20">
                <c:v>0.70370370370370372</c:v>
              </c:pt>
              <c:pt idx="21">
                <c:v>0.70370370370370372</c:v>
              </c:pt>
              <c:pt idx="22">
                <c:v>0.68518518518518523</c:v>
              </c:pt>
              <c:pt idx="23">
                <c:v>0.68518518518518523</c:v>
              </c:pt>
              <c:pt idx="24">
                <c:v>0.68518518518518523</c:v>
              </c:pt>
              <c:pt idx="25">
                <c:v>0.66666666666666663</c:v>
              </c:pt>
              <c:pt idx="26">
                <c:v>0.64814814814814814</c:v>
              </c:pt>
              <c:pt idx="27">
                <c:v>0.62962962962962965</c:v>
              </c:pt>
              <c:pt idx="28">
                <c:v>0.61111111111111116</c:v>
              </c:pt>
              <c:pt idx="29">
                <c:v>0.59259259259259256</c:v>
              </c:pt>
              <c:pt idx="30">
                <c:v>0.59259259259259256</c:v>
              </c:pt>
              <c:pt idx="31">
                <c:v>0.57407407407407407</c:v>
              </c:pt>
              <c:pt idx="32">
                <c:v>0.55555555555555558</c:v>
              </c:pt>
              <c:pt idx="33">
                <c:v>0.55555555555555558</c:v>
              </c:pt>
              <c:pt idx="34">
                <c:v>0.53703703703703709</c:v>
              </c:pt>
              <c:pt idx="35">
                <c:v>0.53703703703703709</c:v>
              </c:pt>
              <c:pt idx="36">
                <c:v>0.53703703703703709</c:v>
              </c:pt>
              <c:pt idx="37">
                <c:v>0.53703703703703709</c:v>
              </c:pt>
              <c:pt idx="38">
                <c:v>0.51851851851851849</c:v>
              </c:pt>
              <c:pt idx="39">
                <c:v>0.51851851851851849</c:v>
              </c:pt>
              <c:pt idx="40">
                <c:v>0.5</c:v>
              </c:pt>
              <c:pt idx="41">
                <c:v>0.5</c:v>
              </c:pt>
              <c:pt idx="42">
                <c:v>0.48148148148148145</c:v>
              </c:pt>
              <c:pt idx="43">
                <c:v>0.48148148148148145</c:v>
              </c:pt>
              <c:pt idx="44">
                <c:v>0.46296296296296297</c:v>
              </c:pt>
              <c:pt idx="45">
                <c:v>0.46296296296296297</c:v>
              </c:pt>
              <c:pt idx="46">
                <c:v>0.44444444444444442</c:v>
              </c:pt>
              <c:pt idx="47">
                <c:v>0.42592592592592593</c:v>
              </c:pt>
              <c:pt idx="48">
                <c:v>0.42592592592592593</c:v>
              </c:pt>
              <c:pt idx="49">
                <c:v>0.42592592592592593</c:v>
              </c:pt>
              <c:pt idx="50">
                <c:v>0.40740740740740738</c:v>
              </c:pt>
              <c:pt idx="51">
                <c:v>0.40740740740740738</c:v>
              </c:pt>
              <c:pt idx="52">
                <c:v>0.3888888888888889</c:v>
              </c:pt>
              <c:pt idx="53">
                <c:v>0.3888888888888889</c:v>
              </c:pt>
              <c:pt idx="54">
                <c:v>0.37037037037037035</c:v>
              </c:pt>
              <c:pt idx="55">
                <c:v>0.37037037037037035</c:v>
              </c:pt>
              <c:pt idx="56">
                <c:v>0.37037037037037035</c:v>
              </c:pt>
              <c:pt idx="57">
                <c:v>0.37037037037037035</c:v>
              </c:pt>
              <c:pt idx="58">
                <c:v>0.37037037037037035</c:v>
              </c:pt>
              <c:pt idx="59">
                <c:v>0.35185185185185186</c:v>
              </c:pt>
              <c:pt idx="60">
                <c:v>0.35185185185185186</c:v>
              </c:pt>
              <c:pt idx="61">
                <c:v>0.33333333333333331</c:v>
              </c:pt>
              <c:pt idx="62">
                <c:v>0.33333333333333331</c:v>
              </c:pt>
              <c:pt idx="63">
                <c:v>0.33333333333333331</c:v>
              </c:pt>
              <c:pt idx="64">
                <c:v>0.33333333333333331</c:v>
              </c:pt>
              <c:pt idx="65">
                <c:v>0.33333333333333331</c:v>
              </c:pt>
              <c:pt idx="66">
                <c:v>0.33333333333333331</c:v>
              </c:pt>
              <c:pt idx="67">
                <c:v>0.33333333333333331</c:v>
              </c:pt>
              <c:pt idx="68">
                <c:v>0.31481481481481483</c:v>
              </c:pt>
              <c:pt idx="69">
                <c:v>0.31481481481481483</c:v>
              </c:pt>
              <c:pt idx="70">
                <c:v>0.29629629629629628</c:v>
              </c:pt>
              <c:pt idx="71">
                <c:v>0.29629629629629628</c:v>
              </c:pt>
              <c:pt idx="72">
                <c:v>0.27777777777777779</c:v>
              </c:pt>
              <c:pt idx="73">
                <c:v>0.27777777777777779</c:v>
              </c:pt>
              <c:pt idx="74">
                <c:v>0.27777777777777779</c:v>
              </c:pt>
              <c:pt idx="75">
                <c:v>0.25925925925925924</c:v>
              </c:pt>
              <c:pt idx="76">
                <c:v>0.25925925925925924</c:v>
              </c:pt>
              <c:pt idx="77">
                <c:v>0.25925925925925924</c:v>
              </c:pt>
              <c:pt idx="78">
                <c:v>0.25925925925925924</c:v>
              </c:pt>
              <c:pt idx="79">
                <c:v>0.25925925925925924</c:v>
              </c:pt>
              <c:pt idx="80">
                <c:v>0.24074074074074073</c:v>
              </c:pt>
              <c:pt idx="81">
                <c:v>0.24074074074074073</c:v>
              </c:pt>
              <c:pt idx="82">
                <c:v>0.22222222222222221</c:v>
              </c:pt>
              <c:pt idx="83">
                <c:v>0.20370370370370369</c:v>
              </c:pt>
              <c:pt idx="84">
                <c:v>0.18518518518518517</c:v>
              </c:pt>
              <c:pt idx="85">
                <c:v>0.16666666666666666</c:v>
              </c:pt>
              <c:pt idx="86">
                <c:v>0.16666666666666666</c:v>
              </c:pt>
              <c:pt idx="87">
                <c:v>0.16666666666666666</c:v>
              </c:pt>
              <c:pt idx="88">
                <c:v>0.16666666666666666</c:v>
              </c:pt>
              <c:pt idx="89">
                <c:v>0.16666666666666666</c:v>
              </c:pt>
              <c:pt idx="90">
                <c:v>0.16666666666666666</c:v>
              </c:pt>
              <c:pt idx="91">
                <c:v>0.16666666666666666</c:v>
              </c:pt>
              <c:pt idx="92">
                <c:v>0.16666666666666666</c:v>
              </c:pt>
              <c:pt idx="93">
                <c:v>0.16666666666666666</c:v>
              </c:pt>
              <c:pt idx="94">
                <c:v>0.16666666666666666</c:v>
              </c:pt>
              <c:pt idx="95">
                <c:v>0.16666666666666666</c:v>
              </c:pt>
              <c:pt idx="96">
                <c:v>0.14814814814814814</c:v>
              </c:pt>
              <c:pt idx="97">
                <c:v>0.14814814814814814</c:v>
              </c:pt>
              <c:pt idx="98">
                <c:v>0.14814814814814814</c:v>
              </c:pt>
              <c:pt idx="99">
                <c:v>0.14814814814814814</c:v>
              </c:pt>
              <c:pt idx="100">
                <c:v>0.14814814814814814</c:v>
              </c:pt>
              <c:pt idx="101">
                <c:v>0.14814814814814814</c:v>
              </c:pt>
              <c:pt idx="102">
                <c:v>0.12962962962962962</c:v>
              </c:pt>
              <c:pt idx="103">
                <c:v>0.12962962962962962</c:v>
              </c:pt>
              <c:pt idx="104">
                <c:v>0.12962962962962962</c:v>
              </c:pt>
              <c:pt idx="105">
                <c:v>0.12962962962962962</c:v>
              </c:pt>
              <c:pt idx="106">
                <c:v>0.12962962962962962</c:v>
              </c:pt>
              <c:pt idx="107">
                <c:v>0.1111111111111111</c:v>
              </c:pt>
              <c:pt idx="108">
                <c:v>0.1111111111111111</c:v>
              </c:pt>
              <c:pt idx="109">
                <c:v>0.1111111111111111</c:v>
              </c:pt>
              <c:pt idx="110">
                <c:v>0.1111111111111111</c:v>
              </c:pt>
              <c:pt idx="111">
                <c:v>0.1111111111111111</c:v>
              </c:pt>
              <c:pt idx="112">
                <c:v>0.1111111111111111</c:v>
              </c:pt>
              <c:pt idx="113">
                <c:v>0.1111111111111111</c:v>
              </c:pt>
              <c:pt idx="114">
                <c:v>9.2592592592592587E-2</c:v>
              </c:pt>
              <c:pt idx="115">
                <c:v>9.2592592592592587E-2</c:v>
              </c:pt>
              <c:pt idx="116">
                <c:v>9.2592592592592587E-2</c:v>
              </c:pt>
              <c:pt idx="117">
                <c:v>9.2592592592592587E-2</c:v>
              </c:pt>
              <c:pt idx="118">
                <c:v>9.2592592592592587E-2</c:v>
              </c:pt>
              <c:pt idx="119">
                <c:v>9.2592592592592587E-2</c:v>
              </c:pt>
              <c:pt idx="120">
                <c:v>9.2592592592592587E-2</c:v>
              </c:pt>
              <c:pt idx="121">
                <c:v>9.2592592592592587E-2</c:v>
              </c:pt>
              <c:pt idx="122">
                <c:v>9.2592592592592587E-2</c:v>
              </c:pt>
              <c:pt idx="123">
                <c:v>9.2592592592592587E-2</c:v>
              </c:pt>
              <c:pt idx="124">
                <c:v>9.2592592592592587E-2</c:v>
              </c:pt>
              <c:pt idx="125">
                <c:v>9.2592592592592587E-2</c:v>
              </c:pt>
              <c:pt idx="126">
                <c:v>9.2592592592592587E-2</c:v>
              </c:pt>
              <c:pt idx="127">
                <c:v>9.2592592592592587E-2</c:v>
              </c:pt>
              <c:pt idx="128">
                <c:v>7.407407407407407E-2</c:v>
              </c:pt>
              <c:pt idx="129">
                <c:v>7.407407407407407E-2</c:v>
              </c:pt>
              <c:pt idx="130">
                <c:v>7.407407407407407E-2</c:v>
              </c:pt>
              <c:pt idx="131">
                <c:v>7.407407407407407E-2</c:v>
              </c:pt>
              <c:pt idx="132">
                <c:v>7.407407407407407E-2</c:v>
              </c:pt>
              <c:pt idx="133">
                <c:v>7.407407407407407E-2</c:v>
              </c:pt>
              <c:pt idx="134">
                <c:v>5.5555555555555552E-2</c:v>
              </c:pt>
              <c:pt idx="135">
                <c:v>5.5555555555555552E-2</c:v>
              </c:pt>
              <c:pt idx="136">
                <c:v>5.5555555555555552E-2</c:v>
              </c:pt>
              <c:pt idx="137">
                <c:v>5.5555555555555552E-2</c:v>
              </c:pt>
              <c:pt idx="138">
                <c:v>5.5555555555555552E-2</c:v>
              </c:pt>
              <c:pt idx="139">
                <c:v>3.7037037037037035E-2</c:v>
              </c:pt>
              <c:pt idx="140">
                <c:v>3.7037037037037035E-2</c:v>
              </c:pt>
              <c:pt idx="141">
                <c:v>3.7037037037037035E-2</c:v>
              </c:pt>
              <c:pt idx="142">
                <c:v>1.8518518518518517E-2</c:v>
              </c:pt>
              <c:pt idx="143">
                <c:v>1.8518518518518517E-2</c:v>
              </c:pt>
              <c:pt idx="144">
                <c:v>1.8518518518518517E-2</c:v>
              </c:pt>
              <c:pt idx="145">
                <c:v>1.8518518518518517E-2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</c:numLit>
          </c:xVal>
          <c:yVal>
            <c:numLit>
              <c:formatCode>General</c:formatCode>
              <c:ptCount val="150"/>
              <c:pt idx="0">
                <c:v>1</c:v>
              </c:pt>
              <c:pt idx="1">
                <c:v>1</c:v>
              </c:pt>
              <c:pt idx="2">
                <c:v>0.98958333333333337</c:v>
              </c:pt>
              <c:pt idx="3">
                <c:v>0.98958333333333337</c:v>
              </c:pt>
              <c:pt idx="4">
                <c:v>0.98958333333333337</c:v>
              </c:pt>
              <c:pt idx="5">
                <c:v>0.98958333333333337</c:v>
              </c:pt>
              <c:pt idx="6">
                <c:v>0.98958333333333337</c:v>
              </c:pt>
              <c:pt idx="7">
                <c:v>0.98958333333333337</c:v>
              </c:pt>
              <c:pt idx="8">
                <c:v>0.98958333333333337</c:v>
              </c:pt>
              <c:pt idx="9">
                <c:v>0.98958333333333337</c:v>
              </c:pt>
              <c:pt idx="10">
                <c:v>0.98958333333333337</c:v>
              </c:pt>
              <c:pt idx="11">
                <c:v>0.98958333333333337</c:v>
              </c:pt>
              <c:pt idx="12">
                <c:v>0.98958333333333337</c:v>
              </c:pt>
              <c:pt idx="13">
                <c:v>0.97916666666666663</c:v>
              </c:pt>
              <c:pt idx="14">
                <c:v>0.97916666666666663</c:v>
              </c:pt>
              <c:pt idx="15">
                <c:v>0.96875</c:v>
              </c:pt>
              <c:pt idx="16">
                <c:v>0.96875</c:v>
              </c:pt>
              <c:pt idx="17">
                <c:v>0.96875</c:v>
              </c:pt>
              <c:pt idx="18">
                <c:v>0.95833333333333337</c:v>
              </c:pt>
              <c:pt idx="19">
                <c:v>0.95833333333333337</c:v>
              </c:pt>
              <c:pt idx="20">
                <c:v>0.95833333333333337</c:v>
              </c:pt>
              <c:pt idx="21">
                <c:v>0.94791666666666663</c:v>
              </c:pt>
              <c:pt idx="22">
                <c:v>0.94791666666666663</c:v>
              </c:pt>
              <c:pt idx="23">
                <c:v>0.9375</c:v>
              </c:pt>
              <c:pt idx="24">
                <c:v>0.92708333333333337</c:v>
              </c:pt>
              <c:pt idx="25">
                <c:v>0.92708333333333337</c:v>
              </c:pt>
              <c:pt idx="26">
                <c:v>0.92708333333333337</c:v>
              </c:pt>
              <c:pt idx="27">
                <c:v>0.92708333333333337</c:v>
              </c:pt>
              <c:pt idx="28">
                <c:v>0.92708333333333337</c:v>
              </c:pt>
              <c:pt idx="29">
                <c:v>0.92708333333333337</c:v>
              </c:pt>
              <c:pt idx="30">
                <c:v>0.91666666666666663</c:v>
              </c:pt>
              <c:pt idx="31">
                <c:v>0.91666666666666663</c:v>
              </c:pt>
              <c:pt idx="32">
                <c:v>0.91666666666666663</c:v>
              </c:pt>
              <c:pt idx="33">
                <c:v>0.90625</c:v>
              </c:pt>
              <c:pt idx="34">
                <c:v>0.90625</c:v>
              </c:pt>
              <c:pt idx="35">
                <c:v>0.89583333333333337</c:v>
              </c:pt>
              <c:pt idx="36">
                <c:v>0.88541666666666663</c:v>
              </c:pt>
              <c:pt idx="37">
                <c:v>0.875</c:v>
              </c:pt>
              <c:pt idx="38">
                <c:v>0.875</c:v>
              </c:pt>
              <c:pt idx="39">
                <c:v>0.86458333333333337</c:v>
              </c:pt>
              <c:pt idx="40">
                <c:v>0.86458333333333337</c:v>
              </c:pt>
              <c:pt idx="41">
                <c:v>0.85416666666666663</c:v>
              </c:pt>
              <c:pt idx="42">
                <c:v>0.85416666666666663</c:v>
              </c:pt>
              <c:pt idx="43">
                <c:v>0.84375</c:v>
              </c:pt>
              <c:pt idx="44">
                <c:v>0.84375</c:v>
              </c:pt>
              <c:pt idx="45">
                <c:v>0.83333333333333337</c:v>
              </c:pt>
              <c:pt idx="46">
                <c:v>0.83333333333333337</c:v>
              </c:pt>
              <c:pt idx="47">
                <c:v>0.83333333333333337</c:v>
              </c:pt>
              <c:pt idx="48">
                <c:v>0.82291666666666663</c:v>
              </c:pt>
              <c:pt idx="49">
                <c:v>0.8125</c:v>
              </c:pt>
              <c:pt idx="50">
                <c:v>0.8125</c:v>
              </c:pt>
              <c:pt idx="51">
                <c:v>0.80208333333333337</c:v>
              </c:pt>
              <c:pt idx="52">
                <c:v>0.80208333333333337</c:v>
              </c:pt>
              <c:pt idx="53">
                <c:v>0.79166666666666663</c:v>
              </c:pt>
              <c:pt idx="54">
                <c:v>0.79166666666666663</c:v>
              </c:pt>
              <c:pt idx="55">
                <c:v>0.78125</c:v>
              </c:pt>
              <c:pt idx="56">
                <c:v>0.77083333333333337</c:v>
              </c:pt>
              <c:pt idx="57">
                <c:v>0.76041666666666663</c:v>
              </c:pt>
              <c:pt idx="58">
                <c:v>0.75</c:v>
              </c:pt>
              <c:pt idx="59">
                <c:v>0.75</c:v>
              </c:pt>
              <c:pt idx="60">
                <c:v>0.73958333333333337</c:v>
              </c:pt>
              <c:pt idx="61">
                <c:v>0.73958333333333337</c:v>
              </c:pt>
              <c:pt idx="62">
                <c:v>0.72916666666666663</c:v>
              </c:pt>
              <c:pt idx="63">
                <c:v>0.71875</c:v>
              </c:pt>
              <c:pt idx="64">
                <c:v>0.70833333333333337</c:v>
              </c:pt>
              <c:pt idx="65">
                <c:v>0.69791666666666663</c:v>
              </c:pt>
              <c:pt idx="66">
                <c:v>0.6875</c:v>
              </c:pt>
              <c:pt idx="67">
                <c:v>0.67708333333333337</c:v>
              </c:pt>
              <c:pt idx="68">
                <c:v>0.67708333333333337</c:v>
              </c:pt>
              <c:pt idx="69">
                <c:v>0.66666666666666663</c:v>
              </c:pt>
              <c:pt idx="70">
                <c:v>0.66666666666666663</c:v>
              </c:pt>
              <c:pt idx="71">
                <c:v>0.65625</c:v>
              </c:pt>
              <c:pt idx="72">
                <c:v>0.65625</c:v>
              </c:pt>
              <c:pt idx="73">
                <c:v>0.64583333333333337</c:v>
              </c:pt>
              <c:pt idx="74">
                <c:v>0.63541666666666663</c:v>
              </c:pt>
              <c:pt idx="75">
                <c:v>0.63541666666666663</c:v>
              </c:pt>
              <c:pt idx="76">
                <c:v>0.625</c:v>
              </c:pt>
              <c:pt idx="77">
                <c:v>0.61458333333333337</c:v>
              </c:pt>
              <c:pt idx="78">
                <c:v>0.60416666666666663</c:v>
              </c:pt>
              <c:pt idx="79">
                <c:v>0.59375</c:v>
              </c:pt>
              <c:pt idx="80">
                <c:v>0.59375</c:v>
              </c:pt>
              <c:pt idx="81">
                <c:v>0.58333333333333337</c:v>
              </c:pt>
              <c:pt idx="82">
                <c:v>0.58333333333333337</c:v>
              </c:pt>
              <c:pt idx="83">
                <c:v>0.58333333333333337</c:v>
              </c:pt>
              <c:pt idx="84">
                <c:v>0.58333333333333337</c:v>
              </c:pt>
              <c:pt idx="85">
                <c:v>0.58333333333333337</c:v>
              </c:pt>
              <c:pt idx="86">
                <c:v>0.57291666666666663</c:v>
              </c:pt>
              <c:pt idx="87">
                <c:v>0.5625</c:v>
              </c:pt>
              <c:pt idx="88">
                <c:v>0.55208333333333337</c:v>
              </c:pt>
              <c:pt idx="89">
                <c:v>0.54166666666666663</c:v>
              </c:pt>
              <c:pt idx="90">
                <c:v>0.53125</c:v>
              </c:pt>
              <c:pt idx="91">
                <c:v>0.52083333333333337</c:v>
              </c:pt>
              <c:pt idx="92">
                <c:v>0.51041666666666663</c:v>
              </c:pt>
              <c:pt idx="93">
                <c:v>0.5</c:v>
              </c:pt>
              <c:pt idx="94">
                <c:v>0.48958333333333331</c:v>
              </c:pt>
              <c:pt idx="95">
                <c:v>0.47916666666666669</c:v>
              </c:pt>
              <c:pt idx="96">
                <c:v>0.47916666666666669</c:v>
              </c:pt>
              <c:pt idx="97">
                <c:v>0.46875</c:v>
              </c:pt>
              <c:pt idx="98">
                <c:v>0.45833333333333331</c:v>
              </c:pt>
              <c:pt idx="99">
                <c:v>0.44791666666666669</c:v>
              </c:pt>
              <c:pt idx="100">
                <c:v>0.4375</c:v>
              </c:pt>
              <c:pt idx="101">
                <c:v>0.42708333333333331</c:v>
              </c:pt>
              <c:pt idx="102">
                <c:v>0.42708333333333331</c:v>
              </c:pt>
              <c:pt idx="103">
                <c:v>0.41666666666666669</c:v>
              </c:pt>
              <c:pt idx="104">
                <c:v>0.40625</c:v>
              </c:pt>
              <c:pt idx="105">
                <c:v>0.39583333333333331</c:v>
              </c:pt>
              <c:pt idx="106">
                <c:v>0.38541666666666669</c:v>
              </c:pt>
              <c:pt idx="107">
                <c:v>0.38541666666666669</c:v>
              </c:pt>
              <c:pt idx="108">
                <c:v>0.375</c:v>
              </c:pt>
              <c:pt idx="109">
                <c:v>0.36458333333333331</c:v>
              </c:pt>
              <c:pt idx="110">
                <c:v>0.35416666666666669</c:v>
              </c:pt>
              <c:pt idx="111">
                <c:v>0.34375</c:v>
              </c:pt>
              <c:pt idx="112">
                <c:v>0.33333333333333331</c:v>
              </c:pt>
              <c:pt idx="113">
                <c:v>0.32291666666666669</c:v>
              </c:pt>
              <c:pt idx="114">
                <c:v>0.32291666666666669</c:v>
              </c:pt>
              <c:pt idx="115">
                <c:v>0.3125</c:v>
              </c:pt>
              <c:pt idx="116">
                <c:v>0.30208333333333331</c:v>
              </c:pt>
              <c:pt idx="117">
                <c:v>0.29166666666666669</c:v>
              </c:pt>
              <c:pt idx="118">
                <c:v>0.28125</c:v>
              </c:pt>
              <c:pt idx="119">
                <c:v>0.27083333333333331</c:v>
              </c:pt>
              <c:pt idx="120">
                <c:v>0.26041666666666669</c:v>
              </c:pt>
              <c:pt idx="121">
                <c:v>0.25</c:v>
              </c:pt>
              <c:pt idx="122">
                <c:v>0.23958333333333334</c:v>
              </c:pt>
              <c:pt idx="123">
                <c:v>0.22916666666666666</c:v>
              </c:pt>
              <c:pt idx="124">
                <c:v>0.21875</c:v>
              </c:pt>
              <c:pt idx="125">
                <c:v>0.20833333333333334</c:v>
              </c:pt>
              <c:pt idx="126">
                <c:v>0.19791666666666666</c:v>
              </c:pt>
              <c:pt idx="127">
                <c:v>0.1875</c:v>
              </c:pt>
              <c:pt idx="128">
                <c:v>0.1875</c:v>
              </c:pt>
              <c:pt idx="129">
                <c:v>0.17708333333333334</c:v>
              </c:pt>
              <c:pt idx="130">
                <c:v>0.16666666666666666</c:v>
              </c:pt>
              <c:pt idx="131">
                <c:v>0.15625</c:v>
              </c:pt>
              <c:pt idx="132">
                <c:v>0.14583333333333334</c:v>
              </c:pt>
              <c:pt idx="133">
                <c:v>0.13541666666666666</c:v>
              </c:pt>
              <c:pt idx="134">
                <c:v>0.13541666666666666</c:v>
              </c:pt>
              <c:pt idx="135">
                <c:v>0.125</c:v>
              </c:pt>
              <c:pt idx="136">
                <c:v>0.11458333333333333</c:v>
              </c:pt>
              <c:pt idx="137">
                <c:v>0.10416666666666667</c:v>
              </c:pt>
              <c:pt idx="138">
                <c:v>9.375E-2</c:v>
              </c:pt>
              <c:pt idx="139">
                <c:v>9.375E-2</c:v>
              </c:pt>
              <c:pt idx="140">
                <c:v>8.3333333333333329E-2</c:v>
              </c:pt>
              <c:pt idx="141">
                <c:v>7.2916666666666671E-2</c:v>
              </c:pt>
              <c:pt idx="142">
                <c:v>7.2916666666666671E-2</c:v>
              </c:pt>
              <c:pt idx="143">
                <c:v>6.25E-2</c:v>
              </c:pt>
              <c:pt idx="144">
                <c:v>5.2083333333333336E-2</c:v>
              </c:pt>
              <c:pt idx="145">
                <c:v>4.1666666666666664E-2</c:v>
              </c:pt>
              <c:pt idx="146">
                <c:v>4.1666666666666664E-2</c:v>
              </c:pt>
              <c:pt idx="147">
                <c:v>3.125E-2</c:v>
              </c:pt>
              <c:pt idx="148">
                <c:v>2.0833333333333332E-2</c:v>
              </c:pt>
              <c:pt idx="149">
                <c:v>1.0416666666666666E-2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0D6-406F-AFBA-23A13D1A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4592"/>
        <c:axId val="287584720"/>
      </c:scatterChart>
      <c:valAx>
        <c:axId val="1017945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584720"/>
        <c:crosses val="autoZero"/>
        <c:crossBetween val="midCat"/>
      </c:valAx>
      <c:valAx>
        <c:axId val="28758472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94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50"/>
              <c:pt idx="0">
                <c:v>1</c:v>
              </c:pt>
              <c:pt idx="1">
                <c:v>0.98148148148148151</c:v>
              </c:pt>
              <c:pt idx="2">
                <c:v>0.98148148148148151</c:v>
              </c:pt>
              <c:pt idx="3">
                <c:v>0.96296296296296291</c:v>
              </c:pt>
              <c:pt idx="4">
                <c:v>0.94444444444444442</c:v>
              </c:pt>
              <c:pt idx="5">
                <c:v>0.92592592592592593</c:v>
              </c:pt>
              <c:pt idx="6">
                <c:v>0.90740740740740744</c:v>
              </c:pt>
              <c:pt idx="7">
                <c:v>0.88888888888888884</c:v>
              </c:pt>
              <c:pt idx="8">
                <c:v>0.87037037037037035</c:v>
              </c:pt>
              <c:pt idx="9">
                <c:v>0.85185185185185186</c:v>
              </c:pt>
              <c:pt idx="10">
                <c:v>0.83333333333333337</c:v>
              </c:pt>
              <c:pt idx="11">
                <c:v>0.81481481481481477</c:v>
              </c:pt>
              <c:pt idx="12">
                <c:v>0.79629629629629628</c:v>
              </c:pt>
              <c:pt idx="13">
                <c:v>0.79629629629629628</c:v>
              </c:pt>
              <c:pt idx="14">
                <c:v>0.77777777777777779</c:v>
              </c:pt>
              <c:pt idx="15">
                <c:v>0.77777777777777779</c:v>
              </c:pt>
              <c:pt idx="16">
                <c:v>0.7592592592592593</c:v>
              </c:pt>
              <c:pt idx="17">
                <c:v>0.7407407407407407</c:v>
              </c:pt>
              <c:pt idx="18">
                <c:v>0.7407407407407407</c:v>
              </c:pt>
              <c:pt idx="19">
                <c:v>0.72222222222222221</c:v>
              </c:pt>
              <c:pt idx="20">
                <c:v>0.70370370370370372</c:v>
              </c:pt>
              <c:pt idx="21">
                <c:v>0.68518518518518523</c:v>
              </c:pt>
              <c:pt idx="22">
                <c:v>0.68518518518518523</c:v>
              </c:pt>
              <c:pt idx="23">
                <c:v>0.66666666666666663</c:v>
              </c:pt>
              <c:pt idx="24">
                <c:v>0.66666666666666663</c:v>
              </c:pt>
              <c:pt idx="25">
                <c:v>0.66666666666666663</c:v>
              </c:pt>
              <c:pt idx="26">
                <c:v>0.64814814814814814</c:v>
              </c:pt>
              <c:pt idx="27">
                <c:v>0.62962962962962965</c:v>
              </c:pt>
              <c:pt idx="28">
                <c:v>0.61111111111111116</c:v>
              </c:pt>
              <c:pt idx="29">
                <c:v>0.59259259259259256</c:v>
              </c:pt>
              <c:pt idx="30">
                <c:v>0.59259259259259256</c:v>
              </c:pt>
              <c:pt idx="31">
                <c:v>0.57407407407407407</c:v>
              </c:pt>
              <c:pt idx="32">
                <c:v>0.55555555555555558</c:v>
              </c:pt>
              <c:pt idx="33">
                <c:v>0.55555555555555558</c:v>
              </c:pt>
              <c:pt idx="34">
                <c:v>0.53703703703703709</c:v>
              </c:pt>
              <c:pt idx="35">
                <c:v>0.53703703703703709</c:v>
              </c:pt>
              <c:pt idx="36">
                <c:v>0.53703703703703709</c:v>
              </c:pt>
              <c:pt idx="37">
                <c:v>0.53703703703703709</c:v>
              </c:pt>
              <c:pt idx="38">
                <c:v>0.51851851851851849</c:v>
              </c:pt>
              <c:pt idx="39">
                <c:v>0.51851851851851849</c:v>
              </c:pt>
              <c:pt idx="40">
                <c:v>0.5</c:v>
              </c:pt>
              <c:pt idx="41">
                <c:v>0.5</c:v>
              </c:pt>
              <c:pt idx="42">
                <c:v>0.48148148148148145</c:v>
              </c:pt>
              <c:pt idx="43">
                <c:v>0.46296296296296297</c:v>
              </c:pt>
              <c:pt idx="44">
                <c:v>0.46296296296296297</c:v>
              </c:pt>
              <c:pt idx="45">
                <c:v>0.46296296296296297</c:v>
              </c:pt>
              <c:pt idx="46">
                <c:v>0.44444444444444442</c:v>
              </c:pt>
              <c:pt idx="47">
                <c:v>0.42592592592592593</c:v>
              </c:pt>
              <c:pt idx="48">
                <c:v>0.42592592592592593</c:v>
              </c:pt>
              <c:pt idx="49">
                <c:v>0.42592592592592593</c:v>
              </c:pt>
              <c:pt idx="50">
                <c:v>0.42592592592592593</c:v>
              </c:pt>
              <c:pt idx="51">
                <c:v>0.40740740740740738</c:v>
              </c:pt>
              <c:pt idx="52">
                <c:v>0.40740740740740738</c:v>
              </c:pt>
              <c:pt idx="53">
                <c:v>0.3888888888888889</c:v>
              </c:pt>
              <c:pt idx="54">
                <c:v>0.3888888888888889</c:v>
              </c:pt>
              <c:pt idx="55">
                <c:v>0.37037037037037035</c:v>
              </c:pt>
              <c:pt idx="56">
                <c:v>0.37037037037037035</c:v>
              </c:pt>
              <c:pt idx="57">
                <c:v>0.37037037037037035</c:v>
              </c:pt>
              <c:pt idx="58">
                <c:v>0.37037037037037035</c:v>
              </c:pt>
              <c:pt idx="59">
                <c:v>0.35185185185185186</c:v>
              </c:pt>
              <c:pt idx="60">
                <c:v>0.35185185185185186</c:v>
              </c:pt>
              <c:pt idx="61">
                <c:v>0.33333333333333331</c:v>
              </c:pt>
              <c:pt idx="62">
                <c:v>0.33333333333333331</c:v>
              </c:pt>
              <c:pt idx="63">
                <c:v>0.33333333333333331</c:v>
              </c:pt>
              <c:pt idx="64">
                <c:v>0.33333333333333331</c:v>
              </c:pt>
              <c:pt idx="65">
                <c:v>0.33333333333333331</c:v>
              </c:pt>
              <c:pt idx="66">
                <c:v>0.33333333333333331</c:v>
              </c:pt>
              <c:pt idx="67">
                <c:v>0.33333333333333331</c:v>
              </c:pt>
              <c:pt idx="68">
                <c:v>0.31481481481481483</c:v>
              </c:pt>
              <c:pt idx="69">
                <c:v>0.31481481481481483</c:v>
              </c:pt>
              <c:pt idx="70">
                <c:v>0.31481481481481483</c:v>
              </c:pt>
              <c:pt idx="71">
                <c:v>0.29629629629629628</c:v>
              </c:pt>
              <c:pt idx="72">
                <c:v>0.27777777777777779</c:v>
              </c:pt>
              <c:pt idx="73">
                <c:v>0.27777777777777779</c:v>
              </c:pt>
              <c:pt idx="74">
                <c:v>0.27777777777777779</c:v>
              </c:pt>
              <c:pt idx="75">
                <c:v>0.27777777777777779</c:v>
              </c:pt>
              <c:pt idx="76">
                <c:v>0.25925925925925924</c:v>
              </c:pt>
              <c:pt idx="77">
                <c:v>0.25925925925925924</c:v>
              </c:pt>
              <c:pt idx="78">
                <c:v>0.24074074074074073</c:v>
              </c:pt>
              <c:pt idx="79">
                <c:v>0.24074074074074073</c:v>
              </c:pt>
              <c:pt idx="80">
                <c:v>0.24074074074074073</c:v>
              </c:pt>
              <c:pt idx="81">
                <c:v>0.24074074074074073</c:v>
              </c:pt>
              <c:pt idx="82">
                <c:v>0.22222222222222221</c:v>
              </c:pt>
              <c:pt idx="83">
                <c:v>0.20370370370370369</c:v>
              </c:pt>
              <c:pt idx="84">
                <c:v>0.18518518518518517</c:v>
              </c:pt>
              <c:pt idx="85">
                <c:v>0.16666666666666666</c:v>
              </c:pt>
              <c:pt idx="86">
                <c:v>0.16666666666666666</c:v>
              </c:pt>
              <c:pt idx="87">
                <c:v>0.16666666666666666</c:v>
              </c:pt>
              <c:pt idx="88">
                <c:v>0.16666666666666666</c:v>
              </c:pt>
              <c:pt idx="89">
                <c:v>0.16666666666666666</c:v>
              </c:pt>
              <c:pt idx="90">
                <c:v>0.16666666666666666</c:v>
              </c:pt>
              <c:pt idx="91">
                <c:v>0.16666666666666666</c:v>
              </c:pt>
              <c:pt idx="92">
                <c:v>0.16666666666666666</c:v>
              </c:pt>
              <c:pt idx="93">
                <c:v>0.16666666666666666</c:v>
              </c:pt>
              <c:pt idx="94">
                <c:v>0.16666666666666666</c:v>
              </c:pt>
              <c:pt idx="95">
                <c:v>0.16666666666666666</c:v>
              </c:pt>
              <c:pt idx="96">
                <c:v>0.14814814814814814</c:v>
              </c:pt>
              <c:pt idx="97">
                <c:v>0.14814814814814814</c:v>
              </c:pt>
              <c:pt idx="98">
                <c:v>0.14814814814814814</c:v>
              </c:pt>
              <c:pt idx="99">
                <c:v>0.14814814814814814</c:v>
              </c:pt>
              <c:pt idx="100">
                <c:v>0.14814814814814814</c:v>
              </c:pt>
              <c:pt idx="101">
                <c:v>0.12962962962962962</c:v>
              </c:pt>
              <c:pt idx="102">
                <c:v>0.12962962962962962</c:v>
              </c:pt>
              <c:pt idx="103">
                <c:v>0.12962962962962962</c:v>
              </c:pt>
              <c:pt idx="104">
                <c:v>0.12962962962962962</c:v>
              </c:pt>
              <c:pt idx="105">
                <c:v>0.12962962962962962</c:v>
              </c:pt>
              <c:pt idx="106">
                <c:v>0.12962962962962962</c:v>
              </c:pt>
              <c:pt idx="107">
                <c:v>0.12962962962962962</c:v>
              </c:pt>
              <c:pt idx="108">
                <c:v>0.1111111111111111</c:v>
              </c:pt>
              <c:pt idx="109">
                <c:v>9.2592592592592587E-2</c:v>
              </c:pt>
              <c:pt idx="110">
                <c:v>9.2592592592592587E-2</c:v>
              </c:pt>
              <c:pt idx="111">
                <c:v>9.2592592592592587E-2</c:v>
              </c:pt>
              <c:pt idx="112">
                <c:v>9.2592592592592587E-2</c:v>
              </c:pt>
              <c:pt idx="113">
                <c:v>9.2592592592592587E-2</c:v>
              </c:pt>
              <c:pt idx="114">
                <c:v>9.2592592592592587E-2</c:v>
              </c:pt>
              <c:pt idx="115">
                <c:v>9.2592592592592587E-2</c:v>
              </c:pt>
              <c:pt idx="116">
                <c:v>9.2592592592592587E-2</c:v>
              </c:pt>
              <c:pt idx="117">
                <c:v>9.2592592592592587E-2</c:v>
              </c:pt>
              <c:pt idx="118">
                <c:v>9.2592592592592587E-2</c:v>
              </c:pt>
              <c:pt idx="119">
                <c:v>9.2592592592592587E-2</c:v>
              </c:pt>
              <c:pt idx="120">
                <c:v>9.2592592592592587E-2</c:v>
              </c:pt>
              <c:pt idx="121">
                <c:v>9.2592592592592587E-2</c:v>
              </c:pt>
              <c:pt idx="122">
                <c:v>9.2592592592592587E-2</c:v>
              </c:pt>
              <c:pt idx="123">
                <c:v>9.2592592592592587E-2</c:v>
              </c:pt>
              <c:pt idx="124">
                <c:v>9.2592592592592587E-2</c:v>
              </c:pt>
              <c:pt idx="125">
                <c:v>9.2592592592592587E-2</c:v>
              </c:pt>
              <c:pt idx="126">
                <c:v>9.2592592592592587E-2</c:v>
              </c:pt>
              <c:pt idx="127">
                <c:v>9.2592592592592587E-2</c:v>
              </c:pt>
              <c:pt idx="128">
                <c:v>7.407407407407407E-2</c:v>
              </c:pt>
              <c:pt idx="129">
                <c:v>7.407407407407407E-2</c:v>
              </c:pt>
              <c:pt idx="130">
                <c:v>7.407407407407407E-2</c:v>
              </c:pt>
              <c:pt idx="131">
                <c:v>7.407407407407407E-2</c:v>
              </c:pt>
              <c:pt idx="132">
                <c:v>7.407407407407407E-2</c:v>
              </c:pt>
              <c:pt idx="133">
                <c:v>7.407407407407407E-2</c:v>
              </c:pt>
              <c:pt idx="134">
                <c:v>7.407407407407407E-2</c:v>
              </c:pt>
              <c:pt idx="135">
                <c:v>5.5555555555555552E-2</c:v>
              </c:pt>
              <c:pt idx="136">
                <c:v>5.5555555555555552E-2</c:v>
              </c:pt>
              <c:pt idx="137">
                <c:v>5.5555555555555552E-2</c:v>
              </c:pt>
              <c:pt idx="138">
                <c:v>3.7037037037037035E-2</c:v>
              </c:pt>
              <c:pt idx="139">
                <c:v>3.7037037037037035E-2</c:v>
              </c:pt>
              <c:pt idx="140">
                <c:v>3.7037037037037035E-2</c:v>
              </c:pt>
              <c:pt idx="141">
                <c:v>3.7037037037037035E-2</c:v>
              </c:pt>
              <c:pt idx="142">
                <c:v>1.8518518518518517E-2</c:v>
              </c:pt>
              <c:pt idx="143">
                <c:v>1.8518518518518517E-2</c:v>
              </c:pt>
              <c:pt idx="144">
                <c:v>1.8518518518518517E-2</c:v>
              </c:pt>
              <c:pt idx="145">
                <c:v>1.8518518518518517E-2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</c:numLit>
          </c:xVal>
          <c:yVal>
            <c:numLit>
              <c:formatCode>General</c:formatCode>
              <c:ptCount val="150"/>
              <c:pt idx="0">
                <c:v>1</c:v>
              </c:pt>
              <c:pt idx="1">
                <c:v>1</c:v>
              </c:pt>
              <c:pt idx="2">
                <c:v>0.98958333333333337</c:v>
              </c:pt>
              <c:pt idx="3">
                <c:v>0.98958333333333337</c:v>
              </c:pt>
              <c:pt idx="4">
                <c:v>0.98958333333333337</c:v>
              </c:pt>
              <c:pt idx="5">
                <c:v>0.98958333333333337</c:v>
              </c:pt>
              <c:pt idx="6">
                <c:v>0.98958333333333337</c:v>
              </c:pt>
              <c:pt idx="7">
                <c:v>0.98958333333333337</c:v>
              </c:pt>
              <c:pt idx="8">
                <c:v>0.98958333333333337</c:v>
              </c:pt>
              <c:pt idx="9">
                <c:v>0.98958333333333337</c:v>
              </c:pt>
              <c:pt idx="10">
                <c:v>0.98958333333333337</c:v>
              </c:pt>
              <c:pt idx="11">
                <c:v>0.98958333333333337</c:v>
              </c:pt>
              <c:pt idx="12">
                <c:v>0.98958333333333337</c:v>
              </c:pt>
              <c:pt idx="13">
                <c:v>0.97916666666666663</c:v>
              </c:pt>
              <c:pt idx="14">
                <c:v>0.97916666666666663</c:v>
              </c:pt>
              <c:pt idx="15">
                <c:v>0.96875</c:v>
              </c:pt>
              <c:pt idx="16">
                <c:v>0.96875</c:v>
              </c:pt>
              <c:pt idx="17">
                <c:v>0.96875</c:v>
              </c:pt>
              <c:pt idx="18">
                <c:v>0.95833333333333337</c:v>
              </c:pt>
              <c:pt idx="19">
                <c:v>0.95833333333333337</c:v>
              </c:pt>
              <c:pt idx="20">
                <c:v>0.95833333333333337</c:v>
              </c:pt>
              <c:pt idx="21">
                <c:v>0.95833333333333337</c:v>
              </c:pt>
              <c:pt idx="22">
                <c:v>0.94791666666666663</c:v>
              </c:pt>
              <c:pt idx="23">
                <c:v>0.94791666666666663</c:v>
              </c:pt>
              <c:pt idx="24">
                <c:v>0.9375</c:v>
              </c:pt>
              <c:pt idx="25">
                <c:v>0.92708333333333337</c:v>
              </c:pt>
              <c:pt idx="26">
                <c:v>0.92708333333333337</c:v>
              </c:pt>
              <c:pt idx="27">
                <c:v>0.92708333333333337</c:v>
              </c:pt>
              <c:pt idx="28">
                <c:v>0.92708333333333337</c:v>
              </c:pt>
              <c:pt idx="29">
                <c:v>0.92708333333333337</c:v>
              </c:pt>
              <c:pt idx="30">
                <c:v>0.91666666666666663</c:v>
              </c:pt>
              <c:pt idx="31">
                <c:v>0.91666666666666663</c:v>
              </c:pt>
              <c:pt idx="32">
                <c:v>0.91666666666666663</c:v>
              </c:pt>
              <c:pt idx="33">
                <c:v>0.90625</c:v>
              </c:pt>
              <c:pt idx="34">
                <c:v>0.90625</c:v>
              </c:pt>
              <c:pt idx="35">
                <c:v>0.89583333333333337</c:v>
              </c:pt>
              <c:pt idx="36">
                <c:v>0.88541666666666663</c:v>
              </c:pt>
              <c:pt idx="37">
                <c:v>0.875</c:v>
              </c:pt>
              <c:pt idx="38">
                <c:v>0.875</c:v>
              </c:pt>
              <c:pt idx="39">
                <c:v>0.86458333333333337</c:v>
              </c:pt>
              <c:pt idx="40">
                <c:v>0.86458333333333337</c:v>
              </c:pt>
              <c:pt idx="41">
                <c:v>0.85416666666666663</c:v>
              </c:pt>
              <c:pt idx="42">
                <c:v>0.85416666666666663</c:v>
              </c:pt>
              <c:pt idx="43">
                <c:v>0.85416666666666663</c:v>
              </c:pt>
              <c:pt idx="44">
                <c:v>0.84375</c:v>
              </c:pt>
              <c:pt idx="45">
                <c:v>0.83333333333333337</c:v>
              </c:pt>
              <c:pt idx="46">
                <c:v>0.83333333333333337</c:v>
              </c:pt>
              <c:pt idx="47">
                <c:v>0.83333333333333337</c:v>
              </c:pt>
              <c:pt idx="48">
                <c:v>0.82291666666666663</c:v>
              </c:pt>
              <c:pt idx="49">
                <c:v>0.8125</c:v>
              </c:pt>
              <c:pt idx="50">
                <c:v>0.80208333333333337</c:v>
              </c:pt>
              <c:pt idx="51">
                <c:v>0.80208333333333337</c:v>
              </c:pt>
              <c:pt idx="52">
                <c:v>0.79166666666666663</c:v>
              </c:pt>
              <c:pt idx="53">
                <c:v>0.79166666666666663</c:v>
              </c:pt>
              <c:pt idx="54">
                <c:v>0.78125</c:v>
              </c:pt>
              <c:pt idx="55">
                <c:v>0.78125</c:v>
              </c:pt>
              <c:pt idx="56">
                <c:v>0.77083333333333337</c:v>
              </c:pt>
              <c:pt idx="57">
                <c:v>0.76041666666666663</c:v>
              </c:pt>
              <c:pt idx="58">
                <c:v>0.75</c:v>
              </c:pt>
              <c:pt idx="59">
                <c:v>0.75</c:v>
              </c:pt>
              <c:pt idx="60">
                <c:v>0.73958333333333337</c:v>
              </c:pt>
              <c:pt idx="61">
                <c:v>0.73958333333333337</c:v>
              </c:pt>
              <c:pt idx="62">
                <c:v>0.72916666666666663</c:v>
              </c:pt>
              <c:pt idx="63">
                <c:v>0.71875</c:v>
              </c:pt>
              <c:pt idx="64">
                <c:v>0.70833333333333337</c:v>
              </c:pt>
              <c:pt idx="65">
                <c:v>0.69791666666666663</c:v>
              </c:pt>
              <c:pt idx="66">
                <c:v>0.6875</c:v>
              </c:pt>
              <c:pt idx="67">
                <c:v>0.67708333333333337</c:v>
              </c:pt>
              <c:pt idx="68">
                <c:v>0.67708333333333337</c:v>
              </c:pt>
              <c:pt idx="69">
                <c:v>0.66666666666666663</c:v>
              </c:pt>
              <c:pt idx="70">
                <c:v>0.65625</c:v>
              </c:pt>
              <c:pt idx="71">
                <c:v>0.65625</c:v>
              </c:pt>
              <c:pt idx="72">
                <c:v>0.65625</c:v>
              </c:pt>
              <c:pt idx="73">
                <c:v>0.64583333333333337</c:v>
              </c:pt>
              <c:pt idx="74">
                <c:v>0.63541666666666663</c:v>
              </c:pt>
              <c:pt idx="75">
                <c:v>0.625</c:v>
              </c:pt>
              <c:pt idx="76">
                <c:v>0.625</c:v>
              </c:pt>
              <c:pt idx="77">
                <c:v>0.61458333333333337</c:v>
              </c:pt>
              <c:pt idx="78">
                <c:v>0.61458333333333337</c:v>
              </c:pt>
              <c:pt idx="79">
                <c:v>0.60416666666666663</c:v>
              </c:pt>
              <c:pt idx="80">
                <c:v>0.59375</c:v>
              </c:pt>
              <c:pt idx="81">
                <c:v>0.58333333333333337</c:v>
              </c:pt>
              <c:pt idx="82">
                <c:v>0.58333333333333337</c:v>
              </c:pt>
              <c:pt idx="83">
                <c:v>0.58333333333333337</c:v>
              </c:pt>
              <c:pt idx="84">
                <c:v>0.58333333333333337</c:v>
              </c:pt>
              <c:pt idx="85">
                <c:v>0.58333333333333337</c:v>
              </c:pt>
              <c:pt idx="86">
                <c:v>0.57291666666666663</c:v>
              </c:pt>
              <c:pt idx="87">
                <c:v>0.5625</c:v>
              </c:pt>
              <c:pt idx="88">
                <c:v>0.55208333333333337</c:v>
              </c:pt>
              <c:pt idx="89">
                <c:v>0.54166666666666663</c:v>
              </c:pt>
              <c:pt idx="90">
                <c:v>0.53125</c:v>
              </c:pt>
              <c:pt idx="91">
                <c:v>0.52083333333333337</c:v>
              </c:pt>
              <c:pt idx="92">
                <c:v>0.51041666666666663</c:v>
              </c:pt>
              <c:pt idx="93">
                <c:v>0.5</c:v>
              </c:pt>
              <c:pt idx="94">
                <c:v>0.48958333333333331</c:v>
              </c:pt>
              <c:pt idx="95">
                <c:v>0.47916666666666669</c:v>
              </c:pt>
              <c:pt idx="96">
                <c:v>0.47916666666666669</c:v>
              </c:pt>
              <c:pt idx="97">
                <c:v>0.46875</c:v>
              </c:pt>
              <c:pt idx="98">
                <c:v>0.45833333333333331</c:v>
              </c:pt>
              <c:pt idx="99">
                <c:v>0.44791666666666669</c:v>
              </c:pt>
              <c:pt idx="100">
                <c:v>0.4375</c:v>
              </c:pt>
              <c:pt idx="101">
                <c:v>0.4375</c:v>
              </c:pt>
              <c:pt idx="102">
                <c:v>0.42708333333333331</c:v>
              </c:pt>
              <c:pt idx="103">
                <c:v>0.41666666666666669</c:v>
              </c:pt>
              <c:pt idx="104">
                <c:v>0.40625</c:v>
              </c:pt>
              <c:pt idx="105">
                <c:v>0.39583333333333331</c:v>
              </c:pt>
              <c:pt idx="106">
                <c:v>0.38541666666666669</c:v>
              </c:pt>
              <c:pt idx="107">
                <c:v>0.375</c:v>
              </c:pt>
              <c:pt idx="108">
                <c:v>0.375</c:v>
              </c:pt>
              <c:pt idx="109">
                <c:v>0.375</c:v>
              </c:pt>
              <c:pt idx="110">
                <c:v>0.36458333333333331</c:v>
              </c:pt>
              <c:pt idx="111">
                <c:v>0.35416666666666669</c:v>
              </c:pt>
              <c:pt idx="112">
                <c:v>0.34375</c:v>
              </c:pt>
              <c:pt idx="113">
                <c:v>0.33333333333333331</c:v>
              </c:pt>
              <c:pt idx="114">
                <c:v>0.32291666666666669</c:v>
              </c:pt>
              <c:pt idx="115">
                <c:v>0.3125</c:v>
              </c:pt>
              <c:pt idx="116">
                <c:v>0.30208333333333331</c:v>
              </c:pt>
              <c:pt idx="117">
                <c:v>0.29166666666666669</c:v>
              </c:pt>
              <c:pt idx="118">
                <c:v>0.28125</c:v>
              </c:pt>
              <c:pt idx="119">
                <c:v>0.27083333333333331</c:v>
              </c:pt>
              <c:pt idx="120">
                <c:v>0.26041666666666669</c:v>
              </c:pt>
              <c:pt idx="121">
                <c:v>0.25</c:v>
              </c:pt>
              <c:pt idx="122">
                <c:v>0.23958333333333334</c:v>
              </c:pt>
              <c:pt idx="123">
                <c:v>0.22916666666666666</c:v>
              </c:pt>
              <c:pt idx="124">
                <c:v>0.21875</c:v>
              </c:pt>
              <c:pt idx="125">
                <c:v>0.20833333333333334</c:v>
              </c:pt>
              <c:pt idx="126">
                <c:v>0.19791666666666666</c:v>
              </c:pt>
              <c:pt idx="127">
                <c:v>0.1875</c:v>
              </c:pt>
              <c:pt idx="128">
                <c:v>0.1875</c:v>
              </c:pt>
              <c:pt idx="129">
                <c:v>0.17708333333333334</c:v>
              </c:pt>
              <c:pt idx="130">
                <c:v>0.16666666666666666</c:v>
              </c:pt>
              <c:pt idx="131">
                <c:v>0.15625</c:v>
              </c:pt>
              <c:pt idx="132">
                <c:v>0.14583333333333334</c:v>
              </c:pt>
              <c:pt idx="133">
                <c:v>0.13541666666666666</c:v>
              </c:pt>
              <c:pt idx="134">
                <c:v>0.125</c:v>
              </c:pt>
              <c:pt idx="135">
                <c:v>0.125</c:v>
              </c:pt>
              <c:pt idx="136">
                <c:v>0.11458333333333333</c:v>
              </c:pt>
              <c:pt idx="137">
                <c:v>0.10416666666666667</c:v>
              </c:pt>
              <c:pt idx="138">
                <c:v>0.10416666666666667</c:v>
              </c:pt>
              <c:pt idx="139">
                <c:v>9.375E-2</c:v>
              </c:pt>
              <c:pt idx="140">
                <c:v>8.3333333333333329E-2</c:v>
              </c:pt>
              <c:pt idx="141">
                <c:v>7.2916666666666671E-2</c:v>
              </c:pt>
              <c:pt idx="142">
                <c:v>7.2916666666666671E-2</c:v>
              </c:pt>
              <c:pt idx="143">
                <c:v>6.25E-2</c:v>
              </c:pt>
              <c:pt idx="144">
                <c:v>5.2083333333333336E-2</c:v>
              </c:pt>
              <c:pt idx="145">
                <c:v>4.1666666666666664E-2</c:v>
              </c:pt>
              <c:pt idx="146">
                <c:v>4.1666666666666664E-2</c:v>
              </c:pt>
              <c:pt idx="147">
                <c:v>3.125E-2</c:v>
              </c:pt>
              <c:pt idx="148">
                <c:v>2.0833333333333332E-2</c:v>
              </c:pt>
              <c:pt idx="149">
                <c:v>1.0416666666666666E-2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0BFE-4D54-A2CA-1E41C569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6896"/>
        <c:axId val="1714879984"/>
      </c:scatterChart>
      <c:valAx>
        <c:axId val="10538689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879984"/>
        <c:crosses val="autoZero"/>
        <c:crossBetween val="midCat"/>
      </c:valAx>
      <c:valAx>
        <c:axId val="17148799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86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50"/>
              <c:pt idx="0">
                <c:v>1</c:v>
              </c:pt>
              <c:pt idx="1">
                <c:v>0.98148148148148151</c:v>
              </c:pt>
              <c:pt idx="2">
                <c:v>0.98148148148148151</c:v>
              </c:pt>
              <c:pt idx="3">
                <c:v>0.96296296296296291</c:v>
              </c:pt>
              <c:pt idx="4">
                <c:v>0.94444444444444442</c:v>
              </c:pt>
              <c:pt idx="5">
                <c:v>0.92592592592592593</c:v>
              </c:pt>
              <c:pt idx="6">
                <c:v>0.90740740740740744</c:v>
              </c:pt>
              <c:pt idx="7">
                <c:v>0.88888888888888884</c:v>
              </c:pt>
              <c:pt idx="8">
                <c:v>0.87037037037037035</c:v>
              </c:pt>
              <c:pt idx="9">
                <c:v>0.85185185185185186</c:v>
              </c:pt>
              <c:pt idx="10">
                <c:v>0.83333333333333337</c:v>
              </c:pt>
              <c:pt idx="11">
                <c:v>0.81481481481481477</c:v>
              </c:pt>
              <c:pt idx="12">
                <c:v>0.79629629629629628</c:v>
              </c:pt>
              <c:pt idx="13">
                <c:v>0.79629629629629628</c:v>
              </c:pt>
              <c:pt idx="14">
                <c:v>0.77777777777777779</c:v>
              </c:pt>
              <c:pt idx="15">
                <c:v>0.77777777777777779</c:v>
              </c:pt>
              <c:pt idx="16">
                <c:v>0.7592592592592593</c:v>
              </c:pt>
              <c:pt idx="17">
                <c:v>0.7407407407407407</c:v>
              </c:pt>
              <c:pt idx="18">
                <c:v>0.7407407407407407</c:v>
              </c:pt>
              <c:pt idx="19">
                <c:v>0.72222222222222221</c:v>
              </c:pt>
              <c:pt idx="20">
                <c:v>0.70370370370370372</c:v>
              </c:pt>
              <c:pt idx="21">
                <c:v>0.68518518518518523</c:v>
              </c:pt>
              <c:pt idx="22">
                <c:v>0.68518518518518523</c:v>
              </c:pt>
              <c:pt idx="23">
                <c:v>0.66666666666666663</c:v>
              </c:pt>
              <c:pt idx="24">
                <c:v>0.64814814814814814</c:v>
              </c:pt>
              <c:pt idx="25">
                <c:v>0.64814814814814814</c:v>
              </c:pt>
              <c:pt idx="26">
                <c:v>0.64814814814814814</c:v>
              </c:pt>
              <c:pt idx="27">
                <c:v>0.62962962962962965</c:v>
              </c:pt>
              <c:pt idx="28">
                <c:v>0.61111111111111116</c:v>
              </c:pt>
              <c:pt idx="29">
                <c:v>0.61111111111111116</c:v>
              </c:pt>
              <c:pt idx="30">
                <c:v>0.59259259259259256</c:v>
              </c:pt>
              <c:pt idx="31">
                <c:v>0.57407407407407407</c:v>
              </c:pt>
              <c:pt idx="32">
                <c:v>0.55555555555555558</c:v>
              </c:pt>
              <c:pt idx="33">
                <c:v>0.53703703703703709</c:v>
              </c:pt>
              <c:pt idx="34">
                <c:v>0.53703703703703709</c:v>
              </c:pt>
              <c:pt idx="35">
                <c:v>0.53703703703703709</c:v>
              </c:pt>
              <c:pt idx="36">
                <c:v>0.53703703703703709</c:v>
              </c:pt>
              <c:pt idx="37">
                <c:v>0.53703703703703709</c:v>
              </c:pt>
              <c:pt idx="38">
                <c:v>0.53703703703703709</c:v>
              </c:pt>
              <c:pt idx="39">
                <c:v>0.51851851851851849</c:v>
              </c:pt>
              <c:pt idx="40">
                <c:v>0.5</c:v>
              </c:pt>
              <c:pt idx="41">
                <c:v>0.48148148148148145</c:v>
              </c:pt>
              <c:pt idx="42">
                <c:v>0.48148148148148145</c:v>
              </c:pt>
              <c:pt idx="43">
                <c:v>0.46296296296296297</c:v>
              </c:pt>
              <c:pt idx="44">
                <c:v>0.46296296296296297</c:v>
              </c:pt>
              <c:pt idx="45">
                <c:v>0.46296296296296297</c:v>
              </c:pt>
              <c:pt idx="46">
                <c:v>0.46296296296296297</c:v>
              </c:pt>
              <c:pt idx="47">
                <c:v>0.44444444444444442</c:v>
              </c:pt>
              <c:pt idx="48">
                <c:v>0.42592592592592593</c:v>
              </c:pt>
              <c:pt idx="49">
                <c:v>0.40740740740740738</c:v>
              </c:pt>
              <c:pt idx="50">
                <c:v>0.40740740740740738</c:v>
              </c:pt>
              <c:pt idx="51">
                <c:v>0.3888888888888889</c:v>
              </c:pt>
              <c:pt idx="52">
                <c:v>0.3888888888888889</c:v>
              </c:pt>
              <c:pt idx="53">
                <c:v>0.3888888888888889</c:v>
              </c:pt>
              <c:pt idx="54">
                <c:v>0.37037037037037035</c:v>
              </c:pt>
              <c:pt idx="55">
                <c:v>0.37037037037037035</c:v>
              </c:pt>
              <c:pt idx="56">
                <c:v>0.37037037037037035</c:v>
              </c:pt>
              <c:pt idx="57">
                <c:v>0.37037037037037035</c:v>
              </c:pt>
              <c:pt idx="58">
                <c:v>0.35185185185185186</c:v>
              </c:pt>
              <c:pt idx="59">
                <c:v>0.35185185185185186</c:v>
              </c:pt>
              <c:pt idx="60">
                <c:v>0.35185185185185186</c:v>
              </c:pt>
              <c:pt idx="61">
                <c:v>0.33333333333333331</c:v>
              </c:pt>
              <c:pt idx="62">
                <c:v>0.33333333333333331</c:v>
              </c:pt>
              <c:pt idx="63">
                <c:v>0.33333333333333331</c:v>
              </c:pt>
              <c:pt idx="64">
                <c:v>0.33333333333333331</c:v>
              </c:pt>
              <c:pt idx="65">
                <c:v>0.31481481481481483</c:v>
              </c:pt>
              <c:pt idx="66">
                <c:v>0.31481481481481483</c:v>
              </c:pt>
              <c:pt idx="67">
                <c:v>0.31481481481481483</c:v>
              </c:pt>
              <c:pt idx="68">
                <c:v>0.31481481481481483</c:v>
              </c:pt>
              <c:pt idx="69">
                <c:v>0.29629629629629628</c:v>
              </c:pt>
              <c:pt idx="70">
                <c:v>0.29629629629629628</c:v>
              </c:pt>
              <c:pt idx="71">
                <c:v>0.29629629629629628</c:v>
              </c:pt>
              <c:pt idx="72">
                <c:v>0.29629629629629628</c:v>
              </c:pt>
              <c:pt idx="73">
                <c:v>0.27777777777777779</c:v>
              </c:pt>
              <c:pt idx="74">
                <c:v>0.27777777777777779</c:v>
              </c:pt>
              <c:pt idx="75">
                <c:v>0.27777777777777779</c:v>
              </c:pt>
              <c:pt idx="76">
                <c:v>0.27777777777777779</c:v>
              </c:pt>
              <c:pt idx="77">
                <c:v>0.25925925925925924</c:v>
              </c:pt>
              <c:pt idx="78">
                <c:v>0.25925925925925924</c:v>
              </c:pt>
              <c:pt idx="79">
                <c:v>0.24074074074074073</c:v>
              </c:pt>
              <c:pt idx="80">
                <c:v>0.24074074074074073</c:v>
              </c:pt>
              <c:pt idx="81">
                <c:v>0.24074074074074073</c:v>
              </c:pt>
              <c:pt idx="82">
                <c:v>0.22222222222222221</c:v>
              </c:pt>
              <c:pt idx="83">
                <c:v>0.20370370370370369</c:v>
              </c:pt>
              <c:pt idx="84">
                <c:v>0.18518518518518517</c:v>
              </c:pt>
              <c:pt idx="85">
                <c:v>0.16666666666666666</c:v>
              </c:pt>
              <c:pt idx="86">
                <c:v>0.16666666666666666</c:v>
              </c:pt>
              <c:pt idx="87">
                <c:v>0.16666666666666666</c:v>
              </c:pt>
              <c:pt idx="88">
                <c:v>0.16666666666666666</c:v>
              </c:pt>
              <c:pt idx="89">
                <c:v>0.16666666666666666</c:v>
              </c:pt>
              <c:pt idx="90">
                <c:v>0.16666666666666666</c:v>
              </c:pt>
              <c:pt idx="91">
                <c:v>0.16666666666666666</c:v>
              </c:pt>
              <c:pt idx="92">
                <c:v>0.16666666666666666</c:v>
              </c:pt>
              <c:pt idx="93">
                <c:v>0.16666666666666666</c:v>
              </c:pt>
              <c:pt idx="94">
                <c:v>0.16666666666666666</c:v>
              </c:pt>
              <c:pt idx="95">
                <c:v>0.16666666666666666</c:v>
              </c:pt>
              <c:pt idx="96">
                <c:v>0.14814814814814814</c:v>
              </c:pt>
              <c:pt idx="97">
                <c:v>0.14814814814814814</c:v>
              </c:pt>
              <c:pt idx="98">
                <c:v>0.14814814814814814</c:v>
              </c:pt>
              <c:pt idx="99">
                <c:v>0.14814814814814814</c:v>
              </c:pt>
              <c:pt idx="100">
                <c:v>0.14814814814814814</c:v>
              </c:pt>
              <c:pt idx="101">
                <c:v>0.14814814814814814</c:v>
              </c:pt>
              <c:pt idx="102">
                <c:v>0.12962962962962962</c:v>
              </c:pt>
              <c:pt idx="103">
                <c:v>0.12962962962962962</c:v>
              </c:pt>
              <c:pt idx="104">
                <c:v>0.12962962962962962</c:v>
              </c:pt>
              <c:pt idx="105">
                <c:v>0.12962962962962962</c:v>
              </c:pt>
              <c:pt idx="106">
                <c:v>0.12962962962962962</c:v>
              </c:pt>
              <c:pt idx="107">
                <c:v>0.1111111111111111</c:v>
              </c:pt>
              <c:pt idx="108">
                <c:v>9.2592592592592587E-2</c:v>
              </c:pt>
              <c:pt idx="109">
                <c:v>9.2592592592592587E-2</c:v>
              </c:pt>
              <c:pt idx="110">
                <c:v>9.2592592592592587E-2</c:v>
              </c:pt>
              <c:pt idx="111">
                <c:v>9.2592592592592587E-2</c:v>
              </c:pt>
              <c:pt idx="112">
                <c:v>9.2592592592592587E-2</c:v>
              </c:pt>
              <c:pt idx="113">
                <c:v>9.2592592592592587E-2</c:v>
              </c:pt>
              <c:pt idx="114">
                <c:v>9.2592592592592587E-2</c:v>
              </c:pt>
              <c:pt idx="115">
                <c:v>9.2592592592592587E-2</c:v>
              </c:pt>
              <c:pt idx="116">
                <c:v>9.2592592592592587E-2</c:v>
              </c:pt>
              <c:pt idx="117">
                <c:v>9.2592592592592587E-2</c:v>
              </c:pt>
              <c:pt idx="118">
                <c:v>9.2592592592592587E-2</c:v>
              </c:pt>
              <c:pt idx="119">
                <c:v>9.2592592592592587E-2</c:v>
              </c:pt>
              <c:pt idx="120">
                <c:v>9.2592592592592587E-2</c:v>
              </c:pt>
              <c:pt idx="121">
                <c:v>9.2592592592592587E-2</c:v>
              </c:pt>
              <c:pt idx="122">
                <c:v>9.2592592592592587E-2</c:v>
              </c:pt>
              <c:pt idx="123">
                <c:v>9.2592592592592587E-2</c:v>
              </c:pt>
              <c:pt idx="124">
                <c:v>9.2592592592592587E-2</c:v>
              </c:pt>
              <c:pt idx="125">
                <c:v>9.2592592592592587E-2</c:v>
              </c:pt>
              <c:pt idx="126">
                <c:v>9.2592592592592587E-2</c:v>
              </c:pt>
              <c:pt idx="127">
                <c:v>9.2592592592592587E-2</c:v>
              </c:pt>
              <c:pt idx="128">
                <c:v>9.2592592592592587E-2</c:v>
              </c:pt>
              <c:pt idx="129">
                <c:v>7.407407407407407E-2</c:v>
              </c:pt>
              <c:pt idx="130">
                <c:v>7.407407407407407E-2</c:v>
              </c:pt>
              <c:pt idx="131">
                <c:v>7.407407407407407E-2</c:v>
              </c:pt>
              <c:pt idx="132">
                <c:v>7.407407407407407E-2</c:v>
              </c:pt>
              <c:pt idx="133">
                <c:v>7.407407407407407E-2</c:v>
              </c:pt>
              <c:pt idx="134">
                <c:v>7.407407407407407E-2</c:v>
              </c:pt>
              <c:pt idx="135">
                <c:v>5.5555555555555552E-2</c:v>
              </c:pt>
              <c:pt idx="136">
                <c:v>5.5555555555555552E-2</c:v>
              </c:pt>
              <c:pt idx="137">
                <c:v>5.5555555555555552E-2</c:v>
              </c:pt>
              <c:pt idx="138">
                <c:v>5.5555555555555552E-2</c:v>
              </c:pt>
              <c:pt idx="139">
                <c:v>3.7037037037037035E-2</c:v>
              </c:pt>
              <c:pt idx="140">
                <c:v>3.7037037037037035E-2</c:v>
              </c:pt>
              <c:pt idx="141">
                <c:v>3.7037037037037035E-2</c:v>
              </c:pt>
              <c:pt idx="142">
                <c:v>3.7037037037037035E-2</c:v>
              </c:pt>
              <c:pt idx="143">
                <c:v>1.8518518518518517E-2</c:v>
              </c:pt>
              <c:pt idx="144">
                <c:v>1.8518518518518517E-2</c:v>
              </c:pt>
              <c:pt idx="145">
                <c:v>1.8518518518518517E-2</c:v>
              </c:pt>
              <c:pt idx="146">
                <c:v>1.8518518518518517E-2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</c:numLit>
          </c:xVal>
          <c:yVal>
            <c:numLit>
              <c:formatCode>General</c:formatCode>
              <c:ptCount val="150"/>
              <c:pt idx="0">
                <c:v>1</c:v>
              </c:pt>
              <c:pt idx="1">
                <c:v>1</c:v>
              </c:pt>
              <c:pt idx="2">
                <c:v>0.98958333333333337</c:v>
              </c:pt>
              <c:pt idx="3">
                <c:v>0.98958333333333337</c:v>
              </c:pt>
              <c:pt idx="4">
                <c:v>0.98958333333333337</c:v>
              </c:pt>
              <c:pt idx="5">
                <c:v>0.98958333333333337</c:v>
              </c:pt>
              <c:pt idx="6">
                <c:v>0.98958333333333337</c:v>
              </c:pt>
              <c:pt idx="7">
                <c:v>0.98958333333333337</c:v>
              </c:pt>
              <c:pt idx="8">
                <c:v>0.98958333333333337</c:v>
              </c:pt>
              <c:pt idx="9">
                <c:v>0.98958333333333337</c:v>
              </c:pt>
              <c:pt idx="10">
                <c:v>0.98958333333333337</c:v>
              </c:pt>
              <c:pt idx="11">
                <c:v>0.98958333333333337</c:v>
              </c:pt>
              <c:pt idx="12">
                <c:v>0.98958333333333337</c:v>
              </c:pt>
              <c:pt idx="13">
                <c:v>0.97916666666666663</c:v>
              </c:pt>
              <c:pt idx="14">
                <c:v>0.97916666666666663</c:v>
              </c:pt>
              <c:pt idx="15">
                <c:v>0.96875</c:v>
              </c:pt>
              <c:pt idx="16">
                <c:v>0.96875</c:v>
              </c:pt>
              <c:pt idx="17">
                <c:v>0.96875</c:v>
              </c:pt>
              <c:pt idx="18">
                <c:v>0.95833333333333337</c:v>
              </c:pt>
              <c:pt idx="19">
                <c:v>0.95833333333333337</c:v>
              </c:pt>
              <c:pt idx="20">
                <c:v>0.95833333333333337</c:v>
              </c:pt>
              <c:pt idx="21">
                <c:v>0.95833333333333337</c:v>
              </c:pt>
              <c:pt idx="22">
                <c:v>0.94791666666666663</c:v>
              </c:pt>
              <c:pt idx="23">
                <c:v>0.94791666666666663</c:v>
              </c:pt>
              <c:pt idx="24">
                <c:v>0.94791666666666663</c:v>
              </c:pt>
              <c:pt idx="25">
                <c:v>0.9375</c:v>
              </c:pt>
              <c:pt idx="26">
                <c:v>0.92708333333333337</c:v>
              </c:pt>
              <c:pt idx="27">
                <c:v>0.92708333333333337</c:v>
              </c:pt>
              <c:pt idx="28">
                <c:v>0.92708333333333337</c:v>
              </c:pt>
              <c:pt idx="29">
                <c:v>0.91666666666666663</c:v>
              </c:pt>
              <c:pt idx="30">
                <c:v>0.91666666666666663</c:v>
              </c:pt>
              <c:pt idx="31">
                <c:v>0.91666666666666663</c:v>
              </c:pt>
              <c:pt idx="32">
                <c:v>0.91666666666666663</c:v>
              </c:pt>
              <c:pt idx="33">
                <c:v>0.91666666666666663</c:v>
              </c:pt>
              <c:pt idx="34">
                <c:v>0.90625</c:v>
              </c:pt>
              <c:pt idx="35">
                <c:v>0.89583333333333337</c:v>
              </c:pt>
              <c:pt idx="36">
                <c:v>0.88541666666666663</c:v>
              </c:pt>
              <c:pt idx="37">
                <c:v>0.875</c:v>
              </c:pt>
              <c:pt idx="38">
                <c:v>0.86458333333333337</c:v>
              </c:pt>
              <c:pt idx="39">
                <c:v>0.86458333333333337</c:v>
              </c:pt>
              <c:pt idx="40">
                <c:v>0.86458333333333337</c:v>
              </c:pt>
              <c:pt idx="41">
                <c:v>0.86458333333333337</c:v>
              </c:pt>
              <c:pt idx="42">
                <c:v>0.85416666666666663</c:v>
              </c:pt>
              <c:pt idx="43">
                <c:v>0.85416666666666663</c:v>
              </c:pt>
              <c:pt idx="44">
                <c:v>0.84375</c:v>
              </c:pt>
              <c:pt idx="45">
                <c:v>0.83333333333333337</c:v>
              </c:pt>
              <c:pt idx="46">
                <c:v>0.82291666666666663</c:v>
              </c:pt>
              <c:pt idx="47">
                <c:v>0.82291666666666663</c:v>
              </c:pt>
              <c:pt idx="48">
                <c:v>0.82291666666666663</c:v>
              </c:pt>
              <c:pt idx="49">
                <c:v>0.82291666666666663</c:v>
              </c:pt>
              <c:pt idx="50">
                <c:v>0.8125</c:v>
              </c:pt>
              <c:pt idx="51">
                <c:v>0.8125</c:v>
              </c:pt>
              <c:pt idx="52">
                <c:v>0.80208333333333337</c:v>
              </c:pt>
              <c:pt idx="53">
                <c:v>0.79166666666666663</c:v>
              </c:pt>
              <c:pt idx="54">
                <c:v>0.79166666666666663</c:v>
              </c:pt>
              <c:pt idx="55">
                <c:v>0.78125</c:v>
              </c:pt>
              <c:pt idx="56">
                <c:v>0.77083333333333337</c:v>
              </c:pt>
              <c:pt idx="57">
                <c:v>0.76041666666666663</c:v>
              </c:pt>
              <c:pt idx="58">
                <c:v>0.76041666666666663</c:v>
              </c:pt>
              <c:pt idx="59">
                <c:v>0.75</c:v>
              </c:pt>
              <c:pt idx="60">
                <c:v>0.73958333333333337</c:v>
              </c:pt>
              <c:pt idx="61">
                <c:v>0.73958333333333337</c:v>
              </c:pt>
              <c:pt idx="62">
                <c:v>0.72916666666666663</c:v>
              </c:pt>
              <c:pt idx="63">
                <c:v>0.71875</c:v>
              </c:pt>
              <c:pt idx="64">
                <c:v>0.70833333333333337</c:v>
              </c:pt>
              <c:pt idx="65">
                <c:v>0.70833333333333337</c:v>
              </c:pt>
              <c:pt idx="66">
                <c:v>0.69791666666666663</c:v>
              </c:pt>
              <c:pt idx="67">
                <c:v>0.6875</c:v>
              </c:pt>
              <c:pt idx="68">
                <c:v>0.67708333333333337</c:v>
              </c:pt>
              <c:pt idx="69">
                <c:v>0.67708333333333337</c:v>
              </c:pt>
              <c:pt idx="70">
                <c:v>0.66666666666666663</c:v>
              </c:pt>
              <c:pt idx="71">
                <c:v>0.65625</c:v>
              </c:pt>
              <c:pt idx="72">
                <c:v>0.64583333333333337</c:v>
              </c:pt>
              <c:pt idx="73">
                <c:v>0.64583333333333337</c:v>
              </c:pt>
              <c:pt idx="74">
                <c:v>0.63541666666666663</c:v>
              </c:pt>
              <c:pt idx="75">
                <c:v>0.625</c:v>
              </c:pt>
              <c:pt idx="76">
                <c:v>0.61458333333333337</c:v>
              </c:pt>
              <c:pt idx="77">
                <c:v>0.61458333333333337</c:v>
              </c:pt>
              <c:pt idx="78">
                <c:v>0.60416666666666663</c:v>
              </c:pt>
              <c:pt idx="79">
                <c:v>0.60416666666666663</c:v>
              </c:pt>
              <c:pt idx="80">
                <c:v>0.59375</c:v>
              </c:pt>
              <c:pt idx="81">
                <c:v>0.58333333333333337</c:v>
              </c:pt>
              <c:pt idx="82">
                <c:v>0.58333333333333337</c:v>
              </c:pt>
              <c:pt idx="83">
                <c:v>0.58333333333333337</c:v>
              </c:pt>
              <c:pt idx="84">
                <c:v>0.58333333333333337</c:v>
              </c:pt>
              <c:pt idx="85">
                <c:v>0.58333333333333337</c:v>
              </c:pt>
              <c:pt idx="86">
                <c:v>0.57291666666666663</c:v>
              </c:pt>
              <c:pt idx="87">
                <c:v>0.5625</c:v>
              </c:pt>
              <c:pt idx="88">
                <c:v>0.55208333333333337</c:v>
              </c:pt>
              <c:pt idx="89">
                <c:v>0.54166666666666663</c:v>
              </c:pt>
              <c:pt idx="90">
                <c:v>0.53125</c:v>
              </c:pt>
              <c:pt idx="91">
                <c:v>0.52083333333333337</c:v>
              </c:pt>
              <c:pt idx="92">
                <c:v>0.51041666666666663</c:v>
              </c:pt>
              <c:pt idx="93">
                <c:v>0.5</c:v>
              </c:pt>
              <c:pt idx="94">
                <c:v>0.48958333333333331</c:v>
              </c:pt>
              <c:pt idx="95">
                <c:v>0.47916666666666669</c:v>
              </c:pt>
              <c:pt idx="96">
                <c:v>0.47916666666666669</c:v>
              </c:pt>
              <c:pt idx="97">
                <c:v>0.46875</c:v>
              </c:pt>
              <c:pt idx="98">
                <c:v>0.45833333333333331</c:v>
              </c:pt>
              <c:pt idx="99">
                <c:v>0.44791666666666669</c:v>
              </c:pt>
              <c:pt idx="100">
                <c:v>0.4375</c:v>
              </c:pt>
              <c:pt idx="101">
                <c:v>0.42708333333333331</c:v>
              </c:pt>
              <c:pt idx="102">
                <c:v>0.42708333333333331</c:v>
              </c:pt>
              <c:pt idx="103">
                <c:v>0.41666666666666669</c:v>
              </c:pt>
              <c:pt idx="104">
                <c:v>0.40625</c:v>
              </c:pt>
              <c:pt idx="105">
                <c:v>0.39583333333333331</c:v>
              </c:pt>
              <c:pt idx="106">
                <c:v>0.38541666666666669</c:v>
              </c:pt>
              <c:pt idx="107">
                <c:v>0.38541666666666669</c:v>
              </c:pt>
              <c:pt idx="108">
                <c:v>0.38541666666666669</c:v>
              </c:pt>
              <c:pt idx="109">
                <c:v>0.375</c:v>
              </c:pt>
              <c:pt idx="110">
                <c:v>0.36458333333333331</c:v>
              </c:pt>
              <c:pt idx="111">
                <c:v>0.35416666666666669</c:v>
              </c:pt>
              <c:pt idx="112">
                <c:v>0.34375</c:v>
              </c:pt>
              <c:pt idx="113">
                <c:v>0.33333333333333331</c:v>
              </c:pt>
              <c:pt idx="114">
                <c:v>0.32291666666666669</c:v>
              </c:pt>
              <c:pt idx="115">
                <c:v>0.3125</c:v>
              </c:pt>
              <c:pt idx="116">
                <c:v>0.30208333333333331</c:v>
              </c:pt>
              <c:pt idx="117">
                <c:v>0.29166666666666669</c:v>
              </c:pt>
              <c:pt idx="118">
                <c:v>0.28125</c:v>
              </c:pt>
              <c:pt idx="119">
                <c:v>0.27083333333333331</c:v>
              </c:pt>
              <c:pt idx="120">
                <c:v>0.26041666666666669</c:v>
              </c:pt>
              <c:pt idx="121">
                <c:v>0.25</c:v>
              </c:pt>
              <c:pt idx="122">
                <c:v>0.23958333333333334</c:v>
              </c:pt>
              <c:pt idx="123">
                <c:v>0.22916666666666666</c:v>
              </c:pt>
              <c:pt idx="124">
                <c:v>0.21875</c:v>
              </c:pt>
              <c:pt idx="125">
                <c:v>0.20833333333333334</c:v>
              </c:pt>
              <c:pt idx="126">
                <c:v>0.19791666666666666</c:v>
              </c:pt>
              <c:pt idx="127">
                <c:v>0.1875</c:v>
              </c:pt>
              <c:pt idx="128">
                <c:v>0.17708333333333334</c:v>
              </c:pt>
              <c:pt idx="129">
                <c:v>0.17708333333333334</c:v>
              </c:pt>
              <c:pt idx="130">
                <c:v>0.16666666666666666</c:v>
              </c:pt>
              <c:pt idx="131">
                <c:v>0.15625</c:v>
              </c:pt>
              <c:pt idx="132">
                <c:v>0.14583333333333334</c:v>
              </c:pt>
              <c:pt idx="133">
                <c:v>0.13541666666666666</c:v>
              </c:pt>
              <c:pt idx="134">
                <c:v>0.125</c:v>
              </c:pt>
              <c:pt idx="135">
                <c:v>0.125</c:v>
              </c:pt>
              <c:pt idx="136">
                <c:v>0.11458333333333333</c:v>
              </c:pt>
              <c:pt idx="137">
                <c:v>0.10416666666666667</c:v>
              </c:pt>
              <c:pt idx="138">
                <c:v>9.375E-2</c:v>
              </c:pt>
              <c:pt idx="139">
                <c:v>9.375E-2</c:v>
              </c:pt>
              <c:pt idx="140">
                <c:v>8.3333333333333329E-2</c:v>
              </c:pt>
              <c:pt idx="141">
                <c:v>7.2916666666666671E-2</c:v>
              </c:pt>
              <c:pt idx="142">
                <c:v>6.25E-2</c:v>
              </c:pt>
              <c:pt idx="143">
                <c:v>6.25E-2</c:v>
              </c:pt>
              <c:pt idx="144">
                <c:v>5.2083333333333336E-2</c:v>
              </c:pt>
              <c:pt idx="145">
                <c:v>4.1666666666666664E-2</c:v>
              </c:pt>
              <c:pt idx="146">
                <c:v>3.125E-2</c:v>
              </c:pt>
              <c:pt idx="147">
                <c:v>3.125E-2</c:v>
              </c:pt>
              <c:pt idx="148">
                <c:v>2.0833333333333332E-2</c:v>
              </c:pt>
              <c:pt idx="149">
                <c:v>1.0416666666666666E-2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9EB-46F7-B247-D79D964F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64896"/>
        <c:axId val="106555712"/>
      </c:scatterChart>
      <c:valAx>
        <c:axId val="212356489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55712"/>
        <c:crosses val="autoZero"/>
        <c:crossBetween val="midCat"/>
      </c:valAx>
      <c:valAx>
        <c:axId val="1065557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564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50"/>
              <c:pt idx="0">
                <c:v>1</c:v>
              </c:pt>
              <c:pt idx="1">
                <c:v>0.98148148148148151</c:v>
              </c:pt>
              <c:pt idx="2">
                <c:v>0.98148148148148151</c:v>
              </c:pt>
              <c:pt idx="3">
                <c:v>0.96296296296296291</c:v>
              </c:pt>
              <c:pt idx="4">
                <c:v>0.94444444444444442</c:v>
              </c:pt>
              <c:pt idx="5">
                <c:v>0.92592592592592593</c:v>
              </c:pt>
              <c:pt idx="6">
                <c:v>0.90740740740740744</c:v>
              </c:pt>
              <c:pt idx="7">
                <c:v>0.88888888888888884</c:v>
              </c:pt>
              <c:pt idx="8">
                <c:v>0.87037037037037035</c:v>
              </c:pt>
              <c:pt idx="9">
                <c:v>0.85185185185185186</c:v>
              </c:pt>
              <c:pt idx="10">
                <c:v>0.83333333333333337</c:v>
              </c:pt>
              <c:pt idx="11">
                <c:v>0.83333333333333337</c:v>
              </c:pt>
              <c:pt idx="12">
                <c:v>0.81481481481481477</c:v>
              </c:pt>
              <c:pt idx="13">
                <c:v>0.79629629629629628</c:v>
              </c:pt>
              <c:pt idx="14">
                <c:v>0.77777777777777779</c:v>
              </c:pt>
              <c:pt idx="15">
                <c:v>0.77777777777777779</c:v>
              </c:pt>
              <c:pt idx="16">
                <c:v>0.77777777777777779</c:v>
              </c:pt>
              <c:pt idx="17">
                <c:v>0.7592592592592593</c:v>
              </c:pt>
              <c:pt idx="18">
                <c:v>0.7407407407407407</c:v>
              </c:pt>
              <c:pt idx="19">
                <c:v>0.72222222222222221</c:v>
              </c:pt>
              <c:pt idx="20">
                <c:v>0.72222222222222221</c:v>
              </c:pt>
              <c:pt idx="21">
                <c:v>0.70370370370370372</c:v>
              </c:pt>
              <c:pt idx="22">
                <c:v>0.68518518518518523</c:v>
              </c:pt>
              <c:pt idx="23">
                <c:v>0.66666666666666663</c:v>
              </c:pt>
              <c:pt idx="24">
                <c:v>0.66666666666666663</c:v>
              </c:pt>
              <c:pt idx="25">
                <c:v>0.64814814814814814</c:v>
              </c:pt>
              <c:pt idx="26">
                <c:v>0.64814814814814814</c:v>
              </c:pt>
              <c:pt idx="27">
                <c:v>0.62962962962962965</c:v>
              </c:pt>
              <c:pt idx="28">
                <c:v>0.62962962962962965</c:v>
              </c:pt>
              <c:pt idx="29">
                <c:v>0.61111111111111116</c:v>
              </c:pt>
              <c:pt idx="30">
                <c:v>0.61111111111111116</c:v>
              </c:pt>
              <c:pt idx="31">
                <c:v>0.59259259259259256</c:v>
              </c:pt>
              <c:pt idx="32">
                <c:v>0.57407407407407407</c:v>
              </c:pt>
              <c:pt idx="33">
                <c:v>0.55555555555555558</c:v>
              </c:pt>
              <c:pt idx="34">
                <c:v>0.55555555555555558</c:v>
              </c:pt>
              <c:pt idx="35">
                <c:v>0.53703703703703709</c:v>
              </c:pt>
              <c:pt idx="36">
                <c:v>0.53703703703703709</c:v>
              </c:pt>
              <c:pt idx="37">
                <c:v>0.51851851851851849</c:v>
              </c:pt>
              <c:pt idx="38">
                <c:v>0.5</c:v>
              </c:pt>
              <c:pt idx="39">
                <c:v>0.5</c:v>
              </c:pt>
              <c:pt idx="40">
                <c:v>0.48148148148148145</c:v>
              </c:pt>
              <c:pt idx="41">
                <c:v>0.46296296296296297</c:v>
              </c:pt>
              <c:pt idx="42">
                <c:v>0.46296296296296297</c:v>
              </c:pt>
              <c:pt idx="43">
                <c:v>0.44444444444444442</c:v>
              </c:pt>
              <c:pt idx="44">
                <c:v>0.44444444444444442</c:v>
              </c:pt>
              <c:pt idx="45">
                <c:v>0.44444444444444442</c:v>
              </c:pt>
              <c:pt idx="46">
                <c:v>0.42592592592592593</c:v>
              </c:pt>
              <c:pt idx="47">
                <c:v>0.42592592592592593</c:v>
              </c:pt>
              <c:pt idx="48">
                <c:v>0.42592592592592593</c:v>
              </c:pt>
              <c:pt idx="49">
                <c:v>0.42592592592592593</c:v>
              </c:pt>
              <c:pt idx="50">
                <c:v>0.40740740740740738</c:v>
              </c:pt>
              <c:pt idx="51">
                <c:v>0.40740740740740738</c:v>
              </c:pt>
              <c:pt idx="52">
                <c:v>0.40740740740740738</c:v>
              </c:pt>
              <c:pt idx="53">
                <c:v>0.3888888888888889</c:v>
              </c:pt>
              <c:pt idx="54">
                <c:v>0.37037037037037035</c:v>
              </c:pt>
              <c:pt idx="55">
                <c:v>0.37037037037037035</c:v>
              </c:pt>
              <c:pt idx="56">
                <c:v>0.37037037037037035</c:v>
              </c:pt>
              <c:pt idx="57">
                <c:v>0.37037037037037035</c:v>
              </c:pt>
              <c:pt idx="58">
                <c:v>0.35185185185185186</c:v>
              </c:pt>
              <c:pt idx="59">
                <c:v>0.35185185185185186</c:v>
              </c:pt>
              <c:pt idx="60">
                <c:v>0.35185185185185186</c:v>
              </c:pt>
              <c:pt idx="61">
                <c:v>0.33333333333333331</c:v>
              </c:pt>
              <c:pt idx="62">
                <c:v>0.31481481481481483</c:v>
              </c:pt>
              <c:pt idx="63">
                <c:v>0.31481481481481483</c:v>
              </c:pt>
              <c:pt idx="64">
                <c:v>0.29629629629629628</c:v>
              </c:pt>
              <c:pt idx="65">
                <c:v>0.29629629629629628</c:v>
              </c:pt>
              <c:pt idx="66">
                <c:v>0.29629629629629628</c:v>
              </c:pt>
              <c:pt idx="67">
                <c:v>0.29629629629629628</c:v>
              </c:pt>
              <c:pt idx="68">
                <c:v>0.29629629629629628</c:v>
              </c:pt>
              <c:pt idx="69">
                <c:v>0.27777777777777779</c:v>
              </c:pt>
              <c:pt idx="70">
                <c:v>0.27777777777777779</c:v>
              </c:pt>
              <c:pt idx="71">
                <c:v>0.25925925925925924</c:v>
              </c:pt>
              <c:pt idx="72">
                <c:v>0.25925925925925924</c:v>
              </c:pt>
              <c:pt idx="73">
                <c:v>0.25925925925925924</c:v>
              </c:pt>
              <c:pt idx="74">
                <c:v>0.25925925925925924</c:v>
              </c:pt>
              <c:pt idx="75">
                <c:v>0.25925925925925924</c:v>
              </c:pt>
              <c:pt idx="76">
                <c:v>0.25925925925925924</c:v>
              </c:pt>
              <c:pt idx="77">
                <c:v>0.25925925925925924</c:v>
              </c:pt>
              <c:pt idx="78">
                <c:v>0.25925925925925924</c:v>
              </c:pt>
              <c:pt idx="79">
                <c:v>0.25925925925925924</c:v>
              </c:pt>
              <c:pt idx="80">
                <c:v>0.25925925925925924</c:v>
              </c:pt>
              <c:pt idx="81">
                <c:v>0.25925925925925924</c:v>
              </c:pt>
              <c:pt idx="82">
                <c:v>0.24074074074074073</c:v>
              </c:pt>
              <c:pt idx="83">
                <c:v>0.22222222222222221</c:v>
              </c:pt>
              <c:pt idx="84">
                <c:v>0.20370370370370369</c:v>
              </c:pt>
              <c:pt idx="85">
                <c:v>0.18518518518518517</c:v>
              </c:pt>
              <c:pt idx="86">
                <c:v>0.18518518518518517</c:v>
              </c:pt>
              <c:pt idx="87">
                <c:v>0.18518518518518517</c:v>
              </c:pt>
              <c:pt idx="88">
                <c:v>0.18518518518518517</c:v>
              </c:pt>
              <c:pt idx="89">
                <c:v>0.16666666666666666</c:v>
              </c:pt>
              <c:pt idx="90">
                <c:v>0.16666666666666666</c:v>
              </c:pt>
              <c:pt idx="91">
                <c:v>0.16666666666666666</c:v>
              </c:pt>
              <c:pt idx="92">
                <c:v>0.16666666666666666</c:v>
              </c:pt>
              <c:pt idx="93">
                <c:v>0.16666666666666666</c:v>
              </c:pt>
              <c:pt idx="94">
                <c:v>0.16666666666666666</c:v>
              </c:pt>
              <c:pt idx="95">
                <c:v>0.16666666666666666</c:v>
              </c:pt>
              <c:pt idx="96">
                <c:v>0.16666666666666666</c:v>
              </c:pt>
              <c:pt idx="97">
                <c:v>0.16666666666666666</c:v>
              </c:pt>
              <c:pt idx="98">
                <c:v>0.16666666666666666</c:v>
              </c:pt>
              <c:pt idx="99">
                <c:v>0.14814814814814814</c:v>
              </c:pt>
              <c:pt idx="100">
                <c:v>0.14814814814814814</c:v>
              </c:pt>
              <c:pt idx="101">
                <c:v>0.14814814814814814</c:v>
              </c:pt>
              <c:pt idx="102">
                <c:v>0.12962962962962962</c:v>
              </c:pt>
              <c:pt idx="103">
                <c:v>0.12962962962962962</c:v>
              </c:pt>
              <c:pt idx="104">
                <c:v>0.12962962962962962</c:v>
              </c:pt>
              <c:pt idx="105">
                <c:v>0.12962962962962962</c:v>
              </c:pt>
              <c:pt idx="106">
                <c:v>0.12962962962962962</c:v>
              </c:pt>
              <c:pt idx="107">
                <c:v>0.12962962962962962</c:v>
              </c:pt>
              <c:pt idx="108">
                <c:v>0.12962962962962962</c:v>
              </c:pt>
              <c:pt idx="109">
                <c:v>0.1111111111111111</c:v>
              </c:pt>
              <c:pt idx="110">
                <c:v>9.2592592592592587E-2</c:v>
              </c:pt>
              <c:pt idx="111">
                <c:v>9.2592592592592587E-2</c:v>
              </c:pt>
              <c:pt idx="112">
                <c:v>9.2592592592592587E-2</c:v>
              </c:pt>
              <c:pt idx="113">
                <c:v>9.2592592592592587E-2</c:v>
              </c:pt>
              <c:pt idx="114">
                <c:v>9.2592592592592587E-2</c:v>
              </c:pt>
              <c:pt idx="115">
                <c:v>9.2592592592592587E-2</c:v>
              </c:pt>
              <c:pt idx="116">
                <c:v>9.2592592592592587E-2</c:v>
              </c:pt>
              <c:pt idx="117">
                <c:v>9.2592592592592587E-2</c:v>
              </c:pt>
              <c:pt idx="118">
                <c:v>9.2592592592592587E-2</c:v>
              </c:pt>
              <c:pt idx="119">
                <c:v>9.2592592592592587E-2</c:v>
              </c:pt>
              <c:pt idx="120">
                <c:v>9.2592592592592587E-2</c:v>
              </c:pt>
              <c:pt idx="121">
                <c:v>9.2592592592592587E-2</c:v>
              </c:pt>
              <c:pt idx="122">
                <c:v>9.2592592592592587E-2</c:v>
              </c:pt>
              <c:pt idx="123">
                <c:v>9.2592592592592587E-2</c:v>
              </c:pt>
              <c:pt idx="124">
                <c:v>9.2592592592592587E-2</c:v>
              </c:pt>
              <c:pt idx="125">
                <c:v>9.2592592592592587E-2</c:v>
              </c:pt>
              <c:pt idx="126">
                <c:v>9.2592592592592587E-2</c:v>
              </c:pt>
              <c:pt idx="127">
                <c:v>9.2592592592592587E-2</c:v>
              </c:pt>
              <c:pt idx="128">
                <c:v>7.407407407407407E-2</c:v>
              </c:pt>
              <c:pt idx="129">
                <c:v>7.407407407407407E-2</c:v>
              </c:pt>
              <c:pt idx="130">
                <c:v>7.407407407407407E-2</c:v>
              </c:pt>
              <c:pt idx="131">
                <c:v>7.407407407407407E-2</c:v>
              </c:pt>
              <c:pt idx="132">
                <c:v>7.407407407407407E-2</c:v>
              </c:pt>
              <c:pt idx="133">
                <c:v>5.5555555555555552E-2</c:v>
              </c:pt>
              <c:pt idx="134">
                <c:v>5.5555555555555552E-2</c:v>
              </c:pt>
              <c:pt idx="135">
                <c:v>5.5555555555555552E-2</c:v>
              </c:pt>
              <c:pt idx="136">
                <c:v>5.5555555555555552E-2</c:v>
              </c:pt>
              <c:pt idx="137">
                <c:v>5.5555555555555552E-2</c:v>
              </c:pt>
              <c:pt idx="138">
                <c:v>3.7037037037037035E-2</c:v>
              </c:pt>
              <c:pt idx="139">
                <c:v>3.7037037037037035E-2</c:v>
              </c:pt>
              <c:pt idx="140">
                <c:v>3.7037037037037035E-2</c:v>
              </c:pt>
              <c:pt idx="141">
                <c:v>3.7037037037037035E-2</c:v>
              </c:pt>
              <c:pt idx="142">
                <c:v>1.8518518518518517E-2</c:v>
              </c:pt>
              <c:pt idx="143">
                <c:v>1.8518518518518517E-2</c:v>
              </c:pt>
              <c:pt idx="144">
                <c:v>1.8518518518518517E-2</c:v>
              </c:pt>
              <c:pt idx="145">
                <c:v>1.8518518518518517E-2</c:v>
              </c:pt>
              <c:pt idx="146">
                <c:v>1.8518518518518517E-2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</c:numLit>
          </c:xVal>
          <c:yVal>
            <c:numLit>
              <c:formatCode>General</c:formatCode>
              <c:ptCount val="150"/>
              <c:pt idx="0">
                <c:v>1</c:v>
              </c:pt>
              <c:pt idx="1">
                <c:v>1</c:v>
              </c:pt>
              <c:pt idx="2">
                <c:v>0.98958333333333337</c:v>
              </c:pt>
              <c:pt idx="3">
                <c:v>0.98958333333333337</c:v>
              </c:pt>
              <c:pt idx="4">
                <c:v>0.98958333333333337</c:v>
              </c:pt>
              <c:pt idx="5">
                <c:v>0.98958333333333337</c:v>
              </c:pt>
              <c:pt idx="6">
                <c:v>0.98958333333333337</c:v>
              </c:pt>
              <c:pt idx="7">
                <c:v>0.98958333333333337</c:v>
              </c:pt>
              <c:pt idx="8">
                <c:v>0.98958333333333337</c:v>
              </c:pt>
              <c:pt idx="9">
                <c:v>0.98958333333333337</c:v>
              </c:pt>
              <c:pt idx="10">
                <c:v>0.98958333333333337</c:v>
              </c:pt>
              <c:pt idx="11">
                <c:v>0.97916666666666663</c:v>
              </c:pt>
              <c:pt idx="12">
                <c:v>0.97916666666666663</c:v>
              </c:pt>
              <c:pt idx="13">
                <c:v>0.97916666666666663</c:v>
              </c:pt>
              <c:pt idx="14">
                <c:v>0.97916666666666663</c:v>
              </c:pt>
              <c:pt idx="15">
                <c:v>0.96875</c:v>
              </c:pt>
              <c:pt idx="16">
                <c:v>0.95833333333333337</c:v>
              </c:pt>
              <c:pt idx="17">
                <c:v>0.95833333333333337</c:v>
              </c:pt>
              <c:pt idx="18">
                <c:v>0.95833333333333337</c:v>
              </c:pt>
              <c:pt idx="19">
                <c:v>0.95833333333333337</c:v>
              </c:pt>
              <c:pt idx="20">
                <c:v>0.94791666666666663</c:v>
              </c:pt>
              <c:pt idx="21">
                <c:v>0.94791666666666663</c:v>
              </c:pt>
              <c:pt idx="22">
                <c:v>0.94791666666666663</c:v>
              </c:pt>
              <c:pt idx="23">
                <c:v>0.94791666666666663</c:v>
              </c:pt>
              <c:pt idx="24">
                <c:v>0.9375</c:v>
              </c:pt>
              <c:pt idx="25">
                <c:v>0.9375</c:v>
              </c:pt>
              <c:pt idx="26">
                <c:v>0.92708333333333337</c:v>
              </c:pt>
              <c:pt idx="27">
                <c:v>0.92708333333333337</c:v>
              </c:pt>
              <c:pt idx="28">
                <c:v>0.91666666666666663</c:v>
              </c:pt>
              <c:pt idx="29">
                <c:v>0.91666666666666663</c:v>
              </c:pt>
              <c:pt idx="30">
                <c:v>0.90625</c:v>
              </c:pt>
              <c:pt idx="31">
                <c:v>0.90625</c:v>
              </c:pt>
              <c:pt idx="32">
                <c:v>0.90625</c:v>
              </c:pt>
              <c:pt idx="33">
                <c:v>0.90625</c:v>
              </c:pt>
              <c:pt idx="34">
                <c:v>0.89583333333333337</c:v>
              </c:pt>
              <c:pt idx="35">
                <c:v>0.89583333333333337</c:v>
              </c:pt>
              <c:pt idx="36">
                <c:v>0.88541666666666663</c:v>
              </c:pt>
              <c:pt idx="37">
                <c:v>0.88541666666666663</c:v>
              </c:pt>
              <c:pt idx="38">
                <c:v>0.88541666666666663</c:v>
              </c:pt>
              <c:pt idx="39">
                <c:v>0.875</c:v>
              </c:pt>
              <c:pt idx="40">
                <c:v>0.875</c:v>
              </c:pt>
              <c:pt idx="41">
                <c:v>0.875</c:v>
              </c:pt>
              <c:pt idx="42">
                <c:v>0.86458333333333337</c:v>
              </c:pt>
              <c:pt idx="43">
                <c:v>0.86458333333333337</c:v>
              </c:pt>
              <c:pt idx="44">
                <c:v>0.85416666666666663</c:v>
              </c:pt>
              <c:pt idx="45">
                <c:v>0.84375</c:v>
              </c:pt>
              <c:pt idx="46">
                <c:v>0.84375</c:v>
              </c:pt>
              <c:pt idx="47">
                <c:v>0.83333333333333337</c:v>
              </c:pt>
              <c:pt idx="48">
                <c:v>0.82291666666666663</c:v>
              </c:pt>
              <c:pt idx="49">
                <c:v>0.8125</c:v>
              </c:pt>
              <c:pt idx="50">
                <c:v>0.8125</c:v>
              </c:pt>
              <c:pt idx="51">
                <c:v>0.80208333333333337</c:v>
              </c:pt>
              <c:pt idx="52">
                <c:v>0.79166666666666663</c:v>
              </c:pt>
              <c:pt idx="53">
                <c:v>0.79166666666666663</c:v>
              </c:pt>
              <c:pt idx="54">
                <c:v>0.79166666666666663</c:v>
              </c:pt>
              <c:pt idx="55">
                <c:v>0.78125</c:v>
              </c:pt>
              <c:pt idx="56">
                <c:v>0.77083333333333337</c:v>
              </c:pt>
              <c:pt idx="57">
                <c:v>0.76041666666666663</c:v>
              </c:pt>
              <c:pt idx="58">
                <c:v>0.76041666666666663</c:v>
              </c:pt>
              <c:pt idx="59">
                <c:v>0.75</c:v>
              </c:pt>
              <c:pt idx="60">
                <c:v>0.73958333333333337</c:v>
              </c:pt>
              <c:pt idx="61">
                <c:v>0.73958333333333337</c:v>
              </c:pt>
              <c:pt idx="62">
                <c:v>0.73958333333333337</c:v>
              </c:pt>
              <c:pt idx="63">
                <c:v>0.72916666666666663</c:v>
              </c:pt>
              <c:pt idx="64">
                <c:v>0.72916666666666663</c:v>
              </c:pt>
              <c:pt idx="65">
                <c:v>0.71875</c:v>
              </c:pt>
              <c:pt idx="66">
                <c:v>0.70833333333333337</c:v>
              </c:pt>
              <c:pt idx="67">
                <c:v>0.69791666666666663</c:v>
              </c:pt>
              <c:pt idx="68">
                <c:v>0.6875</c:v>
              </c:pt>
              <c:pt idx="69">
                <c:v>0.6875</c:v>
              </c:pt>
              <c:pt idx="70">
                <c:v>0.67708333333333337</c:v>
              </c:pt>
              <c:pt idx="71">
                <c:v>0.67708333333333337</c:v>
              </c:pt>
              <c:pt idx="72">
                <c:v>0.66666666666666663</c:v>
              </c:pt>
              <c:pt idx="73">
                <c:v>0.65625</c:v>
              </c:pt>
              <c:pt idx="74">
                <c:v>0.64583333333333337</c:v>
              </c:pt>
              <c:pt idx="75">
                <c:v>0.63541666666666663</c:v>
              </c:pt>
              <c:pt idx="76">
                <c:v>0.625</c:v>
              </c:pt>
              <c:pt idx="77">
                <c:v>0.61458333333333337</c:v>
              </c:pt>
              <c:pt idx="78">
                <c:v>0.60416666666666663</c:v>
              </c:pt>
              <c:pt idx="79">
                <c:v>0.59375</c:v>
              </c:pt>
              <c:pt idx="80">
                <c:v>0.58333333333333337</c:v>
              </c:pt>
              <c:pt idx="81">
                <c:v>0.57291666666666663</c:v>
              </c:pt>
              <c:pt idx="82">
                <c:v>0.57291666666666663</c:v>
              </c:pt>
              <c:pt idx="83">
                <c:v>0.57291666666666663</c:v>
              </c:pt>
              <c:pt idx="84">
                <c:v>0.57291666666666663</c:v>
              </c:pt>
              <c:pt idx="85">
                <c:v>0.57291666666666663</c:v>
              </c:pt>
              <c:pt idx="86">
                <c:v>0.5625</c:v>
              </c:pt>
              <c:pt idx="87">
                <c:v>0.55208333333333337</c:v>
              </c:pt>
              <c:pt idx="88">
                <c:v>0.54166666666666663</c:v>
              </c:pt>
              <c:pt idx="89">
                <c:v>0.54166666666666663</c:v>
              </c:pt>
              <c:pt idx="90">
                <c:v>0.53125</c:v>
              </c:pt>
              <c:pt idx="91">
                <c:v>0.52083333333333337</c:v>
              </c:pt>
              <c:pt idx="92">
                <c:v>0.51041666666666663</c:v>
              </c:pt>
              <c:pt idx="93">
                <c:v>0.5</c:v>
              </c:pt>
              <c:pt idx="94">
                <c:v>0.48958333333333331</c:v>
              </c:pt>
              <c:pt idx="95">
                <c:v>0.47916666666666669</c:v>
              </c:pt>
              <c:pt idx="96">
                <c:v>0.46875</c:v>
              </c:pt>
              <c:pt idx="97">
                <c:v>0.45833333333333331</c:v>
              </c:pt>
              <c:pt idx="98">
                <c:v>0.44791666666666669</c:v>
              </c:pt>
              <c:pt idx="99">
                <c:v>0.44791666666666669</c:v>
              </c:pt>
              <c:pt idx="100">
                <c:v>0.4375</c:v>
              </c:pt>
              <c:pt idx="101">
                <c:v>0.42708333333333331</c:v>
              </c:pt>
              <c:pt idx="102">
                <c:v>0.42708333333333331</c:v>
              </c:pt>
              <c:pt idx="103">
                <c:v>0.41666666666666669</c:v>
              </c:pt>
              <c:pt idx="104">
                <c:v>0.40625</c:v>
              </c:pt>
              <c:pt idx="105">
                <c:v>0.39583333333333331</c:v>
              </c:pt>
              <c:pt idx="106">
                <c:v>0.38541666666666669</c:v>
              </c:pt>
              <c:pt idx="107">
                <c:v>0.375</c:v>
              </c:pt>
              <c:pt idx="108">
                <c:v>0.36458333333333331</c:v>
              </c:pt>
              <c:pt idx="109">
                <c:v>0.36458333333333331</c:v>
              </c:pt>
              <c:pt idx="110">
                <c:v>0.36458333333333331</c:v>
              </c:pt>
              <c:pt idx="111">
                <c:v>0.35416666666666669</c:v>
              </c:pt>
              <c:pt idx="112">
                <c:v>0.34375</c:v>
              </c:pt>
              <c:pt idx="113">
                <c:v>0.33333333333333331</c:v>
              </c:pt>
              <c:pt idx="114">
                <c:v>0.32291666666666669</c:v>
              </c:pt>
              <c:pt idx="115">
                <c:v>0.3125</c:v>
              </c:pt>
              <c:pt idx="116">
                <c:v>0.30208333333333331</c:v>
              </c:pt>
              <c:pt idx="117">
                <c:v>0.29166666666666669</c:v>
              </c:pt>
              <c:pt idx="118">
                <c:v>0.28125</c:v>
              </c:pt>
              <c:pt idx="119">
                <c:v>0.27083333333333331</c:v>
              </c:pt>
              <c:pt idx="120">
                <c:v>0.26041666666666669</c:v>
              </c:pt>
              <c:pt idx="121">
                <c:v>0.25</c:v>
              </c:pt>
              <c:pt idx="122">
                <c:v>0.23958333333333334</c:v>
              </c:pt>
              <c:pt idx="123">
                <c:v>0.22916666666666666</c:v>
              </c:pt>
              <c:pt idx="124">
                <c:v>0.21875</c:v>
              </c:pt>
              <c:pt idx="125">
                <c:v>0.20833333333333334</c:v>
              </c:pt>
              <c:pt idx="126">
                <c:v>0.19791666666666666</c:v>
              </c:pt>
              <c:pt idx="127">
                <c:v>0.1875</c:v>
              </c:pt>
              <c:pt idx="128">
                <c:v>0.1875</c:v>
              </c:pt>
              <c:pt idx="129">
                <c:v>0.17708333333333334</c:v>
              </c:pt>
              <c:pt idx="130">
                <c:v>0.16666666666666666</c:v>
              </c:pt>
              <c:pt idx="131">
                <c:v>0.15625</c:v>
              </c:pt>
              <c:pt idx="132">
                <c:v>0.14583333333333334</c:v>
              </c:pt>
              <c:pt idx="133">
                <c:v>0.14583333333333334</c:v>
              </c:pt>
              <c:pt idx="134">
                <c:v>0.13541666666666666</c:v>
              </c:pt>
              <c:pt idx="135">
                <c:v>0.125</c:v>
              </c:pt>
              <c:pt idx="136">
                <c:v>0.11458333333333333</c:v>
              </c:pt>
              <c:pt idx="137">
                <c:v>0.10416666666666667</c:v>
              </c:pt>
              <c:pt idx="138">
                <c:v>0.10416666666666667</c:v>
              </c:pt>
              <c:pt idx="139">
                <c:v>9.375E-2</c:v>
              </c:pt>
              <c:pt idx="140">
                <c:v>8.3333333333333329E-2</c:v>
              </c:pt>
              <c:pt idx="141">
                <c:v>7.2916666666666671E-2</c:v>
              </c:pt>
              <c:pt idx="142">
                <c:v>7.2916666666666671E-2</c:v>
              </c:pt>
              <c:pt idx="143">
                <c:v>6.25E-2</c:v>
              </c:pt>
              <c:pt idx="144">
                <c:v>5.2083333333333336E-2</c:v>
              </c:pt>
              <c:pt idx="145">
                <c:v>4.1666666666666664E-2</c:v>
              </c:pt>
              <c:pt idx="146">
                <c:v>3.125E-2</c:v>
              </c:pt>
              <c:pt idx="147">
                <c:v>3.125E-2</c:v>
              </c:pt>
              <c:pt idx="148">
                <c:v>2.0833333333333332E-2</c:v>
              </c:pt>
              <c:pt idx="149">
                <c:v>1.0416666666666666E-2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30A-4DF7-BC38-4AE2D002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6528"/>
        <c:axId val="106570272"/>
      </c:scatterChart>
      <c:valAx>
        <c:axId val="13579652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70272"/>
        <c:crosses val="autoZero"/>
        <c:crossBetween val="midCat"/>
      </c:valAx>
      <c:valAx>
        <c:axId val="10657027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96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Advertising_Expense_($'000)  Residual Plot</a:t>
            </a:r>
          </a:p>
        </c:rich>
      </c:tx>
      <c:layout>
        <c:manualLayout>
          <c:xMode val="edge"/>
          <c:yMode val="edge"/>
          <c:x val="0.13739056811446954"/>
          <c:y val="5.912459471977768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'1.J'!$C$30:$C$179</c:f>
              <c:numCache>
                <c:formatCode>0.00</c:formatCode>
                <c:ptCount val="150"/>
                <c:pt idx="0">
                  <c:v>-4.3460878388053459E-2</c:v>
                </c:pt>
                <c:pt idx="1">
                  <c:v>-0.67831082509859897</c:v>
                </c:pt>
                <c:pt idx="2">
                  <c:v>1.9904789100763089</c:v>
                </c:pt>
                <c:pt idx="3">
                  <c:v>1.4595566838290033</c:v>
                </c:pt>
                <c:pt idx="4">
                  <c:v>-0.88004203574057449</c:v>
                </c:pt>
                <c:pt idx="5">
                  <c:v>1.5272494429966983</c:v>
                </c:pt>
                <c:pt idx="6">
                  <c:v>1.1951511983656378</c:v>
                </c:pt>
                <c:pt idx="7">
                  <c:v>2.9518878196246998</c:v>
                </c:pt>
                <c:pt idx="8">
                  <c:v>2.161999809703941</c:v>
                </c:pt>
                <c:pt idx="9">
                  <c:v>-2.0854164202237406</c:v>
                </c:pt>
                <c:pt idx="10">
                  <c:v>8.4282337564928866E-2</c:v>
                </c:pt>
                <c:pt idx="11">
                  <c:v>-0.42313720358633944</c:v>
                </c:pt>
                <c:pt idx="12">
                  <c:v>-1.0884289135717058</c:v>
                </c:pt>
                <c:pt idx="13">
                  <c:v>-4.0747077260388203</c:v>
                </c:pt>
                <c:pt idx="14">
                  <c:v>4.9343918584899171E-2</c:v>
                </c:pt>
                <c:pt idx="15">
                  <c:v>-0.94801167581536205</c:v>
                </c:pt>
                <c:pt idx="16">
                  <c:v>-0.74471665789335972</c:v>
                </c:pt>
                <c:pt idx="17">
                  <c:v>0.75086877098670968</c:v>
                </c:pt>
                <c:pt idx="18">
                  <c:v>-6.518673305740208E-2</c:v>
                </c:pt>
                <c:pt idx="19">
                  <c:v>-0.32772573043091313</c:v>
                </c:pt>
                <c:pt idx="20">
                  <c:v>-1.3888017843679084</c:v>
                </c:pt>
                <c:pt idx="21">
                  <c:v>1.4087923280087473</c:v>
                </c:pt>
                <c:pt idx="22">
                  <c:v>1.7225675384284074</c:v>
                </c:pt>
                <c:pt idx="23">
                  <c:v>1.5856689504151031</c:v>
                </c:pt>
                <c:pt idx="24">
                  <c:v>1.0804877239019746</c:v>
                </c:pt>
                <c:pt idx="25">
                  <c:v>-1.3590860488567005</c:v>
                </c:pt>
                <c:pt idx="26">
                  <c:v>-1.9630239778295788</c:v>
                </c:pt>
                <c:pt idx="27">
                  <c:v>0.71240537809504723</c:v>
                </c:pt>
                <c:pt idx="28">
                  <c:v>2.4572504580784837</c:v>
                </c:pt>
                <c:pt idx="29">
                  <c:v>-1.4191241724351542</c:v>
                </c:pt>
                <c:pt idx="30">
                  <c:v>-2.6305986171664895</c:v>
                </c:pt>
                <c:pt idx="31">
                  <c:v>-1.4981009247304886</c:v>
                </c:pt>
                <c:pt idx="32">
                  <c:v>-0.15185703244726056</c:v>
                </c:pt>
                <c:pt idx="33">
                  <c:v>-0.32417154991457409</c:v>
                </c:pt>
                <c:pt idx="34">
                  <c:v>0.35577176791689347</c:v>
                </c:pt>
                <c:pt idx="35">
                  <c:v>-1.6113645581276721</c:v>
                </c:pt>
                <c:pt idx="36">
                  <c:v>0.24528456385581165</c:v>
                </c:pt>
                <c:pt idx="37">
                  <c:v>-0.16047620674251206</c:v>
                </c:pt>
                <c:pt idx="38">
                  <c:v>0.35133320085765085</c:v>
                </c:pt>
                <c:pt idx="39">
                  <c:v>-2.0499073591309385</c:v>
                </c:pt>
                <c:pt idx="40">
                  <c:v>-0.25231376774218539</c:v>
                </c:pt>
                <c:pt idx="41">
                  <c:v>-0.7931596762332056</c:v>
                </c:pt>
                <c:pt idx="42">
                  <c:v>6.7942924009265937E-2</c:v>
                </c:pt>
                <c:pt idx="43">
                  <c:v>-1.648151908974711</c:v>
                </c:pt>
                <c:pt idx="44">
                  <c:v>0.58936438835960914</c:v>
                </c:pt>
                <c:pt idx="45">
                  <c:v>0.41714397813344561</c:v>
                </c:pt>
                <c:pt idx="46">
                  <c:v>-0.45771424547103656</c:v>
                </c:pt>
                <c:pt idx="47">
                  <c:v>-1.5208478826192184</c:v>
                </c:pt>
                <c:pt idx="48">
                  <c:v>-1.7250712980228435</c:v>
                </c:pt>
                <c:pt idx="49">
                  <c:v>1.0936612875287839</c:v>
                </c:pt>
                <c:pt idx="50">
                  <c:v>1.2167817522935547</c:v>
                </c:pt>
                <c:pt idx="51">
                  <c:v>-0.91807069872223934</c:v>
                </c:pt>
                <c:pt idx="52">
                  <c:v>-0.85341888171342362</c:v>
                </c:pt>
                <c:pt idx="53">
                  <c:v>-0.42330233388466088</c:v>
                </c:pt>
                <c:pt idx="54">
                  <c:v>-0.86297746558973554</c:v>
                </c:pt>
                <c:pt idx="55">
                  <c:v>-0.67239881056021922</c:v>
                </c:pt>
                <c:pt idx="56">
                  <c:v>-1.1070268438813446</c:v>
                </c:pt>
                <c:pt idx="57">
                  <c:v>-2.43561933306367</c:v>
                </c:pt>
                <c:pt idx="58">
                  <c:v>0.87859169014285143</c:v>
                </c:pt>
                <c:pt idx="59">
                  <c:v>1.9419910825445097</c:v>
                </c:pt>
                <c:pt idx="60">
                  <c:v>-0.37407195173966556</c:v>
                </c:pt>
                <c:pt idx="61">
                  <c:v>2.7295846063007279</c:v>
                </c:pt>
                <c:pt idx="62">
                  <c:v>2.097392494228334E-2</c:v>
                </c:pt>
                <c:pt idx="63">
                  <c:v>-0.83285919852787238</c:v>
                </c:pt>
                <c:pt idx="64">
                  <c:v>3.0252609589771922</c:v>
                </c:pt>
                <c:pt idx="65">
                  <c:v>-1.4978031643870544</c:v>
                </c:pt>
                <c:pt idx="66">
                  <c:v>-3.3757156807199706E-2</c:v>
                </c:pt>
                <c:pt idx="67">
                  <c:v>1.8566188798187149</c:v>
                </c:pt>
                <c:pt idx="68">
                  <c:v>-0.12640894673377545</c:v>
                </c:pt>
                <c:pt idx="69">
                  <c:v>-1.9510909238506358</c:v>
                </c:pt>
                <c:pt idx="70">
                  <c:v>-0.85115124017047528</c:v>
                </c:pt>
                <c:pt idx="71">
                  <c:v>-1.8931239132731292</c:v>
                </c:pt>
                <c:pt idx="72">
                  <c:v>-0.21846148951876998</c:v>
                </c:pt>
                <c:pt idx="73">
                  <c:v>-1.401016734146161</c:v>
                </c:pt>
                <c:pt idx="74">
                  <c:v>-1.2957041035602739</c:v>
                </c:pt>
                <c:pt idx="75">
                  <c:v>0.84704588996709873</c:v>
                </c:pt>
                <c:pt idx="76">
                  <c:v>-0.20727504646469264</c:v>
                </c:pt>
                <c:pt idx="77">
                  <c:v>1.6040108215367255</c:v>
                </c:pt>
                <c:pt idx="78">
                  <c:v>0.60378365873299167</c:v>
                </c:pt>
                <c:pt idx="79">
                  <c:v>9.377550314040306E-3</c:v>
                </c:pt>
                <c:pt idx="80">
                  <c:v>1.2151039433308437</c:v>
                </c:pt>
                <c:pt idx="81">
                  <c:v>2.5965778298578037</c:v>
                </c:pt>
                <c:pt idx="82">
                  <c:v>0.38927864611464891</c:v>
                </c:pt>
                <c:pt idx="83">
                  <c:v>0.32725276313860707</c:v>
                </c:pt>
                <c:pt idx="84">
                  <c:v>1.3149306460626793</c:v>
                </c:pt>
                <c:pt idx="85">
                  <c:v>1.4429432108525573</c:v>
                </c:pt>
                <c:pt idx="86">
                  <c:v>-0.53343958347004872</c:v>
                </c:pt>
                <c:pt idx="87">
                  <c:v>-0.85066924834941915</c:v>
                </c:pt>
                <c:pt idx="88">
                  <c:v>-0.28592080614800253</c:v>
                </c:pt>
                <c:pt idx="89">
                  <c:v>-0.30499890373359051</c:v>
                </c:pt>
                <c:pt idx="90">
                  <c:v>0.56477949606398603</c:v>
                </c:pt>
                <c:pt idx="91">
                  <c:v>-0.1830089837669</c:v>
                </c:pt>
                <c:pt idx="92">
                  <c:v>-3.8095622554877195E-2</c:v>
                </c:pt>
                <c:pt idx="93">
                  <c:v>-8.3749673651933421E-2</c:v>
                </c:pt>
                <c:pt idx="94">
                  <c:v>-4.2931115126540575E-2</c:v>
                </c:pt>
                <c:pt idx="95">
                  <c:v>-1.8724960741679837</c:v>
                </c:pt>
                <c:pt idx="96">
                  <c:v>0.47539604942773117</c:v>
                </c:pt>
                <c:pt idx="97">
                  <c:v>1.0992423648188145</c:v>
                </c:pt>
                <c:pt idx="98">
                  <c:v>-1.224923254209223</c:v>
                </c:pt>
                <c:pt idx="99">
                  <c:v>-0.29025510762832418</c:v>
                </c:pt>
                <c:pt idx="100">
                  <c:v>3.7245920062014974</c:v>
                </c:pt>
                <c:pt idx="101">
                  <c:v>-0.57369331145028823</c:v>
                </c:pt>
                <c:pt idx="102">
                  <c:v>-0.55338388542947392</c:v>
                </c:pt>
                <c:pt idx="103">
                  <c:v>-1.1857826808386456</c:v>
                </c:pt>
                <c:pt idx="104">
                  <c:v>1.6526257151739561</c:v>
                </c:pt>
                <c:pt idx="105">
                  <c:v>-0.59336644715720332</c:v>
                </c:pt>
                <c:pt idx="106">
                  <c:v>-1.8359558848776061</c:v>
                </c:pt>
                <c:pt idx="107">
                  <c:v>-0.88120987348512969</c:v>
                </c:pt>
                <c:pt idx="108">
                  <c:v>0.69535705046026663</c:v>
                </c:pt>
                <c:pt idx="109">
                  <c:v>1.3590939766111347</c:v>
                </c:pt>
                <c:pt idx="110">
                  <c:v>0.77227124288973137</c:v>
                </c:pt>
                <c:pt idx="111">
                  <c:v>-1.0436866153971813</c:v>
                </c:pt>
                <c:pt idx="112">
                  <c:v>-0.79063630178733035</c:v>
                </c:pt>
                <c:pt idx="113">
                  <c:v>0.48070559992816531</c:v>
                </c:pt>
                <c:pt idx="114">
                  <c:v>2.1907776768821563</c:v>
                </c:pt>
                <c:pt idx="115">
                  <c:v>1.9252483067822972</c:v>
                </c:pt>
                <c:pt idx="116">
                  <c:v>0.65145388498792833</c:v>
                </c:pt>
                <c:pt idx="117">
                  <c:v>-0.47535464611402034</c:v>
                </c:pt>
                <c:pt idx="118">
                  <c:v>1.3552093900233793</c:v>
                </c:pt>
                <c:pt idx="119">
                  <c:v>-3.4841998882287388</c:v>
                </c:pt>
                <c:pt idx="120">
                  <c:v>-1.0904608354546594</c:v>
                </c:pt>
                <c:pt idx="121">
                  <c:v>2.5007672795742977</c:v>
                </c:pt>
                <c:pt idx="122">
                  <c:v>1.0839706130269633E-2</c:v>
                </c:pt>
                <c:pt idx="123">
                  <c:v>1.3209091717564725</c:v>
                </c:pt>
                <c:pt idx="124">
                  <c:v>-1.3166409945882638</c:v>
                </c:pt>
                <c:pt idx="125">
                  <c:v>2.8065405887240011</c:v>
                </c:pt>
                <c:pt idx="126">
                  <c:v>-0.8836876438022081</c:v>
                </c:pt>
                <c:pt idx="127">
                  <c:v>0.41347920412527905</c:v>
                </c:pt>
                <c:pt idx="128">
                  <c:v>-0.16037952138393408</c:v>
                </c:pt>
                <c:pt idx="129">
                  <c:v>-0.9889049694251959</c:v>
                </c:pt>
                <c:pt idx="130">
                  <c:v>-1.2822502346623512</c:v>
                </c:pt>
                <c:pt idx="131">
                  <c:v>-0.4124815315749224</c:v>
                </c:pt>
                <c:pt idx="132">
                  <c:v>-0.5506655965555991</c:v>
                </c:pt>
                <c:pt idx="133">
                  <c:v>0.40590496082894845</c:v>
                </c:pt>
                <c:pt idx="134">
                  <c:v>1.348332576626122</c:v>
                </c:pt>
                <c:pt idx="135">
                  <c:v>-1.7112492751992008</c:v>
                </c:pt>
                <c:pt idx="136">
                  <c:v>-0.96048436265769688</c:v>
                </c:pt>
                <c:pt idx="137">
                  <c:v>0.49290663361812292</c:v>
                </c:pt>
                <c:pt idx="138">
                  <c:v>-0.58536789330131</c:v>
                </c:pt>
                <c:pt idx="139">
                  <c:v>-0.71532870183139607</c:v>
                </c:pt>
                <c:pt idx="140">
                  <c:v>-0.23895487314777863</c:v>
                </c:pt>
                <c:pt idx="141">
                  <c:v>1.8761534859314146</c:v>
                </c:pt>
                <c:pt idx="142">
                  <c:v>0.15011999912611529</c:v>
                </c:pt>
                <c:pt idx="143">
                  <c:v>0.32412757725164987</c:v>
                </c:pt>
                <c:pt idx="144">
                  <c:v>-0.40469471199537743</c:v>
                </c:pt>
                <c:pt idx="145">
                  <c:v>-1.8543891248569633</c:v>
                </c:pt>
                <c:pt idx="146">
                  <c:v>1.548018241881719</c:v>
                </c:pt>
                <c:pt idx="147">
                  <c:v>1.5292476483780124</c:v>
                </c:pt>
                <c:pt idx="148">
                  <c:v>1.0098469394371108</c:v>
                </c:pt>
                <c:pt idx="149">
                  <c:v>1.5896042173710878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07-491D-8970-3689A437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7647"/>
        <c:axId val="417581903"/>
      </c:scatterChart>
      <c:valAx>
        <c:axId val="19394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Advertising_Expense_($'000)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81903"/>
        <c:crosses val="autoZero"/>
        <c:crossBetween val="midCat"/>
      </c:valAx>
      <c:valAx>
        <c:axId val="417581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947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50"/>
              <c:pt idx="0">
                <c:v>1</c:v>
              </c:pt>
              <c:pt idx="1">
                <c:v>0.98148148148148151</c:v>
              </c:pt>
              <c:pt idx="2">
                <c:v>0.98148148148148151</c:v>
              </c:pt>
              <c:pt idx="3">
                <c:v>0.96296296296296291</c:v>
              </c:pt>
              <c:pt idx="4">
                <c:v>0.94444444444444442</c:v>
              </c:pt>
              <c:pt idx="5">
                <c:v>0.92592592592592593</c:v>
              </c:pt>
              <c:pt idx="6">
                <c:v>0.90740740740740744</c:v>
              </c:pt>
              <c:pt idx="7">
                <c:v>0.88888888888888884</c:v>
              </c:pt>
              <c:pt idx="8">
                <c:v>0.87037037037037035</c:v>
              </c:pt>
              <c:pt idx="9">
                <c:v>0.85185185185185186</c:v>
              </c:pt>
              <c:pt idx="10">
                <c:v>0.83333333333333337</c:v>
              </c:pt>
              <c:pt idx="11">
                <c:v>0.83333333333333337</c:v>
              </c:pt>
              <c:pt idx="12">
                <c:v>0.81481481481481477</c:v>
              </c:pt>
              <c:pt idx="13">
                <c:v>0.79629629629629628</c:v>
              </c:pt>
              <c:pt idx="14">
                <c:v>0.77777777777777779</c:v>
              </c:pt>
              <c:pt idx="15">
                <c:v>0.77777777777777779</c:v>
              </c:pt>
              <c:pt idx="16">
                <c:v>0.7592592592592593</c:v>
              </c:pt>
              <c:pt idx="17">
                <c:v>0.7592592592592593</c:v>
              </c:pt>
              <c:pt idx="18">
                <c:v>0.7407407407407407</c:v>
              </c:pt>
              <c:pt idx="19">
                <c:v>0.72222222222222221</c:v>
              </c:pt>
              <c:pt idx="20">
                <c:v>0.72222222222222221</c:v>
              </c:pt>
              <c:pt idx="21">
                <c:v>0.70370370370370372</c:v>
              </c:pt>
              <c:pt idx="22">
                <c:v>0.68518518518518523</c:v>
              </c:pt>
              <c:pt idx="23">
                <c:v>0.68518518518518523</c:v>
              </c:pt>
              <c:pt idx="24">
                <c:v>0.66666666666666663</c:v>
              </c:pt>
              <c:pt idx="25">
                <c:v>0.66666666666666663</c:v>
              </c:pt>
              <c:pt idx="26">
                <c:v>0.66666666666666663</c:v>
              </c:pt>
              <c:pt idx="27">
                <c:v>0.64814814814814814</c:v>
              </c:pt>
              <c:pt idx="28">
                <c:v>0.62962962962962965</c:v>
              </c:pt>
              <c:pt idx="29">
                <c:v>0.61111111111111116</c:v>
              </c:pt>
              <c:pt idx="30">
                <c:v>0.59259259259259256</c:v>
              </c:pt>
              <c:pt idx="31">
                <c:v>0.59259259259259256</c:v>
              </c:pt>
              <c:pt idx="32">
                <c:v>0.57407407407407407</c:v>
              </c:pt>
              <c:pt idx="33">
                <c:v>0.55555555555555558</c:v>
              </c:pt>
              <c:pt idx="34">
                <c:v>0.53703703703703709</c:v>
              </c:pt>
              <c:pt idx="35">
                <c:v>0.51851851851851849</c:v>
              </c:pt>
              <c:pt idx="36">
                <c:v>0.51851851851851849</c:v>
              </c:pt>
              <c:pt idx="37">
                <c:v>0.51851851851851849</c:v>
              </c:pt>
              <c:pt idx="38">
                <c:v>0.51851851851851849</c:v>
              </c:pt>
              <c:pt idx="39">
                <c:v>0.5</c:v>
              </c:pt>
              <c:pt idx="40">
                <c:v>0.5</c:v>
              </c:pt>
              <c:pt idx="41">
                <c:v>0.48148148148148145</c:v>
              </c:pt>
              <c:pt idx="42">
                <c:v>0.48148148148148145</c:v>
              </c:pt>
              <c:pt idx="43">
                <c:v>0.48148148148148145</c:v>
              </c:pt>
              <c:pt idx="44">
                <c:v>0.46296296296296297</c:v>
              </c:pt>
              <c:pt idx="45">
                <c:v>0.46296296296296297</c:v>
              </c:pt>
              <c:pt idx="46">
                <c:v>0.44444444444444442</c:v>
              </c:pt>
              <c:pt idx="47">
                <c:v>0.42592592592592593</c:v>
              </c:pt>
              <c:pt idx="48">
                <c:v>0.42592592592592593</c:v>
              </c:pt>
              <c:pt idx="49">
                <c:v>0.40740740740740738</c:v>
              </c:pt>
              <c:pt idx="50">
                <c:v>0.3888888888888889</c:v>
              </c:pt>
              <c:pt idx="51">
                <c:v>0.3888888888888889</c:v>
              </c:pt>
              <c:pt idx="52">
                <c:v>0.3888888888888889</c:v>
              </c:pt>
              <c:pt idx="53">
                <c:v>0.3888888888888889</c:v>
              </c:pt>
              <c:pt idx="54">
                <c:v>0.3888888888888889</c:v>
              </c:pt>
              <c:pt idx="55">
                <c:v>0.3888888888888889</c:v>
              </c:pt>
              <c:pt idx="56">
                <c:v>0.3888888888888889</c:v>
              </c:pt>
              <c:pt idx="57">
                <c:v>0.37037037037037035</c:v>
              </c:pt>
              <c:pt idx="58">
                <c:v>0.37037037037037035</c:v>
              </c:pt>
              <c:pt idx="59">
                <c:v>0.35185185185185186</c:v>
              </c:pt>
              <c:pt idx="60">
                <c:v>0.35185185185185186</c:v>
              </c:pt>
              <c:pt idx="61">
                <c:v>0.33333333333333331</c:v>
              </c:pt>
              <c:pt idx="62">
                <c:v>0.31481481481481483</c:v>
              </c:pt>
              <c:pt idx="63">
                <c:v>0.31481481481481483</c:v>
              </c:pt>
              <c:pt idx="64">
                <c:v>0.31481481481481483</c:v>
              </c:pt>
              <c:pt idx="65">
                <c:v>0.31481481481481483</c:v>
              </c:pt>
              <c:pt idx="66">
                <c:v>0.31481481481481483</c:v>
              </c:pt>
              <c:pt idx="67">
                <c:v>0.29629629629629628</c:v>
              </c:pt>
              <c:pt idx="68">
                <c:v>0.29629629629629628</c:v>
              </c:pt>
              <c:pt idx="69">
                <c:v>0.27777777777777779</c:v>
              </c:pt>
              <c:pt idx="70">
                <c:v>0.27777777777777779</c:v>
              </c:pt>
              <c:pt idx="71">
                <c:v>0.27777777777777779</c:v>
              </c:pt>
              <c:pt idx="72">
                <c:v>0.27777777777777779</c:v>
              </c:pt>
              <c:pt idx="73">
                <c:v>0.27777777777777779</c:v>
              </c:pt>
              <c:pt idx="74">
                <c:v>0.27777777777777779</c:v>
              </c:pt>
              <c:pt idx="75">
                <c:v>0.25925925925925924</c:v>
              </c:pt>
              <c:pt idx="76">
                <c:v>0.24074074074074073</c:v>
              </c:pt>
              <c:pt idx="77">
                <c:v>0.24074074074074073</c:v>
              </c:pt>
              <c:pt idx="78">
                <c:v>0.24074074074074073</c:v>
              </c:pt>
              <c:pt idx="79">
                <c:v>0.24074074074074073</c:v>
              </c:pt>
              <c:pt idx="80">
                <c:v>0.24074074074074073</c:v>
              </c:pt>
              <c:pt idx="81">
                <c:v>0.24074074074074073</c:v>
              </c:pt>
              <c:pt idx="82">
                <c:v>0.24074074074074073</c:v>
              </c:pt>
              <c:pt idx="83">
                <c:v>0.24074074074074073</c:v>
              </c:pt>
              <c:pt idx="84">
                <c:v>0.24074074074074073</c:v>
              </c:pt>
              <c:pt idx="85">
                <c:v>0.24074074074074073</c:v>
              </c:pt>
              <c:pt idx="86">
                <c:v>0.24074074074074073</c:v>
              </c:pt>
              <c:pt idx="87">
                <c:v>0.22222222222222221</c:v>
              </c:pt>
              <c:pt idx="88">
                <c:v>0.20370370370370369</c:v>
              </c:pt>
              <c:pt idx="89">
                <c:v>0.20370370370370369</c:v>
              </c:pt>
              <c:pt idx="90">
                <c:v>0.20370370370370369</c:v>
              </c:pt>
              <c:pt idx="91">
                <c:v>0.18518518518518517</c:v>
              </c:pt>
              <c:pt idx="92">
                <c:v>0.16666666666666666</c:v>
              </c:pt>
              <c:pt idx="93">
                <c:v>0.16666666666666666</c:v>
              </c:pt>
              <c:pt idx="94">
                <c:v>0.16666666666666666</c:v>
              </c:pt>
              <c:pt idx="95">
                <c:v>0.16666666666666666</c:v>
              </c:pt>
              <c:pt idx="96">
                <c:v>0.14814814814814814</c:v>
              </c:pt>
              <c:pt idx="97">
                <c:v>0.14814814814814814</c:v>
              </c:pt>
              <c:pt idx="98">
                <c:v>0.14814814814814814</c:v>
              </c:pt>
              <c:pt idx="99">
                <c:v>0.14814814814814814</c:v>
              </c:pt>
              <c:pt idx="100">
                <c:v>0.14814814814814814</c:v>
              </c:pt>
              <c:pt idx="101">
                <c:v>0.12962962962962962</c:v>
              </c:pt>
              <c:pt idx="102">
                <c:v>0.12962962962962962</c:v>
              </c:pt>
              <c:pt idx="103">
                <c:v>0.12962962962962962</c:v>
              </c:pt>
              <c:pt idx="104">
                <c:v>0.12962962962962962</c:v>
              </c:pt>
              <c:pt idx="105">
                <c:v>0.12962962962962962</c:v>
              </c:pt>
              <c:pt idx="106">
                <c:v>0.12962962962962962</c:v>
              </c:pt>
              <c:pt idx="107">
                <c:v>0.12962962962962962</c:v>
              </c:pt>
              <c:pt idx="108">
                <c:v>0.1111111111111111</c:v>
              </c:pt>
              <c:pt idx="109">
                <c:v>0.1111111111111111</c:v>
              </c:pt>
              <c:pt idx="110">
                <c:v>9.2592592592592587E-2</c:v>
              </c:pt>
              <c:pt idx="111">
                <c:v>9.2592592592592587E-2</c:v>
              </c:pt>
              <c:pt idx="112">
                <c:v>9.2592592592592587E-2</c:v>
              </c:pt>
              <c:pt idx="113">
                <c:v>9.2592592592592587E-2</c:v>
              </c:pt>
              <c:pt idx="114">
                <c:v>9.2592592592592587E-2</c:v>
              </c:pt>
              <c:pt idx="115">
                <c:v>9.2592592592592587E-2</c:v>
              </c:pt>
              <c:pt idx="116">
                <c:v>9.2592592592592587E-2</c:v>
              </c:pt>
              <c:pt idx="117">
                <c:v>9.2592592592592587E-2</c:v>
              </c:pt>
              <c:pt idx="118">
                <c:v>9.2592592592592587E-2</c:v>
              </c:pt>
              <c:pt idx="119">
                <c:v>9.2592592592592587E-2</c:v>
              </c:pt>
              <c:pt idx="120">
                <c:v>9.2592592592592587E-2</c:v>
              </c:pt>
              <c:pt idx="121">
                <c:v>9.2592592592592587E-2</c:v>
              </c:pt>
              <c:pt idx="122">
                <c:v>9.2592592592592587E-2</c:v>
              </c:pt>
              <c:pt idx="123">
                <c:v>9.2592592592592587E-2</c:v>
              </c:pt>
              <c:pt idx="124">
                <c:v>9.2592592592592587E-2</c:v>
              </c:pt>
              <c:pt idx="125">
                <c:v>9.2592592592592587E-2</c:v>
              </c:pt>
              <c:pt idx="126">
                <c:v>7.407407407407407E-2</c:v>
              </c:pt>
              <c:pt idx="127">
                <c:v>7.407407407407407E-2</c:v>
              </c:pt>
              <c:pt idx="128">
                <c:v>7.407407407407407E-2</c:v>
              </c:pt>
              <c:pt idx="129">
                <c:v>7.407407407407407E-2</c:v>
              </c:pt>
              <c:pt idx="130">
                <c:v>7.407407407407407E-2</c:v>
              </c:pt>
              <c:pt idx="131">
                <c:v>7.407407407407407E-2</c:v>
              </c:pt>
              <c:pt idx="132">
                <c:v>7.407407407407407E-2</c:v>
              </c:pt>
              <c:pt idx="133">
                <c:v>7.407407407407407E-2</c:v>
              </c:pt>
              <c:pt idx="134">
                <c:v>7.407407407407407E-2</c:v>
              </c:pt>
              <c:pt idx="135">
                <c:v>5.5555555555555552E-2</c:v>
              </c:pt>
              <c:pt idx="136">
                <c:v>5.5555555555555552E-2</c:v>
              </c:pt>
              <c:pt idx="137">
                <c:v>5.5555555555555552E-2</c:v>
              </c:pt>
              <c:pt idx="138">
                <c:v>5.5555555555555552E-2</c:v>
              </c:pt>
              <c:pt idx="139">
                <c:v>3.7037037037037035E-2</c:v>
              </c:pt>
              <c:pt idx="140">
                <c:v>3.7037037037037035E-2</c:v>
              </c:pt>
              <c:pt idx="141">
                <c:v>3.7037037037037035E-2</c:v>
              </c:pt>
              <c:pt idx="142">
                <c:v>3.7037037037037035E-2</c:v>
              </c:pt>
              <c:pt idx="143">
                <c:v>1.8518518518518517E-2</c:v>
              </c:pt>
              <c:pt idx="144">
                <c:v>1.8518518518518517E-2</c:v>
              </c:pt>
              <c:pt idx="145">
                <c:v>1.8518518518518517E-2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</c:numLit>
          </c:xVal>
          <c:yVal>
            <c:numLit>
              <c:formatCode>General</c:formatCode>
              <c:ptCount val="150"/>
              <c:pt idx="0">
                <c:v>1</c:v>
              </c:pt>
              <c:pt idx="1">
                <c:v>1</c:v>
              </c:pt>
              <c:pt idx="2">
                <c:v>0.98958333333333337</c:v>
              </c:pt>
              <c:pt idx="3">
                <c:v>0.98958333333333337</c:v>
              </c:pt>
              <c:pt idx="4">
                <c:v>0.98958333333333337</c:v>
              </c:pt>
              <c:pt idx="5">
                <c:v>0.98958333333333337</c:v>
              </c:pt>
              <c:pt idx="6">
                <c:v>0.98958333333333337</c:v>
              </c:pt>
              <c:pt idx="7">
                <c:v>0.98958333333333337</c:v>
              </c:pt>
              <c:pt idx="8">
                <c:v>0.98958333333333337</c:v>
              </c:pt>
              <c:pt idx="9">
                <c:v>0.98958333333333337</c:v>
              </c:pt>
              <c:pt idx="10">
                <c:v>0.98958333333333337</c:v>
              </c:pt>
              <c:pt idx="11">
                <c:v>0.97916666666666663</c:v>
              </c:pt>
              <c:pt idx="12">
                <c:v>0.97916666666666663</c:v>
              </c:pt>
              <c:pt idx="13">
                <c:v>0.97916666666666663</c:v>
              </c:pt>
              <c:pt idx="14">
                <c:v>0.97916666666666663</c:v>
              </c:pt>
              <c:pt idx="15">
                <c:v>0.96875</c:v>
              </c:pt>
              <c:pt idx="16">
                <c:v>0.96875</c:v>
              </c:pt>
              <c:pt idx="17">
                <c:v>0.95833333333333337</c:v>
              </c:pt>
              <c:pt idx="18">
                <c:v>0.95833333333333337</c:v>
              </c:pt>
              <c:pt idx="19">
                <c:v>0.95833333333333337</c:v>
              </c:pt>
              <c:pt idx="20">
                <c:v>0.94791666666666663</c:v>
              </c:pt>
              <c:pt idx="21">
                <c:v>0.94791666666666663</c:v>
              </c:pt>
              <c:pt idx="22">
                <c:v>0.94791666666666663</c:v>
              </c:pt>
              <c:pt idx="23">
                <c:v>0.9375</c:v>
              </c:pt>
              <c:pt idx="24">
                <c:v>0.9375</c:v>
              </c:pt>
              <c:pt idx="25">
                <c:v>0.92708333333333337</c:v>
              </c:pt>
              <c:pt idx="26">
                <c:v>0.91666666666666663</c:v>
              </c:pt>
              <c:pt idx="27">
                <c:v>0.91666666666666663</c:v>
              </c:pt>
              <c:pt idx="28">
                <c:v>0.91666666666666663</c:v>
              </c:pt>
              <c:pt idx="29">
                <c:v>0.91666666666666663</c:v>
              </c:pt>
              <c:pt idx="30">
                <c:v>0.91666666666666663</c:v>
              </c:pt>
              <c:pt idx="31">
                <c:v>0.90625</c:v>
              </c:pt>
              <c:pt idx="32">
                <c:v>0.90625</c:v>
              </c:pt>
              <c:pt idx="33">
                <c:v>0.90625</c:v>
              </c:pt>
              <c:pt idx="34">
                <c:v>0.90625</c:v>
              </c:pt>
              <c:pt idx="35">
                <c:v>0.90625</c:v>
              </c:pt>
              <c:pt idx="36">
                <c:v>0.89583333333333337</c:v>
              </c:pt>
              <c:pt idx="37">
                <c:v>0.88541666666666663</c:v>
              </c:pt>
              <c:pt idx="38">
                <c:v>0.875</c:v>
              </c:pt>
              <c:pt idx="39">
                <c:v>0.875</c:v>
              </c:pt>
              <c:pt idx="40">
                <c:v>0.86458333333333337</c:v>
              </c:pt>
              <c:pt idx="41">
                <c:v>0.86458333333333337</c:v>
              </c:pt>
              <c:pt idx="42">
                <c:v>0.85416666666666663</c:v>
              </c:pt>
              <c:pt idx="43">
                <c:v>0.84375</c:v>
              </c:pt>
              <c:pt idx="44">
                <c:v>0.84375</c:v>
              </c:pt>
              <c:pt idx="45">
                <c:v>0.83333333333333337</c:v>
              </c:pt>
              <c:pt idx="46">
                <c:v>0.83333333333333337</c:v>
              </c:pt>
              <c:pt idx="47">
                <c:v>0.83333333333333337</c:v>
              </c:pt>
              <c:pt idx="48">
                <c:v>0.82291666666666663</c:v>
              </c:pt>
              <c:pt idx="49">
                <c:v>0.82291666666666663</c:v>
              </c:pt>
              <c:pt idx="50">
                <c:v>0.82291666666666663</c:v>
              </c:pt>
              <c:pt idx="51">
                <c:v>0.8125</c:v>
              </c:pt>
              <c:pt idx="52">
                <c:v>0.80208333333333337</c:v>
              </c:pt>
              <c:pt idx="53">
                <c:v>0.79166666666666663</c:v>
              </c:pt>
              <c:pt idx="54">
                <c:v>0.78125</c:v>
              </c:pt>
              <c:pt idx="55">
                <c:v>0.77083333333333337</c:v>
              </c:pt>
              <c:pt idx="56">
                <c:v>0.76041666666666663</c:v>
              </c:pt>
              <c:pt idx="57">
                <c:v>0.76041666666666663</c:v>
              </c:pt>
              <c:pt idx="58">
                <c:v>0.75</c:v>
              </c:pt>
              <c:pt idx="59">
                <c:v>0.75</c:v>
              </c:pt>
              <c:pt idx="60">
                <c:v>0.73958333333333337</c:v>
              </c:pt>
              <c:pt idx="61">
                <c:v>0.73958333333333337</c:v>
              </c:pt>
              <c:pt idx="62">
                <c:v>0.73958333333333337</c:v>
              </c:pt>
              <c:pt idx="63">
                <c:v>0.72916666666666663</c:v>
              </c:pt>
              <c:pt idx="64">
                <c:v>0.71875</c:v>
              </c:pt>
              <c:pt idx="65">
                <c:v>0.70833333333333337</c:v>
              </c:pt>
              <c:pt idx="66">
                <c:v>0.69791666666666663</c:v>
              </c:pt>
              <c:pt idx="67">
                <c:v>0.69791666666666663</c:v>
              </c:pt>
              <c:pt idx="68">
                <c:v>0.6875</c:v>
              </c:pt>
              <c:pt idx="69">
                <c:v>0.6875</c:v>
              </c:pt>
              <c:pt idx="70">
                <c:v>0.67708333333333337</c:v>
              </c:pt>
              <c:pt idx="71">
                <c:v>0.66666666666666663</c:v>
              </c:pt>
              <c:pt idx="72">
                <c:v>0.65625</c:v>
              </c:pt>
              <c:pt idx="73">
                <c:v>0.64583333333333337</c:v>
              </c:pt>
              <c:pt idx="74">
                <c:v>0.63541666666666663</c:v>
              </c:pt>
              <c:pt idx="75">
                <c:v>0.63541666666666663</c:v>
              </c:pt>
              <c:pt idx="76">
                <c:v>0.63541666666666663</c:v>
              </c:pt>
              <c:pt idx="77">
                <c:v>0.625</c:v>
              </c:pt>
              <c:pt idx="78">
                <c:v>0.61458333333333337</c:v>
              </c:pt>
              <c:pt idx="79">
                <c:v>0.60416666666666663</c:v>
              </c:pt>
              <c:pt idx="80">
                <c:v>0.59375</c:v>
              </c:pt>
              <c:pt idx="81">
                <c:v>0.58333333333333337</c:v>
              </c:pt>
              <c:pt idx="82">
                <c:v>0.57291666666666663</c:v>
              </c:pt>
              <c:pt idx="83">
                <c:v>0.5625</c:v>
              </c:pt>
              <c:pt idx="84">
                <c:v>0.55208333333333337</c:v>
              </c:pt>
              <c:pt idx="85">
                <c:v>0.54166666666666663</c:v>
              </c:pt>
              <c:pt idx="86">
                <c:v>0.53125</c:v>
              </c:pt>
              <c:pt idx="87">
                <c:v>0.53125</c:v>
              </c:pt>
              <c:pt idx="88">
                <c:v>0.53125</c:v>
              </c:pt>
              <c:pt idx="89">
                <c:v>0.52083333333333337</c:v>
              </c:pt>
              <c:pt idx="90">
                <c:v>0.51041666666666663</c:v>
              </c:pt>
              <c:pt idx="91">
                <c:v>0.51041666666666663</c:v>
              </c:pt>
              <c:pt idx="92">
                <c:v>0.51041666666666663</c:v>
              </c:pt>
              <c:pt idx="93">
                <c:v>0.5</c:v>
              </c:pt>
              <c:pt idx="94">
                <c:v>0.48958333333333331</c:v>
              </c:pt>
              <c:pt idx="95">
                <c:v>0.47916666666666669</c:v>
              </c:pt>
              <c:pt idx="96">
                <c:v>0.47916666666666669</c:v>
              </c:pt>
              <c:pt idx="97">
                <c:v>0.46875</c:v>
              </c:pt>
              <c:pt idx="98">
                <c:v>0.45833333333333331</c:v>
              </c:pt>
              <c:pt idx="99">
                <c:v>0.44791666666666669</c:v>
              </c:pt>
              <c:pt idx="100">
                <c:v>0.4375</c:v>
              </c:pt>
              <c:pt idx="101">
                <c:v>0.4375</c:v>
              </c:pt>
              <c:pt idx="102">
                <c:v>0.42708333333333331</c:v>
              </c:pt>
              <c:pt idx="103">
                <c:v>0.41666666666666669</c:v>
              </c:pt>
              <c:pt idx="104">
                <c:v>0.40625</c:v>
              </c:pt>
              <c:pt idx="105">
                <c:v>0.39583333333333331</c:v>
              </c:pt>
              <c:pt idx="106">
                <c:v>0.38541666666666669</c:v>
              </c:pt>
              <c:pt idx="107">
                <c:v>0.375</c:v>
              </c:pt>
              <c:pt idx="108">
                <c:v>0.375</c:v>
              </c:pt>
              <c:pt idx="109">
                <c:v>0.36458333333333331</c:v>
              </c:pt>
              <c:pt idx="110">
                <c:v>0.36458333333333331</c:v>
              </c:pt>
              <c:pt idx="111">
                <c:v>0.35416666666666669</c:v>
              </c:pt>
              <c:pt idx="112">
                <c:v>0.34375</c:v>
              </c:pt>
              <c:pt idx="113">
                <c:v>0.33333333333333331</c:v>
              </c:pt>
              <c:pt idx="114">
                <c:v>0.32291666666666669</c:v>
              </c:pt>
              <c:pt idx="115">
                <c:v>0.3125</c:v>
              </c:pt>
              <c:pt idx="116">
                <c:v>0.30208333333333331</c:v>
              </c:pt>
              <c:pt idx="117">
                <c:v>0.29166666666666669</c:v>
              </c:pt>
              <c:pt idx="118">
                <c:v>0.28125</c:v>
              </c:pt>
              <c:pt idx="119">
                <c:v>0.27083333333333331</c:v>
              </c:pt>
              <c:pt idx="120">
                <c:v>0.26041666666666669</c:v>
              </c:pt>
              <c:pt idx="121">
                <c:v>0.25</c:v>
              </c:pt>
              <c:pt idx="122">
                <c:v>0.23958333333333334</c:v>
              </c:pt>
              <c:pt idx="123">
                <c:v>0.22916666666666666</c:v>
              </c:pt>
              <c:pt idx="124">
                <c:v>0.21875</c:v>
              </c:pt>
              <c:pt idx="125">
                <c:v>0.20833333333333334</c:v>
              </c:pt>
              <c:pt idx="126">
                <c:v>0.20833333333333334</c:v>
              </c:pt>
              <c:pt idx="127">
                <c:v>0.19791666666666666</c:v>
              </c:pt>
              <c:pt idx="128">
                <c:v>0.1875</c:v>
              </c:pt>
              <c:pt idx="129">
                <c:v>0.17708333333333334</c:v>
              </c:pt>
              <c:pt idx="130">
                <c:v>0.16666666666666666</c:v>
              </c:pt>
              <c:pt idx="131">
                <c:v>0.15625</c:v>
              </c:pt>
              <c:pt idx="132">
                <c:v>0.14583333333333334</c:v>
              </c:pt>
              <c:pt idx="133">
                <c:v>0.13541666666666666</c:v>
              </c:pt>
              <c:pt idx="134">
                <c:v>0.125</c:v>
              </c:pt>
              <c:pt idx="135">
                <c:v>0.125</c:v>
              </c:pt>
              <c:pt idx="136">
                <c:v>0.11458333333333333</c:v>
              </c:pt>
              <c:pt idx="137">
                <c:v>0.10416666666666667</c:v>
              </c:pt>
              <c:pt idx="138">
                <c:v>9.375E-2</c:v>
              </c:pt>
              <c:pt idx="139">
                <c:v>9.375E-2</c:v>
              </c:pt>
              <c:pt idx="140">
                <c:v>8.3333333333333329E-2</c:v>
              </c:pt>
              <c:pt idx="141">
                <c:v>7.2916666666666671E-2</c:v>
              </c:pt>
              <c:pt idx="142">
                <c:v>6.25E-2</c:v>
              </c:pt>
              <c:pt idx="143">
                <c:v>6.25E-2</c:v>
              </c:pt>
              <c:pt idx="144">
                <c:v>5.2083333333333336E-2</c:v>
              </c:pt>
              <c:pt idx="145">
                <c:v>4.1666666666666664E-2</c:v>
              </c:pt>
              <c:pt idx="146">
                <c:v>4.1666666666666664E-2</c:v>
              </c:pt>
              <c:pt idx="147">
                <c:v>3.125E-2</c:v>
              </c:pt>
              <c:pt idx="148">
                <c:v>2.0833333333333332E-2</c:v>
              </c:pt>
              <c:pt idx="149">
                <c:v>1.0416666666666666E-2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FE6-4A10-9703-8EBC34CA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3200"/>
        <c:axId val="111631648"/>
      </c:scatterChart>
      <c:valAx>
        <c:axId val="1035632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31648"/>
        <c:crosses val="autoZero"/>
        <c:crossBetween val="midCat"/>
      </c:valAx>
      <c:valAx>
        <c:axId val="1116316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56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50"/>
              <c:pt idx="0">
                <c:v>1</c:v>
              </c:pt>
              <c:pt idx="1">
                <c:v>0.98148148148148151</c:v>
              </c:pt>
              <c:pt idx="2">
                <c:v>0.98148148148148151</c:v>
              </c:pt>
              <c:pt idx="3">
                <c:v>0.96296296296296291</c:v>
              </c:pt>
              <c:pt idx="4">
                <c:v>0.94444444444444442</c:v>
              </c:pt>
              <c:pt idx="5">
                <c:v>0.92592592592592593</c:v>
              </c:pt>
              <c:pt idx="6">
                <c:v>0.90740740740740744</c:v>
              </c:pt>
              <c:pt idx="7">
                <c:v>0.88888888888888884</c:v>
              </c:pt>
              <c:pt idx="8">
                <c:v>0.87037037037037035</c:v>
              </c:pt>
              <c:pt idx="9">
                <c:v>0.85185185185185186</c:v>
              </c:pt>
              <c:pt idx="10">
                <c:v>0.83333333333333337</c:v>
              </c:pt>
              <c:pt idx="11">
                <c:v>0.83333333333333337</c:v>
              </c:pt>
              <c:pt idx="12">
                <c:v>0.81481481481481477</c:v>
              </c:pt>
              <c:pt idx="13">
                <c:v>0.79629629629629628</c:v>
              </c:pt>
              <c:pt idx="14">
                <c:v>0.77777777777777779</c:v>
              </c:pt>
              <c:pt idx="15">
                <c:v>0.7592592592592593</c:v>
              </c:pt>
              <c:pt idx="16">
                <c:v>0.7592592592592593</c:v>
              </c:pt>
              <c:pt idx="17">
                <c:v>0.7592592592592593</c:v>
              </c:pt>
              <c:pt idx="18">
                <c:v>0.7407407407407407</c:v>
              </c:pt>
              <c:pt idx="19">
                <c:v>0.72222222222222221</c:v>
              </c:pt>
              <c:pt idx="20">
                <c:v>0.70370370370370372</c:v>
              </c:pt>
              <c:pt idx="21">
                <c:v>0.70370370370370372</c:v>
              </c:pt>
              <c:pt idx="22">
                <c:v>0.68518518518518523</c:v>
              </c:pt>
              <c:pt idx="23">
                <c:v>0.68518518518518523</c:v>
              </c:pt>
              <c:pt idx="24">
                <c:v>0.66666666666666663</c:v>
              </c:pt>
              <c:pt idx="25">
                <c:v>0.66666666666666663</c:v>
              </c:pt>
              <c:pt idx="26">
                <c:v>0.66666666666666663</c:v>
              </c:pt>
              <c:pt idx="27">
                <c:v>0.64814814814814814</c:v>
              </c:pt>
              <c:pt idx="28">
                <c:v>0.64814814814814814</c:v>
              </c:pt>
              <c:pt idx="29">
                <c:v>0.62962962962962965</c:v>
              </c:pt>
              <c:pt idx="30">
                <c:v>0.61111111111111116</c:v>
              </c:pt>
              <c:pt idx="31">
                <c:v>0.59259259259259256</c:v>
              </c:pt>
              <c:pt idx="32">
                <c:v>0.57407407407407407</c:v>
              </c:pt>
              <c:pt idx="33">
                <c:v>0.55555555555555558</c:v>
              </c:pt>
              <c:pt idx="34">
                <c:v>0.55555555555555558</c:v>
              </c:pt>
              <c:pt idx="35">
                <c:v>0.53703703703703709</c:v>
              </c:pt>
              <c:pt idx="36">
                <c:v>0.53703703703703709</c:v>
              </c:pt>
              <c:pt idx="37">
                <c:v>0.53703703703703709</c:v>
              </c:pt>
              <c:pt idx="38">
                <c:v>0.53703703703703709</c:v>
              </c:pt>
              <c:pt idx="39">
                <c:v>0.53703703703703709</c:v>
              </c:pt>
              <c:pt idx="40">
                <c:v>0.51851851851851849</c:v>
              </c:pt>
              <c:pt idx="41">
                <c:v>0.5</c:v>
              </c:pt>
              <c:pt idx="42">
                <c:v>0.5</c:v>
              </c:pt>
              <c:pt idx="43">
                <c:v>0.5</c:v>
              </c:pt>
              <c:pt idx="44">
                <c:v>0.48148148148148145</c:v>
              </c:pt>
              <c:pt idx="45">
                <c:v>0.46296296296296297</c:v>
              </c:pt>
              <c:pt idx="46">
                <c:v>0.44444444444444442</c:v>
              </c:pt>
              <c:pt idx="47">
                <c:v>0.42592592592592593</c:v>
              </c:pt>
              <c:pt idx="48">
                <c:v>0.40740740740740738</c:v>
              </c:pt>
              <c:pt idx="49">
                <c:v>0.3888888888888889</c:v>
              </c:pt>
              <c:pt idx="50">
                <c:v>0.3888888888888889</c:v>
              </c:pt>
              <c:pt idx="51">
                <c:v>0.3888888888888889</c:v>
              </c:pt>
              <c:pt idx="52">
                <c:v>0.3888888888888889</c:v>
              </c:pt>
              <c:pt idx="53">
                <c:v>0.37037037037037035</c:v>
              </c:pt>
              <c:pt idx="54">
                <c:v>0.37037037037037035</c:v>
              </c:pt>
              <c:pt idx="55">
                <c:v>0.37037037037037035</c:v>
              </c:pt>
              <c:pt idx="56">
                <c:v>0.37037037037037035</c:v>
              </c:pt>
              <c:pt idx="57">
                <c:v>0.37037037037037035</c:v>
              </c:pt>
              <c:pt idx="58">
                <c:v>0.35185185185185186</c:v>
              </c:pt>
              <c:pt idx="59">
                <c:v>0.35185185185185186</c:v>
              </c:pt>
              <c:pt idx="60">
                <c:v>0.33333333333333331</c:v>
              </c:pt>
              <c:pt idx="61">
                <c:v>0.33333333333333331</c:v>
              </c:pt>
              <c:pt idx="62">
                <c:v>0.33333333333333331</c:v>
              </c:pt>
              <c:pt idx="63">
                <c:v>0.31481481481481483</c:v>
              </c:pt>
              <c:pt idx="64">
                <c:v>0.29629629629629628</c:v>
              </c:pt>
              <c:pt idx="65">
                <c:v>0.29629629629629628</c:v>
              </c:pt>
              <c:pt idx="66">
                <c:v>0.29629629629629628</c:v>
              </c:pt>
              <c:pt idx="67">
                <c:v>0.29629629629629628</c:v>
              </c:pt>
              <c:pt idx="68">
                <c:v>0.29629629629629628</c:v>
              </c:pt>
              <c:pt idx="69">
                <c:v>0.29629629629629628</c:v>
              </c:pt>
              <c:pt idx="70">
                <c:v>0.29629629629629628</c:v>
              </c:pt>
              <c:pt idx="71">
                <c:v>0.29629629629629628</c:v>
              </c:pt>
              <c:pt idx="72">
                <c:v>0.29629629629629628</c:v>
              </c:pt>
              <c:pt idx="73">
                <c:v>0.29629629629629628</c:v>
              </c:pt>
              <c:pt idx="74">
                <c:v>0.27777777777777779</c:v>
              </c:pt>
              <c:pt idx="75">
                <c:v>0.27777777777777779</c:v>
              </c:pt>
              <c:pt idx="76">
                <c:v>0.27777777777777779</c:v>
              </c:pt>
              <c:pt idx="77">
                <c:v>0.27777777777777779</c:v>
              </c:pt>
              <c:pt idx="78">
                <c:v>0.27777777777777779</c:v>
              </c:pt>
              <c:pt idx="79">
                <c:v>0.27777777777777779</c:v>
              </c:pt>
              <c:pt idx="80">
                <c:v>0.25925925925925924</c:v>
              </c:pt>
              <c:pt idx="81">
                <c:v>0.24074074074074073</c:v>
              </c:pt>
              <c:pt idx="82">
                <c:v>0.24074074074074073</c:v>
              </c:pt>
              <c:pt idx="83">
                <c:v>0.22222222222222221</c:v>
              </c:pt>
              <c:pt idx="84">
                <c:v>0.22222222222222221</c:v>
              </c:pt>
              <c:pt idx="85">
                <c:v>0.22222222222222221</c:v>
              </c:pt>
              <c:pt idx="86">
                <c:v>0.22222222222222221</c:v>
              </c:pt>
              <c:pt idx="87">
                <c:v>0.22222222222222221</c:v>
              </c:pt>
              <c:pt idx="88">
                <c:v>0.22222222222222221</c:v>
              </c:pt>
              <c:pt idx="89">
                <c:v>0.20370370370370369</c:v>
              </c:pt>
              <c:pt idx="90">
                <c:v>0.20370370370370369</c:v>
              </c:pt>
              <c:pt idx="91">
                <c:v>0.20370370370370369</c:v>
              </c:pt>
              <c:pt idx="92">
                <c:v>0.20370370370370369</c:v>
              </c:pt>
              <c:pt idx="93">
                <c:v>0.20370370370370369</c:v>
              </c:pt>
              <c:pt idx="94">
                <c:v>0.20370370370370369</c:v>
              </c:pt>
              <c:pt idx="95">
                <c:v>0.18518518518518517</c:v>
              </c:pt>
              <c:pt idx="96">
                <c:v>0.16666666666666666</c:v>
              </c:pt>
              <c:pt idx="97">
                <c:v>0.14814814814814814</c:v>
              </c:pt>
              <c:pt idx="98">
                <c:v>0.14814814814814814</c:v>
              </c:pt>
              <c:pt idx="99">
                <c:v>0.14814814814814814</c:v>
              </c:pt>
              <c:pt idx="100">
                <c:v>0.14814814814814814</c:v>
              </c:pt>
              <c:pt idx="101">
                <c:v>0.14814814814814814</c:v>
              </c:pt>
              <c:pt idx="102">
                <c:v>0.14814814814814814</c:v>
              </c:pt>
              <c:pt idx="103">
                <c:v>0.12962962962962962</c:v>
              </c:pt>
              <c:pt idx="104">
                <c:v>0.12962962962962962</c:v>
              </c:pt>
              <c:pt idx="105">
                <c:v>0.12962962962962962</c:v>
              </c:pt>
              <c:pt idx="106">
                <c:v>0.12962962962962962</c:v>
              </c:pt>
              <c:pt idx="107">
                <c:v>0.1111111111111111</c:v>
              </c:pt>
              <c:pt idx="108">
                <c:v>9.2592592592592587E-2</c:v>
              </c:pt>
              <c:pt idx="109">
                <c:v>9.2592592592592587E-2</c:v>
              </c:pt>
              <c:pt idx="110">
                <c:v>9.2592592592592587E-2</c:v>
              </c:pt>
              <c:pt idx="111">
                <c:v>9.2592592592592587E-2</c:v>
              </c:pt>
              <c:pt idx="112">
                <c:v>9.2592592592592587E-2</c:v>
              </c:pt>
              <c:pt idx="113">
                <c:v>9.2592592592592587E-2</c:v>
              </c:pt>
              <c:pt idx="114">
                <c:v>9.2592592592592587E-2</c:v>
              </c:pt>
              <c:pt idx="115">
                <c:v>9.2592592592592587E-2</c:v>
              </c:pt>
              <c:pt idx="116">
                <c:v>9.2592592592592587E-2</c:v>
              </c:pt>
              <c:pt idx="117">
                <c:v>9.2592592592592587E-2</c:v>
              </c:pt>
              <c:pt idx="118">
                <c:v>9.2592592592592587E-2</c:v>
              </c:pt>
              <c:pt idx="119">
                <c:v>9.2592592592592587E-2</c:v>
              </c:pt>
              <c:pt idx="120">
                <c:v>9.2592592592592587E-2</c:v>
              </c:pt>
              <c:pt idx="121">
                <c:v>9.2592592592592587E-2</c:v>
              </c:pt>
              <c:pt idx="122">
                <c:v>9.2592592592592587E-2</c:v>
              </c:pt>
              <c:pt idx="123">
                <c:v>9.2592592592592587E-2</c:v>
              </c:pt>
              <c:pt idx="124">
                <c:v>9.2592592592592587E-2</c:v>
              </c:pt>
              <c:pt idx="125">
                <c:v>9.2592592592592587E-2</c:v>
              </c:pt>
              <c:pt idx="126">
                <c:v>7.407407407407407E-2</c:v>
              </c:pt>
              <c:pt idx="127">
                <c:v>7.407407407407407E-2</c:v>
              </c:pt>
              <c:pt idx="128">
                <c:v>7.407407407407407E-2</c:v>
              </c:pt>
              <c:pt idx="129">
                <c:v>7.407407407407407E-2</c:v>
              </c:pt>
              <c:pt idx="130">
                <c:v>7.407407407407407E-2</c:v>
              </c:pt>
              <c:pt idx="131">
                <c:v>7.407407407407407E-2</c:v>
              </c:pt>
              <c:pt idx="132">
                <c:v>7.407407407407407E-2</c:v>
              </c:pt>
              <c:pt idx="133">
                <c:v>7.407407407407407E-2</c:v>
              </c:pt>
              <c:pt idx="134">
                <c:v>5.5555555555555552E-2</c:v>
              </c:pt>
              <c:pt idx="135">
                <c:v>5.5555555555555552E-2</c:v>
              </c:pt>
              <c:pt idx="136">
                <c:v>5.5555555555555552E-2</c:v>
              </c:pt>
              <c:pt idx="137">
                <c:v>5.5555555555555552E-2</c:v>
              </c:pt>
              <c:pt idx="138">
                <c:v>5.5555555555555552E-2</c:v>
              </c:pt>
              <c:pt idx="139">
                <c:v>3.7037037037037035E-2</c:v>
              </c:pt>
              <c:pt idx="140">
                <c:v>3.7037037037037035E-2</c:v>
              </c:pt>
              <c:pt idx="141">
                <c:v>3.7037037037037035E-2</c:v>
              </c:pt>
              <c:pt idx="142">
                <c:v>1.8518518518518517E-2</c:v>
              </c:pt>
              <c:pt idx="143">
                <c:v>1.8518518518518517E-2</c:v>
              </c:pt>
              <c:pt idx="144">
                <c:v>1.8518518518518517E-2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</c:numLit>
          </c:xVal>
          <c:yVal>
            <c:numLit>
              <c:formatCode>General</c:formatCode>
              <c:ptCount val="150"/>
              <c:pt idx="0">
                <c:v>1</c:v>
              </c:pt>
              <c:pt idx="1">
                <c:v>1</c:v>
              </c:pt>
              <c:pt idx="2">
                <c:v>0.98958333333333337</c:v>
              </c:pt>
              <c:pt idx="3">
                <c:v>0.98958333333333337</c:v>
              </c:pt>
              <c:pt idx="4">
                <c:v>0.98958333333333337</c:v>
              </c:pt>
              <c:pt idx="5">
                <c:v>0.98958333333333337</c:v>
              </c:pt>
              <c:pt idx="6">
                <c:v>0.98958333333333337</c:v>
              </c:pt>
              <c:pt idx="7">
                <c:v>0.98958333333333337</c:v>
              </c:pt>
              <c:pt idx="8">
                <c:v>0.98958333333333337</c:v>
              </c:pt>
              <c:pt idx="9">
                <c:v>0.98958333333333337</c:v>
              </c:pt>
              <c:pt idx="10">
                <c:v>0.98958333333333337</c:v>
              </c:pt>
              <c:pt idx="11">
                <c:v>0.97916666666666663</c:v>
              </c:pt>
              <c:pt idx="12">
                <c:v>0.97916666666666663</c:v>
              </c:pt>
              <c:pt idx="13">
                <c:v>0.97916666666666663</c:v>
              </c:pt>
              <c:pt idx="14">
                <c:v>0.97916666666666663</c:v>
              </c:pt>
              <c:pt idx="15">
                <c:v>0.97916666666666663</c:v>
              </c:pt>
              <c:pt idx="16">
                <c:v>0.96875</c:v>
              </c:pt>
              <c:pt idx="17">
                <c:v>0.95833333333333337</c:v>
              </c:pt>
              <c:pt idx="18">
                <c:v>0.95833333333333337</c:v>
              </c:pt>
              <c:pt idx="19">
                <c:v>0.95833333333333337</c:v>
              </c:pt>
              <c:pt idx="20">
                <c:v>0.95833333333333337</c:v>
              </c:pt>
              <c:pt idx="21">
                <c:v>0.94791666666666663</c:v>
              </c:pt>
              <c:pt idx="22">
                <c:v>0.94791666666666663</c:v>
              </c:pt>
              <c:pt idx="23">
                <c:v>0.9375</c:v>
              </c:pt>
              <c:pt idx="24">
                <c:v>0.9375</c:v>
              </c:pt>
              <c:pt idx="25">
                <c:v>0.92708333333333337</c:v>
              </c:pt>
              <c:pt idx="26">
                <c:v>0.91666666666666663</c:v>
              </c:pt>
              <c:pt idx="27">
                <c:v>0.91666666666666663</c:v>
              </c:pt>
              <c:pt idx="28">
                <c:v>0.90625</c:v>
              </c:pt>
              <c:pt idx="29">
                <c:v>0.90625</c:v>
              </c:pt>
              <c:pt idx="30">
                <c:v>0.90625</c:v>
              </c:pt>
              <c:pt idx="31">
                <c:v>0.90625</c:v>
              </c:pt>
              <c:pt idx="32">
                <c:v>0.90625</c:v>
              </c:pt>
              <c:pt idx="33">
                <c:v>0.90625</c:v>
              </c:pt>
              <c:pt idx="34">
                <c:v>0.89583333333333337</c:v>
              </c:pt>
              <c:pt idx="35">
                <c:v>0.89583333333333337</c:v>
              </c:pt>
              <c:pt idx="36">
                <c:v>0.88541666666666663</c:v>
              </c:pt>
              <c:pt idx="37">
                <c:v>0.875</c:v>
              </c:pt>
              <c:pt idx="38">
                <c:v>0.86458333333333337</c:v>
              </c:pt>
              <c:pt idx="39">
                <c:v>0.85416666666666663</c:v>
              </c:pt>
              <c:pt idx="40">
                <c:v>0.85416666666666663</c:v>
              </c:pt>
              <c:pt idx="41">
                <c:v>0.85416666666666663</c:v>
              </c:pt>
              <c:pt idx="42">
                <c:v>0.84375</c:v>
              </c:pt>
              <c:pt idx="43">
                <c:v>0.83333333333333337</c:v>
              </c:pt>
              <c:pt idx="44">
                <c:v>0.83333333333333337</c:v>
              </c:pt>
              <c:pt idx="45">
                <c:v>0.83333333333333337</c:v>
              </c:pt>
              <c:pt idx="46">
                <c:v>0.83333333333333337</c:v>
              </c:pt>
              <c:pt idx="47">
                <c:v>0.83333333333333337</c:v>
              </c:pt>
              <c:pt idx="48">
                <c:v>0.83333333333333337</c:v>
              </c:pt>
              <c:pt idx="49">
                <c:v>0.83333333333333337</c:v>
              </c:pt>
              <c:pt idx="50">
                <c:v>0.82291666666666663</c:v>
              </c:pt>
              <c:pt idx="51">
                <c:v>0.8125</c:v>
              </c:pt>
              <c:pt idx="52">
                <c:v>0.80208333333333337</c:v>
              </c:pt>
              <c:pt idx="53">
                <c:v>0.80208333333333337</c:v>
              </c:pt>
              <c:pt idx="54">
                <c:v>0.79166666666666663</c:v>
              </c:pt>
              <c:pt idx="55">
                <c:v>0.78125</c:v>
              </c:pt>
              <c:pt idx="56">
                <c:v>0.77083333333333337</c:v>
              </c:pt>
              <c:pt idx="57">
                <c:v>0.76041666666666663</c:v>
              </c:pt>
              <c:pt idx="58">
                <c:v>0.76041666666666663</c:v>
              </c:pt>
              <c:pt idx="59">
                <c:v>0.75</c:v>
              </c:pt>
              <c:pt idx="60">
                <c:v>0.75</c:v>
              </c:pt>
              <c:pt idx="61">
                <c:v>0.73958333333333337</c:v>
              </c:pt>
              <c:pt idx="62">
                <c:v>0.72916666666666663</c:v>
              </c:pt>
              <c:pt idx="63">
                <c:v>0.72916666666666663</c:v>
              </c:pt>
              <c:pt idx="64">
                <c:v>0.72916666666666663</c:v>
              </c:pt>
              <c:pt idx="65">
                <c:v>0.71875</c:v>
              </c:pt>
              <c:pt idx="66">
                <c:v>0.70833333333333337</c:v>
              </c:pt>
              <c:pt idx="67">
                <c:v>0.69791666666666663</c:v>
              </c:pt>
              <c:pt idx="68">
                <c:v>0.6875</c:v>
              </c:pt>
              <c:pt idx="69">
                <c:v>0.67708333333333337</c:v>
              </c:pt>
              <c:pt idx="70">
                <c:v>0.66666666666666663</c:v>
              </c:pt>
              <c:pt idx="71">
                <c:v>0.65625</c:v>
              </c:pt>
              <c:pt idx="72">
                <c:v>0.64583333333333337</c:v>
              </c:pt>
              <c:pt idx="73">
                <c:v>0.63541666666666663</c:v>
              </c:pt>
              <c:pt idx="74">
                <c:v>0.63541666666666663</c:v>
              </c:pt>
              <c:pt idx="75">
                <c:v>0.625</c:v>
              </c:pt>
              <c:pt idx="76">
                <c:v>0.61458333333333337</c:v>
              </c:pt>
              <c:pt idx="77">
                <c:v>0.60416666666666663</c:v>
              </c:pt>
              <c:pt idx="78">
                <c:v>0.59375</c:v>
              </c:pt>
              <c:pt idx="79">
                <c:v>0.58333333333333337</c:v>
              </c:pt>
              <c:pt idx="80">
                <c:v>0.58333333333333337</c:v>
              </c:pt>
              <c:pt idx="81">
                <c:v>0.58333333333333337</c:v>
              </c:pt>
              <c:pt idx="82">
                <c:v>0.57291666666666663</c:v>
              </c:pt>
              <c:pt idx="83">
                <c:v>0.57291666666666663</c:v>
              </c:pt>
              <c:pt idx="84">
                <c:v>0.5625</c:v>
              </c:pt>
              <c:pt idx="85">
                <c:v>0.55208333333333337</c:v>
              </c:pt>
              <c:pt idx="86">
                <c:v>0.54166666666666663</c:v>
              </c:pt>
              <c:pt idx="87">
                <c:v>0.53125</c:v>
              </c:pt>
              <c:pt idx="88">
                <c:v>0.52083333333333337</c:v>
              </c:pt>
              <c:pt idx="89">
                <c:v>0.52083333333333337</c:v>
              </c:pt>
              <c:pt idx="90">
                <c:v>0.51041666666666663</c:v>
              </c:pt>
              <c:pt idx="91">
                <c:v>0.5</c:v>
              </c:pt>
              <c:pt idx="92">
                <c:v>0.48958333333333331</c:v>
              </c:pt>
              <c:pt idx="93">
                <c:v>0.47916666666666669</c:v>
              </c:pt>
              <c:pt idx="94">
                <c:v>0.46875</c:v>
              </c:pt>
              <c:pt idx="95">
                <c:v>0.46875</c:v>
              </c:pt>
              <c:pt idx="96">
                <c:v>0.46875</c:v>
              </c:pt>
              <c:pt idx="97">
                <c:v>0.46875</c:v>
              </c:pt>
              <c:pt idx="98">
                <c:v>0.45833333333333331</c:v>
              </c:pt>
              <c:pt idx="99">
                <c:v>0.44791666666666669</c:v>
              </c:pt>
              <c:pt idx="100">
                <c:v>0.4375</c:v>
              </c:pt>
              <c:pt idx="101">
                <c:v>0.42708333333333331</c:v>
              </c:pt>
              <c:pt idx="102">
                <c:v>0.41666666666666669</c:v>
              </c:pt>
              <c:pt idx="103">
                <c:v>0.41666666666666669</c:v>
              </c:pt>
              <c:pt idx="104">
                <c:v>0.40625</c:v>
              </c:pt>
              <c:pt idx="105">
                <c:v>0.39583333333333331</c:v>
              </c:pt>
              <c:pt idx="106">
                <c:v>0.38541666666666669</c:v>
              </c:pt>
              <c:pt idx="107">
                <c:v>0.38541666666666669</c:v>
              </c:pt>
              <c:pt idx="108">
                <c:v>0.38541666666666669</c:v>
              </c:pt>
              <c:pt idx="109">
                <c:v>0.375</c:v>
              </c:pt>
              <c:pt idx="110">
                <c:v>0.36458333333333331</c:v>
              </c:pt>
              <c:pt idx="111">
                <c:v>0.35416666666666669</c:v>
              </c:pt>
              <c:pt idx="112">
                <c:v>0.34375</c:v>
              </c:pt>
              <c:pt idx="113">
                <c:v>0.33333333333333331</c:v>
              </c:pt>
              <c:pt idx="114">
                <c:v>0.32291666666666669</c:v>
              </c:pt>
              <c:pt idx="115">
                <c:v>0.3125</c:v>
              </c:pt>
              <c:pt idx="116">
                <c:v>0.30208333333333331</c:v>
              </c:pt>
              <c:pt idx="117">
                <c:v>0.29166666666666669</c:v>
              </c:pt>
              <c:pt idx="118">
                <c:v>0.28125</c:v>
              </c:pt>
              <c:pt idx="119">
                <c:v>0.27083333333333331</c:v>
              </c:pt>
              <c:pt idx="120">
                <c:v>0.26041666666666669</c:v>
              </c:pt>
              <c:pt idx="121">
                <c:v>0.25</c:v>
              </c:pt>
              <c:pt idx="122">
                <c:v>0.23958333333333334</c:v>
              </c:pt>
              <c:pt idx="123">
                <c:v>0.22916666666666666</c:v>
              </c:pt>
              <c:pt idx="124">
                <c:v>0.21875</c:v>
              </c:pt>
              <c:pt idx="125">
                <c:v>0.20833333333333334</c:v>
              </c:pt>
              <c:pt idx="126">
                <c:v>0.20833333333333334</c:v>
              </c:pt>
              <c:pt idx="127">
                <c:v>0.19791666666666666</c:v>
              </c:pt>
              <c:pt idx="128">
                <c:v>0.1875</c:v>
              </c:pt>
              <c:pt idx="129">
                <c:v>0.17708333333333334</c:v>
              </c:pt>
              <c:pt idx="130">
                <c:v>0.16666666666666666</c:v>
              </c:pt>
              <c:pt idx="131">
                <c:v>0.15625</c:v>
              </c:pt>
              <c:pt idx="132">
                <c:v>0.14583333333333334</c:v>
              </c:pt>
              <c:pt idx="133">
                <c:v>0.13541666666666666</c:v>
              </c:pt>
              <c:pt idx="134">
                <c:v>0.13541666666666666</c:v>
              </c:pt>
              <c:pt idx="135">
                <c:v>0.125</c:v>
              </c:pt>
              <c:pt idx="136">
                <c:v>0.11458333333333333</c:v>
              </c:pt>
              <c:pt idx="137">
                <c:v>0.10416666666666667</c:v>
              </c:pt>
              <c:pt idx="138">
                <c:v>9.375E-2</c:v>
              </c:pt>
              <c:pt idx="139">
                <c:v>9.375E-2</c:v>
              </c:pt>
              <c:pt idx="140">
                <c:v>8.3333333333333329E-2</c:v>
              </c:pt>
              <c:pt idx="141">
                <c:v>7.2916666666666671E-2</c:v>
              </c:pt>
              <c:pt idx="142">
                <c:v>7.2916666666666671E-2</c:v>
              </c:pt>
              <c:pt idx="143">
                <c:v>6.25E-2</c:v>
              </c:pt>
              <c:pt idx="144">
                <c:v>5.2083333333333336E-2</c:v>
              </c:pt>
              <c:pt idx="145">
                <c:v>5.2083333333333336E-2</c:v>
              </c:pt>
              <c:pt idx="146">
                <c:v>4.1666666666666664E-2</c:v>
              </c:pt>
              <c:pt idx="147">
                <c:v>3.125E-2</c:v>
              </c:pt>
              <c:pt idx="148">
                <c:v>2.0833333333333332E-2</c:v>
              </c:pt>
              <c:pt idx="149">
                <c:v>1.0416666666666666E-2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B5AB-4FDA-80EF-BE2F8CD1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6096"/>
        <c:axId val="1714879152"/>
      </c:scatterChart>
      <c:valAx>
        <c:axId val="10538609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879152"/>
        <c:crosses val="autoZero"/>
        <c:crossBetween val="midCat"/>
      </c:valAx>
      <c:valAx>
        <c:axId val="171487915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86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50"/>
              <c:pt idx="0">
                <c:v>1</c:v>
              </c:pt>
              <c:pt idx="1">
                <c:v>0.98148148148148151</c:v>
              </c:pt>
              <c:pt idx="2">
                <c:v>0.96296296296296291</c:v>
              </c:pt>
              <c:pt idx="3">
                <c:v>0.96296296296296291</c:v>
              </c:pt>
              <c:pt idx="4">
                <c:v>0.94444444444444442</c:v>
              </c:pt>
              <c:pt idx="5">
                <c:v>0.92592592592592593</c:v>
              </c:pt>
              <c:pt idx="6">
                <c:v>0.90740740740740744</c:v>
              </c:pt>
              <c:pt idx="7">
                <c:v>0.88888888888888884</c:v>
              </c:pt>
              <c:pt idx="8">
                <c:v>0.88888888888888884</c:v>
              </c:pt>
              <c:pt idx="9">
                <c:v>0.87037037037037035</c:v>
              </c:pt>
              <c:pt idx="10">
                <c:v>0.85185185185185186</c:v>
              </c:pt>
              <c:pt idx="11">
                <c:v>0.83333333333333337</c:v>
              </c:pt>
              <c:pt idx="12">
                <c:v>0.81481481481481477</c:v>
              </c:pt>
              <c:pt idx="13">
                <c:v>0.79629629629629628</c:v>
              </c:pt>
              <c:pt idx="14">
                <c:v>0.79629629629629628</c:v>
              </c:pt>
              <c:pt idx="15">
                <c:v>0.77777777777777779</c:v>
              </c:pt>
              <c:pt idx="16">
                <c:v>0.77777777777777779</c:v>
              </c:pt>
              <c:pt idx="17">
                <c:v>0.7592592592592593</c:v>
              </c:pt>
              <c:pt idx="18">
                <c:v>0.7407407407407407</c:v>
              </c:pt>
              <c:pt idx="19">
                <c:v>0.72222222222222221</c:v>
              </c:pt>
              <c:pt idx="20">
                <c:v>0.70370370370370372</c:v>
              </c:pt>
              <c:pt idx="21">
                <c:v>0.68518518518518523</c:v>
              </c:pt>
              <c:pt idx="22">
                <c:v>0.66666666666666663</c:v>
              </c:pt>
              <c:pt idx="23">
                <c:v>0.64814814814814814</c:v>
              </c:pt>
              <c:pt idx="24">
                <c:v>0.64814814814814814</c:v>
              </c:pt>
              <c:pt idx="25">
                <c:v>0.62962962962962965</c:v>
              </c:pt>
              <c:pt idx="26">
                <c:v>0.61111111111111116</c:v>
              </c:pt>
              <c:pt idx="27">
                <c:v>0.61111111111111116</c:v>
              </c:pt>
              <c:pt idx="28">
                <c:v>0.59259259259259256</c:v>
              </c:pt>
              <c:pt idx="29">
                <c:v>0.59259259259259256</c:v>
              </c:pt>
              <c:pt idx="30">
                <c:v>0.59259259259259256</c:v>
              </c:pt>
              <c:pt idx="31">
                <c:v>0.57407407407407407</c:v>
              </c:pt>
              <c:pt idx="32">
                <c:v>0.57407407407407407</c:v>
              </c:pt>
              <c:pt idx="33">
                <c:v>0.55555555555555558</c:v>
              </c:pt>
              <c:pt idx="34">
                <c:v>0.55555555555555558</c:v>
              </c:pt>
              <c:pt idx="35">
                <c:v>0.53703703703703709</c:v>
              </c:pt>
              <c:pt idx="36">
                <c:v>0.53703703703703709</c:v>
              </c:pt>
              <c:pt idx="37">
                <c:v>0.53703703703703709</c:v>
              </c:pt>
              <c:pt idx="38">
                <c:v>0.51851851851851849</c:v>
              </c:pt>
              <c:pt idx="39">
                <c:v>0.5</c:v>
              </c:pt>
              <c:pt idx="40">
                <c:v>0.5</c:v>
              </c:pt>
              <c:pt idx="41">
                <c:v>0.5</c:v>
              </c:pt>
              <c:pt idx="42">
                <c:v>0.5</c:v>
              </c:pt>
              <c:pt idx="43">
                <c:v>0.5</c:v>
              </c:pt>
              <c:pt idx="44">
                <c:v>0.5</c:v>
              </c:pt>
              <c:pt idx="45">
                <c:v>0.48148148148148145</c:v>
              </c:pt>
              <c:pt idx="46">
                <c:v>0.46296296296296297</c:v>
              </c:pt>
              <c:pt idx="47">
                <c:v>0.46296296296296297</c:v>
              </c:pt>
              <c:pt idx="48">
                <c:v>0.44444444444444442</c:v>
              </c:pt>
              <c:pt idx="49">
                <c:v>0.42592592592592593</c:v>
              </c:pt>
              <c:pt idx="50">
                <c:v>0.42592592592592593</c:v>
              </c:pt>
              <c:pt idx="51">
                <c:v>0.42592592592592593</c:v>
              </c:pt>
              <c:pt idx="52">
                <c:v>0.40740740740740738</c:v>
              </c:pt>
              <c:pt idx="53">
                <c:v>0.3888888888888889</c:v>
              </c:pt>
              <c:pt idx="54">
                <c:v>0.37037037037037035</c:v>
              </c:pt>
              <c:pt idx="55">
                <c:v>0.35185185185185186</c:v>
              </c:pt>
              <c:pt idx="56">
                <c:v>0.35185185185185186</c:v>
              </c:pt>
              <c:pt idx="57">
                <c:v>0.35185185185185186</c:v>
              </c:pt>
              <c:pt idx="58">
                <c:v>0.35185185185185186</c:v>
              </c:pt>
              <c:pt idx="59">
                <c:v>0.35185185185185186</c:v>
              </c:pt>
              <c:pt idx="60">
                <c:v>0.35185185185185186</c:v>
              </c:pt>
              <c:pt idx="61">
                <c:v>0.33333333333333331</c:v>
              </c:pt>
              <c:pt idx="62">
                <c:v>0.33333333333333331</c:v>
              </c:pt>
              <c:pt idx="63">
                <c:v>0.33333333333333331</c:v>
              </c:pt>
              <c:pt idx="64">
                <c:v>0.31481481481481483</c:v>
              </c:pt>
              <c:pt idx="65">
                <c:v>0.31481481481481483</c:v>
              </c:pt>
              <c:pt idx="66">
                <c:v>0.31481481481481483</c:v>
              </c:pt>
              <c:pt idx="67">
                <c:v>0.31481481481481483</c:v>
              </c:pt>
              <c:pt idx="68">
                <c:v>0.31481481481481483</c:v>
              </c:pt>
              <c:pt idx="69">
                <c:v>0.31481481481481483</c:v>
              </c:pt>
              <c:pt idx="70">
                <c:v>0.31481481481481483</c:v>
              </c:pt>
              <c:pt idx="71">
                <c:v>0.31481481481481483</c:v>
              </c:pt>
              <c:pt idx="72">
                <c:v>0.29629629629629628</c:v>
              </c:pt>
              <c:pt idx="73">
                <c:v>0.29629629629629628</c:v>
              </c:pt>
              <c:pt idx="74">
                <c:v>0.27777777777777779</c:v>
              </c:pt>
              <c:pt idx="75">
                <c:v>0.25925925925925924</c:v>
              </c:pt>
              <c:pt idx="76">
                <c:v>0.25925925925925924</c:v>
              </c:pt>
              <c:pt idx="77">
                <c:v>0.24074074074074073</c:v>
              </c:pt>
              <c:pt idx="78">
                <c:v>0.24074074074074073</c:v>
              </c:pt>
              <c:pt idx="79">
                <c:v>0.24074074074074073</c:v>
              </c:pt>
              <c:pt idx="80">
                <c:v>0.24074074074074073</c:v>
              </c:pt>
              <c:pt idx="81">
                <c:v>0.24074074074074073</c:v>
              </c:pt>
              <c:pt idx="82">
                <c:v>0.24074074074074073</c:v>
              </c:pt>
              <c:pt idx="83">
                <c:v>0.22222222222222221</c:v>
              </c:pt>
              <c:pt idx="84">
                <c:v>0.22222222222222221</c:v>
              </c:pt>
              <c:pt idx="85">
                <c:v>0.22222222222222221</c:v>
              </c:pt>
              <c:pt idx="86">
                <c:v>0.22222222222222221</c:v>
              </c:pt>
              <c:pt idx="87">
                <c:v>0.22222222222222221</c:v>
              </c:pt>
              <c:pt idx="88">
                <c:v>0.22222222222222221</c:v>
              </c:pt>
              <c:pt idx="89">
                <c:v>0.22222222222222221</c:v>
              </c:pt>
              <c:pt idx="90">
                <c:v>0.22222222222222221</c:v>
              </c:pt>
              <c:pt idx="91">
                <c:v>0.22222222222222221</c:v>
              </c:pt>
              <c:pt idx="92">
                <c:v>0.22222222222222221</c:v>
              </c:pt>
              <c:pt idx="93">
                <c:v>0.22222222222222221</c:v>
              </c:pt>
              <c:pt idx="94">
                <c:v>0.22222222222222221</c:v>
              </c:pt>
              <c:pt idx="95">
                <c:v>0.22222222222222221</c:v>
              </c:pt>
              <c:pt idx="96">
                <c:v>0.22222222222222221</c:v>
              </c:pt>
              <c:pt idx="97">
                <c:v>0.22222222222222221</c:v>
              </c:pt>
              <c:pt idx="98">
                <c:v>0.22222222222222221</c:v>
              </c:pt>
              <c:pt idx="99">
                <c:v>0.22222222222222221</c:v>
              </c:pt>
              <c:pt idx="100">
                <c:v>0.20370370370370369</c:v>
              </c:pt>
              <c:pt idx="101">
                <c:v>0.20370370370370369</c:v>
              </c:pt>
              <c:pt idx="102">
                <c:v>0.20370370370370369</c:v>
              </c:pt>
              <c:pt idx="103">
                <c:v>0.18518518518518517</c:v>
              </c:pt>
              <c:pt idx="104">
                <c:v>0.16666666666666666</c:v>
              </c:pt>
              <c:pt idx="105">
                <c:v>0.16666666666666666</c:v>
              </c:pt>
              <c:pt idx="106">
                <c:v>0.16666666666666666</c:v>
              </c:pt>
              <c:pt idx="107">
                <c:v>0.16666666666666666</c:v>
              </c:pt>
              <c:pt idx="108">
                <c:v>0.16666666666666666</c:v>
              </c:pt>
              <c:pt idx="109">
                <c:v>0.16666666666666666</c:v>
              </c:pt>
              <c:pt idx="110">
                <c:v>0.16666666666666666</c:v>
              </c:pt>
              <c:pt idx="111">
                <c:v>0.16666666666666666</c:v>
              </c:pt>
              <c:pt idx="112">
                <c:v>0.16666666666666666</c:v>
              </c:pt>
              <c:pt idx="113">
                <c:v>0.16666666666666666</c:v>
              </c:pt>
              <c:pt idx="114">
                <c:v>0.16666666666666666</c:v>
              </c:pt>
              <c:pt idx="115">
                <c:v>0.14814814814814814</c:v>
              </c:pt>
              <c:pt idx="116">
                <c:v>0.14814814814814814</c:v>
              </c:pt>
              <c:pt idx="117">
                <c:v>0.12962962962962962</c:v>
              </c:pt>
              <c:pt idx="118">
                <c:v>0.12962962962962962</c:v>
              </c:pt>
              <c:pt idx="119">
                <c:v>0.1111111111111111</c:v>
              </c:pt>
              <c:pt idx="120">
                <c:v>9.2592592592592587E-2</c:v>
              </c:pt>
              <c:pt idx="121">
                <c:v>7.407407407407407E-2</c:v>
              </c:pt>
              <c:pt idx="122">
                <c:v>7.407407407407407E-2</c:v>
              </c:pt>
              <c:pt idx="123">
                <c:v>7.407407407407407E-2</c:v>
              </c:pt>
              <c:pt idx="124">
                <c:v>7.407407407407407E-2</c:v>
              </c:pt>
              <c:pt idx="125">
                <c:v>7.407407407407407E-2</c:v>
              </c:pt>
              <c:pt idx="126">
                <c:v>7.407407407407407E-2</c:v>
              </c:pt>
              <c:pt idx="127">
                <c:v>7.407407407407407E-2</c:v>
              </c:pt>
              <c:pt idx="128">
                <c:v>7.407407407407407E-2</c:v>
              </c:pt>
              <c:pt idx="129">
                <c:v>7.407407407407407E-2</c:v>
              </c:pt>
              <c:pt idx="130">
                <c:v>7.407407407407407E-2</c:v>
              </c:pt>
              <c:pt idx="131">
                <c:v>7.407407407407407E-2</c:v>
              </c:pt>
              <c:pt idx="132">
                <c:v>7.407407407407407E-2</c:v>
              </c:pt>
              <c:pt idx="133">
                <c:v>5.5555555555555552E-2</c:v>
              </c:pt>
              <c:pt idx="134">
                <c:v>5.5555555555555552E-2</c:v>
              </c:pt>
              <c:pt idx="135">
                <c:v>5.5555555555555552E-2</c:v>
              </c:pt>
              <c:pt idx="136">
                <c:v>5.5555555555555552E-2</c:v>
              </c:pt>
              <c:pt idx="137">
                <c:v>5.5555555555555552E-2</c:v>
              </c:pt>
              <c:pt idx="138">
                <c:v>5.5555555555555552E-2</c:v>
              </c:pt>
              <c:pt idx="139">
                <c:v>3.7037037037037035E-2</c:v>
              </c:pt>
              <c:pt idx="140">
                <c:v>3.7037037037037035E-2</c:v>
              </c:pt>
              <c:pt idx="141">
                <c:v>3.7037037037037035E-2</c:v>
              </c:pt>
              <c:pt idx="142">
                <c:v>1.8518518518518517E-2</c:v>
              </c:pt>
              <c:pt idx="143">
                <c:v>1.8518518518518517E-2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</c:numLit>
          </c:xVal>
          <c:yVal>
            <c:numLit>
              <c:formatCode>General</c:formatCode>
              <c:ptCount val="15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0.98958333333333337</c:v>
              </c:pt>
              <c:pt idx="4">
                <c:v>0.98958333333333337</c:v>
              </c:pt>
              <c:pt idx="5">
                <c:v>0.98958333333333337</c:v>
              </c:pt>
              <c:pt idx="6">
                <c:v>0.98958333333333337</c:v>
              </c:pt>
              <c:pt idx="7">
                <c:v>0.98958333333333337</c:v>
              </c:pt>
              <c:pt idx="8">
                <c:v>0.97916666666666663</c:v>
              </c:pt>
              <c:pt idx="9">
                <c:v>0.97916666666666663</c:v>
              </c:pt>
              <c:pt idx="10">
                <c:v>0.97916666666666663</c:v>
              </c:pt>
              <c:pt idx="11">
                <c:v>0.97916666666666663</c:v>
              </c:pt>
              <c:pt idx="12">
                <c:v>0.97916666666666663</c:v>
              </c:pt>
              <c:pt idx="13">
                <c:v>0.97916666666666663</c:v>
              </c:pt>
              <c:pt idx="14">
                <c:v>0.96875</c:v>
              </c:pt>
              <c:pt idx="15">
                <c:v>0.96875</c:v>
              </c:pt>
              <c:pt idx="16">
                <c:v>0.95833333333333337</c:v>
              </c:pt>
              <c:pt idx="17">
                <c:v>0.95833333333333337</c:v>
              </c:pt>
              <c:pt idx="18">
                <c:v>0.95833333333333337</c:v>
              </c:pt>
              <c:pt idx="19">
                <c:v>0.95833333333333337</c:v>
              </c:pt>
              <c:pt idx="20">
                <c:v>0.95833333333333337</c:v>
              </c:pt>
              <c:pt idx="21">
                <c:v>0.95833333333333337</c:v>
              </c:pt>
              <c:pt idx="22">
                <c:v>0.95833333333333337</c:v>
              </c:pt>
              <c:pt idx="23">
                <c:v>0.95833333333333337</c:v>
              </c:pt>
              <c:pt idx="24">
                <c:v>0.94791666666666663</c:v>
              </c:pt>
              <c:pt idx="25">
                <c:v>0.94791666666666663</c:v>
              </c:pt>
              <c:pt idx="26">
                <c:v>0.94791666666666663</c:v>
              </c:pt>
              <c:pt idx="27">
                <c:v>0.9375</c:v>
              </c:pt>
              <c:pt idx="28">
                <c:v>0.9375</c:v>
              </c:pt>
              <c:pt idx="29">
                <c:v>0.92708333333333337</c:v>
              </c:pt>
              <c:pt idx="30">
                <c:v>0.91666666666666663</c:v>
              </c:pt>
              <c:pt idx="31">
                <c:v>0.91666666666666663</c:v>
              </c:pt>
              <c:pt idx="32">
                <c:v>0.90625</c:v>
              </c:pt>
              <c:pt idx="33">
                <c:v>0.90625</c:v>
              </c:pt>
              <c:pt idx="34">
                <c:v>0.89583333333333337</c:v>
              </c:pt>
              <c:pt idx="35">
                <c:v>0.89583333333333337</c:v>
              </c:pt>
              <c:pt idx="36">
                <c:v>0.88541666666666663</c:v>
              </c:pt>
              <c:pt idx="37">
                <c:v>0.875</c:v>
              </c:pt>
              <c:pt idx="38">
                <c:v>0.875</c:v>
              </c:pt>
              <c:pt idx="39">
                <c:v>0.875</c:v>
              </c:pt>
              <c:pt idx="40">
                <c:v>0.86458333333333337</c:v>
              </c:pt>
              <c:pt idx="41">
                <c:v>0.85416666666666663</c:v>
              </c:pt>
              <c:pt idx="42">
                <c:v>0.84375</c:v>
              </c:pt>
              <c:pt idx="43">
                <c:v>0.83333333333333337</c:v>
              </c:pt>
              <c:pt idx="44">
                <c:v>0.82291666666666663</c:v>
              </c:pt>
              <c:pt idx="45">
                <c:v>0.82291666666666663</c:v>
              </c:pt>
              <c:pt idx="46">
                <c:v>0.82291666666666663</c:v>
              </c:pt>
              <c:pt idx="47">
                <c:v>0.8125</c:v>
              </c:pt>
              <c:pt idx="48">
                <c:v>0.8125</c:v>
              </c:pt>
              <c:pt idx="49">
                <c:v>0.8125</c:v>
              </c:pt>
              <c:pt idx="50">
                <c:v>0.80208333333333337</c:v>
              </c:pt>
              <c:pt idx="51">
                <c:v>0.79166666666666663</c:v>
              </c:pt>
              <c:pt idx="52">
                <c:v>0.79166666666666663</c:v>
              </c:pt>
              <c:pt idx="53">
                <c:v>0.79166666666666663</c:v>
              </c:pt>
              <c:pt idx="54">
                <c:v>0.79166666666666663</c:v>
              </c:pt>
              <c:pt idx="55">
                <c:v>0.79166666666666663</c:v>
              </c:pt>
              <c:pt idx="56">
                <c:v>0.78125</c:v>
              </c:pt>
              <c:pt idx="57">
                <c:v>0.77083333333333337</c:v>
              </c:pt>
              <c:pt idx="58">
                <c:v>0.76041666666666663</c:v>
              </c:pt>
              <c:pt idx="59">
                <c:v>0.75</c:v>
              </c:pt>
              <c:pt idx="60">
                <c:v>0.73958333333333337</c:v>
              </c:pt>
              <c:pt idx="61">
                <c:v>0.73958333333333337</c:v>
              </c:pt>
              <c:pt idx="62">
                <c:v>0.72916666666666663</c:v>
              </c:pt>
              <c:pt idx="63">
                <c:v>0.71875</c:v>
              </c:pt>
              <c:pt idx="64">
                <c:v>0.71875</c:v>
              </c:pt>
              <c:pt idx="65">
                <c:v>0.70833333333333337</c:v>
              </c:pt>
              <c:pt idx="66">
                <c:v>0.69791666666666663</c:v>
              </c:pt>
              <c:pt idx="67">
                <c:v>0.6875</c:v>
              </c:pt>
              <c:pt idx="68">
                <c:v>0.67708333333333337</c:v>
              </c:pt>
              <c:pt idx="69">
                <c:v>0.66666666666666663</c:v>
              </c:pt>
              <c:pt idx="70">
                <c:v>0.65625</c:v>
              </c:pt>
              <c:pt idx="71">
                <c:v>0.64583333333333337</c:v>
              </c:pt>
              <c:pt idx="72">
                <c:v>0.64583333333333337</c:v>
              </c:pt>
              <c:pt idx="73">
                <c:v>0.63541666666666663</c:v>
              </c:pt>
              <c:pt idx="74">
                <c:v>0.63541666666666663</c:v>
              </c:pt>
              <c:pt idx="75">
                <c:v>0.63541666666666663</c:v>
              </c:pt>
              <c:pt idx="76">
                <c:v>0.625</c:v>
              </c:pt>
              <c:pt idx="77">
                <c:v>0.625</c:v>
              </c:pt>
              <c:pt idx="78">
                <c:v>0.61458333333333337</c:v>
              </c:pt>
              <c:pt idx="79">
                <c:v>0.60416666666666663</c:v>
              </c:pt>
              <c:pt idx="80">
                <c:v>0.59375</c:v>
              </c:pt>
              <c:pt idx="81">
                <c:v>0.58333333333333337</c:v>
              </c:pt>
              <c:pt idx="82">
                <c:v>0.57291666666666663</c:v>
              </c:pt>
              <c:pt idx="83">
                <c:v>0.57291666666666663</c:v>
              </c:pt>
              <c:pt idx="84">
                <c:v>0.5625</c:v>
              </c:pt>
              <c:pt idx="85">
                <c:v>0.55208333333333337</c:v>
              </c:pt>
              <c:pt idx="86">
                <c:v>0.54166666666666663</c:v>
              </c:pt>
              <c:pt idx="87">
                <c:v>0.53125</c:v>
              </c:pt>
              <c:pt idx="88">
                <c:v>0.52083333333333337</c:v>
              </c:pt>
              <c:pt idx="89">
                <c:v>0.51041666666666663</c:v>
              </c:pt>
              <c:pt idx="90">
                <c:v>0.5</c:v>
              </c:pt>
              <c:pt idx="91">
                <c:v>0.48958333333333331</c:v>
              </c:pt>
              <c:pt idx="92">
                <c:v>0.47916666666666669</c:v>
              </c:pt>
              <c:pt idx="93">
                <c:v>0.46875</c:v>
              </c:pt>
              <c:pt idx="94">
                <c:v>0.45833333333333331</c:v>
              </c:pt>
              <c:pt idx="95">
                <c:v>0.44791666666666669</c:v>
              </c:pt>
              <c:pt idx="96">
                <c:v>0.4375</c:v>
              </c:pt>
              <c:pt idx="97">
                <c:v>0.42708333333333331</c:v>
              </c:pt>
              <c:pt idx="98">
                <c:v>0.41666666666666669</c:v>
              </c:pt>
              <c:pt idx="99">
                <c:v>0.40625</c:v>
              </c:pt>
              <c:pt idx="100">
                <c:v>0.40625</c:v>
              </c:pt>
              <c:pt idx="101">
                <c:v>0.39583333333333331</c:v>
              </c:pt>
              <c:pt idx="102">
                <c:v>0.38541666666666669</c:v>
              </c:pt>
              <c:pt idx="103">
                <c:v>0.38541666666666669</c:v>
              </c:pt>
              <c:pt idx="104">
                <c:v>0.38541666666666669</c:v>
              </c:pt>
              <c:pt idx="105">
                <c:v>0.375</c:v>
              </c:pt>
              <c:pt idx="106">
                <c:v>0.36458333333333331</c:v>
              </c:pt>
              <c:pt idx="107">
                <c:v>0.35416666666666669</c:v>
              </c:pt>
              <c:pt idx="108">
                <c:v>0.34375</c:v>
              </c:pt>
              <c:pt idx="109">
                <c:v>0.33333333333333331</c:v>
              </c:pt>
              <c:pt idx="110">
                <c:v>0.32291666666666669</c:v>
              </c:pt>
              <c:pt idx="111">
                <c:v>0.3125</c:v>
              </c:pt>
              <c:pt idx="112">
                <c:v>0.30208333333333331</c:v>
              </c:pt>
              <c:pt idx="113">
                <c:v>0.29166666666666669</c:v>
              </c:pt>
              <c:pt idx="114">
                <c:v>0.28125</c:v>
              </c:pt>
              <c:pt idx="115">
                <c:v>0.28125</c:v>
              </c:pt>
              <c:pt idx="116">
                <c:v>0.27083333333333331</c:v>
              </c:pt>
              <c:pt idx="117">
                <c:v>0.27083333333333331</c:v>
              </c:pt>
              <c:pt idx="118">
                <c:v>0.26041666666666669</c:v>
              </c:pt>
              <c:pt idx="119">
                <c:v>0.26041666666666669</c:v>
              </c:pt>
              <c:pt idx="120">
                <c:v>0.26041666666666669</c:v>
              </c:pt>
              <c:pt idx="121">
                <c:v>0.26041666666666669</c:v>
              </c:pt>
              <c:pt idx="122">
                <c:v>0.25</c:v>
              </c:pt>
              <c:pt idx="123">
                <c:v>0.23958333333333334</c:v>
              </c:pt>
              <c:pt idx="124">
                <c:v>0.22916666666666666</c:v>
              </c:pt>
              <c:pt idx="125">
                <c:v>0.21875</c:v>
              </c:pt>
              <c:pt idx="126">
                <c:v>0.20833333333333334</c:v>
              </c:pt>
              <c:pt idx="127">
                <c:v>0.19791666666666666</c:v>
              </c:pt>
              <c:pt idx="128">
                <c:v>0.1875</c:v>
              </c:pt>
              <c:pt idx="129">
                <c:v>0.17708333333333334</c:v>
              </c:pt>
              <c:pt idx="130">
                <c:v>0.16666666666666666</c:v>
              </c:pt>
              <c:pt idx="131">
                <c:v>0.15625</c:v>
              </c:pt>
              <c:pt idx="132">
                <c:v>0.14583333333333334</c:v>
              </c:pt>
              <c:pt idx="133">
                <c:v>0.14583333333333334</c:v>
              </c:pt>
              <c:pt idx="134">
                <c:v>0.13541666666666666</c:v>
              </c:pt>
              <c:pt idx="135">
                <c:v>0.125</c:v>
              </c:pt>
              <c:pt idx="136">
                <c:v>0.11458333333333333</c:v>
              </c:pt>
              <c:pt idx="137">
                <c:v>0.10416666666666667</c:v>
              </c:pt>
              <c:pt idx="138">
                <c:v>9.375E-2</c:v>
              </c:pt>
              <c:pt idx="139">
                <c:v>9.375E-2</c:v>
              </c:pt>
              <c:pt idx="140">
                <c:v>8.3333333333333329E-2</c:v>
              </c:pt>
              <c:pt idx="141">
                <c:v>7.2916666666666671E-2</c:v>
              </c:pt>
              <c:pt idx="142">
                <c:v>7.2916666666666671E-2</c:v>
              </c:pt>
              <c:pt idx="143">
                <c:v>6.25E-2</c:v>
              </c:pt>
              <c:pt idx="144">
                <c:v>6.25E-2</c:v>
              </c:pt>
              <c:pt idx="145">
                <c:v>5.2083333333333336E-2</c:v>
              </c:pt>
              <c:pt idx="146">
                <c:v>4.1666666666666664E-2</c:v>
              </c:pt>
              <c:pt idx="147">
                <c:v>3.125E-2</c:v>
              </c:pt>
              <c:pt idx="148">
                <c:v>2.0833333333333332E-2</c:v>
              </c:pt>
              <c:pt idx="149">
                <c:v>1.0416666666666666E-2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B1D-4836-8B7E-D5074B8D6826}"/>
            </c:ext>
          </c:extLst>
        </c:ser>
        <c:ser>
          <c:idx val="1"/>
          <c:order val="1"/>
          <c:tx>
            <c:strRef>
              <c:f>'4.A  Logstic Regression'!$F$93:$F$94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xVal>
            <c:numRef>
              <c:f>'4.A  Logstic Regression'!$F$93:$F$94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'4.A  Logstic Regression'!$G$93:$G$94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F-4934-B1E7-860DD5DA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89744"/>
        <c:axId val="287582224"/>
      </c:scatterChart>
      <c:valAx>
        <c:axId val="2926897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582224"/>
        <c:crosses val="autoZero"/>
        <c:crossBetween val="midCat"/>
      </c:valAx>
      <c:valAx>
        <c:axId val="28758222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68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38"/>
              <c:pt idx="0">
                <c:v>1</c:v>
              </c:pt>
              <c:pt idx="1">
                <c:v>0.98863636363636365</c:v>
              </c:pt>
              <c:pt idx="2">
                <c:v>0.97727272727272729</c:v>
              </c:pt>
              <c:pt idx="3">
                <c:v>0.96590909090909094</c:v>
              </c:pt>
              <c:pt idx="4">
                <c:v>0.95454545454545459</c:v>
              </c:pt>
              <c:pt idx="5">
                <c:v>0.94318181818181823</c:v>
              </c:pt>
              <c:pt idx="6">
                <c:v>0.93181818181818177</c:v>
              </c:pt>
              <c:pt idx="7">
                <c:v>0.92045454545454541</c:v>
              </c:pt>
              <c:pt idx="8">
                <c:v>0.90909090909090906</c:v>
              </c:pt>
              <c:pt idx="9">
                <c:v>0.89772727272727271</c:v>
              </c:pt>
              <c:pt idx="10">
                <c:v>0.88636363636363635</c:v>
              </c:pt>
              <c:pt idx="11">
                <c:v>0.875</c:v>
              </c:pt>
              <c:pt idx="12">
                <c:v>0.86363636363636365</c:v>
              </c:pt>
              <c:pt idx="13">
                <c:v>0.84090909090909094</c:v>
              </c:pt>
              <c:pt idx="14">
                <c:v>0.82954545454545459</c:v>
              </c:pt>
              <c:pt idx="15">
                <c:v>0.81818181818181823</c:v>
              </c:pt>
              <c:pt idx="16">
                <c:v>0.80681818181818177</c:v>
              </c:pt>
              <c:pt idx="17">
                <c:v>0.79545454545454541</c:v>
              </c:pt>
              <c:pt idx="18">
                <c:v>0.78409090909090906</c:v>
              </c:pt>
              <c:pt idx="19">
                <c:v>0.77272727272727271</c:v>
              </c:pt>
              <c:pt idx="20">
                <c:v>0.76136363636363635</c:v>
              </c:pt>
              <c:pt idx="21">
                <c:v>0.75</c:v>
              </c:pt>
              <c:pt idx="22">
                <c:v>0.73863636363636365</c:v>
              </c:pt>
              <c:pt idx="23">
                <c:v>0.72727272727272729</c:v>
              </c:pt>
              <c:pt idx="24">
                <c:v>0.71590909090909094</c:v>
              </c:pt>
              <c:pt idx="25">
                <c:v>0.70454545454545459</c:v>
              </c:pt>
              <c:pt idx="26">
                <c:v>0.69318181818181823</c:v>
              </c:pt>
              <c:pt idx="27">
                <c:v>0.68181818181818177</c:v>
              </c:pt>
              <c:pt idx="28">
                <c:v>0.67045454545454541</c:v>
              </c:pt>
              <c:pt idx="29">
                <c:v>0.64772727272727271</c:v>
              </c:pt>
              <c:pt idx="30">
                <c:v>0.64772727272727271</c:v>
              </c:pt>
              <c:pt idx="31">
                <c:v>0.63636363636363635</c:v>
              </c:pt>
              <c:pt idx="32">
                <c:v>0.625</c:v>
              </c:pt>
              <c:pt idx="33">
                <c:v>0.61363636363636365</c:v>
              </c:pt>
              <c:pt idx="34">
                <c:v>0.60227272727272729</c:v>
              </c:pt>
              <c:pt idx="35">
                <c:v>0.59090909090909094</c:v>
              </c:pt>
              <c:pt idx="36">
                <c:v>0.57954545454545459</c:v>
              </c:pt>
              <c:pt idx="37">
                <c:v>0.56818181818181823</c:v>
              </c:pt>
              <c:pt idx="38">
                <c:v>0.55681818181818177</c:v>
              </c:pt>
              <c:pt idx="39">
                <c:v>0.54545454545454541</c:v>
              </c:pt>
              <c:pt idx="40">
                <c:v>0.53409090909090906</c:v>
              </c:pt>
              <c:pt idx="41">
                <c:v>0.51136363636363635</c:v>
              </c:pt>
              <c:pt idx="42">
                <c:v>0.5</c:v>
              </c:pt>
              <c:pt idx="43">
                <c:v>0.5</c:v>
              </c:pt>
              <c:pt idx="44">
                <c:v>0.48863636363636365</c:v>
              </c:pt>
              <c:pt idx="45">
                <c:v>0.47727272727272729</c:v>
              </c:pt>
              <c:pt idx="46">
                <c:v>0.45454545454545453</c:v>
              </c:pt>
              <c:pt idx="47">
                <c:v>0.44318181818181818</c:v>
              </c:pt>
              <c:pt idx="48">
                <c:v>0.44318181818181818</c:v>
              </c:pt>
              <c:pt idx="49">
                <c:v>0.43181818181818182</c:v>
              </c:pt>
              <c:pt idx="50">
                <c:v>0.43181818181818182</c:v>
              </c:pt>
              <c:pt idx="51">
                <c:v>0.42045454545454547</c:v>
              </c:pt>
              <c:pt idx="52">
                <c:v>0.40909090909090912</c:v>
              </c:pt>
              <c:pt idx="53">
                <c:v>0.40909090909090912</c:v>
              </c:pt>
              <c:pt idx="54">
                <c:v>0.39772727272727271</c:v>
              </c:pt>
              <c:pt idx="55">
                <c:v>0.39772727272727271</c:v>
              </c:pt>
              <c:pt idx="56">
                <c:v>0.38636363636363635</c:v>
              </c:pt>
              <c:pt idx="57">
                <c:v>0.375</c:v>
              </c:pt>
              <c:pt idx="58">
                <c:v>0.36363636363636365</c:v>
              </c:pt>
              <c:pt idx="59">
                <c:v>0.34090909090909088</c:v>
              </c:pt>
              <c:pt idx="60">
                <c:v>0.32954545454545453</c:v>
              </c:pt>
              <c:pt idx="61">
                <c:v>0.31818181818181818</c:v>
              </c:pt>
              <c:pt idx="62">
                <c:v>0.31818181818181818</c:v>
              </c:pt>
              <c:pt idx="63">
                <c:v>0.31818181818181818</c:v>
              </c:pt>
              <c:pt idx="64">
                <c:v>0.31818181818181818</c:v>
              </c:pt>
              <c:pt idx="65">
                <c:v>0.31818181818181818</c:v>
              </c:pt>
              <c:pt idx="66">
                <c:v>0.31818181818181818</c:v>
              </c:pt>
              <c:pt idx="67">
                <c:v>0.30681818181818182</c:v>
              </c:pt>
              <c:pt idx="68">
                <c:v>0.30681818181818182</c:v>
              </c:pt>
              <c:pt idx="69">
                <c:v>0.29545454545454547</c:v>
              </c:pt>
              <c:pt idx="70">
                <c:v>0.28409090909090912</c:v>
              </c:pt>
              <c:pt idx="71">
                <c:v>0.27272727272727271</c:v>
              </c:pt>
              <c:pt idx="72">
                <c:v>0.26136363636363635</c:v>
              </c:pt>
              <c:pt idx="73">
                <c:v>0.26136363636363635</c:v>
              </c:pt>
              <c:pt idx="74">
                <c:v>0.25</c:v>
              </c:pt>
              <c:pt idx="75">
                <c:v>0.23863636363636365</c:v>
              </c:pt>
              <c:pt idx="76">
                <c:v>0.22727272727272727</c:v>
              </c:pt>
              <c:pt idx="77">
                <c:v>0.21590909090909091</c:v>
              </c:pt>
              <c:pt idx="78">
                <c:v>0.21590909090909091</c:v>
              </c:pt>
              <c:pt idx="79">
                <c:v>0.21590909090909091</c:v>
              </c:pt>
              <c:pt idx="80">
                <c:v>0.21590909090909091</c:v>
              </c:pt>
              <c:pt idx="81">
                <c:v>0.19318181818181818</c:v>
              </c:pt>
              <c:pt idx="82">
                <c:v>0.19318181818181818</c:v>
              </c:pt>
              <c:pt idx="83">
                <c:v>0.18181818181818182</c:v>
              </c:pt>
              <c:pt idx="84">
                <c:v>0.18181818181818182</c:v>
              </c:pt>
              <c:pt idx="85">
                <c:v>0.18181818181818182</c:v>
              </c:pt>
              <c:pt idx="86">
                <c:v>0.18181818181818182</c:v>
              </c:pt>
              <c:pt idx="87">
                <c:v>0.18181818181818182</c:v>
              </c:pt>
              <c:pt idx="88">
                <c:v>0.18181818181818182</c:v>
              </c:pt>
              <c:pt idx="89">
                <c:v>0.18181818181818182</c:v>
              </c:pt>
              <c:pt idx="90">
                <c:v>0.17045454545454544</c:v>
              </c:pt>
              <c:pt idx="91">
                <c:v>0.15909090909090909</c:v>
              </c:pt>
              <c:pt idx="92">
                <c:v>0.14772727272727273</c:v>
              </c:pt>
              <c:pt idx="93">
                <c:v>0.125</c:v>
              </c:pt>
              <c:pt idx="94">
                <c:v>0.125</c:v>
              </c:pt>
              <c:pt idx="95">
                <c:v>0.125</c:v>
              </c:pt>
              <c:pt idx="96">
                <c:v>0.11363636363636363</c:v>
              </c:pt>
              <c:pt idx="97">
                <c:v>0.10227272727272728</c:v>
              </c:pt>
              <c:pt idx="98">
                <c:v>9.0909090909090912E-2</c:v>
              </c:pt>
              <c:pt idx="99">
                <c:v>9.0909090909090912E-2</c:v>
              </c:pt>
              <c:pt idx="100">
                <c:v>9.0909090909090912E-2</c:v>
              </c:pt>
              <c:pt idx="101">
                <c:v>7.9545454545454544E-2</c:v>
              </c:pt>
              <c:pt idx="102">
                <c:v>6.8181818181818177E-2</c:v>
              </c:pt>
              <c:pt idx="103">
                <c:v>6.8181818181818177E-2</c:v>
              </c:pt>
              <c:pt idx="104">
                <c:v>6.8181818181818177E-2</c:v>
              </c:pt>
              <c:pt idx="105">
                <c:v>5.6818181818181816E-2</c:v>
              </c:pt>
              <c:pt idx="106">
                <c:v>4.5454545454545456E-2</c:v>
              </c:pt>
              <c:pt idx="107">
                <c:v>4.5454545454545456E-2</c:v>
              </c:pt>
              <c:pt idx="108">
                <c:v>4.5454545454545456E-2</c:v>
              </c:pt>
              <c:pt idx="109">
                <c:v>4.5454545454545456E-2</c:v>
              </c:pt>
              <c:pt idx="110">
                <c:v>4.5454545454545456E-2</c:v>
              </c:pt>
              <c:pt idx="111">
                <c:v>4.5454545454545456E-2</c:v>
              </c:pt>
              <c:pt idx="112">
                <c:v>4.5454545454545456E-2</c:v>
              </c:pt>
              <c:pt idx="113">
                <c:v>3.4090909090909088E-2</c:v>
              </c:pt>
              <c:pt idx="114">
                <c:v>3.4090909090909088E-2</c:v>
              </c:pt>
              <c:pt idx="115">
                <c:v>3.4090909090909088E-2</c:v>
              </c:pt>
              <c:pt idx="116">
                <c:v>2.2727272727272728E-2</c:v>
              </c:pt>
              <c:pt idx="117">
                <c:v>2.2727272727272728E-2</c:v>
              </c:pt>
              <c:pt idx="118">
                <c:v>2.2727272727272728E-2</c:v>
              </c:pt>
              <c:pt idx="119">
                <c:v>2.2727272727272728E-2</c:v>
              </c:pt>
              <c:pt idx="120">
                <c:v>1.1363636363636364E-2</c:v>
              </c:pt>
              <c:pt idx="121">
                <c:v>1.1363636363636364E-2</c:v>
              </c:pt>
              <c:pt idx="122">
                <c:v>1.1363636363636364E-2</c:v>
              </c:pt>
              <c:pt idx="123">
                <c:v>1.1363636363636364E-2</c:v>
              </c:pt>
              <c:pt idx="124">
                <c:v>1.1363636363636364E-2</c:v>
              </c:pt>
              <c:pt idx="125">
                <c:v>1.1363636363636364E-2</c:v>
              </c:pt>
              <c:pt idx="126">
                <c:v>1.1363636363636364E-2</c:v>
              </c:pt>
              <c:pt idx="127">
                <c:v>1.1363636363636364E-2</c:v>
              </c:pt>
              <c:pt idx="128">
                <c:v>1.1363636363636364E-2</c:v>
              </c:pt>
              <c:pt idx="129">
                <c:v>1.1363636363636364E-2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</c:numLit>
          </c:xVal>
          <c:yVal>
            <c:numLit>
              <c:formatCode>General</c:formatCode>
              <c:ptCount val="13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0.9838709677419355</c:v>
              </c:pt>
              <c:pt idx="31">
                <c:v>0.9838709677419355</c:v>
              </c:pt>
              <c:pt idx="32">
                <c:v>0.9838709677419355</c:v>
              </c:pt>
              <c:pt idx="33">
                <c:v>0.9838709677419355</c:v>
              </c:pt>
              <c:pt idx="34">
                <c:v>0.9838709677419355</c:v>
              </c:pt>
              <c:pt idx="35">
                <c:v>0.9838709677419355</c:v>
              </c:pt>
              <c:pt idx="36">
                <c:v>0.9838709677419355</c:v>
              </c:pt>
              <c:pt idx="37">
                <c:v>0.9838709677419355</c:v>
              </c:pt>
              <c:pt idx="38">
                <c:v>0.9838709677419355</c:v>
              </c:pt>
              <c:pt idx="39">
                <c:v>0.9838709677419355</c:v>
              </c:pt>
              <c:pt idx="40">
                <c:v>0.967741935483871</c:v>
              </c:pt>
              <c:pt idx="41">
                <c:v>0.967741935483871</c:v>
              </c:pt>
              <c:pt idx="42">
                <c:v>0.967741935483871</c:v>
              </c:pt>
              <c:pt idx="43">
                <c:v>0.95161290322580649</c:v>
              </c:pt>
              <c:pt idx="44">
                <c:v>0.95161290322580649</c:v>
              </c:pt>
              <c:pt idx="45">
                <c:v>0.95161290322580649</c:v>
              </c:pt>
              <c:pt idx="46">
                <c:v>0.95161290322580649</c:v>
              </c:pt>
              <c:pt idx="47">
                <c:v>0.95161290322580649</c:v>
              </c:pt>
              <c:pt idx="48">
                <c:v>0.93548387096774188</c:v>
              </c:pt>
              <c:pt idx="49">
                <c:v>0.93548387096774188</c:v>
              </c:pt>
              <c:pt idx="50">
                <c:v>0.91935483870967738</c:v>
              </c:pt>
              <c:pt idx="51">
                <c:v>0.91935483870967738</c:v>
              </c:pt>
              <c:pt idx="52">
                <c:v>0.91935483870967738</c:v>
              </c:pt>
              <c:pt idx="53">
                <c:v>0.90322580645161288</c:v>
              </c:pt>
              <c:pt idx="54">
                <c:v>0.90322580645161288</c:v>
              </c:pt>
              <c:pt idx="55">
                <c:v>0.88709677419354838</c:v>
              </c:pt>
              <c:pt idx="56">
                <c:v>0.88709677419354838</c:v>
              </c:pt>
              <c:pt idx="57">
                <c:v>0.88709677419354838</c:v>
              </c:pt>
              <c:pt idx="58">
                <c:v>0.88709677419354838</c:v>
              </c:pt>
              <c:pt idx="59">
                <c:v>0.88709677419354838</c:v>
              </c:pt>
              <c:pt idx="60">
                <c:v>0.88709677419354838</c:v>
              </c:pt>
              <c:pt idx="61">
                <c:v>0.88709677419354838</c:v>
              </c:pt>
              <c:pt idx="62">
                <c:v>0.87096774193548387</c:v>
              </c:pt>
              <c:pt idx="63">
                <c:v>0.85483870967741937</c:v>
              </c:pt>
              <c:pt idx="64">
                <c:v>0.83870967741935487</c:v>
              </c:pt>
              <c:pt idx="65">
                <c:v>0.82258064516129037</c:v>
              </c:pt>
              <c:pt idx="66">
                <c:v>0.80645161290322576</c:v>
              </c:pt>
              <c:pt idx="67">
                <c:v>0.80645161290322576</c:v>
              </c:pt>
              <c:pt idx="68">
                <c:v>0.79032258064516125</c:v>
              </c:pt>
              <c:pt idx="69">
                <c:v>0.79032258064516125</c:v>
              </c:pt>
              <c:pt idx="70">
                <c:v>0.79032258064516125</c:v>
              </c:pt>
              <c:pt idx="71">
                <c:v>0.79032258064516125</c:v>
              </c:pt>
              <c:pt idx="72">
                <c:v>0.79032258064516125</c:v>
              </c:pt>
              <c:pt idx="73">
                <c:v>0.77419354838709675</c:v>
              </c:pt>
              <c:pt idx="74">
                <c:v>0.77419354838709675</c:v>
              </c:pt>
              <c:pt idx="75">
                <c:v>0.77419354838709675</c:v>
              </c:pt>
              <c:pt idx="76">
                <c:v>0.75806451612903225</c:v>
              </c:pt>
              <c:pt idx="77">
                <c:v>0.75806451612903225</c:v>
              </c:pt>
              <c:pt idx="78">
                <c:v>0.74193548387096775</c:v>
              </c:pt>
              <c:pt idx="79">
                <c:v>0.72580645161290325</c:v>
              </c:pt>
              <c:pt idx="80">
                <c:v>0.70967741935483875</c:v>
              </c:pt>
              <c:pt idx="81">
                <c:v>0.70967741935483875</c:v>
              </c:pt>
              <c:pt idx="82">
                <c:v>0.69354838709677424</c:v>
              </c:pt>
              <c:pt idx="83">
                <c:v>0.69354838709677424</c:v>
              </c:pt>
              <c:pt idx="84">
                <c:v>0.67741935483870963</c:v>
              </c:pt>
              <c:pt idx="85">
                <c:v>0.66129032258064513</c:v>
              </c:pt>
              <c:pt idx="86">
                <c:v>0.64516129032258063</c:v>
              </c:pt>
              <c:pt idx="87">
                <c:v>0.62903225806451613</c:v>
              </c:pt>
              <c:pt idx="88">
                <c:v>0.61290322580645162</c:v>
              </c:pt>
              <c:pt idx="89">
                <c:v>0.59677419354838712</c:v>
              </c:pt>
              <c:pt idx="90">
                <c:v>0.59677419354838712</c:v>
              </c:pt>
              <c:pt idx="91">
                <c:v>0.59677419354838712</c:v>
              </c:pt>
              <c:pt idx="92">
                <c:v>0.59677419354838712</c:v>
              </c:pt>
              <c:pt idx="93">
                <c:v>0.59677419354838712</c:v>
              </c:pt>
              <c:pt idx="94">
                <c:v>0.58064516129032262</c:v>
              </c:pt>
              <c:pt idx="95">
                <c:v>0.56451612903225812</c:v>
              </c:pt>
              <c:pt idx="96">
                <c:v>0.56451612903225812</c:v>
              </c:pt>
              <c:pt idx="97">
                <c:v>0.56451612903225812</c:v>
              </c:pt>
              <c:pt idx="98">
                <c:v>0.56451612903225812</c:v>
              </c:pt>
              <c:pt idx="99">
                <c:v>0.54838709677419351</c:v>
              </c:pt>
              <c:pt idx="100">
                <c:v>0.532258064516129</c:v>
              </c:pt>
              <c:pt idx="101">
                <c:v>0.532258064516129</c:v>
              </c:pt>
              <c:pt idx="102">
                <c:v>0.5161290322580645</c:v>
              </c:pt>
              <c:pt idx="103">
                <c:v>0.5</c:v>
              </c:pt>
              <c:pt idx="104">
                <c:v>0.4838709677419355</c:v>
              </c:pt>
              <c:pt idx="105">
                <c:v>0.4838709677419355</c:v>
              </c:pt>
              <c:pt idx="106">
                <c:v>0.4838709677419355</c:v>
              </c:pt>
              <c:pt idx="107">
                <c:v>0.46774193548387094</c:v>
              </c:pt>
              <c:pt idx="108">
                <c:v>0.45161290322580644</c:v>
              </c:pt>
              <c:pt idx="109">
                <c:v>0.43548387096774194</c:v>
              </c:pt>
              <c:pt idx="110">
                <c:v>0.41935483870967744</c:v>
              </c:pt>
              <c:pt idx="111">
                <c:v>0.40322580645161288</c:v>
              </c:pt>
              <c:pt idx="112">
                <c:v>0.38709677419354838</c:v>
              </c:pt>
              <c:pt idx="113">
                <c:v>0.38709677419354838</c:v>
              </c:pt>
              <c:pt idx="114">
                <c:v>0.35483870967741937</c:v>
              </c:pt>
              <c:pt idx="115">
                <c:v>0.33870967741935482</c:v>
              </c:pt>
              <c:pt idx="116">
                <c:v>0.33870967741935482</c:v>
              </c:pt>
              <c:pt idx="117">
                <c:v>0.32258064516129031</c:v>
              </c:pt>
              <c:pt idx="118">
                <c:v>0.30645161290322581</c:v>
              </c:pt>
              <c:pt idx="119">
                <c:v>0.27419354838709675</c:v>
              </c:pt>
              <c:pt idx="120">
                <c:v>0.27419354838709675</c:v>
              </c:pt>
              <c:pt idx="121">
                <c:v>0.25806451612903225</c:v>
              </c:pt>
              <c:pt idx="122">
                <c:v>0.24193548387096775</c:v>
              </c:pt>
              <c:pt idx="123">
                <c:v>0.22580645161290322</c:v>
              </c:pt>
              <c:pt idx="124">
                <c:v>0.19354838709677419</c:v>
              </c:pt>
              <c:pt idx="125">
                <c:v>0.17741935483870969</c:v>
              </c:pt>
              <c:pt idx="126">
                <c:v>0.16129032258064516</c:v>
              </c:pt>
              <c:pt idx="127">
                <c:v>0.14516129032258066</c:v>
              </c:pt>
              <c:pt idx="128">
                <c:v>0.12903225806451613</c:v>
              </c:pt>
              <c:pt idx="129">
                <c:v>0.11290322580645161</c:v>
              </c:pt>
              <c:pt idx="130">
                <c:v>0.11290322580645161</c:v>
              </c:pt>
              <c:pt idx="131">
                <c:v>9.6774193548387094E-2</c:v>
              </c:pt>
              <c:pt idx="132">
                <c:v>8.0645161290322578E-2</c:v>
              </c:pt>
              <c:pt idx="133">
                <c:v>6.4516129032258063E-2</c:v>
              </c:pt>
              <c:pt idx="134">
                <c:v>4.8387096774193547E-2</c:v>
              </c:pt>
              <c:pt idx="135">
                <c:v>3.2258064516129031E-2</c:v>
              </c:pt>
              <c:pt idx="136">
                <c:v>1.6129032258064516E-2</c:v>
              </c:pt>
              <c:pt idx="13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AB-47D9-9F40-E8C3739AEB1C}"/>
            </c:ext>
          </c:extLst>
        </c:ser>
        <c:ser>
          <c:idx val="1"/>
          <c:order val="1"/>
          <c:tx>
            <c:v>line</c:v>
          </c:tx>
          <c:spPr>
            <a:ln w="19050">
              <a:solidFill>
                <a:srgbClr val="FF0000"/>
              </a:solidFill>
              <a:prstDash val="dash"/>
            </a:ln>
          </c:spPr>
          <c:xVal>
            <c:numRef>
              <c:f>'4.A  Logstic Regression'!$F$93:$F$94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'4.A  Logstic Regression'!$G$93:$G$94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A-4C64-ADC7-A6590C64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6496"/>
        <c:axId val="1714877904"/>
      </c:scatterChart>
      <c:valAx>
        <c:axId val="10539649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877904"/>
        <c:crosses val="autoZero"/>
        <c:crossBetween val="midCat"/>
      </c:valAx>
      <c:valAx>
        <c:axId val="17148779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96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Female vs Male Manager on Opening An Estore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48351134326038E-2"/>
          <c:y val="0.13638789094931189"/>
          <c:w val="0.90782392609339679"/>
          <c:h val="0.65056012287041276"/>
        </c:manualLayout>
      </c:layout>
      <c:lineChart>
        <c:grouping val="standard"/>
        <c:varyColors val="0"/>
        <c:ser>
          <c:idx val="0"/>
          <c:order val="0"/>
          <c:tx>
            <c:v>Male(30age)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'4.B'!$B$20:$B$35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'4.B'!$D$20:$D$35</c:f>
              <c:numCache>
                <c:formatCode>General</c:formatCode>
                <c:ptCount val="16"/>
                <c:pt idx="0">
                  <c:v>0.14966863248127091</c:v>
                </c:pt>
                <c:pt idx="1">
                  <c:v>0.20404606871905562</c:v>
                </c:pt>
                <c:pt idx="2">
                  <c:v>0.27186345755652047</c:v>
                </c:pt>
                <c:pt idx="3">
                  <c:v>0.3522458692878066</c:v>
                </c:pt>
                <c:pt idx="4">
                  <c:v>0.44196896811090997</c:v>
                </c:pt>
                <c:pt idx="5">
                  <c:v>0.53564740929916244</c:v>
                </c:pt>
                <c:pt idx="6">
                  <c:v>0.62687620804231603</c:v>
                </c:pt>
                <c:pt idx="7">
                  <c:v>0.70988914383990787</c:v>
                </c:pt>
                <c:pt idx="8">
                  <c:v>0.78088866068447915</c:v>
                </c:pt>
                <c:pt idx="9">
                  <c:v>0.83846614437204781</c:v>
                </c:pt>
                <c:pt idx="10">
                  <c:v>0.88317706776770766</c:v>
                </c:pt>
                <c:pt idx="11">
                  <c:v>0.91674133840169325</c:v>
                </c:pt>
                <c:pt idx="12">
                  <c:v>0.94130319864089251</c:v>
                </c:pt>
                <c:pt idx="13">
                  <c:v>0.95894365521651603</c:v>
                </c:pt>
                <c:pt idx="14">
                  <c:v>0.97144336892482752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3-4860-9C74-E71E970636A8}"/>
            </c:ext>
          </c:extLst>
        </c:ser>
        <c:ser>
          <c:idx val="1"/>
          <c:order val="1"/>
          <c:tx>
            <c:v>Female(30)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'4.B'!$B$20:$B$35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'4.B'!$E$20:$E$35</c:f>
              <c:numCache>
                <c:formatCode>General</c:formatCode>
                <c:ptCount val="16"/>
                <c:pt idx="0">
                  <c:v>6.2571524132757503E-2</c:v>
                </c:pt>
                <c:pt idx="1">
                  <c:v>8.8602157487584834E-2</c:v>
                </c:pt>
                <c:pt idx="2">
                  <c:v>0.12402912421264335</c:v>
                </c:pt>
                <c:pt idx="3">
                  <c:v>0.17096414310795496</c:v>
                </c:pt>
                <c:pt idx="4">
                  <c:v>0.23097700849473601</c:v>
                </c:pt>
                <c:pt idx="5">
                  <c:v>0.30432300288304553</c:v>
                </c:pt>
                <c:pt idx="6">
                  <c:v>0.38917320235185499</c:v>
                </c:pt>
                <c:pt idx="7">
                  <c:v>0.4813131877848052</c:v>
                </c:pt>
                <c:pt idx="8">
                  <c:v>0.57474189969174261</c:v>
                </c:pt>
                <c:pt idx="9">
                  <c:v>0.66312055303147499</c:v>
                </c:pt>
                <c:pt idx="10">
                  <c:v>0.74139630105449139</c:v>
                </c:pt>
                <c:pt idx="11">
                  <c:v>0.80678371345304301</c:v>
                </c:pt>
                <c:pt idx="12">
                  <c:v>0.85878708889634847</c:v>
                </c:pt>
                <c:pt idx="13">
                  <c:v>0.89855390664749824</c:v>
                </c:pt>
                <c:pt idx="14">
                  <c:v>0.92806013795067721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3-4860-9C74-E71E970636A8}"/>
            </c:ext>
          </c:extLst>
        </c:ser>
        <c:ser>
          <c:idx val="2"/>
          <c:order val="2"/>
          <c:tx>
            <c:v>Male(35)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'4.B'!$B$20:$B$35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'4.B'!$G$20:$G$35</c:f>
              <c:numCache>
                <c:formatCode>General</c:formatCode>
                <c:ptCount val="16"/>
                <c:pt idx="0">
                  <c:v>8.4463338005433028E-2</c:v>
                </c:pt>
                <c:pt idx="1">
                  <c:v>0.11845050361160399</c:v>
                </c:pt>
                <c:pt idx="2">
                  <c:v>0.16366890068992324</c:v>
                </c:pt>
                <c:pt idx="3">
                  <c:v>0.22180608585804518</c:v>
                </c:pt>
                <c:pt idx="4">
                  <c:v>0.29335076739768973</c:v>
                </c:pt>
                <c:pt idx="5">
                  <c:v>0.37679870047653324</c:v>
                </c:pt>
                <c:pt idx="6">
                  <c:v>0.46825485469104561</c:v>
                </c:pt>
                <c:pt idx="7">
                  <c:v>0.5618947201420722</c:v>
                </c:pt>
                <c:pt idx="8">
                  <c:v>0.65132355390923979</c:v>
                </c:pt>
                <c:pt idx="9">
                  <c:v>0.73122939935989917</c:v>
                </c:pt>
                <c:pt idx="10">
                  <c:v>0.79848878206770457</c:v>
                </c:pt>
                <c:pt idx="11">
                  <c:v>0.85231603062404449</c:v>
                </c:pt>
                <c:pt idx="12">
                  <c:v>0.89367954896725577</c:v>
                </c:pt>
                <c:pt idx="13">
                  <c:v>0.9244843692293454</c:v>
                </c:pt>
                <c:pt idx="14">
                  <c:v>0.94689430728440005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3-4860-9C74-E71E970636A8}"/>
            </c:ext>
          </c:extLst>
        </c:ser>
        <c:ser>
          <c:idx val="3"/>
          <c:order val="3"/>
          <c:tx>
            <c:v>Female(35)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'4.B'!$B$20:$B$35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'4.B'!$H$20:$H$35</c:f>
              <c:numCache>
                <c:formatCode>General</c:formatCode>
                <c:ptCount val="16"/>
                <c:pt idx="0">
                  <c:v>3.3802920392830012E-2</c:v>
                </c:pt>
                <c:pt idx="1">
                  <c:v>4.8484410470328559E-2</c:v>
                </c:pt>
                <c:pt idx="2">
                  <c:v>6.9086508484267117E-2</c:v>
                </c:pt>
                <c:pt idx="3">
                  <c:v>9.7545440194790278E-2</c:v>
                </c:pt>
                <c:pt idx="4">
                  <c:v>0.13601465772039489</c:v>
                </c:pt>
                <c:pt idx="5">
                  <c:v>0.18651948312009378</c:v>
                </c:pt>
                <c:pt idx="6">
                  <c:v>0.25034382308069697</c:v>
                </c:pt>
                <c:pt idx="7">
                  <c:v>0.32722288820293388</c:v>
                </c:pt>
                <c:pt idx="8">
                  <c:v>0.41465230672863679</c:v>
                </c:pt>
                <c:pt idx="9">
                  <c:v>0.5078096664064089</c:v>
                </c:pt>
                <c:pt idx="10">
                  <c:v>0.60042783611960571</c:v>
                </c:pt>
                <c:pt idx="11">
                  <c:v>0.68638120529854829</c:v>
                </c:pt>
                <c:pt idx="12">
                  <c:v>0.76119855745774412</c:v>
                </c:pt>
                <c:pt idx="13">
                  <c:v>0.82277587884316639</c:v>
                </c:pt>
                <c:pt idx="14">
                  <c:v>0.87116238247458244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3-4860-9C74-E71E970636A8}"/>
            </c:ext>
          </c:extLst>
        </c:ser>
        <c:ser>
          <c:idx val="4"/>
          <c:order val="4"/>
          <c:tx>
            <c:v>Male(40)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'4.B'!$J$20:$J$35</c:f>
              <c:numCache>
                <c:formatCode>General</c:formatCode>
                <c:ptCount val="16"/>
                <c:pt idx="0">
                  <c:v>4.612474656823249E-2</c:v>
                </c:pt>
                <c:pt idx="1">
                  <c:v>6.5793502075167765E-2</c:v>
                </c:pt>
                <c:pt idx="2">
                  <c:v>9.3031501844409586E-2</c:v>
                </c:pt>
                <c:pt idx="3">
                  <c:v>0.12997693832672699</c:v>
                </c:pt>
                <c:pt idx="4">
                  <c:v>0.17870355432638674</c:v>
                </c:pt>
                <c:pt idx="5">
                  <c:v>0.24064456685266472</c:v>
                </c:pt>
                <c:pt idx="6">
                  <c:v>0.31579980567867133</c:v>
                </c:pt>
                <c:pt idx="7">
                  <c:v>0.40200083317040808</c:v>
                </c:pt>
                <c:pt idx="8">
                  <c:v>0.49471811424967321</c:v>
                </c:pt>
                <c:pt idx="9">
                  <c:v>0.58780011050350001</c:v>
                </c:pt>
                <c:pt idx="10">
                  <c:v>0.67499954010644703</c:v>
                </c:pt>
                <c:pt idx="11">
                  <c:v>0.75154928301976676</c:v>
                </c:pt>
                <c:pt idx="12">
                  <c:v>0.81501008137521624</c:v>
                </c:pt>
                <c:pt idx="13">
                  <c:v>0.86516938525636178</c:v>
                </c:pt>
                <c:pt idx="14">
                  <c:v>0.90334118362182036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3-4860-9C74-E71E970636A8}"/>
            </c:ext>
          </c:extLst>
        </c:ser>
        <c:ser>
          <c:idx val="5"/>
          <c:order val="5"/>
          <c:tx>
            <c:v>Female(40)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'4.B'!$K$20:$K$34</c:f>
              <c:numCache>
                <c:formatCode>General</c:formatCode>
                <c:ptCount val="15"/>
                <c:pt idx="0">
                  <c:v>1.8007221486660393E-2</c:v>
                </c:pt>
                <c:pt idx="1">
                  <c:v>2.6012932369738541E-2</c:v>
                </c:pt>
                <c:pt idx="2">
                  <c:v>3.7442141021040536E-2</c:v>
                </c:pt>
                <c:pt idx="3">
                  <c:v>5.36165278998567E-2</c:v>
                </c:pt>
                <c:pt idx="4">
                  <c:v>7.6224679016425753E-2</c:v>
                </c:pt>
                <c:pt idx="5">
                  <c:v>0.10728517292754648</c:v>
                </c:pt>
                <c:pt idx="6">
                  <c:v>0.14896145248087436</c:v>
                </c:pt>
                <c:pt idx="7">
                  <c:v>0.20314333765455828</c:v>
                </c:pt>
                <c:pt idx="8">
                  <c:v>0.27076275588807003</c:v>
                </c:pt>
                <c:pt idx="9">
                  <c:v>0.35097659285435662</c:v>
                </c:pt>
                <c:pt idx="10">
                  <c:v>0.44059629519940352</c:v>
                </c:pt>
                <c:pt idx="11">
                  <c:v>0.53426234380562587</c:v>
                </c:pt>
                <c:pt idx="12">
                  <c:v>0.62557304474060871</c:v>
                </c:pt>
                <c:pt idx="13">
                  <c:v>0.70874120292876674</c:v>
                </c:pt>
                <c:pt idx="14">
                  <c:v>0.77993456727860078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3-4860-9C74-E71E9706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92991"/>
        <c:axId val="634246896"/>
      </c:lineChart>
      <c:catAx>
        <c:axId val="9469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Years</a:t>
                </a:r>
                <a:r>
                  <a:rPr lang="en-AU" baseline="0"/>
                  <a:t> In Experience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46896"/>
        <c:crosses val="autoZero"/>
        <c:auto val="1"/>
        <c:lblAlgn val="ctr"/>
        <c:lblOffset val="100"/>
        <c:noMultiLvlLbl val="0"/>
      </c:catAx>
      <c:valAx>
        <c:axId val="6342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probability of Opening</a:t>
                </a:r>
                <a:r>
                  <a:rPr lang="en-AU" baseline="0"/>
                  <a:t> A Estore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Female</a:t>
            </a:r>
            <a:r>
              <a:rPr lang="en-AU" baseline="0"/>
              <a:t> vs Male Manager on Opening An Estore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Male(35)</c:v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'4.B'!$B$20:$B$34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'4.B'!$G$20:$G$34</c:f>
              <c:numCache>
                <c:formatCode>General</c:formatCode>
                <c:ptCount val="15"/>
                <c:pt idx="0">
                  <c:v>8.4463338005433028E-2</c:v>
                </c:pt>
                <c:pt idx="1">
                  <c:v>0.11845050361160399</c:v>
                </c:pt>
                <c:pt idx="2">
                  <c:v>0.16366890068992324</c:v>
                </c:pt>
                <c:pt idx="3">
                  <c:v>0.22180608585804518</c:v>
                </c:pt>
                <c:pt idx="4">
                  <c:v>0.29335076739768973</c:v>
                </c:pt>
                <c:pt idx="5">
                  <c:v>0.37679870047653324</c:v>
                </c:pt>
                <c:pt idx="6">
                  <c:v>0.46825485469104561</c:v>
                </c:pt>
                <c:pt idx="7">
                  <c:v>0.5618947201420722</c:v>
                </c:pt>
                <c:pt idx="8">
                  <c:v>0.65132355390923979</c:v>
                </c:pt>
                <c:pt idx="9">
                  <c:v>0.73122939935989917</c:v>
                </c:pt>
                <c:pt idx="10">
                  <c:v>0.79848878206770457</c:v>
                </c:pt>
                <c:pt idx="11">
                  <c:v>0.85231603062404449</c:v>
                </c:pt>
                <c:pt idx="12">
                  <c:v>0.89367954896725577</c:v>
                </c:pt>
                <c:pt idx="13">
                  <c:v>0.9244843692293454</c:v>
                </c:pt>
                <c:pt idx="14">
                  <c:v>0.94689430728440005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3-49A0-81B1-9CCBA5E909F6}"/>
            </c:ext>
          </c:extLst>
        </c:ser>
        <c:ser>
          <c:idx val="1"/>
          <c:order val="1"/>
          <c:tx>
            <c:v>Female(35)</c:v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'4.B'!$B$20:$B$34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'4.B'!$H$20:$H$36</c:f>
              <c:numCache>
                <c:formatCode>General</c:formatCode>
                <c:ptCount val="17"/>
                <c:pt idx="0">
                  <c:v>3.3802920392830012E-2</c:v>
                </c:pt>
                <c:pt idx="1">
                  <c:v>4.8484410470328559E-2</c:v>
                </c:pt>
                <c:pt idx="2">
                  <c:v>6.9086508484267117E-2</c:v>
                </c:pt>
                <c:pt idx="3">
                  <c:v>9.7545440194790278E-2</c:v>
                </c:pt>
                <c:pt idx="4">
                  <c:v>0.13601465772039489</c:v>
                </c:pt>
                <c:pt idx="5">
                  <c:v>0.18651948312009378</c:v>
                </c:pt>
                <c:pt idx="6">
                  <c:v>0.25034382308069697</c:v>
                </c:pt>
                <c:pt idx="7">
                  <c:v>0.32722288820293388</c:v>
                </c:pt>
                <c:pt idx="8">
                  <c:v>0.41465230672863679</c:v>
                </c:pt>
                <c:pt idx="9">
                  <c:v>0.5078096664064089</c:v>
                </c:pt>
                <c:pt idx="10">
                  <c:v>0.60042783611960571</c:v>
                </c:pt>
                <c:pt idx="11">
                  <c:v>0.68638120529854829</c:v>
                </c:pt>
                <c:pt idx="12">
                  <c:v>0.76119855745774412</c:v>
                </c:pt>
                <c:pt idx="13">
                  <c:v>0.82277587884316639</c:v>
                </c:pt>
                <c:pt idx="14">
                  <c:v>0.87116238247458244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43-49A0-81B1-9CCBA5E9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62560"/>
        <c:axId val="2108508096"/>
      </c:scatterChart>
      <c:valAx>
        <c:axId val="392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Years In Experience 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08096"/>
        <c:crosses val="autoZero"/>
        <c:crossBetween val="midCat"/>
      </c:valAx>
      <c:valAx>
        <c:axId val="2108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0" i="0" baseline="0">
                    <a:effectLst/>
                  </a:rPr>
                  <a:t>probability of Opening A Estore</a:t>
                </a:r>
                <a:endParaRPr lang="en-AU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6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</a:t>
            </a:r>
            <a:r>
              <a:rPr lang="en-AU" baseline="0"/>
              <a:t> Forcast Of Sales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'5.A Time Series'!$B$2:$C$21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'5.A Time Series'!$D$2:$D$21</c:f>
              <c:numCache>
                <c:formatCode>General</c:formatCode>
                <c:ptCount val="20"/>
                <c:pt idx="0">
                  <c:v>554</c:v>
                </c:pt>
                <c:pt idx="1">
                  <c:v>589</c:v>
                </c:pt>
                <c:pt idx="2">
                  <c:v>661</c:v>
                </c:pt>
                <c:pt idx="3">
                  <c:v>522</c:v>
                </c:pt>
                <c:pt idx="4">
                  <c:v>610</c:v>
                </c:pt>
                <c:pt idx="5">
                  <c:v>700</c:v>
                </c:pt>
                <c:pt idx="6">
                  <c:v>850</c:v>
                </c:pt>
                <c:pt idx="7">
                  <c:v>592</c:v>
                </c:pt>
                <c:pt idx="8">
                  <c:v>770</c:v>
                </c:pt>
                <c:pt idx="9">
                  <c:v>880</c:v>
                </c:pt>
                <c:pt idx="10">
                  <c:v>1090</c:v>
                </c:pt>
                <c:pt idx="11">
                  <c:v>725</c:v>
                </c:pt>
                <c:pt idx="12">
                  <c:v>932</c:v>
                </c:pt>
                <c:pt idx="13">
                  <c:v>1150</c:v>
                </c:pt>
                <c:pt idx="14">
                  <c:v>1330</c:v>
                </c:pt>
                <c:pt idx="15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B9-4EFE-B603-E93A4576FDA8}"/>
            </c:ext>
          </c:extLst>
        </c:ser>
        <c:ser>
          <c:idx val="1"/>
          <c:order val="1"/>
          <c:tx>
            <c:v>4 Centered 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'5.A Time Series'!$F$2:$F$21</c:f>
              <c:numCache>
                <c:formatCode>General</c:formatCode>
                <c:ptCount val="20"/>
                <c:pt idx="2">
                  <c:v>588.5</c:v>
                </c:pt>
                <c:pt idx="3">
                  <c:v>609.375</c:v>
                </c:pt>
                <c:pt idx="4">
                  <c:v>646.875</c:v>
                </c:pt>
                <c:pt idx="5">
                  <c:v>679.25</c:v>
                </c:pt>
                <c:pt idx="6">
                  <c:v>708</c:v>
                </c:pt>
                <c:pt idx="7">
                  <c:v>750.5</c:v>
                </c:pt>
                <c:pt idx="8">
                  <c:v>803</c:v>
                </c:pt>
                <c:pt idx="9">
                  <c:v>849.625</c:v>
                </c:pt>
                <c:pt idx="10">
                  <c:v>886.5</c:v>
                </c:pt>
                <c:pt idx="11">
                  <c:v>940.5</c:v>
                </c:pt>
                <c:pt idx="12">
                  <c:v>1004.25</c:v>
                </c:pt>
                <c:pt idx="13">
                  <c:v>1061.125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B9-4EFE-B603-E93A4576FDA8}"/>
            </c:ext>
          </c:extLst>
        </c:ser>
        <c:ser>
          <c:idx val="2"/>
          <c:order val="2"/>
          <c:tx>
            <c:v>Deseasoned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424321959755028E-2"/>
                  <c:y val="0.25462962962962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'5.A Time Series'!$I$2:$I$21</c:f>
              <c:numCache>
                <c:formatCode>General</c:formatCode>
                <c:ptCount val="20"/>
                <c:pt idx="0">
                  <c:v>603.80737929173802</c:v>
                </c:pt>
                <c:pt idx="1">
                  <c:v>588.60116948609289</c:v>
                </c:pt>
                <c:pt idx="2">
                  <c:v>617.11177599683674</c:v>
                </c:pt>
                <c:pt idx="3">
                  <c:v>516.4775611290421</c:v>
                </c:pt>
                <c:pt idx="4">
                  <c:v>664.84206023097499</c:v>
                </c:pt>
                <c:pt idx="5">
                  <c:v>699.52600787820882</c:v>
                </c:pt>
                <c:pt idx="6">
                  <c:v>793.56279818050109</c:v>
                </c:pt>
                <c:pt idx="7">
                  <c:v>585.73700419232352</c:v>
                </c:pt>
                <c:pt idx="8">
                  <c:v>839.22686291450941</c:v>
                </c:pt>
                <c:pt idx="9">
                  <c:v>879.40412418974825</c:v>
                </c:pt>
                <c:pt idx="10">
                  <c:v>1017.6275882549954</c:v>
                </c:pt>
                <c:pt idx="11">
                  <c:v>717.32994601255837</c:v>
                </c:pt>
                <c:pt idx="12">
                  <c:v>1015.7914756315881</c:v>
                </c:pt>
                <c:pt idx="13">
                  <c:v>1149.2212986570573</c:v>
                </c:pt>
                <c:pt idx="14">
                  <c:v>1241.6923783294899</c:v>
                </c:pt>
                <c:pt idx="15">
                  <c:v>930.05537827835155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B9-4EFE-B603-E93A4576FDA8}"/>
            </c:ext>
          </c:extLst>
        </c:ser>
        <c:ser>
          <c:idx val="3"/>
          <c:order val="3"/>
          <c:tx>
            <c:v>Forcast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'5.A Time Series'!$N$2:$N$21</c:f>
              <c:numCache>
                <c:formatCode>General</c:formatCode>
                <c:ptCount val="20"/>
                <c:pt idx="15">
                  <c:v>940</c:v>
                </c:pt>
                <c:pt idx="16">
                  <c:v>1038.0198114425002</c:v>
                </c:pt>
                <c:pt idx="17">
                  <c:v>1170.6646940603482</c:v>
                </c:pt>
                <c:pt idx="18">
                  <c:v>1294.3409801405157</c:v>
                </c:pt>
                <c:pt idx="19">
                  <c:v>1260.2628051780416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B9-4EFE-B603-E93A4576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5648"/>
        <c:axId val="111607104"/>
      </c:lineChart>
      <c:catAx>
        <c:axId val="1452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Years and their Quaters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7104"/>
        <c:crosses val="autoZero"/>
        <c:auto val="1"/>
        <c:lblAlgn val="ctr"/>
        <c:lblOffset val="100"/>
        <c:noMultiLvlLbl val="0"/>
      </c:catAx>
      <c:valAx>
        <c:axId val="1116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Sales ($m)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</a:t>
            </a:r>
            <a:r>
              <a:rPr lang="en-AU" baseline="0"/>
              <a:t> Forcast Only Of Sales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'5.A Time Series'!$B$2:$C$21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'5.A Time Series'!$D$2:$D$21</c:f>
              <c:numCache>
                <c:formatCode>General</c:formatCode>
                <c:ptCount val="20"/>
                <c:pt idx="0">
                  <c:v>554</c:v>
                </c:pt>
                <c:pt idx="1">
                  <c:v>589</c:v>
                </c:pt>
                <c:pt idx="2">
                  <c:v>661</c:v>
                </c:pt>
                <c:pt idx="3">
                  <c:v>522</c:v>
                </c:pt>
                <c:pt idx="4">
                  <c:v>610</c:v>
                </c:pt>
                <c:pt idx="5">
                  <c:v>700</c:v>
                </c:pt>
                <c:pt idx="6">
                  <c:v>850</c:v>
                </c:pt>
                <c:pt idx="7">
                  <c:v>592</c:v>
                </c:pt>
                <c:pt idx="8">
                  <c:v>770</c:v>
                </c:pt>
                <c:pt idx="9">
                  <c:v>880</c:v>
                </c:pt>
                <c:pt idx="10">
                  <c:v>1090</c:v>
                </c:pt>
                <c:pt idx="11">
                  <c:v>725</c:v>
                </c:pt>
                <c:pt idx="12">
                  <c:v>932</c:v>
                </c:pt>
                <c:pt idx="13">
                  <c:v>1150</c:v>
                </c:pt>
                <c:pt idx="14">
                  <c:v>1330</c:v>
                </c:pt>
                <c:pt idx="15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E-466F-9590-AA1FA1D29276}"/>
            </c:ext>
          </c:extLst>
        </c:ser>
        <c:ser>
          <c:idx val="3"/>
          <c:order val="3"/>
          <c:tx>
            <c:v>Forcast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'5.A Time Series'!$N$2:$N$21</c:f>
              <c:numCache>
                <c:formatCode>General</c:formatCode>
                <c:ptCount val="20"/>
                <c:pt idx="15">
                  <c:v>940</c:v>
                </c:pt>
                <c:pt idx="16">
                  <c:v>1038.0198114425002</c:v>
                </c:pt>
                <c:pt idx="17">
                  <c:v>1170.6646940603482</c:v>
                </c:pt>
                <c:pt idx="18">
                  <c:v>1294.3409801405157</c:v>
                </c:pt>
                <c:pt idx="19">
                  <c:v>1260.2628051780416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E-466F-9590-AA1FA1D2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5648"/>
        <c:axId val="111607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4 Centered MA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'5.A Time Series'!$F$2:$F$21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2">
                        <c:v>588.5</c:v>
                      </c:pt>
                      <c:pt idx="3">
                        <c:v>609.375</c:v>
                      </c:pt>
                      <c:pt idx="4">
                        <c:v>646.875</c:v>
                      </c:pt>
                      <c:pt idx="5">
                        <c:v>679.25</c:v>
                      </c:pt>
                      <c:pt idx="6">
                        <c:v>708</c:v>
                      </c:pt>
                      <c:pt idx="7">
                        <c:v>750.5</c:v>
                      </c:pt>
                      <c:pt idx="8">
                        <c:v>803</c:v>
                      </c:pt>
                      <c:pt idx="9">
                        <c:v>849.625</c:v>
                      </c:pt>
                      <c:pt idx="10">
                        <c:v>886.5</c:v>
                      </c:pt>
                      <c:pt idx="11">
                        <c:v>940.5</c:v>
                      </c:pt>
                      <c:pt idx="12">
                        <c:v>1004.25</c:v>
                      </c:pt>
                      <c:pt idx="13">
                        <c:v>1061.125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6E-466F-9590-AA1FA1D292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Deseasoned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3.6424321959755028E-2"/>
                        <c:y val="0.2546296296296296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'5.A Time Series'!$I$2:$I$21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603.80737929173802</c:v>
                      </c:pt>
                      <c:pt idx="1">
                        <c:v>588.60116948609289</c:v>
                      </c:pt>
                      <c:pt idx="2">
                        <c:v>617.11177599683674</c:v>
                      </c:pt>
                      <c:pt idx="3">
                        <c:v>516.4775611290421</c:v>
                      </c:pt>
                      <c:pt idx="4">
                        <c:v>664.84206023097499</c:v>
                      </c:pt>
                      <c:pt idx="5">
                        <c:v>699.52600787820882</c:v>
                      </c:pt>
                      <c:pt idx="6">
                        <c:v>793.56279818050109</c:v>
                      </c:pt>
                      <c:pt idx="7">
                        <c:v>585.73700419232352</c:v>
                      </c:pt>
                      <c:pt idx="8">
                        <c:v>839.22686291450941</c:v>
                      </c:pt>
                      <c:pt idx="9">
                        <c:v>879.40412418974825</c:v>
                      </c:pt>
                      <c:pt idx="10">
                        <c:v>1017.6275882549954</c:v>
                      </c:pt>
                      <c:pt idx="11">
                        <c:v>717.32994601255837</c:v>
                      </c:pt>
                      <c:pt idx="12">
                        <c:v>1015.7914756315881</c:v>
                      </c:pt>
                      <c:pt idx="13">
                        <c:v>1149.2212986570573</c:v>
                      </c:pt>
                      <c:pt idx="14">
                        <c:v>1241.6923783294899</c:v>
                      </c:pt>
                      <c:pt idx="15">
                        <c:v>930.05537827835155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6E-466F-9590-AA1FA1D29276}"/>
                  </c:ext>
                </c:extLst>
              </c15:ser>
            </c15:filteredLineSeries>
          </c:ext>
        </c:extLst>
      </c:lineChart>
      <c:catAx>
        <c:axId val="1452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Years and their Quaters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7104"/>
        <c:crosses val="autoZero"/>
        <c:auto val="1"/>
        <c:lblAlgn val="ctr"/>
        <c:lblOffset val="100"/>
        <c:noMultiLvlLbl val="0"/>
      </c:catAx>
      <c:valAx>
        <c:axId val="1116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Sales ($m)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Number_Of_Competitors:  Residual Plot</a:t>
            </a:r>
          </a:p>
        </c:rich>
      </c:tx>
      <c:layout>
        <c:manualLayout>
          <c:xMode val="edge"/>
          <c:yMode val="edge"/>
          <c:x val="0.14193569553805774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'1.J'!$C$30:$C$179</c:f>
              <c:numCache>
                <c:formatCode>0.00</c:formatCode>
                <c:ptCount val="150"/>
                <c:pt idx="0">
                  <c:v>-4.3460878388053459E-2</c:v>
                </c:pt>
                <c:pt idx="1">
                  <c:v>-0.67831082509859897</c:v>
                </c:pt>
                <c:pt idx="2">
                  <c:v>1.9904789100763089</c:v>
                </c:pt>
                <c:pt idx="3">
                  <c:v>1.4595566838290033</c:v>
                </c:pt>
                <c:pt idx="4">
                  <c:v>-0.88004203574057449</c:v>
                </c:pt>
                <c:pt idx="5">
                  <c:v>1.5272494429966983</c:v>
                </c:pt>
                <c:pt idx="6">
                  <c:v>1.1951511983656378</c:v>
                </c:pt>
                <c:pt idx="7">
                  <c:v>2.9518878196246998</c:v>
                </c:pt>
                <c:pt idx="8">
                  <c:v>2.161999809703941</c:v>
                </c:pt>
                <c:pt idx="9">
                  <c:v>-2.0854164202237406</c:v>
                </c:pt>
                <c:pt idx="10">
                  <c:v>8.4282337564928866E-2</c:v>
                </c:pt>
                <c:pt idx="11">
                  <c:v>-0.42313720358633944</c:v>
                </c:pt>
                <c:pt idx="12">
                  <c:v>-1.0884289135717058</c:v>
                </c:pt>
                <c:pt idx="13">
                  <c:v>-4.0747077260388203</c:v>
                </c:pt>
                <c:pt idx="14">
                  <c:v>4.9343918584899171E-2</c:v>
                </c:pt>
                <c:pt idx="15">
                  <c:v>-0.94801167581536205</c:v>
                </c:pt>
                <c:pt idx="16">
                  <c:v>-0.74471665789335972</c:v>
                </c:pt>
                <c:pt idx="17">
                  <c:v>0.75086877098670968</c:v>
                </c:pt>
                <c:pt idx="18">
                  <c:v>-6.518673305740208E-2</c:v>
                </c:pt>
                <c:pt idx="19">
                  <c:v>-0.32772573043091313</c:v>
                </c:pt>
                <c:pt idx="20">
                  <c:v>-1.3888017843679084</c:v>
                </c:pt>
                <c:pt idx="21">
                  <c:v>1.4087923280087473</c:v>
                </c:pt>
                <c:pt idx="22">
                  <c:v>1.7225675384284074</c:v>
                </c:pt>
                <c:pt idx="23">
                  <c:v>1.5856689504151031</c:v>
                </c:pt>
                <c:pt idx="24">
                  <c:v>1.0804877239019746</c:v>
                </c:pt>
                <c:pt idx="25">
                  <c:v>-1.3590860488567005</c:v>
                </c:pt>
                <c:pt idx="26">
                  <c:v>-1.9630239778295788</c:v>
                </c:pt>
                <c:pt idx="27">
                  <c:v>0.71240537809504723</c:v>
                </c:pt>
                <c:pt idx="28">
                  <c:v>2.4572504580784837</c:v>
                </c:pt>
                <c:pt idx="29">
                  <c:v>-1.4191241724351542</c:v>
                </c:pt>
                <c:pt idx="30">
                  <c:v>-2.6305986171664895</c:v>
                </c:pt>
                <c:pt idx="31">
                  <c:v>-1.4981009247304886</c:v>
                </c:pt>
                <c:pt idx="32">
                  <c:v>-0.15185703244726056</c:v>
                </c:pt>
                <c:pt idx="33">
                  <c:v>-0.32417154991457409</c:v>
                </c:pt>
                <c:pt idx="34">
                  <c:v>0.35577176791689347</c:v>
                </c:pt>
                <c:pt idx="35">
                  <c:v>-1.6113645581276721</c:v>
                </c:pt>
                <c:pt idx="36">
                  <c:v>0.24528456385581165</c:v>
                </c:pt>
                <c:pt idx="37">
                  <c:v>-0.16047620674251206</c:v>
                </c:pt>
                <c:pt idx="38">
                  <c:v>0.35133320085765085</c:v>
                </c:pt>
                <c:pt idx="39">
                  <c:v>-2.0499073591309385</c:v>
                </c:pt>
                <c:pt idx="40">
                  <c:v>-0.25231376774218539</c:v>
                </c:pt>
                <c:pt idx="41">
                  <c:v>-0.7931596762332056</c:v>
                </c:pt>
                <c:pt idx="42">
                  <c:v>6.7942924009265937E-2</c:v>
                </c:pt>
                <c:pt idx="43">
                  <c:v>-1.648151908974711</c:v>
                </c:pt>
                <c:pt idx="44">
                  <c:v>0.58936438835960914</c:v>
                </c:pt>
                <c:pt idx="45">
                  <c:v>0.41714397813344561</c:v>
                </c:pt>
                <c:pt idx="46">
                  <c:v>-0.45771424547103656</c:v>
                </c:pt>
                <c:pt idx="47">
                  <c:v>-1.5208478826192184</c:v>
                </c:pt>
                <c:pt idx="48">
                  <c:v>-1.7250712980228435</c:v>
                </c:pt>
                <c:pt idx="49">
                  <c:v>1.0936612875287839</c:v>
                </c:pt>
                <c:pt idx="50">
                  <c:v>1.2167817522935547</c:v>
                </c:pt>
                <c:pt idx="51">
                  <c:v>-0.91807069872223934</c:v>
                </c:pt>
                <c:pt idx="52">
                  <c:v>-0.85341888171342362</c:v>
                </c:pt>
                <c:pt idx="53">
                  <c:v>-0.42330233388466088</c:v>
                </c:pt>
                <c:pt idx="54">
                  <c:v>-0.86297746558973554</c:v>
                </c:pt>
                <c:pt idx="55">
                  <c:v>-0.67239881056021922</c:v>
                </c:pt>
                <c:pt idx="56">
                  <c:v>-1.1070268438813446</c:v>
                </c:pt>
                <c:pt idx="57">
                  <c:v>-2.43561933306367</c:v>
                </c:pt>
                <c:pt idx="58">
                  <c:v>0.87859169014285143</c:v>
                </c:pt>
                <c:pt idx="59">
                  <c:v>1.9419910825445097</c:v>
                </c:pt>
                <c:pt idx="60">
                  <c:v>-0.37407195173966556</c:v>
                </c:pt>
                <c:pt idx="61">
                  <c:v>2.7295846063007279</c:v>
                </c:pt>
                <c:pt idx="62">
                  <c:v>2.097392494228334E-2</c:v>
                </c:pt>
                <c:pt idx="63">
                  <c:v>-0.83285919852787238</c:v>
                </c:pt>
                <c:pt idx="64">
                  <c:v>3.0252609589771922</c:v>
                </c:pt>
                <c:pt idx="65">
                  <c:v>-1.4978031643870544</c:v>
                </c:pt>
                <c:pt idx="66">
                  <c:v>-3.3757156807199706E-2</c:v>
                </c:pt>
                <c:pt idx="67">
                  <c:v>1.8566188798187149</c:v>
                </c:pt>
                <c:pt idx="68">
                  <c:v>-0.12640894673377545</c:v>
                </c:pt>
                <c:pt idx="69">
                  <c:v>-1.9510909238506358</c:v>
                </c:pt>
                <c:pt idx="70">
                  <c:v>-0.85115124017047528</c:v>
                </c:pt>
                <c:pt idx="71">
                  <c:v>-1.8931239132731292</c:v>
                </c:pt>
                <c:pt idx="72">
                  <c:v>-0.21846148951876998</c:v>
                </c:pt>
                <c:pt idx="73">
                  <c:v>-1.401016734146161</c:v>
                </c:pt>
                <c:pt idx="74">
                  <c:v>-1.2957041035602739</c:v>
                </c:pt>
                <c:pt idx="75">
                  <c:v>0.84704588996709873</c:v>
                </c:pt>
                <c:pt idx="76">
                  <c:v>-0.20727504646469264</c:v>
                </c:pt>
                <c:pt idx="77">
                  <c:v>1.6040108215367255</c:v>
                </c:pt>
                <c:pt idx="78">
                  <c:v>0.60378365873299167</c:v>
                </c:pt>
                <c:pt idx="79">
                  <c:v>9.377550314040306E-3</c:v>
                </c:pt>
                <c:pt idx="80">
                  <c:v>1.2151039433308437</c:v>
                </c:pt>
                <c:pt idx="81">
                  <c:v>2.5965778298578037</c:v>
                </c:pt>
                <c:pt idx="82">
                  <c:v>0.38927864611464891</c:v>
                </c:pt>
                <c:pt idx="83">
                  <c:v>0.32725276313860707</c:v>
                </c:pt>
                <c:pt idx="84">
                  <c:v>1.3149306460626793</c:v>
                </c:pt>
                <c:pt idx="85">
                  <c:v>1.4429432108525573</c:v>
                </c:pt>
                <c:pt idx="86">
                  <c:v>-0.53343958347004872</c:v>
                </c:pt>
                <c:pt idx="87">
                  <c:v>-0.85066924834941915</c:v>
                </c:pt>
                <c:pt idx="88">
                  <c:v>-0.28592080614800253</c:v>
                </c:pt>
                <c:pt idx="89">
                  <c:v>-0.30499890373359051</c:v>
                </c:pt>
                <c:pt idx="90">
                  <c:v>0.56477949606398603</c:v>
                </c:pt>
                <c:pt idx="91">
                  <c:v>-0.1830089837669</c:v>
                </c:pt>
                <c:pt idx="92">
                  <c:v>-3.8095622554877195E-2</c:v>
                </c:pt>
                <c:pt idx="93">
                  <c:v>-8.3749673651933421E-2</c:v>
                </c:pt>
                <c:pt idx="94">
                  <c:v>-4.2931115126540575E-2</c:v>
                </c:pt>
                <c:pt idx="95">
                  <c:v>-1.8724960741679837</c:v>
                </c:pt>
                <c:pt idx="96">
                  <c:v>0.47539604942773117</c:v>
                </c:pt>
                <c:pt idx="97">
                  <c:v>1.0992423648188145</c:v>
                </c:pt>
                <c:pt idx="98">
                  <c:v>-1.224923254209223</c:v>
                </c:pt>
                <c:pt idx="99">
                  <c:v>-0.29025510762832418</c:v>
                </c:pt>
                <c:pt idx="100">
                  <c:v>3.7245920062014974</c:v>
                </c:pt>
                <c:pt idx="101">
                  <c:v>-0.57369331145028823</c:v>
                </c:pt>
                <c:pt idx="102">
                  <c:v>-0.55338388542947392</c:v>
                </c:pt>
                <c:pt idx="103">
                  <c:v>-1.1857826808386456</c:v>
                </c:pt>
                <c:pt idx="104">
                  <c:v>1.6526257151739561</c:v>
                </c:pt>
                <c:pt idx="105">
                  <c:v>-0.59336644715720332</c:v>
                </c:pt>
                <c:pt idx="106">
                  <c:v>-1.8359558848776061</c:v>
                </c:pt>
                <c:pt idx="107">
                  <c:v>-0.88120987348512969</c:v>
                </c:pt>
                <c:pt idx="108">
                  <c:v>0.69535705046026663</c:v>
                </c:pt>
                <c:pt idx="109">
                  <c:v>1.3590939766111347</c:v>
                </c:pt>
                <c:pt idx="110">
                  <c:v>0.77227124288973137</c:v>
                </c:pt>
                <c:pt idx="111">
                  <c:v>-1.0436866153971813</c:v>
                </c:pt>
                <c:pt idx="112">
                  <c:v>-0.79063630178733035</c:v>
                </c:pt>
                <c:pt idx="113">
                  <c:v>0.48070559992816531</c:v>
                </c:pt>
                <c:pt idx="114">
                  <c:v>2.1907776768821563</c:v>
                </c:pt>
                <c:pt idx="115">
                  <c:v>1.9252483067822972</c:v>
                </c:pt>
                <c:pt idx="116">
                  <c:v>0.65145388498792833</c:v>
                </c:pt>
                <c:pt idx="117">
                  <c:v>-0.47535464611402034</c:v>
                </c:pt>
                <c:pt idx="118">
                  <c:v>1.3552093900233793</c:v>
                </c:pt>
                <c:pt idx="119">
                  <c:v>-3.4841998882287388</c:v>
                </c:pt>
                <c:pt idx="120">
                  <c:v>-1.0904608354546594</c:v>
                </c:pt>
                <c:pt idx="121">
                  <c:v>2.5007672795742977</c:v>
                </c:pt>
                <c:pt idx="122">
                  <c:v>1.0839706130269633E-2</c:v>
                </c:pt>
                <c:pt idx="123">
                  <c:v>1.3209091717564725</c:v>
                </c:pt>
                <c:pt idx="124">
                  <c:v>-1.3166409945882638</c:v>
                </c:pt>
                <c:pt idx="125">
                  <c:v>2.8065405887240011</c:v>
                </c:pt>
                <c:pt idx="126">
                  <c:v>-0.8836876438022081</c:v>
                </c:pt>
                <c:pt idx="127">
                  <c:v>0.41347920412527905</c:v>
                </c:pt>
                <c:pt idx="128">
                  <c:v>-0.16037952138393408</c:v>
                </c:pt>
                <c:pt idx="129">
                  <c:v>-0.9889049694251959</c:v>
                </c:pt>
                <c:pt idx="130">
                  <c:v>-1.2822502346623512</c:v>
                </c:pt>
                <c:pt idx="131">
                  <c:v>-0.4124815315749224</c:v>
                </c:pt>
                <c:pt idx="132">
                  <c:v>-0.5506655965555991</c:v>
                </c:pt>
                <c:pt idx="133">
                  <c:v>0.40590496082894845</c:v>
                </c:pt>
                <c:pt idx="134">
                  <c:v>1.348332576626122</c:v>
                </c:pt>
                <c:pt idx="135">
                  <c:v>-1.7112492751992008</c:v>
                </c:pt>
                <c:pt idx="136">
                  <c:v>-0.96048436265769688</c:v>
                </c:pt>
                <c:pt idx="137">
                  <c:v>0.49290663361812292</c:v>
                </c:pt>
                <c:pt idx="138">
                  <c:v>-0.58536789330131</c:v>
                </c:pt>
                <c:pt idx="139">
                  <c:v>-0.71532870183139607</c:v>
                </c:pt>
                <c:pt idx="140">
                  <c:v>-0.23895487314777863</c:v>
                </c:pt>
                <c:pt idx="141">
                  <c:v>1.8761534859314146</c:v>
                </c:pt>
                <c:pt idx="142">
                  <c:v>0.15011999912611529</c:v>
                </c:pt>
                <c:pt idx="143">
                  <c:v>0.32412757725164987</c:v>
                </c:pt>
                <c:pt idx="144">
                  <c:v>-0.40469471199537743</c:v>
                </c:pt>
                <c:pt idx="145">
                  <c:v>-1.8543891248569633</c:v>
                </c:pt>
                <c:pt idx="146">
                  <c:v>1.548018241881719</c:v>
                </c:pt>
                <c:pt idx="147">
                  <c:v>1.5292476483780124</c:v>
                </c:pt>
                <c:pt idx="148">
                  <c:v>1.0098469394371108</c:v>
                </c:pt>
                <c:pt idx="149">
                  <c:v>1.5896042173710878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7E-4666-907D-470EAC33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4751"/>
        <c:axId val="417586063"/>
      </c:scatterChart>
      <c:valAx>
        <c:axId val="14862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Number_Of_Competitors: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86063"/>
        <c:crosses val="autoZero"/>
        <c:crossBetween val="midCat"/>
      </c:valAx>
      <c:valAx>
        <c:axId val="417586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24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Gender_Manager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81731293022333"/>
          <c:y val="0.28063556387699096"/>
          <c:w val="0.76380998365770314"/>
          <c:h val="0.5551622252430172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'1.J'!$C$30:$C$179</c:f>
              <c:numCache>
                <c:formatCode>0.00</c:formatCode>
                <c:ptCount val="150"/>
                <c:pt idx="0">
                  <c:v>-4.3460878388053459E-2</c:v>
                </c:pt>
                <c:pt idx="1">
                  <c:v>-0.67831082509859897</c:v>
                </c:pt>
                <c:pt idx="2">
                  <c:v>1.9904789100763089</c:v>
                </c:pt>
                <c:pt idx="3">
                  <c:v>1.4595566838290033</c:v>
                </c:pt>
                <c:pt idx="4">
                  <c:v>-0.88004203574057449</c:v>
                </c:pt>
                <c:pt idx="5">
                  <c:v>1.5272494429966983</c:v>
                </c:pt>
                <c:pt idx="6">
                  <c:v>1.1951511983656378</c:v>
                </c:pt>
                <c:pt idx="7">
                  <c:v>2.9518878196246998</c:v>
                </c:pt>
                <c:pt idx="8">
                  <c:v>2.161999809703941</c:v>
                </c:pt>
                <c:pt idx="9">
                  <c:v>-2.0854164202237406</c:v>
                </c:pt>
                <c:pt idx="10">
                  <c:v>8.4282337564928866E-2</c:v>
                </c:pt>
                <c:pt idx="11">
                  <c:v>-0.42313720358633944</c:v>
                </c:pt>
                <c:pt idx="12">
                  <c:v>-1.0884289135717058</c:v>
                </c:pt>
                <c:pt idx="13">
                  <c:v>-4.0747077260388203</c:v>
                </c:pt>
                <c:pt idx="14">
                  <c:v>4.9343918584899171E-2</c:v>
                </c:pt>
                <c:pt idx="15">
                  <c:v>-0.94801167581536205</c:v>
                </c:pt>
                <c:pt idx="16">
                  <c:v>-0.74471665789335972</c:v>
                </c:pt>
                <c:pt idx="17">
                  <c:v>0.75086877098670968</c:v>
                </c:pt>
                <c:pt idx="18">
                  <c:v>-6.518673305740208E-2</c:v>
                </c:pt>
                <c:pt idx="19">
                  <c:v>-0.32772573043091313</c:v>
                </c:pt>
                <c:pt idx="20">
                  <c:v>-1.3888017843679084</c:v>
                </c:pt>
                <c:pt idx="21">
                  <c:v>1.4087923280087473</c:v>
                </c:pt>
                <c:pt idx="22">
                  <c:v>1.7225675384284074</c:v>
                </c:pt>
                <c:pt idx="23">
                  <c:v>1.5856689504151031</c:v>
                </c:pt>
                <c:pt idx="24">
                  <c:v>1.0804877239019746</c:v>
                </c:pt>
                <c:pt idx="25">
                  <c:v>-1.3590860488567005</c:v>
                </c:pt>
                <c:pt idx="26">
                  <c:v>-1.9630239778295788</c:v>
                </c:pt>
                <c:pt idx="27">
                  <c:v>0.71240537809504723</c:v>
                </c:pt>
                <c:pt idx="28">
                  <c:v>2.4572504580784837</c:v>
                </c:pt>
                <c:pt idx="29">
                  <c:v>-1.4191241724351542</c:v>
                </c:pt>
                <c:pt idx="30">
                  <c:v>-2.6305986171664895</c:v>
                </c:pt>
                <c:pt idx="31">
                  <c:v>-1.4981009247304886</c:v>
                </c:pt>
                <c:pt idx="32">
                  <c:v>-0.15185703244726056</c:v>
                </c:pt>
                <c:pt idx="33">
                  <c:v>-0.32417154991457409</c:v>
                </c:pt>
                <c:pt idx="34">
                  <c:v>0.35577176791689347</c:v>
                </c:pt>
                <c:pt idx="35">
                  <c:v>-1.6113645581276721</c:v>
                </c:pt>
                <c:pt idx="36">
                  <c:v>0.24528456385581165</c:v>
                </c:pt>
                <c:pt idx="37">
                  <c:v>-0.16047620674251206</c:v>
                </c:pt>
                <c:pt idx="38">
                  <c:v>0.35133320085765085</c:v>
                </c:pt>
                <c:pt idx="39">
                  <c:v>-2.0499073591309385</c:v>
                </c:pt>
                <c:pt idx="40">
                  <c:v>-0.25231376774218539</c:v>
                </c:pt>
                <c:pt idx="41">
                  <c:v>-0.7931596762332056</c:v>
                </c:pt>
                <c:pt idx="42">
                  <c:v>6.7942924009265937E-2</c:v>
                </c:pt>
                <c:pt idx="43">
                  <c:v>-1.648151908974711</c:v>
                </c:pt>
                <c:pt idx="44">
                  <c:v>0.58936438835960914</c:v>
                </c:pt>
                <c:pt idx="45">
                  <c:v>0.41714397813344561</c:v>
                </c:pt>
                <c:pt idx="46">
                  <c:v>-0.45771424547103656</c:v>
                </c:pt>
                <c:pt idx="47">
                  <c:v>-1.5208478826192184</c:v>
                </c:pt>
                <c:pt idx="48">
                  <c:v>-1.7250712980228435</c:v>
                </c:pt>
                <c:pt idx="49">
                  <c:v>1.0936612875287839</c:v>
                </c:pt>
                <c:pt idx="50">
                  <c:v>1.2167817522935547</c:v>
                </c:pt>
                <c:pt idx="51">
                  <c:v>-0.91807069872223934</c:v>
                </c:pt>
                <c:pt idx="52">
                  <c:v>-0.85341888171342362</c:v>
                </c:pt>
                <c:pt idx="53">
                  <c:v>-0.42330233388466088</c:v>
                </c:pt>
                <c:pt idx="54">
                  <c:v>-0.86297746558973554</c:v>
                </c:pt>
                <c:pt idx="55">
                  <c:v>-0.67239881056021922</c:v>
                </c:pt>
                <c:pt idx="56">
                  <c:v>-1.1070268438813446</c:v>
                </c:pt>
                <c:pt idx="57">
                  <c:v>-2.43561933306367</c:v>
                </c:pt>
                <c:pt idx="58">
                  <c:v>0.87859169014285143</c:v>
                </c:pt>
                <c:pt idx="59">
                  <c:v>1.9419910825445097</c:v>
                </c:pt>
                <c:pt idx="60">
                  <c:v>-0.37407195173966556</c:v>
                </c:pt>
                <c:pt idx="61">
                  <c:v>2.7295846063007279</c:v>
                </c:pt>
                <c:pt idx="62">
                  <c:v>2.097392494228334E-2</c:v>
                </c:pt>
                <c:pt idx="63">
                  <c:v>-0.83285919852787238</c:v>
                </c:pt>
                <c:pt idx="64">
                  <c:v>3.0252609589771922</c:v>
                </c:pt>
                <c:pt idx="65">
                  <c:v>-1.4978031643870544</c:v>
                </c:pt>
                <c:pt idx="66">
                  <c:v>-3.3757156807199706E-2</c:v>
                </c:pt>
                <c:pt idx="67">
                  <c:v>1.8566188798187149</c:v>
                </c:pt>
                <c:pt idx="68">
                  <c:v>-0.12640894673377545</c:v>
                </c:pt>
                <c:pt idx="69">
                  <c:v>-1.9510909238506358</c:v>
                </c:pt>
                <c:pt idx="70">
                  <c:v>-0.85115124017047528</c:v>
                </c:pt>
                <c:pt idx="71">
                  <c:v>-1.8931239132731292</c:v>
                </c:pt>
                <c:pt idx="72">
                  <c:v>-0.21846148951876998</c:v>
                </c:pt>
                <c:pt idx="73">
                  <c:v>-1.401016734146161</c:v>
                </c:pt>
                <c:pt idx="74">
                  <c:v>-1.2957041035602739</c:v>
                </c:pt>
                <c:pt idx="75">
                  <c:v>0.84704588996709873</c:v>
                </c:pt>
                <c:pt idx="76">
                  <c:v>-0.20727504646469264</c:v>
                </c:pt>
                <c:pt idx="77">
                  <c:v>1.6040108215367255</c:v>
                </c:pt>
                <c:pt idx="78">
                  <c:v>0.60378365873299167</c:v>
                </c:pt>
                <c:pt idx="79">
                  <c:v>9.377550314040306E-3</c:v>
                </c:pt>
                <c:pt idx="80">
                  <c:v>1.2151039433308437</c:v>
                </c:pt>
                <c:pt idx="81">
                  <c:v>2.5965778298578037</c:v>
                </c:pt>
                <c:pt idx="82">
                  <c:v>0.38927864611464891</c:v>
                </c:pt>
                <c:pt idx="83">
                  <c:v>0.32725276313860707</c:v>
                </c:pt>
                <c:pt idx="84">
                  <c:v>1.3149306460626793</c:v>
                </c:pt>
                <c:pt idx="85">
                  <c:v>1.4429432108525573</c:v>
                </c:pt>
                <c:pt idx="86">
                  <c:v>-0.53343958347004872</c:v>
                </c:pt>
                <c:pt idx="87">
                  <c:v>-0.85066924834941915</c:v>
                </c:pt>
                <c:pt idx="88">
                  <c:v>-0.28592080614800253</c:v>
                </c:pt>
                <c:pt idx="89">
                  <c:v>-0.30499890373359051</c:v>
                </c:pt>
                <c:pt idx="90">
                  <c:v>0.56477949606398603</c:v>
                </c:pt>
                <c:pt idx="91">
                  <c:v>-0.1830089837669</c:v>
                </c:pt>
                <c:pt idx="92">
                  <c:v>-3.8095622554877195E-2</c:v>
                </c:pt>
                <c:pt idx="93">
                  <c:v>-8.3749673651933421E-2</c:v>
                </c:pt>
                <c:pt idx="94">
                  <c:v>-4.2931115126540575E-2</c:v>
                </c:pt>
                <c:pt idx="95">
                  <c:v>-1.8724960741679837</c:v>
                </c:pt>
                <c:pt idx="96">
                  <c:v>0.47539604942773117</c:v>
                </c:pt>
                <c:pt idx="97">
                  <c:v>1.0992423648188145</c:v>
                </c:pt>
                <c:pt idx="98">
                  <c:v>-1.224923254209223</c:v>
                </c:pt>
                <c:pt idx="99">
                  <c:v>-0.29025510762832418</c:v>
                </c:pt>
                <c:pt idx="100">
                  <c:v>3.7245920062014974</c:v>
                </c:pt>
                <c:pt idx="101">
                  <c:v>-0.57369331145028823</c:v>
                </c:pt>
                <c:pt idx="102">
                  <c:v>-0.55338388542947392</c:v>
                </c:pt>
                <c:pt idx="103">
                  <c:v>-1.1857826808386456</c:v>
                </c:pt>
                <c:pt idx="104">
                  <c:v>1.6526257151739561</c:v>
                </c:pt>
                <c:pt idx="105">
                  <c:v>-0.59336644715720332</c:v>
                </c:pt>
                <c:pt idx="106">
                  <c:v>-1.8359558848776061</c:v>
                </c:pt>
                <c:pt idx="107">
                  <c:v>-0.88120987348512969</c:v>
                </c:pt>
                <c:pt idx="108">
                  <c:v>0.69535705046026663</c:v>
                </c:pt>
                <c:pt idx="109">
                  <c:v>1.3590939766111347</c:v>
                </c:pt>
                <c:pt idx="110">
                  <c:v>0.77227124288973137</c:v>
                </c:pt>
                <c:pt idx="111">
                  <c:v>-1.0436866153971813</c:v>
                </c:pt>
                <c:pt idx="112">
                  <c:v>-0.79063630178733035</c:v>
                </c:pt>
                <c:pt idx="113">
                  <c:v>0.48070559992816531</c:v>
                </c:pt>
                <c:pt idx="114">
                  <c:v>2.1907776768821563</c:v>
                </c:pt>
                <c:pt idx="115">
                  <c:v>1.9252483067822972</c:v>
                </c:pt>
                <c:pt idx="116">
                  <c:v>0.65145388498792833</c:v>
                </c:pt>
                <c:pt idx="117">
                  <c:v>-0.47535464611402034</c:v>
                </c:pt>
                <c:pt idx="118">
                  <c:v>1.3552093900233793</c:v>
                </c:pt>
                <c:pt idx="119">
                  <c:v>-3.4841998882287388</c:v>
                </c:pt>
                <c:pt idx="120">
                  <c:v>-1.0904608354546594</c:v>
                </c:pt>
                <c:pt idx="121">
                  <c:v>2.5007672795742977</c:v>
                </c:pt>
                <c:pt idx="122">
                  <c:v>1.0839706130269633E-2</c:v>
                </c:pt>
                <c:pt idx="123">
                  <c:v>1.3209091717564725</c:v>
                </c:pt>
                <c:pt idx="124">
                  <c:v>-1.3166409945882638</c:v>
                </c:pt>
                <c:pt idx="125">
                  <c:v>2.8065405887240011</c:v>
                </c:pt>
                <c:pt idx="126">
                  <c:v>-0.8836876438022081</c:v>
                </c:pt>
                <c:pt idx="127">
                  <c:v>0.41347920412527905</c:v>
                </c:pt>
                <c:pt idx="128">
                  <c:v>-0.16037952138393408</c:v>
                </c:pt>
                <c:pt idx="129">
                  <c:v>-0.9889049694251959</c:v>
                </c:pt>
                <c:pt idx="130">
                  <c:v>-1.2822502346623512</c:v>
                </c:pt>
                <c:pt idx="131">
                  <c:v>-0.4124815315749224</c:v>
                </c:pt>
                <c:pt idx="132">
                  <c:v>-0.5506655965555991</c:v>
                </c:pt>
                <c:pt idx="133">
                  <c:v>0.40590496082894845</c:v>
                </c:pt>
                <c:pt idx="134">
                  <c:v>1.348332576626122</c:v>
                </c:pt>
                <c:pt idx="135">
                  <c:v>-1.7112492751992008</c:v>
                </c:pt>
                <c:pt idx="136">
                  <c:v>-0.96048436265769688</c:v>
                </c:pt>
                <c:pt idx="137">
                  <c:v>0.49290663361812292</c:v>
                </c:pt>
                <c:pt idx="138">
                  <c:v>-0.58536789330131</c:v>
                </c:pt>
                <c:pt idx="139">
                  <c:v>-0.71532870183139607</c:v>
                </c:pt>
                <c:pt idx="140">
                  <c:v>-0.23895487314777863</c:v>
                </c:pt>
                <c:pt idx="141">
                  <c:v>1.8761534859314146</c:v>
                </c:pt>
                <c:pt idx="142">
                  <c:v>0.15011999912611529</c:v>
                </c:pt>
                <c:pt idx="143">
                  <c:v>0.32412757725164987</c:v>
                </c:pt>
                <c:pt idx="144">
                  <c:v>-0.40469471199537743</c:v>
                </c:pt>
                <c:pt idx="145">
                  <c:v>-1.8543891248569633</c:v>
                </c:pt>
                <c:pt idx="146">
                  <c:v>1.548018241881719</c:v>
                </c:pt>
                <c:pt idx="147">
                  <c:v>1.5292476483780124</c:v>
                </c:pt>
                <c:pt idx="148">
                  <c:v>1.0098469394371108</c:v>
                </c:pt>
                <c:pt idx="149">
                  <c:v>1.5896042173710878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15-4747-8113-172C1879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9551"/>
        <c:axId val="417574415"/>
      </c:scatterChart>
      <c:valAx>
        <c:axId val="14861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Gender_Manager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74415"/>
        <c:crosses val="autoZero"/>
        <c:crossBetween val="midCat"/>
      </c:valAx>
      <c:valAx>
        <c:axId val="417574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19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Age_Manager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397087460841587"/>
          <c:y val="0.276371551117086"/>
          <c:w val="0.74359060586176728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'1.J'!$C$30:$C$179</c:f>
              <c:numCache>
                <c:formatCode>0.00</c:formatCode>
                <c:ptCount val="150"/>
                <c:pt idx="0">
                  <c:v>-4.3460878388053459E-2</c:v>
                </c:pt>
                <c:pt idx="1">
                  <c:v>-0.67831082509859897</c:v>
                </c:pt>
                <c:pt idx="2">
                  <c:v>1.9904789100763089</c:v>
                </c:pt>
                <c:pt idx="3">
                  <c:v>1.4595566838290033</c:v>
                </c:pt>
                <c:pt idx="4">
                  <c:v>-0.88004203574057449</c:v>
                </c:pt>
                <c:pt idx="5">
                  <c:v>1.5272494429966983</c:v>
                </c:pt>
                <c:pt idx="6">
                  <c:v>1.1951511983656378</c:v>
                </c:pt>
                <c:pt idx="7">
                  <c:v>2.9518878196246998</c:v>
                </c:pt>
                <c:pt idx="8">
                  <c:v>2.161999809703941</c:v>
                </c:pt>
                <c:pt idx="9">
                  <c:v>-2.0854164202237406</c:v>
                </c:pt>
                <c:pt idx="10">
                  <c:v>8.4282337564928866E-2</c:v>
                </c:pt>
                <c:pt idx="11">
                  <c:v>-0.42313720358633944</c:v>
                </c:pt>
                <c:pt idx="12">
                  <c:v>-1.0884289135717058</c:v>
                </c:pt>
                <c:pt idx="13">
                  <c:v>-4.0747077260388203</c:v>
                </c:pt>
                <c:pt idx="14">
                  <c:v>4.9343918584899171E-2</c:v>
                </c:pt>
                <c:pt idx="15">
                  <c:v>-0.94801167581536205</c:v>
                </c:pt>
                <c:pt idx="16">
                  <c:v>-0.74471665789335972</c:v>
                </c:pt>
                <c:pt idx="17">
                  <c:v>0.75086877098670968</c:v>
                </c:pt>
                <c:pt idx="18">
                  <c:v>-6.518673305740208E-2</c:v>
                </c:pt>
                <c:pt idx="19">
                  <c:v>-0.32772573043091313</c:v>
                </c:pt>
                <c:pt idx="20">
                  <c:v>-1.3888017843679084</c:v>
                </c:pt>
                <c:pt idx="21">
                  <c:v>1.4087923280087473</c:v>
                </c:pt>
                <c:pt idx="22">
                  <c:v>1.7225675384284074</c:v>
                </c:pt>
                <c:pt idx="23">
                  <c:v>1.5856689504151031</c:v>
                </c:pt>
                <c:pt idx="24">
                  <c:v>1.0804877239019746</c:v>
                </c:pt>
                <c:pt idx="25">
                  <c:v>-1.3590860488567005</c:v>
                </c:pt>
                <c:pt idx="26">
                  <c:v>-1.9630239778295788</c:v>
                </c:pt>
                <c:pt idx="27">
                  <c:v>0.71240537809504723</c:v>
                </c:pt>
                <c:pt idx="28">
                  <c:v>2.4572504580784837</c:v>
                </c:pt>
                <c:pt idx="29">
                  <c:v>-1.4191241724351542</c:v>
                </c:pt>
                <c:pt idx="30">
                  <c:v>-2.6305986171664895</c:v>
                </c:pt>
                <c:pt idx="31">
                  <c:v>-1.4981009247304886</c:v>
                </c:pt>
                <c:pt idx="32">
                  <c:v>-0.15185703244726056</c:v>
                </c:pt>
                <c:pt idx="33">
                  <c:v>-0.32417154991457409</c:v>
                </c:pt>
                <c:pt idx="34">
                  <c:v>0.35577176791689347</c:v>
                </c:pt>
                <c:pt idx="35">
                  <c:v>-1.6113645581276721</c:v>
                </c:pt>
                <c:pt idx="36">
                  <c:v>0.24528456385581165</c:v>
                </c:pt>
                <c:pt idx="37">
                  <c:v>-0.16047620674251206</c:v>
                </c:pt>
                <c:pt idx="38">
                  <c:v>0.35133320085765085</c:v>
                </c:pt>
                <c:pt idx="39">
                  <c:v>-2.0499073591309385</c:v>
                </c:pt>
                <c:pt idx="40">
                  <c:v>-0.25231376774218539</c:v>
                </c:pt>
                <c:pt idx="41">
                  <c:v>-0.7931596762332056</c:v>
                </c:pt>
                <c:pt idx="42">
                  <c:v>6.7942924009265937E-2</c:v>
                </c:pt>
                <c:pt idx="43">
                  <c:v>-1.648151908974711</c:v>
                </c:pt>
                <c:pt idx="44">
                  <c:v>0.58936438835960914</c:v>
                </c:pt>
                <c:pt idx="45">
                  <c:v>0.41714397813344561</c:v>
                </c:pt>
                <c:pt idx="46">
                  <c:v>-0.45771424547103656</c:v>
                </c:pt>
                <c:pt idx="47">
                  <c:v>-1.5208478826192184</c:v>
                </c:pt>
                <c:pt idx="48">
                  <c:v>-1.7250712980228435</c:v>
                </c:pt>
                <c:pt idx="49">
                  <c:v>1.0936612875287839</c:v>
                </c:pt>
                <c:pt idx="50">
                  <c:v>1.2167817522935547</c:v>
                </c:pt>
                <c:pt idx="51">
                  <c:v>-0.91807069872223934</c:v>
                </c:pt>
                <c:pt idx="52">
                  <c:v>-0.85341888171342362</c:v>
                </c:pt>
                <c:pt idx="53">
                  <c:v>-0.42330233388466088</c:v>
                </c:pt>
                <c:pt idx="54">
                  <c:v>-0.86297746558973554</c:v>
                </c:pt>
                <c:pt idx="55">
                  <c:v>-0.67239881056021922</c:v>
                </c:pt>
                <c:pt idx="56">
                  <c:v>-1.1070268438813446</c:v>
                </c:pt>
                <c:pt idx="57">
                  <c:v>-2.43561933306367</c:v>
                </c:pt>
                <c:pt idx="58">
                  <c:v>0.87859169014285143</c:v>
                </c:pt>
                <c:pt idx="59">
                  <c:v>1.9419910825445097</c:v>
                </c:pt>
                <c:pt idx="60">
                  <c:v>-0.37407195173966556</c:v>
                </c:pt>
                <c:pt idx="61">
                  <c:v>2.7295846063007279</c:v>
                </c:pt>
                <c:pt idx="62">
                  <c:v>2.097392494228334E-2</c:v>
                </c:pt>
                <c:pt idx="63">
                  <c:v>-0.83285919852787238</c:v>
                </c:pt>
                <c:pt idx="64">
                  <c:v>3.0252609589771922</c:v>
                </c:pt>
                <c:pt idx="65">
                  <c:v>-1.4978031643870544</c:v>
                </c:pt>
                <c:pt idx="66">
                  <c:v>-3.3757156807199706E-2</c:v>
                </c:pt>
                <c:pt idx="67">
                  <c:v>1.8566188798187149</c:v>
                </c:pt>
                <c:pt idx="68">
                  <c:v>-0.12640894673377545</c:v>
                </c:pt>
                <c:pt idx="69">
                  <c:v>-1.9510909238506358</c:v>
                </c:pt>
                <c:pt idx="70">
                  <c:v>-0.85115124017047528</c:v>
                </c:pt>
                <c:pt idx="71">
                  <c:v>-1.8931239132731292</c:v>
                </c:pt>
                <c:pt idx="72">
                  <c:v>-0.21846148951876998</c:v>
                </c:pt>
                <c:pt idx="73">
                  <c:v>-1.401016734146161</c:v>
                </c:pt>
                <c:pt idx="74">
                  <c:v>-1.2957041035602739</c:v>
                </c:pt>
                <c:pt idx="75">
                  <c:v>0.84704588996709873</c:v>
                </c:pt>
                <c:pt idx="76">
                  <c:v>-0.20727504646469264</c:v>
                </c:pt>
                <c:pt idx="77">
                  <c:v>1.6040108215367255</c:v>
                </c:pt>
                <c:pt idx="78">
                  <c:v>0.60378365873299167</c:v>
                </c:pt>
                <c:pt idx="79">
                  <c:v>9.377550314040306E-3</c:v>
                </c:pt>
                <c:pt idx="80">
                  <c:v>1.2151039433308437</c:v>
                </c:pt>
                <c:pt idx="81">
                  <c:v>2.5965778298578037</c:v>
                </c:pt>
                <c:pt idx="82">
                  <c:v>0.38927864611464891</c:v>
                </c:pt>
                <c:pt idx="83">
                  <c:v>0.32725276313860707</c:v>
                </c:pt>
                <c:pt idx="84">
                  <c:v>1.3149306460626793</c:v>
                </c:pt>
                <c:pt idx="85">
                  <c:v>1.4429432108525573</c:v>
                </c:pt>
                <c:pt idx="86">
                  <c:v>-0.53343958347004872</c:v>
                </c:pt>
                <c:pt idx="87">
                  <c:v>-0.85066924834941915</c:v>
                </c:pt>
                <c:pt idx="88">
                  <c:v>-0.28592080614800253</c:v>
                </c:pt>
                <c:pt idx="89">
                  <c:v>-0.30499890373359051</c:v>
                </c:pt>
                <c:pt idx="90">
                  <c:v>0.56477949606398603</c:v>
                </c:pt>
                <c:pt idx="91">
                  <c:v>-0.1830089837669</c:v>
                </c:pt>
                <c:pt idx="92">
                  <c:v>-3.8095622554877195E-2</c:v>
                </c:pt>
                <c:pt idx="93">
                  <c:v>-8.3749673651933421E-2</c:v>
                </c:pt>
                <c:pt idx="94">
                  <c:v>-4.2931115126540575E-2</c:v>
                </c:pt>
                <c:pt idx="95">
                  <c:v>-1.8724960741679837</c:v>
                </c:pt>
                <c:pt idx="96">
                  <c:v>0.47539604942773117</c:v>
                </c:pt>
                <c:pt idx="97">
                  <c:v>1.0992423648188145</c:v>
                </c:pt>
                <c:pt idx="98">
                  <c:v>-1.224923254209223</c:v>
                </c:pt>
                <c:pt idx="99">
                  <c:v>-0.29025510762832418</c:v>
                </c:pt>
                <c:pt idx="100">
                  <c:v>3.7245920062014974</c:v>
                </c:pt>
                <c:pt idx="101">
                  <c:v>-0.57369331145028823</c:v>
                </c:pt>
                <c:pt idx="102">
                  <c:v>-0.55338388542947392</c:v>
                </c:pt>
                <c:pt idx="103">
                  <c:v>-1.1857826808386456</c:v>
                </c:pt>
                <c:pt idx="104">
                  <c:v>1.6526257151739561</c:v>
                </c:pt>
                <c:pt idx="105">
                  <c:v>-0.59336644715720332</c:v>
                </c:pt>
                <c:pt idx="106">
                  <c:v>-1.8359558848776061</c:v>
                </c:pt>
                <c:pt idx="107">
                  <c:v>-0.88120987348512969</c:v>
                </c:pt>
                <c:pt idx="108">
                  <c:v>0.69535705046026663</c:v>
                </c:pt>
                <c:pt idx="109">
                  <c:v>1.3590939766111347</c:v>
                </c:pt>
                <c:pt idx="110">
                  <c:v>0.77227124288973137</c:v>
                </c:pt>
                <c:pt idx="111">
                  <c:v>-1.0436866153971813</c:v>
                </c:pt>
                <c:pt idx="112">
                  <c:v>-0.79063630178733035</c:v>
                </c:pt>
                <c:pt idx="113">
                  <c:v>0.48070559992816531</c:v>
                </c:pt>
                <c:pt idx="114">
                  <c:v>2.1907776768821563</c:v>
                </c:pt>
                <c:pt idx="115">
                  <c:v>1.9252483067822972</c:v>
                </c:pt>
                <c:pt idx="116">
                  <c:v>0.65145388498792833</c:v>
                </c:pt>
                <c:pt idx="117">
                  <c:v>-0.47535464611402034</c:v>
                </c:pt>
                <c:pt idx="118">
                  <c:v>1.3552093900233793</c:v>
                </c:pt>
                <c:pt idx="119">
                  <c:v>-3.4841998882287388</c:v>
                </c:pt>
                <c:pt idx="120">
                  <c:v>-1.0904608354546594</c:v>
                </c:pt>
                <c:pt idx="121">
                  <c:v>2.5007672795742977</c:v>
                </c:pt>
                <c:pt idx="122">
                  <c:v>1.0839706130269633E-2</c:v>
                </c:pt>
                <c:pt idx="123">
                  <c:v>1.3209091717564725</c:v>
                </c:pt>
                <c:pt idx="124">
                  <c:v>-1.3166409945882638</c:v>
                </c:pt>
                <c:pt idx="125">
                  <c:v>2.8065405887240011</c:v>
                </c:pt>
                <c:pt idx="126">
                  <c:v>-0.8836876438022081</c:v>
                </c:pt>
                <c:pt idx="127">
                  <c:v>0.41347920412527905</c:v>
                </c:pt>
                <c:pt idx="128">
                  <c:v>-0.16037952138393408</c:v>
                </c:pt>
                <c:pt idx="129">
                  <c:v>-0.9889049694251959</c:v>
                </c:pt>
                <c:pt idx="130">
                  <c:v>-1.2822502346623512</c:v>
                </c:pt>
                <c:pt idx="131">
                  <c:v>-0.4124815315749224</c:v>
                </c:pt>
                <c:pt idx="132">
                  <c:v>-0.5506655965555991</c:v>
                </c:pt>
                <c:pt idx="133">
                  <c:v>0.40590496082894845</c:v>
                </c:pt>
                <c:pt idx="134">
                  <c:v>1.348332576626122</c:v>
                </c:pt>
                <c:pt idx="135">
                  <c:v>-1.7112492751992008</c:v>
                </c:pt>
                <c:pt idx="136">
                  <c:v>-0.96048436265769688</c:v>
                </c:pt>
                <c:pt idx="137">
                  <c:v>0.49290663361812292</c:v>
                </c:pt>
                <c:pt idx="138">
                  <c:v>-0.58536789330131</c:v>
                </c:pt>
                <c:pt idx="139">
                  <c:v>-0.71532870183139607</c:v>
                </c:pt>
                <c:pt idx="140">
                  <c:v>-0.23895487314777863</c:v>
                </c:pt>
                <c:pt idx="141">
                  <c:v>1.8761534859314146</c:v>
                </c:pt>
                <c:pt idx="142">
                  <c:v>0.15011999912611529</c:v>
                </c:pt>
                <c:pt idx="143">
                  <c:v>0.32412757725164987</c:v>
                </c:pt>
                <c:pt idx="144">
                  <c:v>-0.40469471199537743</c:v>
                </c:pt>
                <c:pt idx="145">
                  <c:v>-1.8543891248569633</c:v>
                </c:pt>
                <c:pt idx="146">
                  <c:v>1.548018241881719</c:v>
                </c:pt>
                <c:pt idx="147">
                  <c:v>1.5292476483780124</c:v>
                </c:pt>
                <c:pt idx="148">
                  <c:v>1.0098469394371108</c:v>
                </c:pt>
                <c:pt idx="149">
                  <c:v>1.5896042173710878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E4-43F1-B2BC-53982AD3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5151"/>
        <c:axId val="417574831"/>
      </c:scatterChart>
      <c:valAx>
        <c:axId val="14862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Age_Manager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74831"/>
        <c:crosses val="autoZero"/>
        <c:crossBetween val="midCat"/>
      </c:valAx>
      <c:valAx>
        <c:axId val="41757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25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Experience_Manager  Residual Plot</a:t>
            </a:r>
          </a:p>
        </c:rich>
      </c:tx>
      <c:layout>
        <c:manualLayout>
          <c:xMode val="edge"/>
          <c:yMode val="edge"/>
          <c:x val="1.3836477987421312E-3"/>
          <c:y val="8.56672158154860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'1.J'!$C$30:$C$179</c:f>
              <c:numCache>
                <c:formatCode>0.00</c:formatCode>
                <c:ptCount val="150"/>
                <c:pt idx="0">
                  <c:v>-4.3460878388053459E-2</c:v>
                </c:pt>
                <c:pt idx="1">
                  <c:v>-0.67831082509859897</c:v>
                </c:pt>
                <c:pt idx="2">
                  <c:v>1.9904789100763089</c:v>
                </c:pt>
                <c:pt idx="3">
                  <c:v>1.4595566838290033</c:v>
                </c:pt>
                <c:pt idx="4">
                  <c:v>-0.88004203574057449</c:v>
                </c:pt>
                <c:pt idx="5">
                  <c:v>1.5272494429966983</c:v>
                </c:pt>
                <c:pt idx="6">
                  <c:v>1.1951511983656378</c:v>
                </c:pt>
                <c:pt idx="7">
                  <c:v>2.9518878196246998</c:v>
                </c:pt>
                <c:pt idx="8">
                  <c:v>2.161999809703941</c:v>
                </c:pt>
                <c:pt idx="9">
                  <c:v>-2.0854164202237406</c:v>
                </c:pt>
                <c:pt idx="10">
                  <c:v>8.4282337564928866E-2</c:v>
                </c:pt>
                <c:pt idx="11">
                  <c:v>-0.42313720358633944</c:v>
                </c:pt>
                <c:pt idx="12">
                  <c:v>-1.0884289135717058</c:v>
                </c:pt>
                <c:pt idx="13">
                  <c:v>-4.0747077260388203</c:v>
                </c:pt>
                <c:pt idx="14">
                  <c:v>4.9343918584899171E-2</c:v>
                </c:pt>
                <c:pt idx="15">
                  <c:v>-0.94801167581536205</c:v>
                </c:pt>
                <c:pt idx="16">
                  <c:v>-0.74471665789335972</c:v>
                </c:pt>
                <c:pt idx="17">
                  <c:v>0.75086877098670968</c:v>
                </c:pt>
                <c:pt idx="18">
                  <c:v>-6.518673305740208E-2</c:v>
                </c:pt>
                <c:pt idx="19">
                  <c:v>-0.32772573043091313</c:v>
                </c:pt>
                <c:pt idx="20">
                  <c:v>-1.3888017843679084</c:v>
                </c:pt>
                <c:pt idx="21">
                  <c:v>1.4087923280087473</c:v>
                </c:pt>
                <c:pt idx="22">
                  <c:v>1.7225675384284074</c:v>
                </c:pt>
                <c:pt idx="23">
                  <c:v>1.5856689504151031</c:v>
                </c:pt>
                <c:pt idx="24">
                  <c:v>1.0804877239019746</c:v>
                </c:pt>
                <c:pt idx="25">
                  <c:v>-1.3590860488567005</c:v>
                </c:pt>
                <c:pt idx="26">
                  <c:v>-1.9630239778295788</c:v>
                </c:pt>
                <c:pt idx="27">
                  <c:v>0.71240537809504723</c:v>
                </c:pt>
                <c:pt idx="28">
                  <c:v>2.4572504580784837</c:v>
                </c:pt>
                <c:pt idx="29">
                  <c:v>-1.4191241724351542</c:v>
                </c:pt>
                <c:pt idx="30">
                  <c:v>-2.6305986171664895</c:v>
                </c:pt>
                <c:pt idx="31">
                  <c:v>-1.4981009247304886</c:v>
                </c:pt>
                <c:pt idx="32">
                  <c:v>-0.15185703244726056</c:v>
                </c:pt>
                <c:pt idx="33">
                  <c:v>-0.32417154991457409</c:v>
                </c:pt>
                <c:pt idx="34">
                  <c:v>0.35577176791689347</c:v>
                </c:pt>
                <c:pt idx="35">
                  <c:v>-1.6113645581276721</c:v>
                </c:pt>
                <c:pt idx="36">
                  <c:v>0.24528456385581165</c:v>
                </c:pt>
                <c:pt idx="37">
                  <c:v>-0.16047620674251206</c:v>
                </c:pt>
                <c:pt idx="38">
                  <c:v>0.35133320085765085</c:v>
                </c:pt>
                <c:pt idx="39">
                  <c:v>-2.0499073591309385</c:v>
                </c:pt>
                <c:pt idx="40">
                  <c:v>-0.25231376774218539</c:v>
                </c:pt>
                <c:pt idx="41">
                  <c:v>-0.7931596762332056</c:v>
                </c:pt>
                <c:pt idx="42">
                  <c:v>6.7942924009265937E-2</c:v>
                </c:pt>
                <c:pt idx="43">
                  <c:v>-1.648151908974711</c:v>
                </c:pt>
                <c:pt idx="44">
                  <c:v>0.58936438835960914</c:v>
                </c:pt>
                <c:pt idx="45">
                  <c:v>0.41714397813344561</c:v>
                </c:pt>
                <c:pt idx="46">
                  <c:v>-0.45771424547103656</c:v>
                </c:pt>
                <c:pt idx="47">
                  <c:v>-1.5208478826192184</c:v>
                </c:pt>
                <c:pt idx="48">
                  <c:v>-1.7250712980228435</c:v>
                </c:pt>
                <c:pt idx="49">
                  <c:v>1.0936612875287839</c:v>
                </c:pt>
                <c:pt idx="50">
                  <c:v>1.2167817522935547</c:v>
                </c:pt>
                <c:pt idx="51">
                  <c:v>-0.91807069872223934</c:v>
                </c:pt>
                <c:pt idx="52">
                  <c:v>-0.85341888171342362</c:v>
                </c:pt>
                <c:pt idx="53">
                  <c:v>-0.42330233388466088</c:v>
                </c:pt>
                <c:pt idx="54">
                  <c:v>-0.86297746558973554</c:v>
                </c:pt>
                <c:pt idx="55">
                  <c:v>-0.67239881056021922</c:v>
                </c:pt>
                <c:pt idx="56">
                  <c:v>-1.1070268438813446</c:v>
                </c:pt>
                <c:pt idx="57">
                  <c:v>-2.43561933306367</c:v>
                </c:pt>
                <c:pt idx="58">
                  <c:v>0.87859169014285143</c:v>
                </c:pt>
                <c:pt idx="59">
                  <c:v>1.9419910825445097</c:v>
                </c:pt>
                <c:pt idx="60">
                  <c:v>-0.37407195173966556</c:v>
                </c:pt>
                <c:pt idx="61">
                  <c:v>2.7295846063007279</c:v>
                </c:pt>
                <c:pt idx="62">
                  <c:v>2.097392494228334E-2</c:v>
                </c:pt>
                <c:pt idx="63">
                  <c:v>-0.83285919852787238</c:v>
                </c:pt>
                <c:pt idx="64">
                  <c:v>3.0252609589771922</c:v>
                </c:pt>
                <c:pt idx="65">
                  <c:v>-1.4978031643870544</c:v>
                </c:pt>
                <c:pt idx="66">
                  <c:v>-3.3757156807199706E-2</c:v>
                </c:pt>
                <c:pt idx="67">
                  <c:v>1.8566188798187149</c:v>
                </c:pt>
                <c:pt idx="68">
                  <c:v>-0.12640894673377545</c:v>
                </c:pt>
                <c:pt idx="69">
                  <c:v>-1.9510909238506358</c:v>
                </c:pt>
                <c:pt idx="70">
                  <c:v>-0.85115124017047528</c:v>
                </c:pt>
                <c:pt idx="71">
                  <c:v>-1.8931239132731292</c:v>
                </c:pt>
                <c:pt idx="72">
                  <c:v>-0.21846148951876998</c:v>
                </c:pt>
                <c:pt idx="73">
                  <c:v>-1.401016734146161</c:v>
                </c:pt>
                <c:pt idx="74">
                  <c:v>-1.2957041035602739</c:v>
                </c:pt>
                <c:pt idx="75">
                  <c:v>0.84704588996709873</c:v>
                </c:pt>
                <c:pt idx="76">
                  <c:v>-0.20727504646469264</c:v>
                </c:pt>
                <c:pt idx="77">
                  <c:v>1.6040108215367255</c:v>
                </c:pt>
                <c:pt idx="78">
                  <c:v>0.60378365873299167</c:v>
                </c:pt>
                <c:pt idx="79">
                  <c:v>9.377550314040306E-3</c:v>
                </c:pt>
                <c:pt idx="80">
                  <c:v>1.2151039433308437</c:v>
                </c:pt>
                <c:pt idx="81">
                  <c:v>2.5965778298578037</c:v>
                </c:pt>
                <c:pt idx="82">
                  <c:v>0.38927864611464891</c:v>
                </c:pt>
                <c:pt idx="83">
                  <c:v>0.32725276313860707</c:v>
                </c:pt>
                <c:pt idx="84">
                  <c:v>1.3149306460626793</c:v>
                </c:pt>
                <c:pt idx="85">
                  <c:v>1.4429432108525573</c:v>
                </c:pt>
                <c:pt idx="86">
                  <c:v>-0.53343958347004872</c:v>
                </c:pt>
                <c:pt idx="87">
                  <c:v>-0.85066924834941915</c:v>
                </c:pt>
                <c:pt idx="88">
                  <c:v>-0.28592080614800253</c:v>
                </c:pt>
                <c:pt idx="89">
                  <c:v>-0.30499890373359051</c:v>
                </c:pt>
                <c:pt idx="90">
                  <c:v>0.56477949606398603</c:v>
                </c:pt>
                <c:pt idx="91">
                  <c:v>-0.1830089837669</c:v>
                </c:pt>
                <c:pt idx="92">
                  <c:v>-3.8095622554877195E-2</c:v>
                </c:pt>
                <c:pt idx="93">
                  <c:v>-8.3749673651933421E-2</c:v>
                </c:pt>
                <c:pt idx="94">
                  <c:v>-4.2931115126540575E-2</c:v>
                </c:pt>
                <c:pt idx="95">
                  <c:v>-1.8724960741679837</c:v>
                </c:pt>
                <c:pt idx="96">
                  <c:v>0.47539604942773117</c:v>
                </c:pt>
                <c:pt idx="97">
                  <c:v>1.0992423648188145</c:v>
                </c:pt>
                <c:pt idx="98">
                  <c:v>-1.224923254209223</c:v>
                </c:pt>
                <c:pt idx="99">
                  <c:v>-0.29025510762832418</c:v>
                </c:pt>
                <c:pt idx="100">
                  <c:v>3.7245920062014974</c:v>
                </c:pt>
                <c:pt idx="101">
                  <c:v>-0.57369331145028823</c:v>
                </c:pt>
                <c:pt idx="102">
                  <c:v>-0.55338388542947392</c:v>
                </c:pt>
                <c:pt idx="103">
                  <c:v>-1.1857826808386456</c:v>
                </c:pt>
                <c:pt idx="104">
                  <c:v>1.6526257151739561</c:v>
                </c:pt>
                <c:pt idx="105">
                  <c:v>-0.59336644715720332</c:v>
                </c:pt>
                <c:pt idx="106">
                  <c:v>-1.8359558848776061</c:v>
                </c:pt>
                <c:pt idx="107">
                  <c:v>-0.88120987348512969</c:v>
                </c:pt>
                <c:pt idx="108">
                  <c:v>0.69535705046026663</c:v>
                </c:pt>
                <c:pt idx="109">
                  <c:v>1.3590939766111347</c:v>
                </c:pt>
                <c:pt idx="110">
                  <c:v>0.77227124288973137</c:v>
                </c:pt>
                <c:pt idx="111">
                  <c:v>-1.0436866153971813</c:v>
                </c:pt>
                <c:pt idx="112">
                  <c:v>-0.79063630178733035</c:v>
                </c:pt>
                <c:pt idx="113">
                  <c:v>0.48070559992816531</c:v>
                </c:pt>
                <c:pt idx="114">
                  <c:v>2.1907776768821563</c:v>
                </c:pt>
                <c:pt idx="115">
                  <c:v>1.9252483067822972</c:v>
                </c:pt>
                <c:pt idx="116">
                  <c:v>0.65145388498792833</c:v>
                </c:pt>
                <c:pt idx="117">
                  <c:v>-0.47535464611402034</c:v>
                </c:pt>
                <c:pt idx="118">
                  <c:v>1.3552093900233793</c:v>
                </c:pt>
                <c:pt idx="119">
                  <c:v>-3.4841998882287388</c:v>
                </c:pt>
                <c:pt idx="120">
                  <c:v>-1.0904608354546594</c:v>
                </c:pt>
                <c:pt idx="121">
                  <c:v>2.5007672795742977</c:v>
                </c:pt>
                <c:pt idx="122">
                  <c:v>1.0839706130269633E-2</c:v>
                </c:pt>
                <c:pt idx="123">
                  <c:v>1.3209091717564725</c:v>
                </c:pt>
                <c:pt idx="124">
                  <c:v>-1.3166409945882638</c:v>
                </c:pt>
                <c:pt idx="125">
                  <c:v>2.8065405887240011</c:v>
                </c:pt>
                <c:pt idx="126">
                  <c:v>-0.8836876438022081</c:v>
                </c:pt>
                <c:pt idx="127">
                  <c:v>0.41347920412527905</c:v>
                </c:pt>
                <c:pt idx="128">
                  <c:v>-0.16037952138393408</c:v>
                </c:pt>
                <c:pt idx="129">
                  <c:v>-0.9889049694251959</c:v>
                </c:pt>
                <c:pt idx="130">
                  <c:v>-1.2822502346623512</c:v>
                </c:pt>
                <c:pt idx="131">
                  <c:v>-0.4124815315749224</c:v>
                </c:pt>
                <c:pt idx="132">
                  <c:v>-0.5506655965555991</c:v>
                </c:pt>
                <c:pt idx="133">
                  <c:v>0.40590496082894845</c:v>
                </c:pt>
                <c:pt idx="134">
                  <c:v>1.348332576626122</c:v>
                </c:pt>
                <c:pt idx="135">
                  <c:v>-1.7112492751992008</c:v>
                </c:pt>
                <c:pt idx="136">
                  <c:v>-0.96048436265769688</c:v>
                </c:pt>
                <c:pt idx="137">
                  <c:v>0.49290663361812292</c:v>
                </c:pt>
                <c:pt idx="138">
                  <c:v>-0.58536789330131</c:v>
                </c:pt>
                <c:pt idx="139">
                  <c:v>-0.71532870183139607</c:v>
                </c:pt>
                <c:pt idx="140">
                  <c:v>-0.23895487314777863</c:v>
                </c:pt>
                <c:pt idx="141">
                  <c:v>1.8761534859314146</c:v>
                </c:pt>
                <c:pt idx="142">
                  <c:v>0.15011999912611529</c:v>
                </c:pt>
                <c:pt idx="143">
                  <c:v>0.32412757725164987</c:v>
                </c:pt>
                <c:pt idx="144">
                  <c:v>-0.40469471199537743</c:v>
                </c:pt>
                <c:pt idx="145">
                  <c:v>-1.8543891248569633</c:v>
                </c:pt>
                <c:pt idx="146">
                  <c:v>1.548018241881719</c:v>
                </c:pt>
                <c:pt idx="147">
                  <c:v>1.5292476483780124</c:v>
                </c:pt>
                <c:pt idx="148">
                  <c:v>1.0098469394371108</c:v>
                </c:pt>
                <c:pt idx="149">
                  <c:v>1.5896042173710878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8-47D4-A276-59D4905E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76687"/>
        <c:axId val="417588143"/>
      </c:scatterChart>
      <c:valAx>
        <c:axId val="62297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Experience_Manager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88143"/>
        <c:crosses val="autoZero"/>
        <c:crossBetween val="midCat"/>
      </c:valAx>
      <c:valAx>
        <c:axId val="417588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22976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428639968391047"/>
          <c:y val="0.25879178182197426"/>
          <c:w val="0.69633195044167862"/>
          <c:h val="0.4150049538509673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'1.J'!$F$30:$F$179</c:f>
              <c:numCache>
                <c:formatCode>0.00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'1.J'!$G$30:$G$179</c:f>
              <c:numCache>
                <c:formatCode>0.00</c:formatCode>
                <c:ptCount val="150"/>
                <c:pt idx="0">
                  <c:v>5.9</c:v>
                </c:pt>
                <c:pt idx="1">
                  <c:v>6.2</c:v>
                </c:pt>
                <c:pt idx="2">
                  <c:v>6.6</c:v>
                </c:pt>
                <c:pt idx="3">
                  <c:v>6.6</c:v>
                </c:pt>
                <c:pt idx="4">
                  <c:v>6.8</c:v>
                </c:pt>
                <c:pt idx="5">
                  <c:v>7.2</c:v>
                </c:pt>
                <c:pt idx="6">
                  <c:v>7.2</c:v>
                </c:pt>
                <c:pt idx="7">
                  <c:v>7.3</c:v>
                </c:pt>
                <c:pt idx="8">
                  <c:v>7.4</c:v>
                </c:pt>
                <c:pt idx="9">
                  <c:v>7.4</c:v>
                </c:pt>
                <c:pt idx="10">
                  <c:v>7.5</c:v>
                </c:pt>
                <c:pt idx="11">
                  <c:v>7.5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8.4</c:v>
                </c:pt>
                <c:pt idx="31">
                  <c:v>8.5</c:v>
                </c:pt>
                <c:pt idx="32">
                  <c:v>8.6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9.3000000000000007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9.6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10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10.4</c:v>
                </c:pt>
                <c:pt idx="67">
                  <c:v>10.4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10.6</c:v>
                </c:pt>
                <c:pt idx="72">
                  <c:v>10.7</c:v>
                </c:pt>
                <c:pt idx="73">
                  <c:v>10.7</c:v>
                </c:pt>
                <c:pt idx="74">
                  <c:v>10.9</c:v>
                </c:pt>
                <c:pt idx="75">
                  <c:v>11</c:v>
                </c:pt>
                <c:pt idx="76">
                  <c:v>11.1</c:v>
                </c:pt>
                <c:pt idx="77">
                  <c:v>11.1</c:v>
                </c:pt>
                <c:pt idx="78">
                  <c:v>11.2</c:v>
                </c:pt>
                <c:pt idx="79">
                  <c:v>11.3</c:v>
                </c:pt>
                <c:pt idx="80">
                  <c:v>11.4</c:v>
                </c:pt>
                <c:pt idx="81">
                  <c:v>11.4</c:v>
                </c:pt>
                <c:pt idx="82">
                  <c:v>11.4</c:v>
                </c:pt>
                <c:pt idx="83">
                  <c:v>11.6</c:v>
                </c:pt>
                <c:pt idx="84">
                  <c:v>11.6</c:v>
                </c:pt>
                <c:pt idx="85">
                  <c:v>11.7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12</c:v>
                </c:pt>
                <c:pt idx="90">
                  <c:v>12.1</c:v>
                </c:pt>
                <c:pt idx="91">
                  <c:v>12.2</c:v>
                </c:pt>
                <c:pt idx="92">
                  <c:v>12.4</c:v>
                </c:pt>
                <c:pt idx="93">
                  <c:v>12.4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12.7</c:v>
                </c:pt>
                <c:pt idx="98">
                  <c:v>12.7</c:v>
                </c:pt>
                <c:pt idx="99">
                  <c:v>12.8</c:v>
                </c:pt>
                <c:pt idx="100">
                  <c:v>12.9</c:v>
                </c:pt>
                <c:pt idx="101">
                  <c:v>13.1</c:v>
                </c:pt>
                <c:pt idx="102">
                  <c:v>13.1</c:v>
                </c:pt>
                <c:pt idx="103">
                  <c:v>13.2</c:v>
                </c:pt>
                <c:pt idx="104">
                  <c:v>13.3</c:v>
                </c:pt>
                <c:pt idx="105">
                  <c:v>13.4</c:v>
                </c:pt>
                <c:pt idx="106">
                  <c:v>13.6</c:v>
                </c:pt>
                <c:pt idx="107">
                  <c:v>13.8</c:v>
                </c:pt>
                <c:pt idx="108">
                  <c:v>13.9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14.1</c:v>
                </c:pt>
                <c:pt idx="114">
                  <c:v>14.4</c:v>
                </c:pt>
                <c:pt idx="115">
                  <c:v>14.4</c:v>
                </c:pt>
                <c:pt idx="116">
                  <c:v>14.5</c:v>
                </c:pt>
                <c:pt idx="117">
                  <c:v>14.5</c:v>
                </c:pt>
                <c:pt idx="118">
                  <c:v>14.8</c:v>
                </c:pt>
                <c:pt idx="119">
                  <c:v>14.8</c:v>
                </c:pt>
                <c:pt idx="120">
                  <c:v>14.8</c:v>
                </c:pt>
                <c:pt idx="121">
                  <c:v>14.9</c:v>
                </c:pt>
                <c:pt idx="122">
                  <c:v>15.3</c:v>
                </c:pt>
                <c:pt idx="123">
                  <c:v>15.4</c:v>
                </c:pt>
                <c:pt idx="124">
                  <c:v>15.5</c:v>
                </c:pt>
                <c:pt idx="125">
                  <c:v>15.6</c:v>
                </c:pt>
                <c:pt idx="126">
                  <c:v>15.7</c:v>
                </c:pt>
                <c:pt idx="127">
                  <c:v>15.8</c:v>
                </c:pt>
                <c:pt idx="128">
                  <c:v>15.9</c:v>
                </c:pt>
                <c:pt idx="129">
                  <c:v>15.9</c:v>
                </c:pt>
                <c:pt idx="130">
                  <c:v>16.100000000000001</c:v>
                </c:pt>
                <c:pt idx="131">
                  <c:v>16.2</c:v>
                </c:pt>
                <c:pt idx="132">
                  <c:v>16.2</c:v>
                </c:pt>
                <c:pt idx="133">
                  <c:v>16.3</c:v>
                </c:pt>
                <c:pt idx="134">
                  <c:v>16.7</c:v>
                </c:pt>
                <c:pt idx="135">
                  <c:v>16.8</c:v>
                </c:pt>
                <c:pt idx="136">
                  <c:v>16.899999999999999</c:v>
                </c:pt>
                <c:pt idx="137">
                  <c:v>17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18.2</c:v>
                </c:pt>
                <c:pt idx="141">
                  <c:v>18.2</c:v>
                </c:pt>
                <c:pt idx="142">
                  <c:v>18.3</c:v>
                </c:pt>
                <c:pt idx="143">
                  <c:v>18.5</c:v>
                </c:pt>
                <c:pt idx="144">
                  <c:v>19</c:v>
                </c:pt>
                <c:pt idx="145">
                  <c:v>19.3</c:v>
                </c:pt>
                <c:pt idx="146">
                  <c:v>19.5</c:v>
                </c:pt>
                <c:pt idx="147">
                  <c:v>20.399999999999999</c:v>
                </c:pt>
                <c:pt idx="148">
                  <c:v>21</c:v>
                </c:pt>
                <c:pt idx="149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4-4770-B1B6-833721CDDBD7}"/>
            </c:ext>
          </c:extLst>
        </c:ser>
        <c:ser>
          <c:idx val="1"/>
          <c:order val="1"/>
          <c:tx>
            <c:v>line</c:v>
          </c:tx>
          <c:spPr>
            <a:ln w="19050">
              <a:solidFill>
                <a:srgbClr val="FF0000"/>
              </a:solidFill>
              <a:prstDash val="dash"/>
            </a:ln>
          </c:spPr>
          <c:xVal>
            <c:numRef>
              <c:f>'2.B'!$AA$13:$AA$14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'2.B'!$AB$13:$AB$14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9-4406-BD9D-BE977C5A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3647"/>
        <c:axId val="417590639"/>
      </c:scatterChart>
      <c:valAx>
        <c:axId val="19394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17590639"/>
        <c:crosses val="autoZero"/>
        <c:crossBetween val="midCat"/>
      </c:valAx>
      <c:valAx>
        <c:axId val="41759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Sales ($m)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943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'2.A Logstic Regression'!$N$343:$N$492</c:f>
              <c:numCache>
                <c:formatCode>General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'2.A Logstic Regression'!$O$343:$O$492</c:f>
              <c:numCache>
                <c:formatCode>General</c:formatCode>
                <c:ptCount val="150"/>
                <c:pt idx="0">
                  <c:v>5.9</c:v>
                </c:pt>
                <c:pt idx="1">
                  <c:v>6.2</c:v>
                </c:pt>
                <c:pt idx="2">
                  <c:v>6.6</c:v>
                </c:pt>
                <c:pt idx="3">
                  <c:v>6.6</c:v>
                </c:pt>
                <c:pt idx="4">
                  <c:v>6.8</c:v>
                </c:pt>
                <c:pt idx="5">
                  <c:v>7.2</c:v>
                </c:pt>
                <c:pt idx="6">
                  <c:v>7.2</c:v>
                </c:pt>
                <c:pt idx="7">
                  <c:v>7.3</c:v>
                </c:pt>
                <c:pt idx="8">
                  <c:v>7.4</c:v>
                </c:pt>
                <c:pt idx="9">
                  <c:v>7.4</c:v>
                </c:pt>
                <c:pt idx="10">
                  <c:v>7.5</c:v>
                </c:pt>
                <c:pt idx="11">
                  <c:v>7.5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8.4</c:v>
                </c:pt>
                <c:pt idx="31">
                  <c:v>8.5</c:v>
                </c:pt>
                <c:pt idx="32">
                  <c:v>8.6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9.3000000000000007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9.6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10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10.4</c:v>
                </c:pt>
                <c:pt idx="67">
                  <c:v>10.4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10.6</c:v>
                </c:pt>
                <c:pt idx="72">
                  <c:v>10.7</c:v>
                </c:pt>
                <c:pt idx="73">
                  <c:v>10.7</c:v>
                </c:pt>
                <c:pt idx="74">
                  <c:v>10.9</c:v>
                </c:pt>
                <c:pt idx="75">
                  <c:v>11</c:v>
                </c:pt>
                <c:pt idx="76">
                  <c:v>11.1</c:v>
                </c:pt>
                <c:pt idx="77">
                  <c:v>11.1</c:v>
                </c:pt>
                <c:pt idx="78">
                  <c:v>11.2</c:v>
                </c:pt>
                <c:pt idx="79">
                  <c:v>11.3</c:v>
                </c:pt>
                <c:pt idx="80">
                  <c:v>11.4</c:v>
                </c:pt>
                <c:pt idx="81">
                  <c:v>11.4</c:v>
                </c:pt>
                <c:pt idx="82">
                  <c:v>11.4</c:v>
                </c:pt>
                <c:pt idx="83">
                  <c:v>11.6</c:v>
                </c:pt>
                <c:pt idx="84">
                  <c:v>11.6</c:v>
                </c:pt>
                <c:pt idx="85">
                  <c:v>11.7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12</c:v>
                </c:pt>
                <c:pt idx="90">
                  <c:v>12.1</c:v>
                </c:pt>
                <c:pt idx="91">
                  <c:v>12.2</c:v>
                </c:pt>
                <c:pt idx="92">
                  <c:v>12.4</c:v>
                </c:pt>
                <c:pt idx="93">
                  <c:v>12.4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12.7</c:v>
                </c:pt>
                <c:pt idx="98">
                  <c:v>12.7</c:v>
                </c:pt>
                <c:pt idx="99">
                  <c:v>12.8</c:v>
                </c:pt>
                <c:pt idx="100">
                  <c:v>12.9</c:v>
                </c:pt>
                <c:pt idx="101">
                  <c:v>13.1</c:v>
                </c:pt>
                <c:pt idx="102">
                  <c:v>13.1</c:v>
                </c:pt>
                <c:pt idx="103">
                  <c:v>13.2</c:v>
                </c:pt>
                <c:pt idx="104">
                  <c:v>13.3</c:v>
                </c:pt>
                <c:pt idx="105">
                  <c:v>13.4</c:v>
                </c:pt>
                <c:pt idx="106">
                  <c:v>13.6</c:v>
                </c:pt>
                <c:pt idx="107">
                  <c:v>13.8</c:v>
                </c:pt>
                <c:pt idx="108">
                  <c:v>13.9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14.1</c:v>
                </c:pt>
                <c:pt idx="114">
                  <c:v>14.4</c:v>
                </c:pt>
                <c:pt idx="115">
                  <c:v>14.4</c:v>
                </c:pt>
                <c:pt idx="116">
                  <c:v>14.5</c:v>
                </c:pt>
                <c:pt idx="117">
                  <c:v>14.5</c:v>
                </c:pt>
                <c:pt idx="118">
                  <c:v>14.8</c:v>
                </c:pt>
                <c:pt idx="119">
                  <c:v>14.8</c:v>
                </c:pt>
                <c:pt idx="120">
                  <c:v>14.8</c:v>
                </c:pt>
                <c:pt idx="121">
                  <c:v>14.9</c:v>
                </c:pt>
                <c:pt idx="122">
                  <c:v>15.3</c:v>
                </c:pt>
                <c:pt idx="123">
                  <c:v>15.4</c:v>
                </c:pt>
                <c:pt idx="124">
                  <c:v>15.5</c:v>
                </c:pt>
                <c:pt idx="125">
                  <c:v>15.6</c:v>
                </c:pt>
                <c:pt idx="126">
                  <c:v>15.7</c:v>
                </c:pt>
                <c:pt idx="127">
                  <c:v>15.8</c:v>
                </c:pt>
                <c:pt idx="128">
                  <c:v>15.9</c:v>
                </c:pt>
                <c:pt idx="129">
                  <c:v>15.9</c:v>
                </c:pt>
                <c:pt idx="130">
                  <c:v>16.100000000000001</c:v>
                </c:pt>
                <c:pt idx="131">
                  <c:v>16.2</c:v>
                </c:pt>
                <c:pt idx="132">
                  <c:v>16.2</c:v>
                </c:pt>
                <c:pt idx="133">
                  <c:v>16.3</c:v>
                </c:pt>
                <c:pt idx="134">
                  <c:v>16.7</c:v>
                </c:pt>
                <c:pt idx="135">
                  <c:v>16.8</c:v>
                </c:pt>
                <c:pt idx="136">
                  <c:v>16.899999999999999</c:v>
                </c:pt>
                <c:pt idx="137">
                  <c:v>17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18.2</c:v>
                </c:pt>
                <c:pt idx="141">
                  <c:v>18.2</c:v>
                </c:pt>
                <c:pt idx="142">
                  <c:v>18.3</c:v>
                </c:pt>
                <c:pt idx="143">
                  <c:v>18.5</c:v>
                </c:pt>
                <c:pt idx="144">
                  <c:v>19</c:v>
                </c:pt>
                <c:pt idx="145">
                  <c:v>19.3</c:v>
                </c:pt>
                <c:pt idx="146">
                  <c:v>19.5</c:v>
                </c:pt>
                <c:pt idx="147">
                  <c:v>20.399999999999999</c:v>
                </c:pt>
                <c:pt idx="148">
                  <c:v>21</c:v>
                </c:pt>
                <c:pt idx="149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B-4F80-B9AB-5598123E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65200"/>
        <c:axId val="1485550896"/>
      </c:scatterChart>
      <c:valAx>
        <c:axId val="170986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550896"/>
        <c:crosses val="autoZero"/>
        <c:crossBetween val="midCat"/>
      </c:valAx>
      <c:valAx>
        <c:axId val="148555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Sales ($m)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86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Number_Of_Competitors: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'2.A Logstic Regression'!$C$2:$C$151</c:f>
              <c:numCache>
                <c:formatCode>General</c:formatCode>
                <c:ptCount val="15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0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1</c:v>
                </c:pt>
                <c:pt idx="125">
                  <c:v>4</c:v>
                </c:pt>
                <c:pt idx="126">
                  <c:v>2</c:v>
                </c:pt>
                <c:pt idx="127">
                  <c:v>5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</c:numCache>
            </c:numRef>
          </c:xVal>
          <c:yVal>
            <c:numRef>
              <c:f>'2.B'!$C$27:$C$176</c:f>
              <c:numCache>
                <c:formatCode>General</c:formatCode>
                <c:ptCount val="150"/>
                <c:pt idx="0">
                  <c:v>0.89684304323841957</c:v>
                </c:pt>
                <c:pt idx="1">
                  <c:v>2.8968430432384196</c:v>
                </c:pt>
                <c:pt idx="2">
                  <c:v>4.4579793779437402</c:v>
                </c:pt>
                <c:pt idx="3">
                  <c:v>3.6579793779437395</c:v>
                </c:pt>
                <c:pt idx="4">
                  <c:v>-2.5337251241142322</c:v>
                </c:pt>
                <c:pt idx="5">
                  <c:v>2.4885475452963952</c:v>
                </c:pt>
                <c:pt idx="6">
                  <c:v>2.7411210591079538E-2</c:v>
                </c:pt>
                <c:pt idx="7">
                  <c:v>1.8274112105910802</c:v>
                </c:pt>
                <c:pt idx="8">
                  <c:v>3.9574782025486357</c:v>
                </c:pt>
                <c:pt idx="9">
                  <c:v>-2.6954393024815531</c:v>
                </c:pt>
                <c:pt idx="10">
                  <c:v>-2.7725887894089194</c:v>
                </c:pt>
                <c:pt idx="11">
                  <c:v>4.7579793779437409</c:v>
                </c:pt>
                <c:pt idx="12">
                  <c:v>-1.3012743125419224</c:v>
                </c:pt>
                <c:pt idx="13">
                  <c:v>0.43570670853310922</c:v>
                </c:pt>
                <c:pt idx="14">
                  <c:v>2.5574782025486336</c:v>
                </c:pt>
                <c:pt idx="15">
                  <c:v>-0.33372512411423116</c:v>
                </c:pt>
                <c:pt idx="16">
                  <c:v>6.3574782025486343</c:v>
                </c:pt>
                <c:pt idx="17">
                  <c:v>0.1885475452963945</c:v>
                </c:pt>
                <c:pt idx="18">
                  <c:v>-3.6031569567615804</c:v>
                </c:pt>
                <c:pt idx="19">
                  <c:v>4.0458081824278924</c:v>
                </c:pt>
                <c:pt idx="20">
                  <c:v>0.45164319248826246</c:v>
                </c:pt>
                <c:pt idx="21">
                  <c:v>0.78854754529639592</c:v>
                </c:pt>
                <c:pt idx="22">
                  <c:v>4.6051385411804482</c:v>
                </c:pt>
                <c:pt idx="23">
                  <c:v>0.92741121059107989</c:v>
                </c:pt>
                <c:pt idx="24">
                  <c:v>-1.1031569567615804</c:v>
                </c:pt>
                <c:pt idx="25">
                  <c:v>-4.448356807511737</c:v>
                </c:pt>
                <c:pt idx="26">
                  <c:v>3.8274112105910785</c:v>
                </c:pt>
                <c:pt idx="27">
                  <c:v>-2.2337251241142315</c:v>
                </c:pt>
                <c:pt idx="28">
                  <c:v>-0.53372512411423223</c:v>
                </c:pt>
                <c:pt idx="29">
                  <c:v>3.2274112105910806</c:v>
                </c:pt>
                <c:pt idx="30">
                  <c:v>1.0662748758857674</c:v>
                </c:pt>
                <c:pt idx="31">
                  <c:v>2.7411210591079538E-2</c:v>
                </c:pt>
                <c:pt idx="32">
                  <c:v>-2.6483568075117372</c:v>
                </c:pt>
                <c:pt idx="33">
                  <c:v>1.5579793779437416</c:v>
                </c:pt>
                <c:pt idx="34">
                  <c:v>-4.1420206220562594</c:v>
                </c:pt>
                <c:pt idx="35">
                  <c:v>-4.495439302481552</c:v>
                </c:pt>
                <c:pt idx="36">
                  <c:v>1.098725687458078</c:v>
                </c:pt>
                <c:pt idx="37">
                  <c:v>0.39684304323841957</c:v>
                </c:pt>
                <c:pt idx="38">
                  <c:v>-1.5114524547036048</c:v>
                </c:pt>
                <c:pt idx="39">
                  <c:v>-4.7483568075117368</c:v>
                </c:pt>
                <c:pt idx="40">
                  <c:v>-2.6031569567615804</c:v>
                </c:pt>
                <c:pt idx="41">
                  <c:v>2.7274112105910806</c:v>
                </c:pt>
                <c:pt idx="42">
                  <c:v>-0.54202062205625978</c:v>
                </c:pt>
                <c:pt idx="43">
                  <c:v>2.2274112105910806</c:v>
                </c:pt>
                <c:pt idx="44">
                  <c:v>1.3274112105910802</c:v>
                </c:pt>
                <c:pt idx="45">
                  <c:v>0.25797937794374093</c:v>
                </c:pt>
                <c:pt idx="46">
                  <c:v>-2.4420206220562601</c:v>
                </c:pt>
                <c:pt idx="47">
                  <c:v>-3.8954393024815523</c:v>
                </c:pt>
                <c:pt idx="48">
                  <c:v>-1.0012743125419217</c:v>
                </c:pt>
                <c:pt idx="49">
                  <c:v>-4.8356807511737543E-2</c:v>
                </c:pt>
                <c:pt idx="50">
                  <c:v>2.7458081824278935</c:v>
                </c:pt>
                <c:pt idx="51">
                  <c:v>1.5051385411804468</c:v>
                </c:pt>
                <c:pt idx="52">
                  <c:v>-2.1031569567615804</c:v>
                </c:pt>
                <c:pt idx="53">
                  <c:v>-0.3948614588195527</c:v>
                </c:pt>
                <c:pt idx="54">
                  <c:v>-3.448356807511737</c:v>
                </c:pt>
                <c:pt idx="55">
                  <c:v>-1.7725887894089194</c:v>
                </c:pt>
                <c:pt idx="56">
                  <c:v>-2.2031569567615801</c:v>
                </c:pt>
                <c:pt idx="57">
                  <c:v>-3.2954393024815527</c:v>
                </c:pt>
                <c:pt idx="58">
                  <c:v>3.9574782025486357</c:v>
                </c:pt>
                <c:pt idx="59">
                  <c:v>5.9987256874580783</c:v>
                </c:pt>
                <c:pt idx="60">
                  <c:v>0.35164319248826281</c:v>
                </c:pt>
                <c:pt idx="61">
                  <c:v>2.4574782025486339</c:v>
                </c:pt>
                <c:pt idx="62">
                  <c:v>-3.0483568075117375</c:v>
                </c:pt>
                <c:pt idx="63">
                  <c:v>0.75164319248826317</c:v>
                </c:pt>
                <c:pt idx="64">
                  <c:v>7.4885475452963952</c:v>
                </c:pt>
                <c:pt idx="65">
                  <c:v>-0.67258878940891975</c:v>
                </c:pt>
                <c:pt idx="66">
                  <c:v>2.7516431924882632</c:v>
                </c:pt>
                <c:pt idx="67">
                  <c:v>2.1968430432384203</c:v>
                </c:pt>
                <c:pt idx="68">
                  <c:v>-3.156956761580787E-3</c:v>
                </c:pt>
                <c:pt idx="69">
                  <c:v>-1.2725887894089194</c:v>
                </c:pt>
                <c:pt idx="70">
                  <c:v>-2.1420206220562594</c:v>
                </c:pt>
                <c:pt idx="71">
                  <c:v>-2.0337251241142322</c:v>
                </c:pt>
                <c:pt idx="72">
                  <c:v>-5.0420206220562598</c:v>
                </c:pt>
                <c:pt idx="73">
                  <c:v>0.24580818242789348</c:v>
                </c:pt>
                <c:pt idx="74">
                  <c:v>0.33570670853310958</c:v>
                </c:pt>
                <c:pt idx="75">
                  <c:v>1.1103957075788173</c:v>
                </c:pt>
                <c:pt idx="76">
                  <c:v>-1.2031569567615801</c:v>
                </c:pt>
                <c:pt idx="77">
                  <c:v>4.0357067085331089</c:v>
                </c:pt>
                <c:pt idx="78">
                  <c:v>2.3968430432384196</c:v>
                </c:pt>
                <c:pt idx="79">
                  <c:v>-2.2031569567615801</c:v>
                </c:pt>
                <c:pt idx="80">
                  <c:v>2.3968430432384196</c:v>
                </c:pt>
                <c:pt idx="81">
                  <c:v>2.7574782025486346</c:v>
                </c:pt>
                <c:pt idx="82">
                  <c:v>-4.3954393024815523</c:v>
                </c:pt>
                <c:pt idx="83">
                  <c:v>-2.0337251241142322</c:v>
                </c:pt>
                <c:pt idx="84">
                  <c:v>0.89872568745807868</c:v>
                </c:pt>
                <c:pt idx="85">
                  <c:v>-2.948356807511737</c:v>
                </c:pt>
                <c:pt idx="86">
                  <c:v>-3.3954393024815523</c:v>
                </c:pt>
                <c:pt idx="87">
                  <c:v>-1.1954393024815531</c:v>
                </c:pt>
                <c:pt idx="88">
                  <c:v>-3.2483568075117368</c:v>
                </c:pt>
                <c:pt idx="89">
                  <c:v>3.1968430432384203</c:v>
                </c:pt>
                <c:pt idx="90">
                  <c:v>-1.3642932914668906</c:v>
                </c:pt>
                <c:pt idx="91">
                  <c:v>-2.5337251241142322</c:v>
                </c:pt>
                <c:pt idx="92">
                  <c:v>-5.5420206220562598</c:v>
                </c:pt>
                <c:pt idx="93">
                  <c:v>-0.17258878940891975</c:v>
                </c:pt>
                <c:pt idx="94">
                  <c:v>-1.1337251241142319</c:v>
                </c:pt>
                <c:pt idx="95">
                  <c:v>2.1885475452963945</c:v>
                </c:pt>
                <c:pt idx="96">
                  <c:v>1.0395707578817692E-2</c:v>
                </c:pt>
                <c:pt idx="97">
                  <c:v>-3.0954393024815516</c:v>
                </c:pt>
                <c:pt idx="98">
                  <c:v>-0.57258878940892011</c:v>
                </c:pt>
                <c:pt idx="99">
                  <c:v>2.6516431924882635</c:v>
                </c:pt>
                <c:pt idx="100">
                  <c:v>0.89684304323841957</c:v>
                </c:pt>
                <c:pt idx="101">
                  <c:v>5.0458081824278924</c:v>
                </c:pt>
                <c:pt idx="102">
                  <c:v>0.45164319248826246</c:v>
                </c:pt>
                <c:pt idx="103">
                  <c:v>-3.5954393024815516</c:v>
                </c:pt>
                <c:pt idx="104">
                  <c:v>3.5745703738277967</c:v>
                </c:pt>
                <c:pt idx="105">
                  <c:v>-3.4031569567615811</c:v>
                </c:pt>
                <c:pt idx="106">
                  <c:v>1.7274112105910806</c:v>
                </c:pt>
                <c:pt idx="107">
                  <c:v>1.2987256874580773</c:v>
                </c:pt>
                <c:pt idx="108">
                  <c:v>-1.3337251241142312</c:v>
                </c:pt>
                <c:pt idx="109">
                  <c:v>-3.3725887894089208</c:v>
                </c:pt>
                <c:pt idx="110">
                  <c:v>-3.3725887894089208</c:v>
                </c:pt>
                <c:pt idx="111">
                  <c:v>-1.1031569567615804</c:v>
                </c:pt>
                <c:pt idx="112">
                  <c:v>3.1745703738277964</c:v>
                </c:pt>
                <c:pt idx="113">
                  <c:v>-2.2337251241142315</c:v>
                </c:pt>
                <c:pt idx="114">
                  <c:v>4.9885475452963952</c:v>
                </c:pt>
                <c:pt idx="115">
                  <c:v>3.2987256874580773</c:v>
                </c:pt>
                <c:pt idx="116">
                  <c:v>-1.2483568075117368</c:v>
                </c:pt>
                <c:pt idx="117">
                  <c:v>-1.1642932914668904</c:v>
                </c:pt>
                <c:pt idx="118">
                  <c:v>-1.2725887894089194</c:v>
                </c:pt>
                <c:pt idx="119">
                  <c:v>-0.20315695676158008</c:v>
                </c:pt>
                <c:pt idx="120">
                  <c:v>-4.6954393024815522</c:v>
                </c:pt>
                <c:pt idx="121">
                  <c:v>7.2574782025486329</c:v>
                </c:pt>
                <c:pt idx="122">
                  <c:v>-0.33372512411423116</c:v>
                </c:pt>
                <c:pt idx="123">
                  <c:v>3.0574782025486336</c:v>
                </c:pt>
                <c:pt idx="124">
                  <c:v>1.9987256874580783</c:v>
                </c:pt>
                <c:pt idx="125">
                  <c:v>5.157478202548635</c:v>
                </c:pt>
                <c:pt idx="126">
                  <c:v>-4.3725887894089208</c:v>
                </c:pt>
                <c:pt idx="127">
                  <c:v>0.43570670853310922</c:v>
                </c:pt>
                <c:pt idx="128">
                  <c:v>-0.43372512411423259</c:v>
                </c:pt>
                <c:pt idx="129">
                  <c:v>-4.0483568075117375</c:v>
                </c:pt>
                <c:pt idx="130">
                  <c:v>-1.5483568075117375</c:v>
                </c:pt>
                <c:pt idx="131">
                  <c:v>-3.3725887894089208</c:v>
                </c:pt>
                <c:pt idx="132">
                  <c:v>-4.0954393024815525</c:v>
                </c:pt>
                <c:pt idx="133">
                  <c:v>2.2968430432384199</c:v>
                </c:pt>
                <c:pt idx="134">
                  <c:v>-1.3031569567615797</c:v>
                </c:pt>
                <c:pt idx="135">
                  <c:v>3.0357067085331089</c:v>
                </c:pt>
                <c:pt idx="136">
                  <c:v>-3.6725887894089198</c:v>
                </c:pt>
                <c:pt idx="137">
                  <c:v>-2.1031569567615804</c:v>
                </c:pt>
                <c:pt idx="138">
                  <c:v>-1.4337251241142326</c:v>
                </c:pt>
                <c:pt idx="139">
                  <c:v>-0.2725887894089194</c:v>
                </c:pt>
                <c:pt idx="140">
                  <c:v>-5.2954393024815527</c:v>
                </c:pt>
                <c:pt idx="141">
                  <c:v>3.9274112105910799</c:v>
                </c:pt>
                <c:pt idx="142">
                  <c:v>0.6885475452963945</c:v>
                </c:pt>
                <c:pt idx="143">
                  <c:v>1.3579793779437406</c:v>
                </c:pt>
                <c:pt idx="144">
                  <c:v>-2.2337251241142315</c:v>
                </c:pt>
                <c:pt idx="145">
                  <c:v>2.2045606975184473</c:v>
                </c:pt>
                <c:pt idx="146">
                  <c:v>-2.0337251241142322</c:v>
                </c:pt>
                <c:pt idx="147">
                  <c:v>2.9516431924882625</c:v>
                </c:pt>
                <c:pt idx="148">
                  <c:v>-1.6031569567615804</c:v>
                </c:pt>
                <c:pt idx="149">
                  <c:v>2.9357067085331092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2-466B-9C75-597D3A68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35792"/>
        <c:axId val="1411966896"/>
      </c:scatterChart>
      <c:valAx>
        <c:axId val="154293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Number_Of_Competitors: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966896"/>
        <c:crosses val="autoZero"/>
        <c:crossBetween val="midCat"/>
      </c:valAx>
      <c:valAx>
        <c:axId val="141196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35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409575</xdr:colOff>
      <xdr:row>56</xdr:row>
      <xdr:rowOff>133350</xdr:rowOff>
    </xdr:from>
    <xdr:to>
      <xdr:col>25</xdr:col>
      <xdr:colOff>409575</xdr:colOff>
      <xdr:row>66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58154-3EAF-4DC0-92F3-F0BEC45A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311150</xdr:colOff>
      <xdr:row>44</xdr:row>
      <xdr:rowOff>165100</xdr:rowOff>
    </xdr:from>
    <xdr:to>
      <xdr:col>25</xdr:col>
      <xdr:colOff>311150</xdr:colOff>
      <xdr:row>55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1F6E1-200C-4F2B-B117-35D6D99D6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57</xdr:row>
      <xdr:rowOff>0</xdr:rowOff>
    </xdr:from>
    <xdr:to>
      <xdr:col>19</xdr:col>
      <xdr:colOff>66675</xdr:colOff>
      <xdr:row>67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8FA7E-0439-4103-B364-63FEABD70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44</xdr:row>
      <xdr:rowOff>101600</xdr:rowOff>
    </xdr:from>
    <xdr:to>
      <xdr:col>12</xdr:col>
      <xdr:colOff>295275</xdr:colOff>
      <xdr:row>54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8CD184-CFE8-42E7-9528-CB4D1F99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3175</xdr:colOff>
      <xdr:row>44</xdr:row>
      <xdr:rowOff>92075</xdr:rowOff>
    </xdr:from>
    <xdr:to>
      <xdr:col>19</xdr:col>
      <xdr:colOff>3175</xdr:colOff>
      <xdr:row>54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D4118-8D81-44C0-A479-A2A04F1CB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349250</xdr:colOff>
      <xdr:row>56</xdr:row>
      <xdr:rowOff>88900</xdr:rowOff>
    </xdr:from>
    <xdr:to>
      <xdr:col>12</xdr:col>
      <xdr:colOff>292100</xdr:colOff>
      <xdr:row>66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4A5F26-38F4-4C66-ACA7-FE21848E5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107950</xdr:colOff>
      <xdr:row>22</xdr:row>
      <xdr:rowOff>174625</xdr:rowOff>
    </xdr:from>
    <xdr:to>
      <xdr:col>14</xdr:col>
      <xdr:colOff>50800</xdr:colOff>
      <xdr:row>32</xdr:row>
      <xdr:rowOff>168275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B291A8-0425-4D94-A3BA-44D93823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0</xdr:row>
      <xdr:rowOff>128587</xdr:rowOff>
    </xdr:from>
    <xdr:to>
      <xdr:col>14</xdr:col>
      <xdr:colOff>357187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2895A-D137-4493-9425-393327E01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</xdr:row>
      <xdr:rowOff>42862</xdr:rowOff>
    </xdr:from>
    <xdr:to>
      <xdr:col>13</xdr:col>
      <xdr:colOff>280987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97828-B36B-4A5F-8241-FEFC9FC6A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19</xdr:row>
      <xdr:rowOff>157162</xdr:rowOff>
    </xdr:from>
    <xdr:to>
      <xdr:col>16</xdr:col>
      <xdr:colOff>23812</xdr:colOff>
      <xdr:row>34</xdr:row>
      <xdr:rowOff>42862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0D32C9C-02B9-4A78-9764-ABFE2D267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45</xdr:row>
      <xdr:rowOff>185737</xdr:rowOff>
    </xdr:from>
    <xdr:to>
      <xdr:col>8</xdr:col>
      <xdr:colOff>490537</xdr:colOff>
      <xdr:row>59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A632C-ECA1-42C2-A34D-7072079A2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622299</xdr:colOff>
      <xdr:row>37</xdr:row>
      <xdr:rowOff>28574</xdr:rowOff>
    </xdr:from>
    <xdr:to>
      <xdr:col>15</xdr:col>
      <xdr:colOff>180974</xdr:colOff>
      <xdr:row>62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03E82-ECEC-114E-92AF-51AB897EA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38</xdr:row>
      <xdr:rowOff>33336</xdr:rowOff>
    </xdr:from>
    <xdr:to>
      <xdr:col>6</xdr:col>
      <xdr:colOff>285750</xdr:colOff>
      <xdr:row>54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22FF6-B206-49AA-8F51-826D95C6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22</xdr:row>
      <xdr:rowOff>4761</xdr:rowOff>
    </xdr:from>
    <xdr:to>
      <xdr:col>7</xdr:col>
      <xdr:colOff>742950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220D2-FFF8-45B0-98AC-2CAD8BE9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22</xdr:row>
      <xdr:rowOff>9525</xdr:rowOff>
    </xdr:from>
    <xdr:to>
      <xdr:col>15</xdr:col>
      <xdr:colOff>561975</xdr:colOff>
      <xdr:row>39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C895F-C8B7-4245-A77F-0CA5C1F3B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176</xdr:row>
      <xdr:rowOff>104775</xdr:rowOff>
    </xdr:from>
    <xdr:to>
      <xdr:col>21</xdr:col>
      <xdr:colOff>104775</xdr:colOff>
      <xdr:row>186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D6190-826B-4526-96A9-E15849181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66</xdr:row>
      <xdr:rowOff>76200</xdr:rowOff>
    </xdr:from>
    <xdr:to>
      <xdr:col>9</xdr:col>
      <xdr:colOff>600075</xdr:colOff>
      <xdr:row>76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D99DA-C092-4403-89AA-54CD52FCC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66</xdr:row>
      <xdr:rowOff>180975</xdr:rowOff>
    </xdr:from>
    <xdr:to>
      <xdr:col>17</xdr:col>
      <xdr:colOff>238125</xdr:colOff>
      <xdr:row>77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48CA1-707F-4B00-A964-964337A8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67</xdr:row>
      <xdr:rowOff>66675</xdr:rowOff>
    </xdr:from>
    <xdr:to>
      <xdr:col>24</xdr:col>
      <xdr:colOff>0</xdr:colOff>
      <xdr:row>77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A86A1-A0E2-4457-A1B6-F6CF6187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20</xdr:row>
      <xdr:rowOff>133350</xdr:rowOff>
    </xdr:from>
    <xdr:to>
      <xdr:col>13</xdr:col>
      <xdr:colOff>513291</xdr:colOff>
      <xdr:row>39</xdr:row>
      <xdr:rowOff>153459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B4405ED-4EBE-45C7-B421-5BFDBB94E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57149</xdr:colOff>
      <xdr:row>53</xdr:row>
      <xdr:rowOff>28575</xdr:rowOff>
    </xdr:from>
    <xdr:to>
      <xdr:col>10</xdr:col>
      <xdr:colOff>276224</xdr:colOff>
      <xdr:row>65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1CA681-825D-43BB-9BD3-918DCF38E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11</xdr:col>
      <xdr:colOff>0</xdr:colOff>
      <xdr:row>27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D5E4463-469C-4C44-A563-D54B9242C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2</xdr:row>
      <xdr:rowOff>14287</xdr:rowOff>
    </xdr:from>
    <xdr:to>
      <xdr:col>16</xdr:col>
      <xdr:colOff>71437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F4BD2-22EB-4F5E-9788-9151C0863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1</xdr:row>
      <xdr:rowOff>23812</xdr:rowOff>
    </xdr:from>
    <xdr:to>
      <xdr:col>14</xdr:col>
      <xdr:colOff>166687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09DE6-AD9A-48FF-8242-B84FC94AF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1</xdr:row>
      <xdr:rowOff>4762</xdr:rowOff>
    </xdr:from>
    <xdr:to>
      <xdr:col>13</xdr:col>
      <xdr:colOff>157162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3108-3AC2-4AF2-B722-4254E505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0</xdr:row>
      <xdr:rowOff>138112</xdr:rowOff>
    </xdr:from>
    <xdr:to>
      <xdr:col>13</xdr:col>
      <xdr:colOff>252412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69969-B2DF-4D86-A682-7DBAE324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0</xdr:row>
      <xdr:rowOff>166687</xdr:rowOff>
    </xdr:from>
    <xdr:to>
      <xdr:col>13</xdr:col>
      <xdr:colOff>280987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8DBF4-B515-46F4-B053-3E5BB659E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akin365-my.sharepoint.com/personal/huynhbi_deakin_edu_au/Documents/BLITS_Dataset_Tut5_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ITZ_Survey_Details"/>
      <sheetName val="&amp;UnStack"/>
      <sheetName val="&amp;DataIndices"/>
      <sheetName val="&amp;DataCopy"/>
      <sheetName val="&amp;Miscel_Area"/>
      <sheetName val="&amp;GraphData"/>
      <sheetName val="&amp;WorkArea"/>
      <sheetName val="Survey Data"/>
      <sheetName val="Working"/>
      <sheetName val="Results"/>
      <sheetName val="Inteaction - Binary Var"/>
      <sheetName val="Interaction - Continuous 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E2">
            <v>105</v>
          </cell>
        </row>
        <row r="3">
          <cell r="E3">
            <v>103.2</v>
          </cell>
        </row>
        <row r="4">
          <cell r="E4">
            <v>102.1</v>
          </cell>
        </row>
        <row r="5">
          <cell r="E5">
            <v>92.5</v>
          </cell>
        </row>
        <row r="6">
          <cell r="E6">
            <v>95</v>
          </cell>
        </row>
        <row r="7">
          <cell r="E7">
            <v>99</v>
          </cell>
        </row>
        <row r="8">
          <cell r="E8">
            <v>97.2</v>
          </cell>
        </row>
        <row r="9">
          <cell r="E9">
            <v>98.6</v>
          </cell>
        </row>
        <row r="10">
          <cell r="E10">
            <v>96.4</v>
          </cell>
        </row>
        <row r="11">
          <cell r="E11">
            <v>104.3</v>
          </cell>
        </row>
        <row r="12">
          <cell r="E12">
            <v>104</v>
          </cell>
        </row>
        <row r="13">
          <cell r="E13">
            <v>98</v>
          </cell>
        </row>
        <row r="14">
          <cell r="E14">
            <v>98.2</v>
          </cell>
        </row>
        <row r="15">
          <cell r="E15">
            <v>102.1</v>
          </cell>
        </row>
        <row r="16">
          <cell r="E16">
            <v>106.2</v>
          </cell>
        </row>
        <row r="17">
          <cell r="E17">
            <v>95.4</v>
          </cell>
        </row>
        <row r="18">
          <cell r="E18">
            <v>101</v>
          </cell>
        </row>
        <row r="19">
          <cell r="E19">
            <v>93</v>
          </cell>
        </row>
        <row r="20">
          <cell r="E20">
            <v>96.6</v>
          </cell>
        </row>
        <row r="21">
          <cell r="E21">
            <v>91.4</v>
          </cell>
        </row>
        <row r="22">
          <cell r="E22">
            <v>95.4</v>
          </cell>
        </row>
        <row r="23">
          <cell r="E23">
            <v>105.9</v>
          </cell>
        </row>
        <row r="24">
          <cell r="E24">
            <v>98.3</v>
          </cell>
        </row>
        <row r="25">
          <cell r="E25">
            <v>102.5</v>
          </cell>
        </row>
        <row r="26">
          <cell r="E26">
            <v>94.3</v>
          </cell>
        </row>
        <row r="27">
          <cell r="E27">
            <v>92.4</v>
          </cell>
        </row>
        <row r="28">
          <cell r="E28">
            <v>97.6</v>
          </cell>
        </row>
        <row r="29">
          <cell r="E29">
            <v>98.1</v>
          </cell>
        </row>
        <row r="30">
          <cell r="E30">
            <v>98</v>
          </cell>
        </row>
        <row r="31">
          <cell r="E31">
            <v>98</v>
          </cell>
        </row>
        <row r="32">
          <cell r="E32">
            <v>102.5</v>
          </cell>
        </row>
        <row r="33">
          <cell r="E33">
            <v>103.4</v>
          </cell>
        </row>
        <row r="34">
          <cell r="E34">
            <v>105.1</v>
          </cell>
        </row>
        <row r="35">
          <cell r="E35">
            <v>96.5</v>
          </cell>
        </row>
        <row r="36">
          <cell r="E36">
            <v>107</v>
          </cell>
        </row>
        <row r="37">
          <cell r="E37">
            <v>101.3</v>
          </cell>
        </row>
        <row r="38">
          <cell r="E38">
            <v>91.2</v>
          </cell>
        </row>
        <row r="39">
          <cell r="E39">
            <v>95.3</v>
          </cell>
        </row>
        <row r="40">
          <cell r="E40">
            <v>97.2</v>
          </cell>
        </row>
        <row r="41">
          <cell r="E41">
            <v>102.9</v>
          </cell>
        </row>
        <row r="42">
          <cell r="E42">
            <v>97</v>
          </cell>
        </row>
        <row r="43">
          <cell r="E43">
            <v>94.5</v>
          </cell>
        </row>
        <row r="44">
          <cell r="E44">
            <v>93.5</v>
          </cell>
        </row>
        <row r="45">
          <cell r="E45">
            <v>103.2</v>
          </cell>
        </row>
        <row r="46">
          <cell r="E46">
            <v>107</v>
          </cell>
        </row>
        <row r="47">
          <cell r="E47">
            <v>96.9</v>
          </cell>
        </row>
        <row r="48">
          <cell r="E48">
            <v>95</v>
          </cell>
        </row>
        <row r="49">
          <cell r="E49">
            <v>96.1</v>
          </cell>
        </row>
      </sheetData>
      <sheetData sheetId="8"/>
      <sheetData sheetId="9"/>
      <sheetData sheetId="10">
        <row r="32">
          <cell r="C32" t="str">
            <v>Low IV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A940-3951-433B-89F7-64E2786F57C7}">
  <dimension ref="A1:Z176"/>
  <sheetViews>
    <sheetView showOutlineSymbols="0" topLeftCell="A3" workbookViewId="0">
      <selection activeCell="B4" sqref="B4"/>
    </sheetView>
  </sheetViews>
  <sheetFormatPr defaultColWidth="9" defaultRowHeight="12.75" customHeight="1" x14ac:dyDescent="0.25"/>
  <cols>
    <col min="1" max="1" width="45" style="13" customWidth="1"/>
    <col min="2" max="2" width="79" style="13" customWidth="1"/>
    <col min="3" max="3" width="9.85546875" style="13" customWidth="1"/>
    <col min="4" max="6" width="9" style="13"/>
    <col min="7" max="7" width="9" style="12"/>
    <col min="8" max="8" width="11.28515625" style="13" customWidth="1"/>
    <col min="9" max="9" width="8.28515625" style="12" customWidth="1"/>
    <col min="10" max="11" width="9" style="13"/>
    <col min="12" max="12" width="9.85546875" style="13" customWidth="1"/>
    <col min="13" max="13" width="9" style="13"/>
    <col min="14" max="14" width="11.7109375" style="13" customWidth="1"/>
    <col min="15" max="15" width="9.140625" style="13" customWidth="1"/>
    <col min="16" max="16" width="9.7109375" style="12" customWidth="1"/>
    <col min="17" max="17" width="10.85546875" style="13" customWidth="1"/>
    <col min="18" max="18" width="9" style="12"/>
    <col min="19" max="19" width="11.140625" style="13" customWidth="1"/>
    <col min="20" max="23" width="9" style="13"/>
    <col min="24" max="24" width="9.28515625" style="13" customWidth="1"/>
    <col min="25" max="25" width="9" style="12"/>
    <col min="26" max="26" width="11" style="13" customWidth="1"/>
    <col min="27" max="16384" width="9" style="13"/>
  </cols>
  <sheetData>
    <row r="1" spans="1:11" ht="19.5" customHeight="1" x14ac:dyDescent="0.25">
      <c r="A1" s="177" t="s">
        <v>39</v>
      </c>
      <c r="B1" s="11"/>
      <c r="C1" s="11"/>
      <c r="D1" s="11"/>
      <c r="E1" s="11"/>
      <c r="F1" s="11"/>
    </row>
    <row r="2" spans="1:11" ht="12.75" customHeight="1" x14ac:dyDescent="0.25">
      <c r="A2" s="178"/>
      <c r="B2" s="11"/>
      <c r="C2" s="11"/>
      <c r="D2" s="11" t="s">
        <v>0</v>
      </c>
      <c r="E2" s="11"/>
      <c r="F2" s="11"/>
    </row>
    <row r="3" spans="1:11" ht="12.75" customHeight="1" x14ac:dyDescent="0.25">
      <c r="A3" s="179"/>
    </row>
    <row r="4" spans="1:11" ht="38.25" customHeight="1" x14ac:dyDescent="0.25">
      <c r="A4" s="14" t="s">
        <v>1</v>
      </c>
      <c r="B4" s="11"/>
      <c r="C4" s="11"/>
      <c r="D4" s="11"/>
      <c r="E4" s="11"/>
      <c r="F4" s="11"/>
    </row>
    <row r="5" spans="1:11" ht="38.25" customHeight="1" x14ac:dyDescent="0.25">
      <c r="A5" s="14" t="s">
        <v>40</v>
      </c>
    </row>
    <row r="6" spans="1:11" ht="12.75" customHeight="1" x14ac:dyDescent="0.25">
      <c r="A6" s="11"/>
      <c r="B6" s="11"/>
      <c r="C6" s="11"/>
      <c r="D6" s="11"/>
      <c r="E6" s="11"/>
      <c r="F6" s="11"/>
    </row>
    <row r="7" spans="1:11" ht="12.75" customHeight="1" x14ac:dyDescent="0.25">
      <c r="A7" s="15" t="s">
        <v>25</v>
      </c>
      <c r="B7" s="11" t="s">
        <v>26</v>
      </c>
      <c r="C7" s="11"/>
      <c r="D7" s="11"/>
      <c r="E7" s="11"/>
      <c r="F7" s="11"/>
    </row>
    <row r="8" spans="1:11" ht="12.75" customHeight="1" x14ac:dyDescent="0.25">
      <c r="A8" s="11" t="s">
        <v>12</v>
      </c>
      <c r="B8" s="11" t="s">
        <v>30</v>
      </c>
      <c r="C8" s="11"/>
      <c r="D8" s="11"/>
      <c r="E8" s="11"/>
      <c r="F8" s="11"/>
      <c r="H8" s="16"/>
      <c r="J8" s="16"/>
    </row>
    <row r="9" spans="1:11" ht="12.75" customHeight="1" x14ac:dyDescent="0.25">
      <c r="A9" s="11" t="s">
        <v>14</v>
      </c>
      <c r="B9" s="11" t="s">
        <v>35</v>
      </c>
      <c r="C9" s="11"/>
      <c r="D9" s="11"/>
      <c r="E9" s="11"/>
      <c r="F9" s="11"/>
      <c r="H9" s="11"/>
      <c r="J9" s="11"/>
    </row>
    <row r="10" spans="1:11" ht="12.75" customHeight="1" x14ac:dyDescent="0.25">
      <c r="A10" s="11" t="s">
        <v>13</v>
      </c>
      <c r="B10" s="11" t="s">
        <v>31</v>
      </c>
      <c r="C10" s="11"/>
      <c r="D10" s="11"/>
      <c r="E10" s="11"/>
      <c r="F10" s="11"/>
      <c r="H10" s="11"/>
      <c r="J10" s="11"/>
      <c r="K10" s="11"/>
    </row>
    <row r="11" spans="1:11" ht="12.75" customHeight="1" x14ac:dyDescent="0.25">
      <c r="A11" s="11" t="s">
        <v>15</v>
      </c>
      <c r="B11" s="11" t="s">
        <v>28</v>
      </c>
      <c r="C11" s="11"/>
      <c r="D11" s="11"/>
      <c r="E11" s="11"/>
      <c r="F11" s="11"/>
      <c r="H11" s="11"/>
      <c r="J11" s="11"/>
    </row>
    <row r="12" spans="1:11" ht="12.75" customHeight="1" x14ac:dyDescent="0.25">
      <c r="A12" s="11" t="s">
        <v>29</v>
      </c>
      <c r="B12" s="11" t="s">
        <v>2</v>
      </c>
    </row>
    <row r="13" spans="1:11" ht="12.75" customHeight="1" x14ac:dyDescent="0.25">
      <c r="A13" s="11" t="s">
        <v>16</v>
      </c>
      <c r="B13" s="11" t="s">
        <v>3</v>
      </c>
      <c r="C13" s="11"/>
      <c r="D13" s="11"/>
      <c r="E13" s="11"/>
      <c r="F13" s="11"/>
      <c r="H13" s="11"/>
      <c r="J13" s="11"/>
      <c r="K13" s="11"/>
    </row>
    <row r="14" spans="1:11" ht="12.75" customHeight="1" x14ac:dyDescent="0.25">
      <c r="A14" s="11" t="s">
        <v>17</v>
      </c>
      <c r="B14" s="11" t="s">
        <v>4</v>
      </c>
      <c r="C14" s="11"/>
      <c r="D14" s="11"/>
      <c r="E14" s="11"/>
      <c r="F14" s="11"/>
      <c r="H14" s="11"/>
      <c r="J14" s="11"/>
      <c r="K14" s="11"/>
    </row>
    <row r="15" spans="1:11" ht="12.75" customHeight="1" x14ac:dyDescent="0.25">
      <c r="A15" s="11" t="s">
        <v>19</v>
      </c>
      <c r="B15" s="11" t="s">
        <v>5</v>
      </c>
      <c r="C15" s="11"/>
      <c r="D15" s="11"/>
      <c r="E15" s="11"/>
      <c r="F15" s="11"/>
      <c r="H15" s="11"/>
      <c r="J15" s="11"/>
      <c r="K15" s="11"/>
    </row>
    <row r="16" spans="1:11" ht="12.75" customHeight="1" x14ac:dyDescent="0.25">
      <c r="A16" s="11" t="s">
        <v>20</v>
      </c>
      <c r="B16" s="11" t="s">
        <v>32</v>
      </c>
      <c r="C16" s="11"/>
      <c r="D16" s="11"/>
      <c r="E16" s="11"/>
      <c r="F16" s="11"/>
      <c r="H16" s="11"/>
      <c r="J16" s="11"/>
      <c r="K16" s="11"/>
    </row>
    <row r="17" spans="1:26" ht="12.75" customHeight="1" x14ac:dyDescent="0.25">
      <c r="A17" s="11" t="s">
        <v>21</v>
      </c>
      <c r="B17" s="11" t="s">
        <v>41</v>
      </c>
      <c r="C17" s="11"/>
      <c r="D17" s="11"/>
      <c r="E17" s="11"/>
      <c r="F17" s="11"/>
      <c r="H17" s="11"/>
      <c r="J17" s="11"/>
      <c r="K17" s="11"/>
    </row>
    <row r="18" spans="1:26" ht="12.75" customHeight="1" x14ac:dyDescent="0.25">
      <c r="A18" s="11" t="s">
        <v>22</v>
      </c>
      <c r="B18" s="11" t="s">
        <v>42</v>
      </c>
      <c r="C18" s="11"/>
      <c r="D18" s="11"/>
      <c r="E18" s="11"/>
      <c r="F18" s="11"/>
      <c r="H18" s="11"/>
      <c r="J18" s="11"/>
      <c r="K18" s="11"/>
    </row>
    <row r="19" spans="1:26" ht="12.75" customHeight="1" x14ac:dyDescent="0.25">
      <c r="A19" s="11" t="s">
        <v>24</v>
      </c>
      <c r="B19" s="11" t="s">
        <v>7</v>
      </c>
    </row>
    <row r="20" spans="1:26" ht="12.75" customHeight="1" x14ac:dyDescent="0.25">
      <c r="A20" s="11" t="s">
        <v>23</v>
      </c>
      <c r="B20" s="11" t="s">
        <v>6</v>
      </c>
      <c r="C20" s="11"/>
      <c r="D20" s="11"/>
      <c r="E20" s="11"/>
      <c r="F20" s="11"/>
      <c r="H20" s="11"/>
      <c r="J20" s="11"/>
      <c r="K20" s="11"/>
    </row>
    <row r="21" spans="1:26" ht="12.75" customHeight="1" x14ac:dyDescent="0.25">
      <c r="A21" s="11" t="s">
        <v>18</v>
      </c>
      <c r="B21" s="11" t="s">
        <v>43</v>
      </c>
      <c r="C21" s="11"/>
      <c r="D21" s="11"/>
      <c r="E21" s="11"/>
      <c r="F21" s="11"/>
      <c r="H21" s="11"/>
      <c r="J21" s="11"/>
      <c r="K21" s="11"/>
    </row>
    <row r="22" spans="1:26" ht="12.75" customHeight="1" x14ac:dyDescent="0.25">
      <c r="A22" s="11" t="s">
        <v>33</v>
      </c>
      <c r="B22" s="11" t="s">
        <v>44</v>
      </c>
      <c r="W22" s="17"/>
      <c r="X22" s="17"/>
      <c r="Y22" s="18"/>
      <c r="Z22" s="17"/>
    </row>
    <row r="23" spans="1:26" ht="12.75" customHeight="1" x14ac:dyDescent="0.25">
      <c r="A23" s="11" t="s">
        <v>11</v>
      </c>
      <c r="B23" s="11" t="s">
        <v>27</v>
      </c>
      <c r="C23" s="11"/>
      <c r="D23" s="11"/>
      <c r="E23" s="11"/>
      <c r="F23" s="11"/>
    </row>
    <row r="24" spans="1:26" ht="12.75" customHeight="1" x14ac:dyDescent="0.25">
      <c r="A24" s="11"/>
      <c r="B24" s="11"/>
      <c r="F24" s="21"/>
      <c r="G24" s="18"/>
      <c r="H24" s="17"/>
      <c r="I24" s="18"/>
      <c r="J24" s="17"/>
      <c r="K24" s="17"/>
      <c r="W24" s="19"/>
      <c r="X24" s="19"/>
      <c r="Y24" s="20"/>
      <c r="Z24" s="19"/>
    </row>
    <row r="25" spans="1:26" ht="12.75" customHeight="1" x14ac:dyDescent="0.25">
      <c r="A25" s="11"/>
      <c r="B25" s="11"/>
      <c r="C25" s="21"/>
      <c r="D25" s="21"/>
      <c r="E25" s="21"/>
      <c r="F25" s="21"/>
      <c r="G25" s="18"/>
      <c r="H25" s="17"/>
      <c r="I25" s="18"/>
      <c r="J25" s="17"/>
      <c r="K25" s="17"/>
      <c r="W25" s="19"/>
      <c r="X25" s="19"/>
      <c r="Y25" s="20"/>
      <c r="Z25" s="19"/>
    </row>
    <row r="26" spans="1:26" ht="12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6"/>
      <c r="X26" s="16"/>
      <c r="Y26" s="16"/>
      <c r="Z26" s="16"/>
    </row>
    <row r="27" spans="1:26" ht="12.75" customHeight="1" x14ac:dyDescent="0.25">
      <c r="A27" s="17"/>
      <c r="B27" s="22"/>
      <c r="C27" s="22"/>
      <c r="D27" s="22"/>
      <c r="E27" s="19"/>
      <c r="F27" s="23"/>
      <c r="G27" s="20"/>
      <c r="H27" s="19"/>
      <c r="I27" s="20"/>
      <c r="J27" s="19"/>
      <c r="K27" s="19"/>
      <c r="L27" s="24"/>
      <c r="M27" s="19"/>
      <c r="N27" s="19"/>
      <c r="O27" s="19"/>
      <c r="P27" s="20"/>
      <c r="Q27" s="19"/>
      <c r="R27" s="20"/>
      <c r="S27" s="19"/>
      <c r="T27" s="19"/>
      <c r="U27" s="19"/>
      <c r="V27" s="19"/>
      <c r="W27" s="25"/>
      <c r="X27" s="16"/>
      <c r="Z27" s="16"/>
    </row>
    <row r="28" spans="1:26" ht="12.75" customHeight="1" x14ac:dyDescent="0.25">
      <c r="A28" s="17"/>
      <c r="B28" s="22"/>
      <c r="C28" s="22"/>
      <c r="D28" s="22"/>
      <c r="E28" s="19"/>
      <c r="F28" s="23"/>
      <c r="G28" s="20"/>
      <c r="H28" s="19"/>
      <c r="I28" s="20"/>
      <c r="J28" s="19"/>
      <c r="K28" s="19"/>
      <c r="L28" s="24"/>
      <c r="M28" s="19"/>
      <c r="N28" s="19"/>
      <c r="O28" s="19"/>
      <c r="P28" s="20"/>
      <c r="Q28" s="19"/>
      <c r="R28" s="20"/>
      <c r="S28" s="19"/>
      <c r="T28" s="19"/>
      <c r="U28" s="19"/>
      <c r="V28" s="19"/>
      <c r="W28" s="25"/>
      <c r="X28" s="16"/>
      <c r="Z28" s="16"/>
    </row>
    <row r="29" spans="1:26" ht="12.75" customHeight="1" x14ac:dyDescent="0.25">
      <c r="A29" s="17"/>
      <c r="B29" s="22"/>
      <c r="C29" s="22"/>
      <c r="D29" s="22"/>
      <c r="E29" s="19"/>
      <c r="F29" s="23"/>
      <c r="G29" s="20"/>
      <c r="H29" s="19"/>
      <c r="I29" s="20"/>
      <c r="J29" s="19"/>
      <c r="K29" s="19"/>
      <c r="L29" s="24"/>
      <c r="M29" s="19"/>
      <c r="N29" s="19"/>
      <c r="O29" s="19"/>
      <c r="P29" s="20"/>
      <c r="Q29" s="19"/>
      <c r="R29" s="20"/>
      <c r="S29" s="19"/>
      <c r="T29" s="19"/>
      <c r="U29" s="19"/>
      <c r="V29" s="19"/>
      <c r="W29" s="25"/>
      <c r="X29" s="16"/>
      <c r="Z29" s="16"/>
    </row>
    <row r="30" spans="1:26" ht="12.75" customHeight="1" x14ac:dyDescent="0.25">
      <c r="A30" s="17"/>
      <c r="B30" s="22"/>
      <c r="C30" s="22"/>
      <c r="D30" s="22"/>
      <c r="E30" s="19"/>
      <c r="F30" s="23"/>
      <c r="G30" s="20"/>
      <c r="H30" s="19"/>
      <c r="I30" s="20"/>
      <c r="J30" s="19"/>
      <c r="K30" s="19"/>
      <c r="L30" s="24"/>
      <c r="M30" s="19"/>
      <c r="N30" s="19"/>
      <c r="O30" s="19"/>
      <c r="P30" s="20"/>
      <c r="Q30" s="19"/>
      <c r="R30" s="20"/>
      <c r="S30" s="19"/>
      <c r="T30" s="19"/>
      <c r="U30" s="19"/>
      <c r="V30" s="19"/>
      <c r="W30" s="25"/>
      <c r="X30" s="16"/>
      <c r="Z30" s="16"/>
    </row>
    <row r="31" spans="1:26" ht="12.75" customHeight="1" x14ac:dyDescent="0.25">
      <c r="A31" s="17"/>
      <c r="B31" s="22"/>
      <c r="C31" s="22"/>
      <c r="D31" s="22"/>
      <c r="E31" s="19"/>
      <c r="F31" s="23"/>
      <c r="G31" s="20"/>
      <c r="H31" s="19"/>
      <c r="I31" s="20"/>
      <c r="J31" s="19"/>
      <c r="K31" s="19"/>
      <c r="L31" s="24"/>
      <c r="M31" s="19"/>
      <c r="N31" s="19"/>
      <c r="O31" s="19"/>
      <c r="P31" s="20"/>
      <c r="Q31" s="19"/>
      <c r="R31" s="20"/>
      <c r="S31" s="19"/>
      <c r="T31" s="19"/>
      <c r="U31" s="19"/>
      <c r="V31" s="19"/>
      <c r="W31" s="25"/>
      <c r="X31" s="16"/>
      <c r="Z31" s="16"/>
    </row>
    <row r="32" spans="1:26" ht="12.75" customHeight="1" x14ac:dyDescent="0.25">
      <c r="B32" s="22"/>
      <c r="C32" s="22"/>
      <c r="D32" s="22"/>
      <c r="E32" s="19"/>
      <c r="F32" s="23"/>
      <c r="G32" s="20"/>
      <c r="H32" s="19"/>
      <c r="I32" s="20"/>
      <c r="J32" s="19"/>
      <c r="K32" s="19"/>
      <c r="L32" s="24"/>
      <c r="M32" s="19"/>
      <c r="N32" s="19"/>
      <c r="O32" s="19"/>
      <c r="P32" s="20"/>
      <c r="Q32" s="19"/>
      <c r="R32" s="20"/>
      <c r="S32" s="19"/>
      <c r="T32" s="19"/>
      <c r="U32" s="19"/>
      <c r="V32" s="19"/>
      <c r="W32" s="25"/>
      <c r="X32" s="16"/>
      <c r="Z32" s="16"/>
    </row>
    <row r="33" spans="1:26" ht="12.75" customHeight="1" x14ac:dyDescent="0.25">
      <c r="B33" s="22"/>
      <c r="C33" s="22"/>
      <c r="D33" s="22"/>
      <c r="E33" s="19"/>
      <c r="F33" s="23"/>
      <c r="G33" s="20"/>
      <c r="H33" s="19"/>
      <c r="I33" s="20"/>
      <c r="J33" s="19"/>
      <c r="K33" s="19"/>
      <c r="L33" s="24"/>
      <c r="M33" s="19"/>
      <c r="N33" s="19"/>
      <c r="O33" s="19"/>
      <c r="P33" s="20"/>
      <c r="Q33" s="19"/>
      <c r="R33" s="20"/>
      <c r="S33" s="19"/>
      <c r="T33" s="19"/>
      <c r="U33" s="19"/>
      <c r="V33" s="19"/>
      <c r="W33" s="25"/>
      <c r="X33" s="16"/>
      <c r="Z33" s="16"/>
    </row>
    <row r="34" spans="1:26" ht="12.75" customHeight="1" x14ac:dyDescent="0.25">
      <c r="B34" s="22"/>
      <c r="C34" s="22"/>
      <c r="D34" s="22"/>
      <c r="E34" s="19"/>
      <c r="F34" s="23"/>
      <c r="G34" s="20"/>
      <c r="H34" s="19"/>
      <c r="I34" s="20"/>
      <c r="J34" s="19"/>
      <c r="K34" s="19"/>
      <c r="L34" s="24"/>
      <c r="M34" s="19"/>
      <c r="N34" s="19"/>
      <c r="O34" s="19"/>
      <c r="P34" s="20"/>
      <c r="Q34" s="19"/>
      <c r="R34" s="20"/>
      <c r="S34" s="19"/>
      <c r="T34" s="19"/>
      <c r="U34" s="19"/>
      <c r="V34" s="19"/>
      <c r="W34" s="25"/>
      <c r="X34" s="16"/>
      <c r="Z34" s="16"/>
    </row>
    <row r="35" spans="1:26" ht="12.75" customHeight="1" x14ac:dyDescent="0.25">
      <c r="A35" s="17"/>
      <c r="B35" s="22"/>
      <c r="C35" s="22"/>
      <c r="D35" s="22"/>
      <c r="E35" s="19"/>
      <c r="F35" s="23"/>
      <c r="G35" s="20"/>
      <c r="H35" s="19"/>
      <c r="I35" s="20"/>
      <c r="J35" s="19"/>
      <c r="K35" s="19"/>
      <c r="L35" s="24"/>
      <c r="M35" s="19"/>
      <c r="N35" s="19"/>
      <c r="O35" s="19"/>
      <c r="P35" s="20"/>
      <c r="Q35" s="19"/>
      <c r="R35" s="20"/>
      <c r="S35" s="19"/>
      <c r="T35" s="19"/>
      <c r="U35" s="19"/>
      <c r="V35" s="19"/>
      <c r="W35" s="25"/>
      <c r="X35" s="16"/>
      <c r="Z35" s="16"/>
    </row>
    <row r="36" spans="1:26" ht="12.75" customHeight="1" x14ac:dyDescent="0.25">
      <c r="A36" s="17"/>
      <c r="B36" s="22"/>
      <c r="C36" s="22"/>
      <c r="D36" s="22"/>
      <c r="E36" s="19"/>
      <c r="F36" s="23"/>
      <c r="G36" s="20"/>
      <c r="H36" s="19"/>
      <c r="I36" s="20"/>
      <c r="J36" s="19"/>
      <c r="K36" s="19"/>
      <c r="L36" s="24"/>
      <c r="M36" s="19"/>
      <c r="N36" s="19"/>
      <c r="O36" s="19"/>
      <c r="P36" s="20"/>
      <c r="Q36" s="19"/>
      <c r="R36" s="20"/>
      <c r="S36" s="19"/>
      <c r="T36" s="19"/>
      <c r="U36" s="19"/>
      <c r="V36" s="19"/>
      <c r="W36" s="25"/>
      <c r="X36" s="16"/>
      <c r="Z36" s="16"/>
    </row>
    <row r="37" spans="1:26" ht="12.75" customHeight="1" x14ac:dyDescent="0.25">
      <c r="A37" s="17"/>
      <c r="B37" s="22"/>
      <c r="C37" s="22"/>
      <c r="D37" s="22"/>
      <c r="E37" s="19"/>
      <c r="F37" s="23"/>
      <c r="G37" s="20"/>
      <c r="H37" s="19"/>
      <c r="I37" s="20"/>
      <c r="J37" s="19"/>
      <c r="K37" s="19"/>
      <c r="L37" s="24"/>
      <c r="M37" s="19"/>
      <c r="N37" s="19"/>
      <c r="O37" s="19"/>
      <c r="P37" s="20"/>
      <c r="Q37" s="19"/>
      <c r="R37" s="20"/>
      <c r="S37" s="19"/>
      <c r="T37" s="19"/>
      <c r="U37" s="19"/>
      <c r="V37" s="19"/>
      <c r="W37" s="25"/>
      <c r="X37" s="16"/>
      <c r="Z37" s="16"/>
    </row>
    <row r="38" spans="1:26" ht="12.75" customHeight="1" x14ac:dyDescent="0.25">
      <c r="A38" s="17"/>
      <c r="B38" s="22"/>
      <c r="C38" s="22"/>
      <c r="D38" s="22"/>
      <c r="E38" s="19"/>
      <c r="F38" s="23"/>
      <c r="G38" s="20"/>
      <c r="H38" s="19"/>
      <c r="I38" s="20"/>
      <c r="J38" s="19"/>
      <c r="K38" s="19"/>
      <c r="L38" s="24"/>
      <c r="M38" s="19"/>
      <c r="N38" s="19"/>
      <c r="O38" s="19"/>
      <c r="P38" s="20"/>
      <c r="Q38" s="19"/>
      <c r="R38" s="20"/>
      <c r="S38" s="19"/>
      <c r="T38" s="19"/>
      <c r="U38" s="19"/>
      <c r="V38" s="19"/>
      <c r="W38" s="25"/>
      <c r="X38" s="16"/>
      <c r="Z38" s="16"/>
    </row>
    <row r="39" spans="1:26" ht="12.75" customHeight="1" x14ac:dyDescent="0.25">
      <c r="A39" s="17"/>
      <c r="B39" s="22"/>
      <c r="C39" s="22"/>
      <c r="D39" s="22"/>
      <c r="E39" s="19"/>
      <c r="F39" s="23"/>
      <c r="G39" s="20"/>
      <c r="H39" s="19"/>
      <c r="I39" s="20"/>
      <c r="J39" s="19"/>
      <c r="K39" s="19"/>
      <c r="L39" s="24"/>
      <c r="M39" s="19"/>
      <c r="N39" s="19"/>
      <c r="O39" s="19"/>
      <c r="P39" s="20"/>
      <c r="Q39" s="19"/>
      <c r="R39" s="20"/>
      <c r="S39" s="19"/>
      <c r="T39" s="19"/>
      <c r="U39" s="19"/>
      <c r="V39" s="19"/>
      <c r="W39" s="25"/>
      <c r="X39" s="16"/>
      <c r="Z39" s="16"/>
    </row>
    <row r="40" spans="1:26" ht="12.75" customHeight="1" x14ac:dyDescent="0.25">
      <c r="A40" s="17"/>
      <c r="B40" s="22"/>
      <c r="C40" s="22"/>
      <c r="D40" s="22"/>
      <c r="E40" s="19"/>
      <c r="F40" s="23"/>
      <c r="G40" s="20"/>
      <c r="H40" s="19"/>
      <c r="I40" s="20"/>
      <c r="J40" s="19"/>
      <c r="K40" s="19"/>
      <c r="L40" s="24"/>
      <c r="M40" s="19"/>
      <c r="N40" s="19"/>
      <c r="O40" s="19"/>
      <c r="P40" s="20"/>
      <c r="Q40" s="19"/>
      <c r="R40" s="20"/>
      <c r="S40" s="19"/>
      <c r="T40" s="19"/>
      <c r="U40" s="19"/>
      <c r="V40" s="19"/>
      <c r="W40" s="25"/>
      <c r="X40" s="16"/>
      <c r="Z40" s="16"/>
    </row>
    <row r="41" spans="1:26" ht="12.75" customHeight="1" x14ac:dyDescent="0.25">
      <c r="A41" s="17"/>
      <c r="B41" s="22"/>
      <c r="C41" s="22"/>
      <c r="D41" s="22"/>
      <c r="E41" s="19"/>
      <c r="F41" s="23"/>
      <c r="G41" s="20"/>
      <c r="H41" s="19"/>
      <c r="I41" s="20"/>
      <c r="J41" s="19"/>
      <c r="K41" s="19"/>
      <c r="L41" s="24"/>
      <c r="M41" s="19"/>
      <c r="N41" s="19"/>
      <c r="O41" s="19"/>
      <c r="P41" s="20"/>
      <c r="Q41" s="19"/>
      <c r="R41" s="20"/>
      <c r="S41" s="19"/>
      <c r="T41" s="19"/>
      <c r="U41" s="19"/>
      <c r="V41" s="19"/>
      <c r="W41" s="25"/>
      <c r="X41" s="16"/>
      <c r="Z41" s="16"/>
    </row>
    <row r="42" spans="1:26" ht="12.75" customHeight="1" x14ac:dyDescent="0.25">
      <c r="A42" s="17"/>
      <c r="B42" s="22"/>
      <c r="C42" s="22"/>
      <c r="D42" s="22"/>
      <c r="E42" s="19"/>
      <c r="F42" s="23"/>
      <c r="G42" s="20"/>
      <c r="H42" s="19"/>
      <c r="I42" s="20"/>
      <c r="J42" s="19"/>
      <c r="K42" s="19"/>
      <c r="L42" s="24"/>
      <c r="M42" s="19"/>
      <c r="N42" s="19"/>
      <c r="O42" s="19"/>
      <c r="P42" s="20"/>
      <c r="Q42" s="19"/>
      <c r="R42" s="20"/>
      <c r="S42" s="19"/>
      <c r="T42" s="19"/>
      <c r="U42" s="19"/>
      <c r="V42" s="19"/>
      <c r="W42" s="25"/>
      <c r="X42" s="16"/>
      <c r="Z42" s="16"/>
    </row>
    <row r="43" spans="1:26" ht="12.75" customHeight="1" x14ac:dyDescent="0.25">
      <c r="A43" s="17"/>
      <c r="B43" s="22"/>
      <c r="C43" s="22"/>
      <c r="D43" s="22"/>
      <c r="E43" s="19"/>
      <c r="F43" s="23"/>
      <c r="G43" s="20"/>
      <c r="H43" s="19"/>
      <c r="I43" s="20"/>
      <c r="J43" s="19"/>
      <c r="K43" s="19"/>
      <c r="L43" s="24"/>
      <c r="M43" s="19"/>
      <c r="N43" s="19"/>
      <c r="O43" s="19"/>
      <c r="P43" s="20"/>
      <c r="Q43" s="19"/>
      <c r="R43" s="20"/>
      <c r="S43" s="19"/>
      <c r="T43" s="19"/>
      <c r="U43" s="19"/>
      <c r="V43" s="19"/>
      <c r="W43" s="25"/>
      <c r="X43" s="16"/>
      <c r="Z43" s="16"/>
    </row>
    <row r="44" spans="1:26" ht="12.75" customHeight="1" x14ac:dyDescent="0.25">
      <c r="A44" s="17"/>
      <c r="B44" s="22"/>
      <c r="C44" s="22"/>
      <c r="D44" s="22"/>
      <c r="E44" s="19"/>
      <c r="F44" s="23"/>
      <c r="G44" s="20"/>
      <c r="H44" s="19"/>
      <c r="I44" s="20"/>
      <c r="J44" s="19"/>
      <c r="K44" s="19"/>
      <c r="L44" s="24"/>
      <c r="M44" s="19"/>
      <c r="N44" s="19"/>
      <c r="O44" s="19"/>
      <c r="P44" s="20"/>
      <c r="Q44" s="19"/>
      <c r="R44" s="20"/>
      <c r="S44" s="19"/>
      <c r="T44" s="19"/>
      <c r="U44" s="19"/>
      <c r="V44" s="19"/>
      <c r="W44" s="25"/>
      <c r="X44" s="16"/>
      <c r="Z44" s="16"/>
    </row>
    <row r="45" spans="1:26" ht="12.75" customHeight="1" x14ac:dyDescent="0.25">
      <c r="A45" s="17"/>
      <c r="B45" s="22"/>
      <c r="C45" s="22"/>
      <c r="D45" s="22"/>
      <c r="E45" s="19"/>
      <c r="F45" s="23"/>
      <c r="G45" s="20"/>
      <c r="H45" s="19"/>
      <c r="I45" s="20"/>
      <c r="J45" s="19"/>
      <c r="K45" s="19"/>
      <c r="L45" s="24"/>
      <c r="M45" s="19"/>
      <c r="N45" s="19"/>
      <c r="O45" s="19"/>
      <c r="P45" s="20"/>
      <c r="Q45" s="19"/>
      <c r="R45" s="20"/>
      <c r="S45" s="19"/>
      <c r="T45" s="19"/>
      <c r="U45" s="19"/>
      <c r="V45" s="19"/>
      <c r="W45" s="25"/>
      <c r="X45" s="16"/>
      <c r="Z45" s="16"/>
    </row>
    <row r="46" spans="1:26" ht="12.75" customHeight="1" x14ac:dyDescent="0.25">
      <c r="A46" s="17"/>
      <c r="B46" s="22"/>
      <c r="C46" s="22"/>
      <c r="D46" s="22"/>
      <c r="E46" s="19"/>
      <c r="F46" s="23"/>
      <c r="G46" s="20"/>
      <c r="H46" s="19"/>
      <c r="I46" s="20"/>
      <c r="J46" s="19"/>
      <c r="K46" s="19"/>
      <c r="L46" s="24"/>
      <c r="M46" s="19"/>
      <c r="N46" s="19"/>
      <c r="O46" s="19"/>
      <c r="P46" s="20"/>
      <c r="Q46" s="19"/>
      <c r="R46" s="20"/>
      <c r="S46" s="19"/>
      <c r="T46" s="19"/>
      <c r="U46" s="19"/>
      <c r="V46" s="19"/>
      <c r="W46" s="25"/>
      <c r="X46" s="16"/>
      <c r="Z46" s="16"/>
    </row>
    <row r="47" spans="1:26" ht="12.75" customHeight="1" x14ac:dyDescent="0.25">
      <c r="A47" s="17"/>
      <c r="B47" s="22"/>
      <c r="C47" s="22"/>
      <c r="D47" s="22"/>
      <c r="E47" s="19"/>
      <c r="F47" s="23"/>
      <c r="G47" s="20"/>
      <c r="H47" s="19"/>
      <c r="I47" s="20"/>
      <c r="J47" s="19"/>
      <c r="K47" s="19"/>
      <c r="L47" s="24"/>
      <c r="M47" s="19"/>
      <c r="N47" s="19"/>
      <c r="O47" s="19"/>
      <c r="P47" s="20"/>
      <c r="Q47" s="19"/>
      <c r="R47" s="20"/>
      <c r="S47" s="19"/>
      <c r="T47" s="19"/>
      <c r="U47" s="19"/>
      <c r="V47" s="19"/>
      <c r="W47" s="25"/>
      <c r="X47" s="16"/>
      <c r="Z47" s="16"/>
    </row>
    <row r="48" spans="1:26" ht="12.75" customHeight="1" x14ac:dyDescent="0.25">
      <c r="A48" s="17"/>
      <c r="B48" s="22"/>
      <c r="C48" s="22"/>
      <c r="D48" s="22"/>
      <c r="E48" s="19"/>
      <c r="F48" s="23"/>
      <c r="G48" s="20"/>
      <c r="H48" s="19"/>
      <c r="I48" s="20"/>
      <c r="J48" s="19"/>
      <c r="K48" s="19"/>
      <c r="L48" s="24"/>
      <c r="M48" s="19"/>
      <c r="N48" s="19"/>
      <c r="O48" s="19"/>
      <c r="P48" s="20"/>
      <c r="Q48" s="19"/>
      <c r="R48" s="20"/>
      <c r="S48" s="19"/>
      <c r="T48" s="19"/>
      <c r="U48" s="19"/>
      <c r="V48" s="19"/>
      <c r="W48" s="25"/>
      <c r="X48" s="16"/>
      <c r="Z48" s="16"/>
    </row>
    <row r="49" spans="1:26" ht="12.75" customHeight="1" x14ac:dyDescent="0.25">
      <c r="A49" s="17"/>
      <c r="B49" s="22"/>
      <c r="C49" s="22"/>
      <c r="D49" s="22"/>
      <c r="E49" s="19"/>
      <c r="F49" s="23"/>
      <c r="G49" s="20"/>
      <c r="H49" s="19"/>
      <c r="I49" s="20"/>
      <c r="J49" s="19"/>
      <c r="K49" s="19"/>
      <c r="L49" s="24"/>
      <c r="M49" s="19"/>
      <c r="N49" s="19"/>
      <c r="O49" s="19"/>
      <c r="P49" s="20"/>
      <c r="Q49" s="19"/>
      <c r="R49" s="20"/>
      <c r="S49" s="19"/>
      <c r="T49" s="19"/>
      <c r="U49" s="19"/>
      <c r="V49" s="19"/>
      <c r="W49" s="25"/>
      <c r="X49" s="16"/>
      <c r="Z49" s="16"/>
    </row>
    <row r="50" spans="1:26" ht="12.75" customHeight="1" x14ac:dyDescent="0.25">
      <c r="A50" s="17"/>
      <c r="B50" s="22"/>
      <c r="C50" s="22"/>
      <c r="D50" s="22"/>
      <c r="E50" s="19"/>
      <c r="F50" s="23"/>
      <c r="G50" s="20"/>
      <c r="H50" s="19"/>
      <c r="I50" s="20"/>
      <c r="J50" s="19"/>
      <c r="K50" s="19"/>
      <c r="L50" s="24"/>
      <c r="M50" s="19"/>
      <c r="N50" s="19"/>
      <c r="O50" s="19"/>
      <c r="P50" s="20"/>
      <c r="Q50" s="19"/>
      <c r="R50" s="20"/>
      <c r="S50" s="19"/>
      <c r="T50" s="19"/>
      <c r="U50" s="19"/>
      <c r="V50" s="19"/>
      <c r="W50" s="25"/>
      <c r="X50" s="16"/>
      <c r="Z50" s="16"/>
    </row>
    <row r="51" spans="1:26" ht="12.75" customHeight="1" x14ac:dyDescent="0.25">
      <c r="A51" s="17"/>
      <c r="B51" s="22"/>
      <c r="C51" s="22"/>
      <c r="D51" s="22"/>
      <c r="E51" s="19"/>
      <c r="F51" s="23"/>
      <c r="G51" s="20"/>
      <c r="H51" s="19"/>
      <c r="I51" s="20"/>
      <c r="J51" s="19"/>
      <c r="K51" s="19"/>
      <c r="L51" s="24"/>
      <c r="M51" s="19"/>
      <c r="N51" s="19"/>
      <c r="O51" s="19"/>
      <c r="P51" s="20"/>
      <c r="Q51" s="19"/>
      <c r="R51" s="20"/>
      <c r="S51" s="19"/>
      <c r="T51" s="19"/>
      <c r="U51" s="19"/>
      <c r="V51" s="19"/>
      <c r="W51" s="25"/>
      <c r="X51" s="16"/>
      <c r="Z51" s="16"/>
    </row>
    <row r="52" spans="1:26" ht="12.75" customHeight="1" x14ac:dyDescent="0.25">
      <c r="A52" s="17"/>
      <c r="B52" s="22"/>
      <c r="C52" s="22"/>
      <c r="D52" s="22"/>
      <c r="E52" s="19"/>
      <c r="F52" s="23"/>
      <c r="G52" s="20"/>
      <c r="H52" s="19"/>
      <c r="I52" s="20"/>
      <c r="J52" s="19"/>
      <c r="K52" s="19"/>
      <c r="L52" s="24"/>
      <c r="M52" s="19"/>
      <c r="N52" s="19"/>
      <c r="O52" s="19"/>
      <c r="P52" s="20"/>
      <c r="Q52" s="19"/>
      <c r="R52" s="20"/>
      <c r="S52" s="19"/>
      <c r="T52" s="19"/>
      <c r="U52" s="19"/>
      <c r="V52" s="19"/>
      <c r="W52" s="25"/>
      <c r="X52" s="16"/>
      <c r="Z52" s="16"/>
    </row>
    <row r="53" spans="1:26" ht="12.75" customHeight="1" x14ac:dyDescent="0.25">
      <c r="A53" s="17"/>
      <c r="B53" s="22"/>
      <c r="C53" s="22"/>
      <c r="D53" s="22"/>
      <c r="E53" s="19"/>
      <c r="F53" s="23"/>
      <c r="G53" s="20"/>
      <c r="H53" s="19"/>
      <c r="I53" s="20"/>
      <c r="J53" s="19"/>
      <c r="K53" s="19"/>
      <c r="L53" s="24"/>
      <c r="M53" s="19"/>
      <c r="N53" s="19"/>
      <c r="O53" s="19"/>
      <c r="P53" s="20"/>
      <c r="Q53" s="19"/>
      <c r="R53" s="20"/>
      <c r="S53" s="19"/>
      <c r="T53" s="19"/>
      <c r="U53" s="19"/>
      <c r="V53" s="19"/>
      <c r="W53" s="25"/>
      <c r="X53" s="16"/>
      <c r="Z53" s="16"/>
    </row>
    <row r="54" spans="1:26" ht="12.75" customHeight="1" x14ac:dyDescent="0.25">
      <c r="A54" s="17"/>
      <c r="B54" s="22"/>
      <c r="C54" s="22"/>
      <c r="D54" s="22"/>
      <c r="E54" s="19"/>
      <c r="F54" s="23"/>
      <c r="G54" s="20"/>
      <c r="H54" s="19"/>
      <c r="I54" s="20"/>
      <c r="J54" s="19"/>
      <c r="K54" s="19"/>
      <c r="L54" s="24"/>
      <c r="M54" s="19"/>
      <c r="N54" s="19"/>
      <c r="O54" s="19"/>
      <c r="P54" s="20"/>
      <c r="Q54" s="19"/>
      <c r="R54" s="20"/>
      <c r="S54" s="19"/>
      <c r="T54" s="19"/>
      <c r="U54" s="19"/>
      <c r="V54" s="19"/>
      <c r="W54" s="25"/>
      <c r="X54" s="16"/>
      <c r="Z54" s="16"/>
    </row>
    <row r="55" spans="1:26" ht="12.75" customHeight="1" x14ac:dyDescent="0.25">
      <c r="A55" s="17"/>
      <c r="B55" s="22"/>
      <c r="C55" s="22"/>
      <c r="D55" s="22"/>
      <c r="E55" s="19"/>
      <c r="F55" s="23"/>
      <c r="G55" s="20"/>
      <c r="H55" s="19"/>
      <c r="I55" s="20"/>
      <c r="J55" s="19"/>
      <c r="K55" s="19"/>
      <c r="L55" s="24"/>
      <c r="M55" s="19"/>
      <c r="N55" s="19"/>
      <c r="O55" s="19"/>
      <c r="P55" s="20"/>
      <c r="Q55" s="19"/>
      <c r="R55" s="20"/>
      <c r="S55" s="19"/>
      <c r="T55" s="19"/>
      <c r="U55" s="19"/>
      <c r="V55" s="19"/>
      <c r="W55" s="25"/>
      <c r="X55" s="16"/>
      <c r="Z55" s="16"/>
    </row>
    <row r="56" spans="1:26" ht="12.75" customHeight="1" x14ac:dyDescent="0.25">
      <c r="A56" s="17"/>
      <c r="B56" s="22"/>
      <c r="C56" s="22"/>
      <c r="D56" s="22"/>
      <c r="E56" s="19"/>
      <c r="F56" s="23"/>
      <c r="G56" s="20"/>
      <c r="H56" s="19"/>
      <c r="I56" s="20"/>
      <c r="J56" s="19"/>
      <c r="K56" s="19"/>
      <c r="L56" s="24"/>
      <c r="M56" s="19"/>
      <c r="N56" s="19"/>
      <c r="O56" s="19"/>
      <c r="P56" s="20"/>
      <c r="Q56" s="19"/>
      <c r="R56" s="20"/>
      <c r="S56" s="19"/>
      <c r="T56" s="19"/>
      <c r="U56" s="19"/>
      <c r="V56" s="19"/>
      <c r="W56" s="25"/>
      <c r="X56" s="16"/>
      <c r="Z56" s="16"/>
    </row>
    <row r="57" spans="1:26" ht="12.75" customHeight="1" x14ac:dyDescent="0.25">
      <c r="A57" s="17"/>
      <c r="B57" s="22"/>
      <c r="C57" s="22"/>
      <c r="D57" s="22"/>
      <c r="E57" s="19"/>
      <c r="F57" s="23"/>
      <c r="G57" s="20"/>
      <c r="H57" s="19"/>
      <c r="I57" s="20"/>
      <c r="J57" s="19"/>
      <c r="K57" s="19"/>
      <c r="L57" s="24"/>
      <c r="M57" s="19"/>
      <c r="N57" s="19"/>
      <c r="O57" s="19"/>
      <c r="P57" s="20"/>
      <c r="Q57" s="19"/>
      <c r="R57" s="20"/>
      <c r="S57" s="19"/>
      <c r="T57" s="19"/>
      <c r="U57" s="19"/>
      <c r="V57" s="19"/>
      <c r="W57" s="25"/>
      <c r="X57" s="16"/>
      <c r="Z57" s="16"/>
    </row>
    <row r="58" spans="1:26" ht="12.75" customHeight="1" x14ac:dyDescent="0.25">
      <c r="A58" s="17"/>
      <c r="B58" s="22"/>
      <c r="C58" s="22"/>
      <c r="D58" s="22"/>
      <c r="E58" s="19"/>
      <c r="F58" s="23"/>
      <c r="G58" s="20"/>
      <c r="H58" s="19"/>
      <c r="I58" s="20"/>
      <c r="J58" s="19"/>
      <c r="K58" s="19"/>
      <c r="L58" s="24"/>
      <c r="M58" s="19"/>
      <c r="N58" s="19"/>
      <c r="O58" s="19"/>
      <c r="P58" s="20"/>
      <c r="Q58" s="19"/>
      <c r="R58" s="20"/>
      <c r="S58" s="19"/>
      <c r="T58" s="19"/>
      <c r="U58" s="19"/>
      <c r="V58" s="19"/>
      <c r="W58" s="25"/>
      <c r="X58" s="16"/>
      <c r="Z58" s="16"/>
    </row>
    <row r="59" spans="1:26" ht="12.75" customHeight="1" x14ac:dyDescent="0.25">
      <c r="A59" s="17"/>
      <c r="B59" s="22"/>
      <c r="C59" s="22"/>
      <c r="D59" s="22"/>
      <c r="E59" s="19"/>
      <c r="F59" s="23"/>
      <c r="G59" s="20"/>
      <c r="H59" s="19"/>
      <c r="I59" s="20"/>
      <c r="J59" s="19"/>
      <c r="K59" s="19"/>
      <c r="L59" s="24"/>
      <c r="M59" s="19"/>
      <c r="N59" s="19"/>
      <c r="O59" s="19"/>
      <c r="P59" s="20"/>
      <c r="Q59" s="19"/>
      <c r="R59" s="20"/>
      <c r="S59" s="19"/>
      <c r="T59" s="19"/>
      <c r="U59" s="19"/>
      <c r="V59" s="19"/>
      <c r="W59" s="25"/>
      <c r="X59" s="16"/>
      <c r="Z59" s="16"/>
    </row>
    <row r="60" spans="1:26" ht="12.75" customHeight="1" x14ac:dyDescent="0.25">
      <c r="A60" s="17"/>
      <c r="B60" s="22"/>
      <c r="C60" s="22"/>
      <c r="D60" s="22"/>
      <c r="E60" s="19"/>
      <c r="F60" s="23"/>
      <c r="G60" s="20"/>
      <c r="H60" s="19"/>
      <c r="I60" s="20"/>
      <c r="J60" s="19"/>
      <c r="K60" s="19"/>
      <c r="L60" s="24"/>
      <c r="M60" s="19"/>
      <c r="N60" s="19"/>
      <c r="O60" s="19"/>
      <c r="P60" s="20"/>
      <c r="Q60" s="19"/>
      <c r="R60" s="20"/>
      <c r="S60" s="19"/>
      <c r="T60" s="19"/>
      <c r="U60" s="19"/>
      <c r="V60" s="19"/>
      <c r="W60" s="25"/>
      <c r="X60" s="16"/>
      <c r="Z60" s="16"/>
    </row>
    <row r="61" spans="1:26" ht="12.75" customHeight="1" x14ac:dyDescent="0.25">
      <c r="A61" s="17"/>
      <c r="B61" s="22"/>
      <c r="C61" s="22"/>
      <c r="D61" s="22"/>
      <c r="E61" s="19"/>
      <c r="F61" s="23"/>
      <c r="G61" s="20"/>
      <c r="H61" s="19"/>
      <c r="I61" s="20"/>
      <c r="J61" s="19"/>
      <c r="K61" s="19"/>
      <c r="L61" s="24"/>
      <c r="M61" s="19"/>
      <c r="N61" s="19"/>
      <c r="O61" s="19"/>
      <c r="P61" s="20"/>
      <c r="Q61" s="19"/>
      <c r="R61" s="20"/>
      <c r="S61" s="19"/>
      <c r="T61" s="19"/>
      <c r="U61" s="19"/>
      <c r="V61" s="19"/>
      <c r="W61" s="25"/>
      <c r="X61" s="16"/>
      <c r="Z61" s="16"/>
    </row>
    <row r="62" spans="1:26" ht="12.75" customHeight="1" x14ac:dyDescent="0.25">
      <c r="A62" s="17"/>
      <c r="B62" s="22"/>
      <c r="C62" s="22"/>
      <c r="D62" s="22"/>
      <c r="E62" s="19"/>
      <c r="F62" s="23"/>
      <c r="G62" s="20"/>
      <c r="H62" s="19"/>
      <c r="I62" s="20"/>
      <c r="J62" s="19"/>
      <c r="K62" s="19"/>
      <c r="L62" s="24"/>
      <c r="M62" s="19"/>
      <c r="N62" s="19"/>
      <c r="O62" s="19"/>
      <c r="P62" s="20"/>
      <c r="Q62" s="19"/>
      <c r="R62" s="20"/>
      <c r="S62" s="19"/>
      <c r="T62" s="19"/>
      <c r="U62" s="19"/>
      <c r="V62" s="19"/>
      <c r="W62" s="25"/>
      <c r="X62" s="16"/>
      <c r="Z62" s="16"/>
    </row>
    <row r="63" spans="1:26" ht="12.75" customHeight="1" x14ac:dyDescent="0.25">
      <c r="A63" s="17"/>
      <c r="B63" s="22"/>
      <c r="C63" s="22"/>
      <c r="D63" s="22"/>
      <c r="E63" s="19"/>
      <c r="F63" s="23"/>
      <c r="G63" s="20"/>
      <c r="H63" s="19"/>
      <c r="I63" s="20"/>
      <c r="J63" s="19"/>
      <c r="K63" s="19"/>
      <c r="L63" s="24"/>
      <c r="M63" s="19"/>
      <c r="N63" s="19"/>
      <c r="O63" s="19"/>
      <c r="P63" s="20"/>
      <c r="Q63" s="19"/>
      <c r="R63" s="20"/>
      <c r="S63" s="19"/>
      <c r="T63" s="19"/>
      <c r="U63" s="19"/>
      <c r="V63" s="19"/>
      <c r="W63" s="25"/>
      <c r="X63" s="16"/>
      <c r="Z63" s="16"/>
    </row>
    <row r="64" spans="1:26" ht="12.75" customHeight="1" x14ac:dyDescent="0.25">
      <c r="A64" s="17"/>
      <c r="B64" s="22"/>
      <c r="C64" s="22"/>
      <c r="D64" s="22"/>
      <c r="E64" s="19"/>
      <c r="F64" s="23"/>
      <c r="G64" s="20"/>
      <c r="H64" s="19"/>
      <c r="I64" s="20"/>
      <c r="J64" s="19"/>
      <c r="K64" s="19"/>
      <c r="L64" s="24"/>
      <c r="M64" s="19"/>
      <c r="N64" s="19"/>
      <c r="O64" s="19"/>
      <c r="P64" s="20"/>
      <c r="Q64" s="19"/>
      <c r="R64" s="20"/>
      <c r="S64" s="19"/>
      <c r="T64" s="19"/>
      <c r="U64" s="19"/>
      <c r="V64" s="19"/>
      <c r="W64" s="25"/>
      <c r="X64" s="16"/>
      <c r="Z64" s="16"/>
    </row>
    <row r="65" spans="1:26" ht="12.75" customHeight="1" x14ac:dyDescent="0.25">
      <c r="A65" s="17"/>
      <c r="B65" s="22"/>
      <c r="C65" s="22"/>
      <c r="D65" s="22"/>
      <c r="E65" s="19"/>
      <c r="F65" s="23"/>
      <c r="G65" s="20"/>
      <c r="H65" s="19"/>
      <c r="I65" s="20"/>
      <c r="J65" s="19"/>
      <c r="K65" s="19"/>
      <c r="L65" s="24"/>
      <c r="M65" s="19"/>
      <c r="N65" s="19"/>
      <c r="O65" s="19"/>
      <c r="P65" s="20"/>
      <c r="Q65" s="19"/>
      <c r="R65" s="20"/>
      <c r="S65" s="19"/>
      <c r="T65" s="19"/>
      <c r="U65" s="19"/>
      <c r="V65" s="19"/>
      <c r="W65" s="25"/>
      <c r="X65" s="16"/>
      <c r="Z65" s="16"/>
    </row>
    <row r="66" spans="1:26" ht="12.75" customHeight="1" x14ac:dyDescent="0.25">
      <c r="A66" s="17"/>
      <c r="B66" s="26"/>
      <c r="C66" s="26"/>
      <c r="D66" s="26"/>
      <c r="E66" s="17"/>
      <c r="F66" s="27"/>
      <c r="G66" s="18"/>
      <c r="H66" s="17"/>
      <c r="I66" s="18"/>
      <c r="J66" s="17"/>
      <c r="K66" s="17"/>
      <c r="L66" s="28"/>
      <c r="M66" s="17"/>
      <c r="N66" s="17"/>
      <c r="O66" s="17"/>
      <c r="P66" s="18"/>
      <c r="Q66" s="17"/>
      <c r="R66" s="18"/>
      <c r="S66" s="17"/>
      <c r="T66" s="19"/>
      <c r="U66" s="19"/>
      <c r="V66" s="19"/>
      <c r="W66" s="25"/>
      <c r="X66" s="16"/>
      <c r="Z66" s="16"/>
    </row>
    <row r="67" spans="1:26" ht="12.75" customHeight="1" x14ac:dyDescent="0.25">
      <c r="A67" s="17"/>
      <c r="B67" s="22"/>
      <c r="C67" s="22"/>
      <c r="D67" s="22"/>
      <c r="E67" s="19"/>
      <c r="F67" s="23"/>
      <c r="G67" s="20"/>
      <c r="H67" s="19"/>
      <c r="I67" s="20"/>
      <c r="J67" s="19"/>
      <c r="K67" s="19"/>
      <c r="L67" s="24"/>
      <c r="M67" s="19"/>
      <c r="N67" s="19"/>
      <c r="O67" s="19"/>
      <c r="P67" s="20"/>
      <c r="Q67" s="19"/>
      <c r="R67" s="20"/>
      <c r="S67" s="19"/>
      <c r="T67" s="19"/>
      <c r="U67" s="19"/>
      <c r="V67" s="19"/>
      <c r="W67" s="25"/>
      <c r="X67" s="16"/>
      <c r="Z67" s="16"/>
    </row>
    <row r="68" spans="1:26" ht="12.75" customHeight="1" x14ac:dyDescent="0.25">
      <c r="A68" s="17"/>
      <c r="B68" s="22"/>
      <c r="C68" s="22"/>
      <c r="D68" s="22"/>
      <c r="E68" s="19"/>
      <c r="F68" s="23"/>
      <c r="G68" s="20"/>
      <c r="H68" s="19"/>
      <c r="I68" s="20"/>
      <c r="J68" s="19"/>
      <c r="K68" s="19"/>
      <c r="L68" s="24"/>
      <c r="M68" s="19"/>
      <c r="N68" s="19"/>
      <c r="O68" s="19"/>
      <c r="P68" s="20"/>
      <c r="Q68" s="19"/>
      <c r="R68" s="20"/>
      <c r="S68" s="19"/>
      <c r="T68" s="19"/>
      <c r="U68" s="19"/>
      <c r="V68" s="19"/>
      <c r="W68" s="25"/>
      <c r="X68" s="16"/>
      <c r="Z68" s="16"/>
    </row>
    <row r="69" spans="1:26" ht="12.75" customHeight="1" x14ac:dyDescent="0.25">
      <c r="A69" s="17"/>
      <c r="B69" s="22"/>
      <c r="C69" s="22"/>
      <c r="D69" s="22"/>
      <c r="E69" s="19"/>
      <c r="F69" s="23"/>
      <c r="G69" s="20"/>
      <c r="H69" s="19"/>
      <c r="I69" s="20"/>
      <c r="J69" s="19"/>
      <c r="K69" s="19"/>
      <c r="L69" s="24"/>
      <c r="M69" s="19"/>
      <c r="N69" s="19"/>
      <c r="O69" s="19"/>
      <c r="P69" s="20"/>
      <c r="Q69" s="19"/>
      <c r="R69" s="20"/>
      <c r="S69" s="19"/>
      <c r="T69" s="19"/>
      <c r="U69" s="19"/>
      <c r="V69" s="19"/>
      <c r="W69" s="25"/>
      <c r="X69" s="16"/>
      <c r="Z69" s="16"/>
    </row>
    <row r="70" spans="1:26" ht="12.75" customHeight="1" x14ac:dyDescent="0.25">
      <c r="A70" s="17"/>
      <c r="B70" s="22"/>
      <c r="C70" s="22"/>
      <c r="D70" s="22"/>
      <c r="E70" s="19"/>
      <c r="F70" s="23"/>
      <c r="G70" s="20"/>
      <c r="H70" s="19"/>
      <c r="I70" s="20"/>
      <c r="J70" s="19"/>
      <c r="K70" s="19"/>
      <c r="L70" s="24"/>
      <c r="M70" s="19"/>
      <c r="N70" s="19"/>
      <c r="O70" s="19"/>
      <c r="P70" s="20"/>
      <c r="Q70" s="19"/>
      <c r="R70" s="20"/>
      <c r="S70" s="19"/>
      <c r="T70" s="19"/>
      <c r="U70" s="19"/>
      <c r="V70" s="19"/>
      <c r="W70" s="25"/>
      <c r="X70" s="16"/>
      <c r="Z70" s="16"/>
    </row>
    <row r="71" spans="1:26" ht="12.75" customHeight="1" x14ac:dyDescent="0.25">
      <c r="A71" s="17"/>
      <c r="B71" s="22"/>
      <c r="C71" s="22"/>
      <c r="D71" s="22"/>
      <c r="E71" s="19"/>
      <c r="F71" s="23"/>
      <c r="G71" s="20"/>
      <c r="H71" s="19"/>
      <c r="I71" s="20"/>
      <c r="J71" s="19"/>
      <c r="K71" s="19"/>
      <c r="L71" s="24"/>
      <c r="M71" s="19"/>
      <c r="N71" s="19"/>
      <c r="O71" s="19"/>
      <c r="P71" s="20"/>
      <c r="Q71" s="19"/>
      <c r="R71" s="20"/>
      <c r="S71" s="19"/>
      <c r="T71" s="19"/>
      <c r="U71" s="19"/>
      <c r="V71" s="19"/>
      <c r="W71" s="25"/>
      <c r="X71" s="16"/>
      <c r="Z71" s="16"/>
    </row>
    <row r="72" spans="1:26" ht="12.75" customHeight="1" x14ac:dyDescent="0.25">
      <c r="A72" s="17"/>
      <c r="B72" s="22"/>
      <c r="C72" s="22"/>
      <c r="D72" s="22"/>
      <c r="E72" s="19"/>
      <c r="F72" s="23"/>
      <c r="G72" s="20"/>
      <c r="H72" s="19"/>
      <c r="I72" s="20"/>
      <c r="J72" s="19"/>
      <c r="K72" s="19"/>
      <c r="L72" s="24"/>
      <c r="M72" s="19"/>
      <c r="N72" s="19"/>
      <c r="O72" s="19"/>
      <c r="P72" s="20"/>
      <c r="Q72" s="19"/>
      <c r="R72" s="20"/>
      <c r="S72" s="19"/>
      <c r="T72" s="19"/>
      <c r="U72" s="19"/>
      <c r="V72" s="19"/>
      <c r="W72" s="25"/>
      <c r="X72" s="16"/>
      <c r="Z72" s="16"/>
    </row>
    <row r="73" spans="1:26" ht="12.75" customHeight="1" x14ac:dyDescent="0.25">
      <c r="A73" s="17"/>
      <c r="B73" s="22"/>
      <c r="C73" s="22"/>
      <c r="D73" s="22"/>
      <c r="E73" s="19"/>
      <c r="F73" s="23"/>
      <c r="G73" s="20"/>
      <c r="H73" s="19"/>
      <c r="I73" s="20"/>
      <c r="J73" s="19"/>
      <c r="K73" s="19"/>
      <c r="L73" s="24"/>
      <c r="M73" s="19"/>
      <c r="N73" s="19"/>
      <c r="O73" s="19"/>
      <c r="P73" s="20"/>
      <c r="Q73" s="19"/>
      <c r="R73" s="20"/>
      <c r="S73" s="19"/>
      <c r="T73" s="19"/>
      <c r="U73" s="19"/>
      <c r="V73" s="19"/>
      <c r="W73" s="25"/>
      <c r="X73" s="16"/>
      <c r="Z73" s="16"/>
    </row>
    <row r="74" spans="1:26" ht="12.75" customHeight="1" x14ac:dyDescent="0.25">
      <c r="A74" s="17"/>
      <c r="B74" s="22"/>
      <c r="C74" s="22"/>
      <c r="D74" s="22"/>
      <c r="E74" s="19"/>
      <c r="F74" s="23"/>
      <c r="G74" s="20"/>
      <c r="H74" s="19"/>
      <c r="I74" s="20"/>
      <c r="J74" s="19"/>
      <c r="K74" s="19"/>
      <c r="L74" s="24"/>
      <c r="M74" s="19"/>
      <c r="N74" s="19"/>
      <c r="O74" s="19"/>
      <c r="P74" s="20"/>
      <c r="Q74" s="19"/>
      <c r="R74" s="20"/>
      <c r="S74" s="19"/>
      <c r="T74" s="19"/>
      <c r="U74" s="19"/>
      <c r="V74" s="19"/>
      <c r="W74" s="25"/>
      <c r="X74" s="16"/>
      <c r="Z74" s="16"/>
    </row>
    <row r="75" spans="1:26" ht="12.75" customHeight="1" x14ac:dyDescent="0.25">
      <c r="A75" s="17"/>
      <c r="B75" s="22"/>
      <c r="C75" s="22"/>
      <c r="D75" s="22"/>
      <c r="E75" s="19"/>
      <c r="F75" s="23"/>
      <c r="G75" s="20"/>
      <c r="H75" s="19"/>
      <c r="I75" s="20"/>
      <c r="J75" s="19"/>
      <c r="K75" s="19"/>
      <c r="L75" s="24"/>
      <c r="M75" s="19"/>
      <c r="N75" s="19"/>
      <c r="O75" s="19"/>
      <c r="P75" s="20"/>
      <c r="Q75" s="19"/>
      <c r="R75" s="20"/>
      <c r="S75" s="19"/>
      <c r="T75" s="19"/>
      <c r="U75" s="19"/>
      <c r="V75" s="19"/>
      <c r="W75" s="25"/>
      <c r="X75" s="16"/>
      <c r="Z75" s="16"/>
    </row>
    <row r="76" spans="1:26" ht="12.75" customHeight="1" x14ac:dyDescent="0.25">
      <c r="A76" s="17"/>
      <c r="B76" s="22"/>
      <c r="C76" s="22"/>
      <c r="D76" s="22"/>
      <c r="E76" s="19"/>
      <c r="F76" s="23"/>
      <c r="G76" s="20"/>
      <c r="H76" s="19"/>
      <c r="I76" s="20"/>
      <c r="J76" s="19"/>
      <c r="K76" s="19"/>
      <c r="L76" s="24"/>
      <c r="M76" s="19"/>
      <c r="N76" s="19"/>
      <c r="O76" s="19"/>
      <c r="P76" s="20"/>
      <c r="Q76" s="19"/>
      <c r="R76" s="20"/>
      <c r="S76" s="19"/>
      <c r="T76" s="19"/>
      <c r="U76" s="19"/>
      <c r="V76" s="19"/>
      <c r="W76" s="25"/>
      <c r="X76" s="16"/>
      <c r="Z76" s="16"/>
    </row>
    <row r="77" spans="1:26" ht="12.75" customHeight="1" x14ac:dyDescent="0.25">
      <c r="A77" s="17"/>
      <c r="B77" s="22"/>
      <c r="C77" s="22"/>
      <c r="D77" s="22"/>
      <c r="E77" s="19"/>
      <c r="F77" s="23"/>
      <c r="G77" s="20"/>
      <c r="H77" s="19"/>
      <c r="I77" s="20"/>
      <c r="J77" s="19"/>
      <c r="K77" s="19"/>
      <c r="L77" s="24"/>
      <c r="M77" s="19"/>
      <c r="N77" s="19"/>
      <c r="O77" s="19"/>
      <c r="P77" s="20"/>
      <c r="Q77" s="19"/>
      <c r="R77" s="20"/>
      <c r="S77" s="19"/>
      <c r="T77" s="19"/>
      <c r="U77" s="19"/>
      <c r="V77" s="19"/>
      <c r="W77" s="25"/>
      <c r="X77" s="16"/>
      <c r="Z77" s="16"/>
    </row>
    <row r="78" spans="1:26" ht="12.75" customHeight="1" x14ac:dyDescent="0.25">
      <c r="A78" s="17"/>
      <c r="B78" s="22"/>
      <c r="C78" s="22"/>
      <c r="D78" s="22"/>
      <c r="E78" s="19"/>
      <c r="F78" s="23"/>
      <c r="G78" s="20"/>
      <c r="H78" s="19"/>
      <c r="I78" s="20"/>
      <c r="J78" s="19"/>
      <c r="K78" s="19"/>
      <c r="L78" s="24"/>
      <c r="M78" s="19"/>
      <c r="N78" s="19"/>
      <c r="O78" s="19"/>
      <c r="P78" s="20"/>
      <c r="Q78" s="19"/>
      <c r="R78" s="20"/>
      <c r="S78" s="19"/>
      <c r="T78" s="19"/>
      <c r="U78" s="19"/>
      <c r="V78" s="19"/>
      <c r="W78" s="25"/>
      <c r="X78" s="16"/>
      <c r="Z78" s="16"/>
    </row>
    <row r="79" spans="1:26" ht="12.75" customHeight="1" x14ac:dyDescent="0.25">
      <c r="A79" s="17"/>
      <c r="B79" s="22"/>
      <c r="C79" s="22"/>
      <c r="D79" s="22"/>
      <c r="E79" s="19"/>
      <c r="F79" s="23"/>
      <c r="G79" s="20"/>
      <c r="H79" s="19"/>
      <c r="I79" s="20"/>
      <c r="J79" s="19"/>
      <c r="K79" s="19"/>
      <c r="L79" s="24"/>
      <c r="M79" s="19"/>
      <c r="N79" s="19"/>
      <c r="O79" s="19"/>
      <c r="P79" s="20"/>
      <c r="Q79" s="19"/>
      <c r="R79" s="20"/>
      <c r="S79" s="19"/>
      <c r="T79" s="19"/>
      <c r="U79" s="19"/>
      <c r="V79" s="19"/>
      <c r="W79" s="25"/>
      <c r="X79" s="16"/>
      <c r="Z79" s="16"/>
    </row>
    <row r="80" spans="1:26" ht="12.75" customHeight="1" x14ac:dyDescent="0.25">
      <c r="A80" s="17"/>
      <c r="B80" s="22"/>
      <c r="C80" s="22"/>
      <c r="D80" s="22"/>
      <c r="E80" s="19"/>
      <c r="F80" s="23"/>
      <c r="G80" s="20"/>
      <c r="H80" s="19"/>
      <c r="I80" s="20"/>
      <c r="J80" s="19"/>
      <c r="K80" s="19"/>
      <c r="L80" s="24"/>
      <c r="M80" s="19"/>
      <c r="N80" s="19"/>
      <c r="O80" s="19"/>
      <c r="P80" s="20"/>
      <c r="Q80" s="19"/>
      <c r="R80" s="20"/>
      <c r="S80" s="19"/>
      <c r="T80" s="19"/>
      <c r="U80" s="19"/>
      <c r="V80" s="19"/>
      <c r="W80" s="25"/>
      <c r="X80" s="16"/>
      <c r="Z80" s="16"/>
    </row>
    <row r="81" spans="1:26" ht="12.75" customHeight="1" x14ac:dyDescent="0.25">
      <c r="A81" s="17"/>
      <c r="B81" s="22"/>
      <c r="C81" s="22"/>
      <c r="D81" s="22"/>
      <c r="E81" s="19"/>
      <c r="F81" s="23"/>
      <c r="G81" s="20"/>
      <c r="H81" s="19"/>
      <c r="I81" s="20"/>
      <c r="J81" s="19"/>
      <c r="K81" s="19"/>
      <c r="L81" s="24"/>
      <c r="M81" s="19"/>
      <c r="N81" s="19"/>
      <c r="O81" s="19"/>
      <c r="P81" s="20"/>
      <c r="Q81" s="19"/>
      <c r="R81" s="20"/>
      <c r="S81" s="19"/>
      <c r="T81" s="19"/>
      <c r="U81" s="19"/>
      <c r="V81" s="19"/>
      <c r="W81" s="25"/>
      <c r="X81" s="16"/>
      <c r="Z81" s="16"/>
    </row>
    <row r="82" spans="1:26" ht="12.75" customHeight="1" x14ac:dyDescent="0.25">
      <c r="A82" s="17"/>
      <c r="B82" s="22"/>
      <c r="C82" s="22"/>
      <c r="D82" s="22"/>
      <c r="E82" s="19"/>
      <c r="F82" s="23"/>
      <c r="G82" s="20"/>
      <c r="H82" s="19"/>
      <c r="I82" s="20"/>
      <c r="J82" s="19"/>
      <c r="K82" s="19"/>
      <c r="L82" s="24"/>
      <c r="M82" s="19"/>
      <c r="N82" s="19"/>
      <c r="O82" s="19"/>
      <c r="P82" s="20"/>
      <c r="Q82" s="19"/>
      <c r="R82" s="20"/>
      <c r="S82" s="19"/>
      <c r="T82" s="19"/>
      <c r="U82" s="19"/>
      <c r="V82" s="19"/>
      <c r="W82" s="25"/>
      <c r="X82" s="16"/>
      <c r="Z82" s="16"/>
    </row>
    <row r="83" spans="1:26" ht="12.75" customHeight="1" x14ac:dyDescent="0.25">
      <c r="A83" s="17"/>
      <c r="B83" s="22"/>
      <c r="C83" s="22"/>
      <c r="D83" s="22"/>
      <c r="E83" s="19"/>
      <c r="F83" s="23"/>
      <c r="G83" s="20"/>
      <c r="H83" s="19"/>
      <c r="I83" s="20"/>
      <c r="J83" s="19"/>
      <c r="K83" s="19"/>
      <c r="L83" s="24"/>
      <c r="M83" s="19"/>
      <c r="N83" s="19"/>
      <c r="O83" s="19"/>
      <c r="P83" s="20"/>
      <c r="Q83" s="19"/>
      <c r="R83" s="20"/>
      <c r="S83" s="19"/>
      <c r="T83" s="19"/>
      <c r="U83" s="19"/>
      <c r="V83" s="19"/>
      <c r="W83" s="25"/>
      <c r="X83" s="16"/>
      <c r="Z83" s="16"/>
    </row>
    <row r="84" spans="1:26" ht="12.75" customHeight="1" x14ac:dyDescent="0.25">
      <c r="A84" s="17"/>
      <c r="B84" s="22"/>
      <c r="C84" s="22"/>
      <c r="D84" s="22"/>
      <c r="E84" s="19"/>
      <c r="F84" s="23"/>
      <c r="G84" s="20"/>
      <c r="H84" s="19"/>
      <c r="I84" s="20"/>
      <c r="J84" s="19"/>
      <c r="K84" s="19"/>
      <c r="L84" s="24"/>
      <c r="M84" s="19"/>
      <c r="N84" s="19"/>
      <c r="O84" s="19"/>
      <c r="P84" s="20"/>
      <c r="Q84" s="19"/>
      <c r="R84" s="20"/>
      <c r="S84" s="19"/>
      <c r="T84" s="19"/>
      <c r="U84" s="19"/>
      <c r="V84" s="19"/>
      <c r="W84" s="25"/>
      <c r="X84" s="16"/>
      <c r="Z84" s="16"/>
    </row>
    <row r="85" spans="1:26" ht="12.75" customHeight="1" x14ac:dyDescent="0.25">
      <c r="A85" s="17"/>
      <c r="B85" s="22"/>
      <c r="C85" s="22"/>
      <c r="D85" s="22"/>
      <c r="E85" s="19"/>
      <c r="F85" s="23"/>
      <c r="G85" s="20"/>
      <c r="H85" s="19"/>
      <c r="I85" s="20"/>
      <c r="J85" s="19"/>
      <c r="K85" s="19"/>
      <c r="L85" s="24"/>
      <c r="M85" s="19"/>
      <c r="N85" s="19"/>
      <c r="O85" s="19"/>
      <c r="P85" s="20"/>
      <c r="Q85" s="19"/>
      <c r="R85" s="20"/>
      <c r="S85" s="19"/>
      <c r="T85" s="19"/>
      <c r="U85" s="19"/>
      <c r="V85" s="19"/>
      <c r="W85" s="25"/>
      <c r="X85" s="16"/>
      <c r="Z85" s="16"/>
    </row>
    <row r="86" spans="1:26" ht="12.75" customHeight="1" x14ac:dyDescent="0.25">
      <c r="A86" s="17"/>
      <c r="B86" s="22"/>
      <c r="C86" s="22"/>
      <c r="D86" s="22"/>
      <c r="E86" s="19"/>
      <c r="F86" s="23"/>
      <c r="G86" s="20"/>
      <c r="H86" s="19"/>
      <c r="I86" s="20"/>
      <c r="J86" s="19"/>
      <c r="K86" s="19"/>
      <c r="L86" s="24"/>
      <c r="M86" s="19"/>
      <c r="N86" s="19"/>
      <c r="O86" s="19"/>
      <c r="P86" s="20"/>
      <c r="Q86" s="19"/>
      <c r="R86" s="20"/>
      <c r="S86" s="19"/>
      <c r="T86" s="19"/>
      <c r="U86" s="19"/>
      <c r="V86" s="19"/>
      <c r="W86" s="25"/>
      <c r="X86" s="16"/>
      <c r="Z86" s="16"/>
    </row>
    <row r="87" spans="1:26" ht="12.75" customHeight="1" x14ac:dyDescent="0.25">
      <c r="A87" s="17"/>
      <c r="B87" s="22"/>
      <c r="C87" s="22"/>
      <c r="D87" s="22"/>
      <c r="E87" s="19"/>
      <c r="F87" s="23"/>
      <c r="G87" s="20"/>
      <c r="H87" s="19"/>
      <c r="I87" s="20"/>
      <c r="J87" s="19"/>
      <c r="K87" s="19"/>
      <c r="L87" s="24"/>
      <c r="M87" s="19"/>
      <c r="N87" s="19"/>
      <c r="O87" s="19"/>
      <c r="P87" s="20"/>
      <c r="Q87" s="19"/>
      <c r="R87" s="20"/>
      <c r="S87" s="19"/>
      <c r="T87" s="19"/>
      <c r="U87" s="19"/>
      <c r="V87" s="19"/>
      <c r="W87" s="25"/>
      <c r="X87" s="16"/>
      <c r="Z87" s="16"/>
    </row>
    <row r="88" spans="1:26" ht="12.75" customHeight="1" x14ac:dyDescent="0.25">
      <c r="A88" s="17"/>
      <c r="B88" s="22"/>
      <c r="C88" s="22"/>
      <c r="D88" s="22"/>
      <c r="E88" s="19"/>
      <c r="F88" s="23"/>
      <c r="G88" s="20"/>
      <c r="H88" s="19"/>
      <c r="I88" s="20"/>
      <c r="J88" s="19"/>
      <c r="K88" s="19"/>
      <c r="L88" s="24"/>
      <c r="M88" s="19"/>
      <c r="N88" s="19"/>
      <c r="O88" s="19"/>
      <c r="P88" s="20"/>
      <c r="Q88" s="19"/>
      <c r="R88" s="20"/>
      <c r="S88" s="19"/>
      <c r="T88" s="19"/>
      <c r="U88" s="19"/>
      <c r="V88" s="19"/>
      <c r="W88" s="25"/>
      <c r="X88" s="16"/>
      <c r="Z88" s="16"/>
    </row>
    <row r="89" spans="1:26" ht="12.75" customHeight="1" x14ac:dyDescent="0.25">
      <c r="A89" s="17"/>
      <c r="B89" s="22"/>
      <c r="C89" s="22"/>
      <c r="D89" s="22"/>
      <c r="E89" s="19"/>
      <c r="F89" s="23"/>
      <c r="G89" s="20"/>
      <c r="H89" s="19"/>
      <c r="I89" s="20"/>
      <c r="J89" s="19"/>
      <c r="K89" s="19"/>
      <c r="L89" s="24"/>
      <c r="M89" s="19"/>
      <c r="N89" s="19"/>
      <c r="O89" s="19"/>
      <c r="P89" s="20"/>
      <c r="Q89" s="19"/>
      <c r="R89" s="20"/>
      <c r="S89" s="19"/>
      <c r="T89" s="19"/>
      <c r="U89" s="19"/>
      <c r="V89" s="19"/>
      <c r="W89" s="25"/>
      <c r="X89" s="16"/>
      <c r="Z89" s="16"/>
    </row>
    <row r="90" spans="1:26" ht="12.75" customHeight="1" x14ac:dyDescent="0.25">
      <c r="A90" s="17"/>
      <c r="B90" s="22"/>
      <c r="C90" s="22"/>
      <c r="D90" s="22"/>
      <c r="E90" s="19"/>
      <c r="F90" s="23"/>
      <c r="G90" s="20"/>
      <c r="H90" s="19"/>
      <c r="I90" s="20"/>
      <c r="J90" s="19"/>
      <c r="K90" s="19"/>
      <c r="L90" s="24"/>
      <c r="M90" s="19"/>
      <c r="N90" s="19"/>
      <c r="O90" s="19"/>
      <c r="P90" s="20"/>
      <c r="Q90" s="19"/>
      <c r="R90" s="20"/>
      <c r="S90" s="19"/>
      <c r="T90" s="19"/>
      <c r="U90" s="19"/>
      <c r="V90" s="19"/>
      <c r="W90" s="25"/>
      <c r="X90" s="16"/>
      <c r="Z90" s="16"/>
    </row>
    <row r="91" spans="1:26" ht="12.75" customHeight="1" x14ac:dyDescent="0.25">
      <c r="A91" s="17"/>
      <c r="B91" s="22"/>
      <c r="C91" s="22"/>
      <c r="D91" s="22"/>
      <c r="E91" s="19"/>
      <c r="F91" s="23"/>
      <c r="G91" s="20"/>
      <c r="H91" s="19"/>
      <c r="I91" s="20"/>
      <c r="J91" s="19"/>
      <c r="K91" s="19"/>
      <c r="L91" s="24"/>
      <c r="M91" s="19"/>
      <c r="N91" s="19"/>
      <c r="O91" s="19"/>
      <c r="P91" s="20"/>
      <c r="Q91" s="19"/>
      <c r="R91" s="20"/>
      <c r="S91" s="19"/>
      <c r="T91" s="19"/>
      <c r="U91" s="19"/>
      <c r="V91" s="19"/>
      <c r="W91" s="25"/>
      <c r="X91" s="16"/>
      <c r="Z91" s="16"/>
    </row>
    <row r="92" spans="1:26" ht="12.75" customHeight="1" x14ac:dyDescent="0.25">
      <c r="A92" s="17"/>
      <c r="B92" s="22"/>
      <c r="C92" s="22"/>
      <c r="D92" s="22"/>
      <c r="E92" s="19"/>
      <c r="F92" s="23"/>
      <c r="G92" s="20"/>
      <c r="H92" s="19"/>
      <c r="I92" s="20"/>
      <c r="J92" s="19"/>
      <c r="K92" s="19"/>
      <c r="L92" s="24"/>
      <c r="M92" s="19"/>
      <c r="N92" s="19"/>
      <c r="O92" s="19"/>
      <c r="P92" s="20"/>
      <c r="Q92" s="19"/>
      <c r="R92" s="20"/>
      <c r="S92" s="19"/>
      <c r="T92" s="19"/>
      <c r="U92" s="19"/>
      <c r="V92" s="19"/>
      <c r="W92" s="25"/>
      <c r="X92" s="16"/>
      <c r="Z92" s="16"/>
    </row>
    <row r="93" spans="1:26" ht="12.75" customHeight="1" x14ac:dyDescent="0.25">
      <c r="A93" s="17"/>
      <c r="B93" s="22"/>
      <c r="C93" s="22"/>
      <c r="D93" s="22"/>
      <c r="E93" s="19"/>
      <c r="F93" s="23"/>
      <c r="G93" s="20"/>
      <c r="H93" s="19"/>
      <c r="I93" s="20"/>
      <c r="J93" s="19"/>
      <c r="K93" s="19"/>
      <c r="L93" s="24"/>
      <c r="M93" s="19"/>
      <c r="N93" s="19"/>
      <c r="O93" s="19"/>
      <c r="P93" s="20"/>
      <c r="Q93" s="19"/>
      <c r="R93" s="20"/>
      <c r="S93" s="19"/>
      <c r="T93" s="19"/>
      <c r="U93" s="19"/>
      <c r="V93" s="19"/>
      <c r="W93" s="25"/>
      <c r="X93" s="16"/>
      <c r="Z93" s="16"/>
    </row>
    <row r="94" spans="1:26" ht="12.75" customHeight="1" x14ac:dyDescent="0.25">
      <c r="A94" s="17"/>
      <c r="B94" s="22"/>
      <c r="C94" s="22"/>
      <c r="D94" s="22"/>
      <c r="E94" s="19"/>
      <c r="F94" s="23"/>
      <c r="G94" s="20"/>
      <c r="H94" s="19"/>
      <c r="I94" s="20"/>
      <c r="J94" s="19"/>
      <c r="K94" s="19"/>
      <c r="L94" s="24"/>
      <c r="M94" s="19"/>
      <c r="N94" s="19"/>
      <c r="O94" s="19"/>
      <c r="P94" s="20"/>
      <c r="Q94" s="19"/>
      <c r="R94" s="20"/>
      <c r="S94" s="19"/>
      <c r="T94" s="19"/>
      <c r="U94" s="19"/>
      <c r="V94" s="19"/>
      <c r="W94" s="25"/>
      <c r="X94" s="16"/>
      <c r="Z94" s="16"/>
    </row>
    <row r="95" spans="1:26" ht="12.75" customHeight="1" x14ac:dyDescent="0.25">
      <c r="A95" s="17"/>
      <c r="B95" s="22"/>
      <c r="C95" s="22"/>
      <c r="D95" s="22"/>
      <c r="E95" s="19"/>
      <c r="F95" s="23"/>
      <c r="G95" s="20"/>
      <c r="H95" s="19"/>
      <c r="I95" s="20"/>
      <c r="J95" s="19"/>
      <c r="K95" s="19"/>
      <c r="L95" s="24"/>
      <c r="M95" s="19"/>
      <c r="N95" s="19"/>
      <c r="O95" s="19"/>
      <c r="P95" s="20"/>
      <c r="Q95" s="19"/>
      <c r="R95" s="20"/>
      <c r="S95" s="19"/>
      <c r="T95" s="19"/>
      <c r="U95" s="19"/>
      <c r="V95" s="19"/>
      <c r="W95" s="25"/>
      <c r="X95" s="16"/>
      <c r="Z95" s="16"/>
    </row>
    <row r="96" spans="1:26" ht="12.75" customHeight="1" x14ac:dyDescent="0.25">
      <c r="A96" s="17"/>
      <c r="B96" s="22"/>
      <c r="C96" s="22"/>
      <c r="D96" s="22"/>
      <c r="E96" s="19"/>
      <c r="F96" s="23"/>
      <c r="G96" s="20"/>
      <c r="H96" s="19"/>
      <c r="I96" s="20"/>
      <c r="J96" s="19"/>
      <c r="K96" s="19"/>
      <c r="L96" s="24"/>
      <c r="M96" s="19"/>
      <c r="N96" s="19"/>
      <c r="O96" s="19"/>
      <c r="P96" s="20"/>
      <c r="Q96" s="19"/>
      <c r="R96" s="20"/>
      <c r="S96" s="19"/>
      <c r="T96" s="19"/>
      <c r="U96" s="19"/>
      <c r="V96" s="19"/>
      <c r="W96" s="25"/>
      <c r="X96" s="16"/>
      <c r="Z96" s="16"/>
    </row>
    <row r="97" spans="1:26" ht="12.75" customHeight="1" x14ac:dyDescent="0.25">
      <c r="A97" s="17"/>
      <c r="B97" s="22"/>
      <c r="C97" s="22"/>
      <c r="D97" s="22"/>
      <c r="E97" s="19"/>
      <c r="F97" s="23"/>
      <c r="G97" s="20"/>
      <c r="H97" s="19"/>
      <c r="I97" s="20"/>
      <c r="J97" s="19"/>
      <c r="K97" s="19"/>
      <c r="L97" s="24"/>
      <c r="M97" s="19"/>
      <c r="N97" s="19"/>
      <c r="O97" s="19"/>
      <c r="P97" s="20"/>
      <c r="Q97" s="19"/>
      <c r="R97" s="20"/>
      <c r="S97" s="19"/>
      <c r="T97" s="19"/>
      <c r="U97" s="19"/>
      <c r="V97" s="19"/>
      <c r="W97" s="25"/>
      <c r="X97" s="16"/>
      <c r="Z97" s="16"/>
    </row>
    <row r="98" spans="1:26" ht="12.75" customHeight="1" x14ac:dyDescent="0.25">
      <c r="A98" s="17"/>
      <c r="B98" s="22"/>
      <c r="C98" s="22"/>
      <c r="D98" s="22"/>
      <c r="E98" s="19"/>
      <c r="F98" s="23"/>
      <c r="G98" s="20"/>
      <c r="H98" s="19"/>
      <c r="I98" s="20"/>
      <c r="J98" s="19"/>
      <c r="K98" s="19"/>
      <c r="L98" s="24"/>
      <c r="M98" s="19"/>
      <c r="N98" s="19"/>
      <c r="O98" s="19"/>
      <c r="P98" s="20"/>
      <c r="Q98" s="19"/>
      <c r="R98" s="20"/>
      <c r="S98" s="19"/>
      <c r="T98" s="19"/>
      <c r="U98" s="19"/>
      <c r="V98" s="19"/>
      <c r="W98" s="25"/>
      <c r="X98" s="16"/>
      <c r="Z98" s="16"/>
    </row>
    <row r="99" spans="1:26" ht="12.75" customHeight="1" x14ac:dyDescent="0.25">
      <c r="A99" s="17"/>
      <c r="B99" s="22"/>
      <c r="C99" s="22"/>
      <c r="D99" s="22"/>
      <c r="E99" s="19"/>
      <c r="F99" s="23"/>
      <c r="G99" s="20"/>
      <c r="H99" s="19"/>
      <c r="I99" s="20"/>
      <c r="J99" s="19"/>
      <c r="K99" s="19"/>
      <c r="L99" s="24"/>
      <c r="M99" s="19"/>
      <c r="N99" s="19"/>
      <c r="O99" s="19"/>
      <c r="P99" s="20"/>
      <c r="Q99" s="19"/>
      <c r="R99" s="20"/>
      <c r="S99" s="19"/>
      <c r="T99" s="19"/>
      <c r="U99" s="19"/>
      <c r="V99" s="19"/>
      <c r="W99" s="25"/>
      <c r="X99" s="16"/>
      <c r="Z99" s="16"/>
    </row>
    <row r="100" spans="1:26" ht="12.75" customHeight="1" x14ac:dyDescent="0.25">
      <c r="A100" s="17"/>
      <c r="B100" s="22"/>
      <c r="C100" s="22"/>
      <c r="D100" s="22"/>
      <c r="E100" s="19"/>
      <c r="F100" s="23"/>
      <c r="G100" s="20"/>
      <c r="H100" s="19"/>
      <c r="I100" s="20"/>
      <c r="J100" s="19"/>
      <c r="K100" s="19"/>
      <c r="L100" s="24"/>
      <c r="M100" s="19"/>
      <c r="N100" s="19"/>
      <c r="O100" s="19"/>
      <c r="P100" s="20"/>
      <c r="Q100" s="19"/>
      <c r="R100" s="20"/>
      <c r="S100" s="19"/>
      <c r="T100" s="19"/>
      <c r="U100" s="19"/>
      <c r="V100" s="19"/>
      <c r="W100" s="25"/>
      <c r="X100" s="16"/>
      <c r="Z100" s="16"/>
    </row>
    <row r="101" spans="1:26" ht="12.75" customHeight="1" x14ac:dyDescent="0.25">
      <c r="A101" s="17"/>
      <c r="B101" s="22"/>
      <c r="C101" s="22"/>
      <c r="D101" s="22"/>
      <c r="E101" s="19"/>
      <c r="F101" s="23"/>
      <c r="G101" s="20"/>
      <c r="H101" s="19"/>
      <c r="I101" s="20"/>
      <c r="J101" s="19"/>
      <c r="K101" s="19"/>
      <c r="L101" s="24"/>
      <c r="M101" s="19"/>
      <c r="N101" s="19"/>
      <c r="O101" s="19"/>
      <c r="P101" s="20"/>
      <c r="Q101" s="19"/>
      <c r="R101" s="20"/>
      <c r="S101" s="19"/>
      <c r="T101" s="19"/>
      <c r="U101" s="19"/>
      <c r="V101" s="19"/>
      <c r="W101" s="25"/>
      <c r="X101" s="16"/>
      <c r="Z101" s="16"/>
    </row>
    <row r="102" spans="1:26" ht="12.75" customHeight="1" x14ac:dyDescent="0.25">
      <c r="A102" s="17"/>
      <c r="B102" s="22"/>
      <c r="C102" s="22"/>
      <c r="D102" s="22"/>
      <c r="E102" s="19"/>
      <c r="F102" s="23"/>
      <c r="G102" s="20"/>
      <c r="H102" s="19"/>
      <c r="I102" s="20"/>
      <c r="J102" s="19"/>
      <c r="K102" s="19"/>
      <c r="L102" s="24"/>
      <c r="M102" s="19"/>
      <c r="N102" s="19"/>
      <c r="O102" s="19"/>
      <c r="P102" s="20"/>
      <c r="Q102" s="19"/>
      <c r="R102" s="20"/>
      <c r="S102" s="19"/>
      <c r="T102" s="19"/>
      <c r="U102" s="19"/>
      <c r="V102" s="19"/>
      <c r="W102" s="25"/>
      <c r="X102" s="16"/>
      <c r="Z102" s="16"/>
    </row>
    <row r="103" spans="1:26" ht="12.75" customHeight="1" x14ac:dyDescent="0.25">
      <c r="A103" s="17"/>
      <c r="B103" s="22"/>
      <c r="C103" s="22"/>
      <c r="D103" s="22"/>
      <c r="E103" s="19"/>
      <c r="F103" s="23"/>
      <c r="G103" s="20"/>
      <c r="H103" s="19"/>
      <c r="I103" s="20"/>
      <c r="J103" s="19"/>
      <c r="K103" s="19"/>
      <c r="L103" s="24"/>
      <c r="M103" s="19"/>
      <c r="N103" s="19"/>
      <c r="O103" s="19"/>
      <c r="P103" s="20"/>
      <c r="Q103" s="19"/>
      <c r="R103" s="20"/>
      <c r="S103" s="19"/>
      <c r="T103" s="19"/>
      <c r="U103" s="19"/>
      <c r="V103" s="19"/>
      <c r="W103" s="25"/>
      <c r="X103" s="16"/>
      <c r="Z103" s="16"/>
    </row>
    <row r="104" spans="1:26" ht="12.75" customHeight="1" x14ac:dyDescent="0.25">
      <c r="A104" s="17"/>
      <c r="B104" s="22"/>
      <c r="C104" s="22"/>
      <c r="D104" s="22"/>
      <c r="E104" s="19"/>
      <c r="F104" s="23"/>
      <c r="G104" s="20"/>
      <c r="H104" s="19"/>
      <c r="I104" s="20"/>
      <c r="J104" s="19"/>
      <c r="K104" s="19"/>
      <c r="L104" s="24"/>
      <c r="M104" s="19"/>
      <c r="N104" s="19"/>
      <c r="O104" s="19"/>
      <c r="P104" s="20"/>
      <c r="Q104" s="19"/>
      <c r="R104" s="20"/>
      <c r="S104" s="19"/>
      <c r="T104" s="19"/>
      <c r="U104" s="19"/>
      <c r="V104" s="19"/>
      <c r="W104" s="25"/>
      <c r="X104" s="16"/>
      <c r="Z104" s="16"/>
    </row>
    <row r="105" spans="1:26" ht="12.75" customHeight="1" x14ac:dyDescent="0.25">
      <c r="A105" s="17"/>
      <c r="B105" s="22"/>
      <c r="C105" s="22"/>
      <c r="D105" s="22"/>
      <c r="E105" s="19"/>
      <c r="F105" s="23"/>
      <c r="G105" s="20"/>
      <c r="H105" s="19"/>
      <c r="I105" s="20"/>
      <c r="J105" s="19"/>
      <c r="K105" s="19"/>
      <c r="L105" s="24"/>
      <c r="M105" s="19"/>
      <c r="N105" s="19"/>
      <c r="O105" s="19"/>
      <c r="P105" s="20"/>
      <c r="Q105" s="19"/>
      <c r="R105" s="20"/>
      <c r="S105" s="19"/>
      <c r="T105" s="19"/>
      <c r="U105" s="19"/>
      <c r="V105" s="19"/>
      <c r="W105" s="25"/>
      <c r="X105" s="16"/>
      <c r="Z105" s="16"/>
    </row>
    <row r="106" spans="1:26" ht="12.75" customHeight="1" x14ac:dyDescent="0.25">
      <c r="A106" s="17"/>
      <c r="B106" s="22"/>
      <c r="C106" s="22"/>
      <c r="D106" s="22"/>
      <c r="E106" s="19"/>
      <c r="F106" s="23"/>
      <c r="G106" s="20"/>
      <c r="H106" s="19"/>
      <c r="I106" s="20"/>
      <c r="J106" s="19"/>
      <c r="K106" s="19"/>
      <c r="L106" s="24"/>
      <c r="M106" s="19"/>
      <c r="N106" s="19"/>
      <c r="O106" s="19"/>
      <c r="P106" s="20"/>
      <c r="Q106" s="19"/>
      <c r="R106" s="20"/>
      <c r="S106" s="19"/>
      <c r="T106" s="19"/>
      <c r="U106" s="19"/>
      <c r="V106" s="19"/>
      <c r="W106" s="25"/>
      <c r="X106" s="16"/>
      <c r="Z106" s="16"/>
    </row>
    <row r="107" spans="1:26" ht="12.75" customHeight="1" x14ac:dyDescent="0.25">
      <c r="A107" s="17"/>
      <c r="B107" s="22"/>
      <c r="C107" s="22"/>
      <c r="D107" s="22"/>
      <c r="E107" s="19"/>
      <c r="F107" s="23"/>
      <c r="G107" s="20"/>
      <c r="H107" s="19"/>
      <c r="I107" s="20"/>
      <c r="J107" s="19"/>
      <c r="K107" s="19"/>
      <c r="L107" s="24"/>
      <c r="M107" s="19"/>
      <c r="N107" s="19"/>
      <c r="O107" s="19"/>
      <c r="P107" s="20"/>
      <c r="Q107" s="19"/>
      <c r="R107" s="20"/>
      <c r="S107" s="19"/>
      <c r="T107" s="19"/>
      <c r="U107" s="19"/>
      <c r="V107" s="19"/>
      <c r="W107" s="25"/>
      <c r="X107" s="16"/>
      <c r="Z107" s="16"/>
    </row>
    <row r="108" spans="1:26" ht="12.75" customHeight="1" x14ac:dyDescent="0.25">
      <c r="A108" s="17"/>
      <c r="B108" s="22"/>
      <c r="C108" s="22"/>
      <c r="D108" s="22"/>
      <c r="E108" s="19"/>
      <c r="F108" s="23"/>
      <c r="G108" s="20"/>
      <c r="H108" s="19"/>
      <c r="I108" s="20"/>
      <c r="J108" s="19"/>
      <c r="K108" s="19"/>
      <c r="L108" s="24"/>
      <c r="M108" s="19"/>
      <c r="N108" s="19"/>
      <c r="O108" s="19"/>
      <c r="P108" s="20"/>
      <c r="Q108" s="19"/>
      <c r="R108" s="20"/>
      <c r="S108" s="19"/>
      <c r="T108" s="19"/>
      <c r="U108" s="19"/>
      <c r="V108" s="19"/>
      <c r="W108" s="25"/>
      <c r="X108" s="16"/>
      <c r="Z108" s="16"/>
    </row>
    <row r="109" spans="1:26" ht="12.75" customHeight="1" x14ac:dyDescent="0.25">
      <c r="A109" s="17"/>
      <c r="B109" s="22"/>
      <c r="C109" s="22"/>
      <c r="D109" s="22"/>
      <c r="E109" s="19"/>
      <c r="F109" s="23"/>
      <c r="G109" s="20"/>
      <c r="H109" s="19"/>
      <c r="I109" s="20"/>
      <c r="J109" s="19"/>
      <c r="K109" s="19"/>
      <c r="L109" s="24"/>
      <c r="M109" s="19"/>
      <c r="N109" s="19"/>
      <c r="O109" s="19"/>
      <c r="P109" s="20"/>
      <c r="Q109" s="19"/>
      <c r="R109" s="20"/>
      <c r="S109" s="19"/>
      <c r="T109" s="19"/>
      <c r="U109" s="19"/>
      <c r="V109" s="19"/>
      <c r="W109" s="25"/>
      <c r="X109" s="16"/>
      <c r="Z109" s="16"/>
    </row>
    <row r="110" spans="1:26" ht="12.75" customHeight="1" x14ac:dyDescent="0.25">
      <c r="A110" s="17"/>
      <c r="B110" s="22"/>
      <c r="C110" s="22"/>
      <c r="D110" s="22"/>
      <c r="E110" s="19"/>
      <c r="F110" s="23"/>
      <c r="G110" s="20"/>
      <c r="H110" s="19"/>
      <c r="I110" s="20"/>
      <c r="J110" s="19"/>
      <c r="K110" s="19"/>
      <c r="L110" s="24"/>
      <c r="M110" s="19"/>
      <c r="N110" s="19"/>
      <c r="O110" s="19"/>
      <c r="P110" s="20"/>
      <c r="Q110" s="19"/>
      <c r="R110" s="20"/>
      <c r="S110" s="19"/>
      <c r="T110" s="19"/>
      <c r="U110" s="19"/>
      <c r="V110" s="19"/>
      <c r="W110" s="25"/>
      <c r="X110" s="16"/>
      <c r="Z110" s="16"/>
    </row>
    <row r="111" spans="1:26" ht="12.75" customHeight="1" x14ac:dyDescent="0.25">
      <c r="A111" s="17"/>
      <c r="B111" s="22"/>
      <c r="C111" s="22"/>
      <c r="D111" s="22"/>
      <c r="E111" s="19"/>
      <c r="F111" s="23"/>
      <c r="G111" s="20"/>
      <c r="H111" s="19"/>
      <c r="I111" s="20"/>
      <c r="J111" s="19"/>
      <c r="K111" s="19"/>
      <c r="L111" s="24"/>
      <c r="M111" s="19"/>
      <c r="N111" s="19"/>
      <c r="O111" s="19"/>
      <c r="P111" s="20"/>
      <c r="Q111" s="19"/>
      <c r="R111" s="20"/>
      <c r="S111" s="19"/>
      <c r="T111" s="19"/>
      <c r="U111" s="19"/>
      <c r="V111" s="19"/>
      <c r="W111" s="25"/>
      <c r="X111" s="16"/>
      <c r="Z111" s="16"/>
    </row>
    <row r="112" spans="1:26" ht="12.75" customHeight="1" x14ac:dyDescent="0.25">
      <c r="A112" s="17"/>
      <c r="B112" s="22"/>
      <c r="C112" s="22"/>
      <c r="D112" s="22"/>
      <c r="E112" s="19"/>
      <c r="F112" s="23"/>
      <c r="G112" s="20"/>
      <c r="H112" s="19"/>
      <c r="I112" s="20"/>
      <c r="J112" s="19"/>
      <c r="K112" s="19"/>
      <c r="L112" s="24"/>
      <c r="M112" s="19"/>
      <c r="N112" s="19"/>
      <c r="O112" s="19"/>
      <c r="P112" s="20"/>
      <c r="Q112" s="19"/>
      <c r="R112" s="20"/>
      <c r="S112" s="19"/>
      <c r="T112" s="19"/>
      <c r="U112" s="19"/>
      <c r="V112" s="19"/>
      <c r="W112" s="25"/>
      <c r="X112" s="16"/>
      <c r="Z112" s="16"/>
    </row>
    <row r="113" spans="1:26" ht="12.75" customHeight="1" x14ac:dyDescent="0.25">
      <c r="A113" s="17"/>
      <c r="B113" s="22"/>
      <c r="C113" s="22"/>
      <c r="D113" s="22"/>
      <c r="E113" s="19"/>
      <c r="F113" s="23"/>
      <c r="G113" s="20"/>
      <c r="H113" s="19"/>
      <c r="I113" s="20"/>
      <c r="J113" s="19"/>
      <c r="K113" s="19"/>
      <c r="L113" s="24"/>
      <c r="M113" s="19"/>
      <c r="N113" s="19"/>
      <c r="O113" s="19"/>
      <c r="P113" s="20"/>
      <c r="Q113" s="19"/>
      <c r="R113" s="20"/>
      <c r="S113" s="19"/>
      <c r="T113" s="19"/>
      <c r="U113" s="19"/>
      <c r="V113" s="19"/>
      <c r="W113" s="25"/>
      <c r="X113" s="16"/>
      <c r="Z113" s="16"/>
    </row>
    <row r="114" spans="1:26" ht="12.75" customHeight="1" x14ac:dyDescent="0.25">
      <c r="A114" s="17"/>
      <c r="B114" s="22"/>
      <c r="C114" s="22"/>
      <c r="D114" s="22"/>
      <c r="E114" s="19"/>
      <c r="F114" s="23"/>
      <c r="G114" s="20"/>
      <c r="H114" s="19"/>
      <c r="I114" s="20"/>
      <c r="J114" s="19"/>
      <c r="K114" s="19"/>
      <c r="L114" s="24"/>
      <c r="M114" s="19"/>
      <c r="N114" s="19"/>
      <c r="O114" s="19"/>
      <c r="P114" s="20"/>
      <c r="Q114" s="19"/>
      <c r="R114" s="20"/>
      <c r="S114" s="19"/>
      <c r="T114" s="19"/>
      <c r="U114" s="19"/>
      <c r="V114" s="19"/>
      <c r="W114" s="25"/>
      <c r="X114" s="16"/>
      <c r="Z114" s="16"/>
    </row>
    <row r="115" spans="1:26" ht="12.75" customHeight="1" x14ac:dyDescent="0.25">
      <c r="A115" s="17"/>
      <c r="B115" s="22"/>
      <c r="C115" s="22"/>
      <c r="D115" s="22"/>
      <c r="E115" s="19"/>
      <c r="F115" s="23"/>
      <c r="G115" s="20"/>
      <c r="H115" s="19"/>
      <c r="I115" s="20"/>
      <c r="J115" s="19"/>
      <c r="K115" s="19"/>
      <c r="L115" s="24"/>
      <c r="M115" s="19"/>
      <c r="N115" s="19"/>
      <c r="O115" s="19"/>
      <c r="P115" s="20"/>
      <c r="Q115" s="19"/>
      <c r="R115" s="20"/>
      <c r="S115" s="19"/>
      <c r="T115" s="19"/>
      <c r="U115" s="19"/>
      <c r="V115" s="19"/>
      <c r="W115" s="25"/>
      <c r="X115" s="16"/>
      <c r="Z115" s="16"/>
    </row>
    <row r="116" spans="1:26" ht="12.75" customHeight="1" x14ac:dyDescent="0.25">
      <c r="A116" s="17"/>
      <c r="B116" s="22"/>
      <c r="C116" s="22"/>
      <c r="D116" s="22"/>
      <c r="E116" s="19"/>
      <c r="F116" s="23"/>
      <c r="G116" s="20"/>
      <c r="H116" s="19"/>
      <c r="I116" s="20"/>
      <c r="J116" s="19"/>
      <c r="K116" s="19"/>
      <c r="L116" s="24"/>
      <c r="M116" s="19"/>
      <c r="N116" s="19"/>
      <c r="O116" s="19"/>
      <c r="P116" s="20"/>
      <c r="Q116" s="19"/>
      <c r="R116" s="20"/>
      <c r="S116" s="19"/>
      <c r="T116" s="19"/>
      <c r="U116" s="19"/>
      <c r="V116" s="19"/>
      <c r="W116" s="25"/>
      <c r="X116" s="16"/>
      <c r="Z116" s="16"/>
    </row>
    <row r="117" spans="1:26" ht="12.75" customHeight="1" x14ac:dyDescent="0.25">
      <c r="A117" s="17"/>
      <c r="B117" s="22"/>
      <c r="C117" s="22"/>
      <c r="D117" s="22"/>
      <c r="E117" s="19"/>
      <c r="F117" s="23"/>
      <c r="G117" s="20"/>
      <c r="H117" s="19"/>
      <c r="I117" s="20"/>
      <c r="J117" s="19"/>
      <c r="K117" s="19"/>
      <c r="L117" s="24"/>
      <c r="M117" s="19"/>
      <c r="N117" s="19"/>
      <c r="O117" s="19"/>
      <c r="P117" s="20"/>
      <c r="Q117" s="19"/>
      <c r="R117" s="20"/>
      <c r="S117" s="19"/>
      <c r="T117" s="19"/>
      <c r="U117" s="19"/>
      <c r="V117" s="19"/>
      <c r="W117" s="25"/>
      <c r="X117" s="16"/>
      <c r="Z117" s="16"/>
    </row>
    <row r="118" spans="1:26" ht="12.75" customHeight="1" x14ac:dyDescent="0.25">
      <c r="A118" s="17"/>
      <c r="B118" s="22"/>
      <c r="C118" s="22"/>
      <c r="D118" s="22"/>
      <c r="E118" s="19"/>
      <c r="F118" s="23"/>
      <c r="G118" s="20"/>
      <c r="H118" s="19"/>
      <c r="I118" s="20"/>
      <c r="J118" s="19"/>
      <c r="K118" s="19"/>
      <c r="L118" s="24"/>
      <c r="M118" s="19"/>
      <c r="N118" s="19"/>
      <c r="O118" s="19"/>
      <c r="P118" s="20"/>
      <c r="Q118" s="19"/>
      <c r="R118" s="20"/>
      <c r="S118" s="19"/>
      <c r="T118" s="19"/>
      <c r="U118" s="19"/>
      <c r="V118" s="19"/>
      <c r="W118" s="25"/>
      <c r="X118" s="16"/>
      <c r="Z118" s="16"/>
    </row>
    <row r="119" spans="1:26" ht="12.75" customHeight="1" x14ac:dyDescent="0.25">
      <c r="A119" s="17"/>
      <c r="B119" s="22"/>
      <c r="C119" s="22"/>
      <c r="D119" s="22"/>
      <c r="E119" s="19"/>
      <c r="F119" s="23"/>
      <c r="G119" s="20"/>
      <c r="H119" s="19"/>
      <c r="I119" s="20"/>
      <c r="J119" s="19"/>
      <c r="K119" s="19"/>
      <c r="L119" s="24"/>
      <c r="M119" s="19"/>
      <c r="N119" s="19"/>
      <c r="O119" s="19"/>
      <c r="P119" s="20"/>
      <c r="Q119" s="19"/>
      <c r="R119" s="20"/>
      <c r="S119" s="19"/>
      <c r="T119" s="19"/>
      <c r="U119" s="19"/>
      <c r="V119" s="19"/>
      <c r="W119" s="25"/>
      <c r="X119" s="16"/>
      <c r="Z119" s="16"/>
    </row>
    <row r="120" spans="1:26" ht="12.75" customHeight="1" x14ac:dyDescent="0.25">
      <c r="A120" s="17"/>
      <c r="B120" s="22"/>
      <c r="C120" s="22"/>
      <c r="D120" s="22"/>
      <c r="E120" s="19"/>
      <c r="F120" s="23"/>
      <c r="G120" s="20"/>
      <c r="H120" s="19"/>
      <c r="I120" s="20"/>
      <c r="J120" s="19"/>
      <c r="K120" s="19"/>
      <c r="L120" s="24"/>
      <c r="M120" s="19"/>
      <c r="N120" s="19"/>
      <c r="O120" s="19"/>
      <c r="P120" s="20"/>
      <c r="Q120" s="19"/>
      <c r="R120" s="20"/>
      <c r="S120" s="19"/>
      <c r="T120" s="19"/>
      <c r="U120" s="19"/>
      <c r="V120" s="19"/>
      <c r="W120" s="25"/>
      <c r="X120" s="16"/>
      <c r="Z120" s="16"/>
    </row>
    <row r="121" spans="1:26" ht="12.75" customHeight="1" x14ac:dyDescent="0.25">
      <c r="A121" s="17"/>
      <c r="B121" s="22"/>
      <c r="C121" s="22"/>
      <c r="D121" s="22"/>
      <c r="E121" s="19"/>
      <c r="F121" s="23"/>
      <c r="G121" s="20"/>
      <c r="H121" s="19"/>
      <c r="I121" s="20"/>
      <c r="J121" s="19"/>
      <c r="K121" s="19"/>
      <c r="L121" s="24"/>
      <c r="M121" s="19"/>
      <c r="N121" s="19"/>
      <c r="O121" s="19"/>
      <c r="P121" s="20"/>
      <c r="Q121" s="19"/>
      <c r="R121" s="20"/>
      <c r="S121" s="19"/>
      <c r="T121" s="19"/>
      <c r="U121" s="19"/>
      <c r="V121" s="19"/>
      <c r="W121" s="25"/>
      <c r="X121" s="16"/>
      <c r="Z121" s="16"/>
    </row>
    <row r="122" spans="1:26" ht="12.75" customHeight="1" x14ac:dyDescent="0.25">
      <c r="A122" s="17"/>
      <c r="B122" s="22"/>
      <c r="C122" s="22"/>
      <c r="D122" s="22"/>
      <c r="E122" s="19"/>
      <c r="F122" s="23"/>
      <c r="G122" s="20"/>
      <c r="H122" s="19"/>
      <c r="I122" s="20"/>
      <c r="J122" s="19"/>
      <c r="K122" s="19"/>
      <c r="L122" s="24"/>
      <c r="M122" s="19"/>
      <c r="N122" s="19"/>
      <c r="O122" s="19"/>
      <c r="P122" s="20"/>
      <c r="Q122" s="19"/>
      <c r="R122" s="20"/>
      <c r="S122" s="19"/>
      <c r="T122" s="19"/>
      <c r="U122" s="19"/>
      <c r="V122" s="19"/>
      <c r="W122" s="25"/>
      <c r="X122" s="16"/>
      <c r="Z122" s="16"/>
    </row>
    <row r="123" spans="1:26" ht="12.75" customHeight="1" x14ac:dyDescent="0.25">
      <c r="A123" s="17"/>
      <c r="B123" s="22"/>
      <c r="C123" s="22"/>
      <c r="D123" s="22"/>
      <c r="E123" s="19"/>
      <c r="F123" s="23"/>
      <c r="G123" s="20"/>
      <c r="H123" s="19"/>
      <c r="I123" s="20"/>
      <c r="J123" s="19"/>
      <c r="K123" s="19"/>
      <c r="L123" s="24"/>
      <c r="M123" s="19"/>
      <c r="N123" s="19"/>
      <c r="O123" s="19"/>
      <c r="P123" s="20"/>
      <c r="Q123" s="19"/>
      <c r="R123" s="20"/>
      <c r="S123" s="19"/>
      <c r="T123" s="19"/>
      <c r="U123" s="19"/>
      <c r="V123" s="19"/>
      <c r="W123" s="25"/>
      <c r="X123" s="16"/>
      <c r="Z123" s="16"/>
    </row>
    <row r="124" spans="1:26" ht="12.75" customHeight="1" x14ac:dyDescent="0.25">
      <c r="A124" s="17"/>
      <c r="B124" s="22"/>
      <c r="C124" s="22"/>
      <c r="D124" s="22"/>
      <c r="E124" s="19"/>
      <c r="F124" s="23"/>
      <c r="G124" s="20"/>
      <c r="H124" s="19"/>
      <c r="I124" s="20"/>
      <c r="J124" s="19"/>
      <c r="K124" s="19"/>
      <c r="L124" s="24"/>
      <c r="M124" s="19"/>
      <c r="N124" s="19"/>
      <c r="O124" s="19"/>
      <c r="P124" s="20"/>
      <c r="Q124" s="19"/>
      <c r="R124" s="20"/>
      <c r="S124" s="19"/>
      <c r="T124" s="19"/>
      <c r="U124" s="19"/>
      <c r="V124" s="19"/>
      <c r="W124" s="25"/>
      <c r="X124" s="16"/>
      <c r="Z124" s="16"/>
    </row>
    <row r="125" spans="1:26" ht="12.75" customHeight="1" x14ac:dyDescent="0.25">
      <c r="A125" s="17"/>
      <c r="B125" s="22"/>
      <c r="C125" s="22"/>
      <c r="D125" s="22"/>
      <c r="E125" s="19"/>
      <c r="F125" s="23"/>
      <c r="G125" s="20"/>
      <c r="H125" s="19"/>
      <c r="I125" s="20"/>
      <c r="J125" s="19"/>
      <c r="K125" s="19"/>
      <c r="L125" s="24"/>
      <c r="M125" s="19"/>
      <c r="N125" s="19"/>
      <c r="O125" s="19"/>
      <c r="P125" s="20"/>
      <c r="Q125" s="19"/>
      <c r="R125" s="20"/>
      <c r="S125" s="19"/>
      <c r="T125" s="19"/>
      <c r="U125" s="19"/>
      <c r="V125" s="19"/>
      <c r="W125" s="25"/>
      <c r="X125" s="16"/>
      <c r="Z125" s="16"/>
    </row>
    <row r="126" spans="1:26" ht="12.75" customHeight="1" x14ac:dyDescent="0.25">
      <c r="A126" s="17"/>
      <c r="B126" s="22"/>
      <c r="C126" s="22"/>
      <c r="D126" s="22"/>
      <c r="E126" s="19"/>
      <c r="F126" s="23"/>
      <c r="G126" s="20"/>
      <c r="H126" s="19"/>
      <c r="I126" s="20"/>
      <c r="J126" s="19"/>
      <c r="K126" s="19"/>
      <c r="L126" s="24"/>
      <c r="M126" s="19"/>
      <c r="N126" s="19"/>
      <c r="O126" s="19"/>
      <c r="P126" s="20"/>
      <c r="Q126" s="19"/>
      <c r="R126" s="20"/>
      <c r="S126" s="19"/>
      <c r="T126" s="19"/>
      <c r="U126" s="19"/>
      <c r="V126" s="19"/>
      <c r="W126" s="25"/>
      <c r="X126" s="16"/>
      <c r="Z126" s="16"/>
    </row>
    <row r="127" spans="1:26" ht="12.75" customHeight="1" x14ac:dyDescent="0.25">
      <c r="A127" s="17"/>
      <c r="B127" s="22"/>
      <c r="C127" s="22"/>
      <c r="D127" s="22"/>
      <c r="E127" s="19"/>
      <c r="F127" s="23"/>
      <c r="G127" s="20"/>
      <c r="H127" s="19"/>
      <c r="I127" s="20"/>
      <c r="J127" s="19"/>
      <c r="K127" s="19"/>
      <c r="L127" s="24"/>
      <c r="M127" s="19"/>
      <c r="N127" s="19"/>
      <c r="O127" s="19"/>
      <c r="P127" s="20"/>
      <c r="Q127" s="19"/>
      <c r="R127" s="20"/>
      <c r="S127" s="19"/>
      <c r="T127" s="19"/>
      <c r="U127" s="19"/>
      <c r="V127" s="19"/>
      <c r="W127" s="25"/>
      <c r="X127" s="16"/>
      <c r="Z127" s="16"/>
    </row>
    <row r="128" spans="1:26" ht="12.75" customHeight="1" x14ac:dyDescent="0.25">
      <c r="A128" s="17"/>
      <c r="B128" s="22"/>
      <c r="C128" s="22"/>
      <c r="D128" s="22"/>
      <c r="E128" s="19"/>
      <c r="F128" s="23"/>
      <c r="G128" s="20"/>
      <c r="H128" s="19"/>
      <c r="I128" s="20"/>
      <c r="J128" s="19"/>
      <c r="K128" s="19"/>
      <c r="L128" s="24"/>
      <c r="M128" s="19"/>
      <c r="N128" s="19"/>
      <c r="O128" s="19"/>
      <c r="P128" s="20"/>
      <c r="Q128" s="19"/>
      <c r="R128" s="20"/>
      <c r="S128" s="19"/>
      <c r="T128" s="19"/>
      <c r="U128" s="19"/>
      <c r="V128" s="19"/>
      <c r="W128" s="25"/>
      <c r="X128" s="16"/>
      <c r="Z128" s="16"/>
    </row>
    <row r="129" spans="1:26" ht="12.75" customHeight="1" x14ac:dyDescent="0.25">
      <c r="A129" s="17"/>
      <c r="B129" s="22"/>
      <c r="C129" s="22"/>
      <c r="D129" s="22"/>
      <c r="E129" s="19"/>
      <c r="F129" s="23"/>
      <c r="G129" s="20"/>
      <c r="H129" s="19"/>
      <c r="I129" s="20"/>
      <c r="J129" s="19"/>
      <c r="K129" s="19"/>
      <c r="L129" s="24"/>
      <c r="M129" s="19"/>
      <c r="N129" s="19"/>
      <c r="O129" s="19"/>
      <c r="P129" s="20"/>
      <c r="Q129" s="19"/>
      <c r="R129" s="20"/>
      <c r="S129" s="19"/>
      <c r="T129" s="19"/>
      <c r="U129" s="19"/>
      <c r="V129" s="19"/>
      <c r="W129" s="25"/>
      <c r="X129" s="16"/>
      <c r="Z129" s="16"/>
    </row>
    <row r="130" spans="1:26" ht="12.75" customHeight="1" x14ac:dyDescent="0.25">
      <c r="A130" s="17"/>
      <c r="B130" s="22"/>
      <c r="C130" s="22"/>
      <c r="D130" s="22"/>
      <c r="E130" s="19"/>
      <c r="F130" s="23"/>
      <c r="G130" s="20"/>
      <c r="H130" s="19"/>
      <c r="I130" s="20"/>
      <c r="J130" s="19"/>
      <c r="K130" s="19"/>
      <c r="L130" s="24"/>
      <c r="M130" s="19"/>
      <c r="N130" s="19"/>
      <c r="O130" s="19"/>
      <c r="P130" s="20"/>
      <c r="Q130" s="19"/>
      <c r="R130" s="20"/>
      <c r="S130" s="19"/>
      <c r="T130" s="19"/>
      <c r="U130" s="19"/>
      <c r="V130" s="19"/>
      <c r="W130" s="25"/>
      <c r="X130" s="16"/>
      <c r="Z130" s="16"/>
    </row>
    <row r="131" spans="1:26" ht="12.75" customHeight="1" x14ac:dyDescent="0.25">
      <c r="A131" s="17"/>
      <c r="B131" s="22"/>
      <c r="C131" s="22"/>
      <c r="D131" s="22"/>
      <c r="E131" s="19"/>
      <c r="F131" s="23"/>
      <c r="G131" s="20"/>
      <c r="H131" s="19"/>
      <c r="I131" s="20"/>
      <c r="J131" s="19"/>
      <c r="K131" s="19"/>
      <c r="L131" s="24"/>
      <c r="M131" s="19"/>
      <c r="N131" s="19"/>
      <c r="O131" s="19"/>
      <c r="P131" s="20"/>
      <c r="Q131" s="19"/>
      <c r="R131" s="20"/>
      <c r="S131" s="19"/>
      <c r="T131" s="19"/>
      <c r="U131" s="19"/>
      <c r="V131" s="19"/>
      <c r="W131" s="25"/>
      <c r="X131" s="16"/>
      <c r="Z131" s="16"/>
    </row>
    <row r="132" spans="1:26" ht="12.75" customHeight="1" x14ac:dyDescent="0.25">
      <c r="A132" s="17"/>
      <c r="B132" s="22"/>
      <c r="C132" s="22"/>
      <c r="D132" s="22"/>
      <c r="E132" s="19"/>
      <c r="F132" s="23"/>
      <c r="G132" s="20"/>
      <c r="H132" s="19"/>
      <c r="I132" s="20"/>
      <c r="J132" s="19"/>
      <c r="K132" s="19"/>
      <c r="L132" s="24"/>
      <c r="M132" s="19"/>
      <c r="N132" s="19"/>
      <c r="O132" s="19"/>
      <c r="P132" s="20"/>
      <c r="Q132" s="19"/>
      <c r="R132" s="20"/>
      <c r="S132" s="19"/>
      <c r="T132" s="19"/>
      <c r="U132" s="19"/>
      <c r="V132" s="19"/>
      <c r="W132" s="25"/>
      <c r="X132" s="16"/>
      <c r="Z132" s="16"/>
    </row>
    <row r="133" spans="1:26" ht="12.75" customHeight="1" x14ac:dyDescent="0.25">
      <c r="A133" s="17"/>
      <c r="B133" s="22"/>
      <c r="C133" s="22"/>
      <c r="D133" s="22"/>
      <c r="E133" s="19"/>
      <c r="F133" s="23"/>
      <c r="G133" s="20"/>
      <c r="H133" s="19"/>
      <c r="I133" s="20"/>
      <c r="J133" s="19"/>
      <c r="K133" s="19"/>
      <c r="L133" s="24"/>
      <c r="M133" s="19"/>
      <c r="N133" s="19"/>
      <c r="O133" s="19"/>
      <c r="P133" s="20"/>
      <c r="Q133" s="19"/>
      <c r="R133" s="20"/>
      <c r="S133" s="19"/>
      <c r="T133" s="19"/>
      <c r="U133" s="19"/>
      <c r="V133" s="19"/>
      <c r="W133" s="25"/>
      <c r="X133" s="16"/>
      <c r="Z133" s="16"/>
    </row>
    <row r="134" spans="1:26" ht="12.75" customHeight="1" x14ac:dyDescent="0.25">
      <c r="A134" s="17"/>
      <c r="B134" s="22"/>
      <c r="C134" s="22"/>
      <c r="D134" s="22"/>
      <c r="E134" s="19"/>
      <c r="F134" s="23"/>
      <c r="G134" s="20"/>
      <c r="H134" s="19"/>
      <c r="I134" s="20"/>
      <c r="J134" s="19"/>
      <c r="K134" s="19"/>
      <c r="L134" s="24"/>
      <c r="M134" s="19"/>
      <c r="N134" s="19"/>
      <c r="O134" s="19"/>
      <c r="P134" s="20"/>
      <c r="Q134" s="19"/>
      <c r="R134" s="20"/>
      <c r="S134" s="19"/>
      <c r="T134" s="19"/>
      <c r="U134" s="19"/>
      <c r="V134" s="19"/>
      <c r="W134" s="25"/>
      <c r="X134" s="16"/>
      <c r="Z134" s="16"/>
    </row>
    <row r="135" spans="1:26" ht="12.75" customHeight="1" x14ac:dyDescent="0.25">
      <c r="A135" s="17"/>
      <c r="B135" s="22"/>
      <c r="C135" s="22"/>
      <c r="D135" s="22"/>
      <c r="E135" s="19"/>
      <c r="F135" s="23"/>
      <c r="G135" s="20"/>
      <c r="H135" s="19"/>
      <c r="I135" s="20"/>
      <c r="J135" s="19"/>
      <c r="K135" s="19"/>
      <c r="L135" s="24"/>
      <c r="M135" s="19"/>
      <c r="N135" s="19"/>
      <c r="O135" s="19"/>
      <c r="P135" s="20"/>
      <c r="Q135" s="19"/>
      <c r="R135" s="20"/>
      <c r="S135" s="19"/>
      <c r="T135" s="19"/>
      <c r="U135" s="19"/>
      <c r="V135" s="19"/>
      <c r="W135" s="25"/>
      <c r="X135" s="16"/>
      <c r="Z135" s="16"/>
    </row>
    <row r="136" spans="1:26" ht="12.75" customHeight="1" x14ac:dyDescent="0.25">
      <c r="A136" s="17"/>
      <c r="B136" s="22"/>
      <c r="C136" s="22"/>
      <c r="D136" s="22"/>
      <c r="E136" s="19"/>
      <c r="F136" s="23"/>
      <c r="G136" s="20"/>
      <c r="H136" s="19"/>
      <c r="I136" s="20"/>
      <c r="J136" s="19"/>
      <c r="K136" s="19"/>
      <c r="L136" s="24"/>
      <c r="M136" s="19"/>
      <c r="N136" s="19"/>
      <c r="O136" s="19"/>
      <c r="P136" s="20"/>
      <c r="Q136" s="19"/>
      <c r="R136" s="20"/>
      <c r="S136" s="19"/>
      <c r="T136" s="19"/>
      <c r="U136" s="19"/>
      <c r="V136" s="19"/>
      <c r="W136" s="25"/>
      <c r="X136" s="16"/>
      <c r="Z136" s="16"/>
    </row>
    <row r="137" spans="1:26" ht="12.75" customHeight="1" x14ac:dyDescent="0.25">
      <c r="A137" s="17"/>
      <c r="B137" s="22"/>
      <c r="C137" s="22"/>
      <c r="D137" s="22"/>
      <c r="E137" s="19"/>
      <c r="F137" s="23"/>
      <c r="G137" s="20"/>
      <c r="H137" s="19"/>
      <c r="I137" s="20"/>
      <c r="J137" s="19"/>
      <c r="K137" s="19"/>
      <c r="L137" s="24"/>
      <c r="M137" s="19"/>
      <c r="N137" s="19"/>
      <c r="O137" s="19"/>
      <c r="P137" s="20"/>
      <c r="Q137" s="19"/>
      <c r="R137" s="20"/>
      <c r="S137" s="19"/>
      <c r="T137" s="19"/>
      <c r="U137" s="19"/>
      <c r="V137" s="19"/>
      <c r="W137" s="25"/>
      <c r="X137" s="16"/>
      <c r="Z137" s="16"/>
    </row>
    <row r="138" spans="1:26" ht="12.75" customHeight="1" x14ac:dyDescent="0.25">
      <c r="A138" s="17"/>
      <c r="B138" s="22"/>
      <c r="C138" s="22"/>
      <c r="D138" s="22"/>
      <c r="E138" s="19"/>
      <c r="F138" s="23"/>
      <c r="G138" s="20"/>
      <c r="H138" s="19"/>
      <c r="I138" s="20"/>
      <c r="J138" s="19"/>
      <c r="K138" s="19"/>
      <c r="L138" s="24"/>
      <c r="M138" s="19"/>
      <c r="N138" s="19"/>
      <c r="O138" s="19"/>
      <c r="P138" s="20"/>
      <c r="Q138" s="19"/>
      <c r="R138" s="20"/>
      <c r="S138" s="19"/>
      <c r="T138" s="19"/>
      <c r="U138" s="19"/>
      <c r="V138" s="19"/>
      <c r="W138" s="25"/>
      <c r="X138" s="16"/>
      <c r="Z138" s="16"/>
    </row>
    <row r="139" spans="1:26" ht="12.75" customHeight="1" x14ac:dyDescent="0.25">
      <c r="A139" s="17"/>
      <c r="B139" s="22"/>
      <c r="C139" s="22"/>
      <c r="D139" s="22"/>
      <c r="E139" s="19"/>
      <c r="F139" s="23"/>
      <c r="G139" s="20"/>
      <c r="H139" s="19"/>
      <c r="I139" s="20"/>
      <c r="J139" s="19"/>
      <c r="K139" s="19"/>
      <c r="L139" s="24"/>
      <c r="M139" s="19"/>
      <c r="N139" s="19"/>
      <c r="O139" s="19"/>
      <c r="P139" s="20"/>
      <c r="Q139" s="19"/>
      <c r="R139" s="20"/>
      <c r="S139" s="19"/>
      <c r="T139" s="19"/>
      <c r="U139" s="19"/>
      <c r="V139" s="19"/>
      <c r="W139" s="25"/>
      <c r="X139" s="16"/>
      <c r="Z139" s="16"/>
    </row>
    <row r="140" spans="1:26" ht="12.75" customHeight="1" x14ac:dyDescent="0.25">
      <c r="A140" s="17"/>
      <c r="B140" s="22"/>
      <c r="C140" s="22"/>
      <c r="D140" s="22"/>
      <c r="E140" s="19"/>
      <c r="F140" s="23"/>
      <c r="G140" s="20"/>
      <c r="H140" s="19"/>
      <c r="I140" s="20"/>
      <c r="J140" s="19"/>
      <c r="K140" s="19"/>
      <c r="L140" s="24"/>
      <c r="M140" s="19"/>
      <c r="N140" s="19"/>
      <c r="O140" s="19"/>
      <c r="P140" s="20"/>
      <c r="Q140" s="19"/>
      <c r="R140" s="20"/>
      <c r="S140" s="19"/>
      <c r="T140" s="19"/>
      <c r="U140" s="19"/>
      <c r="V140" s="19"/>
      <c r="W140" s="25"/>
      <c r="X140" s="16"/>
      <c r="Z140" s="16"/>
    </row>
    <row r="141" spans="1:26" ht="12.75" customHeight="1" x14ac:dyDescent="0.25">
      <c r="A141" s="17"/>
      <c r="B141" s="22"/>
      <c r="C141" s="22"/>
      <c r="D141" s="22"/>
      <c r="E141" s="19"/>
      <c r="F141" s="23"/>
      <c r="G141" s="20"/>
      <c r="H141" s="19"/>
      <c r="I141" s="20"/>
      <c r="J141" s="19"/>
      <c r="K141" s="19"/>
      <c r="L141" s="24"/>
      <c r="M141" s="19"/>
      <c r="N141" s="19"/>
      <c r="O141" s="19"/>
      <c r="P141" s="20"/>
      <c r="Q141" s="19"/>
      <c r="R141" s="20"/>
      <c r="S141" s="19"/>
      <c r="T141" s="19"/>
      <c r="U141" s="19"/>
      <c r="V141" s="19"/>
      <c r="W141" s="25"/>
      <c r="X141" s="16"/>
      <c r="Z141" s="16"/>
    </row>
    <row r="142" spans="1:26" ht="12.75" customHeight="1" x14ac:dyDescent="0.25">
      <c r="A142" s="17"/>
      <c r="B142" s="22"/>
      <c r="C142" s="22"/>
      <c r="D142" s="22"/>
      <c r="E142" s="19"/>
      <c r="F142" s="23"/>
      <c r="G142" s="20"/>
      <c r="H142" s="19"/>
      <c r="I142" s="20"/>
      <c r="J142" s="19"/>
      <c r="K142" s="19"/>
      <c r="L142" s="24"/>
      <c r="M142" s="19"/>
      <c r="N142" s="19"/>
      <c r="O142" s="19"/>
      <c r="P142" s="20"/>
      <c r="Q142" s="19"/>
      <c r="R142" s="20"/>
      <c r="S142" s="19"/>
      <c r="T142" s="19"/>
      <c r="U142" s="19"/>
      <c r="V142" s="19"/>
      <c r="W142" s="25"/>
      <c r="X142" s="16"/>
      <c r="Z142" s="16"/>
    </row>
    <row r="143" spans="1:26" ht="12.75" customHeight="1" x14ac:dyDescent="0.25">
      <c r="A143" s="17"/>
      <c r="B143" s="22"/>
      <c r="C143" s="22"/>
      <c r="D143" s="22"/>
      <c r="E143" s="19"/>
      <c r="F143" s="23"/>
      <c r="G143" s="20"/>
      <c r="H143" s="19"/>
      <c r="I143" s="20"/>
      <c r="J143" s="19"/>
      <c r="K143" s="19"/>
      <c r="L143" s="24"/>
      <c r="M143" s="19"/>
      <c r="N143" s="19"/>
      <c r="O143" s="19"/>
      <c r="P143" s="20"/>
      <c r="Q143" s="19"/>
      <c r="R143" s="20"/>
      <c r="S143" s="19"/>
      <c r="T143" s="19"/>
      <c r="U143" s="19"/>
      <c r="V143" s="19"/>
      <c r="W143" s="25"/>
      <c r="X143" s="16"/>
      <c r="Z143" s="16"/>
    </row>
    <row r="144" spans="1:26" ht="12.75" customHeight="1" x14ac:dyDescent="0.25">
      <c r="A144" s="17"/>
      <c r="B144" s="22"/>
      <c r="C144" s="22"/>
      <c r="D144" s="22"/>
      <c r="E144" s="19"/>
      <c r="F144" s="23"/>
      <c r="G144" s="20"/>
      <c r="H144" s="19"/>
      <c r="I144" s="20"/>
      <c r="J144" s="19"/>
      <c r="K144" s="19"/>
      <c r="L144" s="24"/>
      <c r="M144" s="19"/>
      <c r="N144" s="19"/>
      <c r="O144" s="19"/>
      <c r="P144" s="20"/>
      <c r="Q144" s="19"/>
      <c r="R144" s="20"/>
      <c r="S144" s="19"/>
      <c r="T144" s="19"/>
      <c r="U144" s="19"/>
      <c r="V144" s="19"/>
      <c r="W144" s="25"/>
      <c r="X144" s="16"/>
      <c r="Z144" s="16"/>
    </row>
    <row r="145" spans="1:26" ht="12.75" customHeight="1" x14ac:dyDescent="0.25">
      <c r="A145" s="17"/>
      <c r="B145" s="22"/>
      <c r="C145" s="22"/>
      <c r="D145" s="22"/>
      <c r="E145" s="19"/>
      <c r="F145" s="23"/>
      <c r="G145" s="20"/>
      <c r="H145" s="19"/>
      <c r="I145" s="20"/>
      <c r="J145" s="19"/>
      <c r="K145" s="19"/>
      <c r="L145" s="24"/>
      <c r="M145" s="19"/>
      <c r="N145" s="19"/>
      <c r="O145" s="19"/>
      <c r="P145" s="20"/>
      <c r="Q145" s="19"/>
      <c r="R145" s="20"/>
      <c r="S145" s="19"/>
      <c r="T145" s="19"/>
      <c r="U145" s="19"/>
      <c r="V145" s="19"/>
      <c r="W145" s="25"/>
      <c r="X145" s="16"/>
      <c r="Z145" s="16"/>
    </row>
    <row r="146" spans="1:26" ht="12.75" customHeight="1" x14ac:dyDescent="0.25">
      <c r="A146" s="17"/>
      <c r="B146" s="22"/>
      <c r="C146" s="22"/>
      <c r="D146" s="22"/>
      <c r="E146" s="19"/>
      <c r="F146" s="23"/>
      <c r="G146" s="20"/>
      <c r="H146" s="19"/>
      <c r="I146" s="20"/>
      <c r="J146" s="19"/>
      <c r="K146" s="19"/>
      <c r="L146" s="24"/>
      <c r="M146" s="19"/>
      <c r="N146" s="19"/>
      <c r="O146" s="19"/>
      <c r="P146" s="20"/>
      <c r="Q146" s="19"/>
      <c r="R146" s="20"/>
      <c r="S146" s="19"/>
      <c r="T146" s="19"/>
      <c r="U146" s="19"/>
      <c r="V146" s="19"/>
      <c r="W146" s="25"/>
      <c r="X146" s="16"/>
      <c r="Z146" s="16"/>
    </row>
    <row r="147" spans="1:26" ht="12.75" customHeight="1" x14ac:dyDescent="0.25">
      <c r="A147" s="17"/>
      <c r="B147" s="22"/>
      <c r="C147" s="22"/>
      <c r="D147" s="22"/>
      <c r="E147" s="19"/>
      <c r="F147" s="23"/>
      <c r="G147" s="20"/>
      <c r="H147" s="19"/>
      <c r="I147" s="20"/>
      <c r="J147" s="19"/>
      <c r="K147" s="19"/>
      <c r="L147" s="24"/>
      <c r="M147" s="19"/>
      <c r="N147" s="19"/>
      <c r="O147" s="19"/>
      <c r="P147" s="20"/>
      <c r="Q147" s="19"/>
      <c r="R147" s="20"/>
      <c r="S147" s="19"/>
      <c r="T147" s="19"/>
      <c r="U147" s="19"/>
      <c r="V147" s="19"/>
      <c r="W147" s="25"/>
      <c r="X147" s="16"/>
      <c r="Z147" s="16"/>
    </row>
    <row r="148" spans="1:26" ht="12.75" customHeight="1" x14ac:dyDescent="0.25">
      <c r="A148" s="17"/>
      <c r="B148" s="22"/>
      <c r="C148" s="22"/>
      <c r="D148" s="22"/>
      <c r="E148" s="19"/>
      <c r="F148" s="23"/>
      <c r="G148" s="20"/>
      <c r="H148" s="19"/>
      <c r="I148" s="20"/>
      <c r="J148" s="19"/>
      <c r="K148" s="19"/>
      <c r="L148" s="24"/>
      <c r="M148" s="19"/>
      <c r="N148" s="19"/>
      <c r="O148" s="19"/>
      <c r="P148" s="20"/>
      <c r="Q148" s="19"/>
      <c r="R148" s="20"/>
      <c r="S148" s="19"/>
      <c r="T148" s="19"/>
      <c r="U148" s="19"/>
      <c r="V148" s="19"/>
      <c r="W148" s="25"/>
      <c r="X148" s="16"/>
      <c r="Z148" s="16"/>
    </row>
    <row r="149" spans="1:26" ht="12.75" customHeight="1" x14ac:dyDescent="0.25">
      <c r="A149" s="17"/>
      <c r="B149" s="22"/>
      <c r="C149" s="22"/>
      <c r="D149" s="22"/>
      <c r="E149" s="19"/>
      <c r="F149" s="23"/>
      <c r="G149" s="20"/>
      <c r="H149" s="19"/>
      <c r="I149" s="20"/>
      <c r="J149" s="19"/>
      <c r="K149" s="19"/>
      <c r="L149" s="24"/>
      <c r="M149" s="19"/>
      <c r="N149" s="19"/>
      <c r="O149" s="19"/>
      <c r="P149" s="20"/>
      <c r="Q149" s="19"/>
      <c r="R149" s="20"/>
      <c r="S149" s="19"/>
      <c r="T149" s="19"/>
      <c r="U149" s="19"/>
      <c r="V149" s="19"/>
      <c r="W149" s="25"/>
      <c r="X149" s="16"/>
      <c r="Z149" s="16"/>
    </row>
    <row r="150" spans="1:26" ht="12.75" customHeight="1" x14ac:dyDescent="0.25">
      <c r="A150" s="17"/>
      <c r="B150" s="22"/>
      <c r="C150" s="22"/>
      <c r="D150" s="22"/>
      <c r="E150" s="19"/>
      <c r="F150" s="23"/>
      <c r="G150" s="20"/>
      <c r="H150" s="19"/>
      <c r="I150" s="20"/>
      <c r="J150" s="19"/>
      <c r="K150" s="19"/>
      <c r="L150" s="24"/>
      <c r="M150" s="19"/>
      <c r="N150" s="19"/>
      <c r="O150" s="19"/>
      <c r="P150" s="20"/>
      <c r="Q150" s="19"/>
      <c r="R150" s="20"/>
      <c r="S150" s="19"/>
      <c r="T150" s="19"/>
      <c r="U150" s="19"/>
      <c r="V150" s="19"/>
      <c r="W150" s="25"/>
      <c r="X150" s="16"/>
      <c r="Z150" s="16"/>
    </row>
    <row r="151" spans="1:26" ht="12.75" customHeight="1" x14ac:dyDescent="0.25">
      <c r="A151" s="17"/>
      <c r="B151" s="22"/>
      <c r="C151" s="22"/>
      <c r="D151" s="22"/>
      <c r="E151" s="19"/>
      <c r="F151" s="23"/>
      <c r="G151" s="20"/>
      <c r="H151" s="19"/>
      <c r="I151" s="20"/>
      <c r="J151" s="19"/>
      <c r="K151" s="19"/>
      <c r="L151" s="24"/>
      <c r="M151" s="19"/>
      <c r="N151" s="19"/>
      <c r="O151" s="19"/>
      <c r="P151" s="20"/>
      <c r="Q151" s="19"/>
      <c r="R151" s="20"/>
      <c r="S151" s="19"/>
      <c r="T151" s="19"/>
      <c r="U151" s="19"/>
      <c r="V151" s="19"/>
      <c r="W151" s="25"/>
      <c r="X151" s="16"/>
      <c r="Z151" s="16"/>
    </row>
    <row r="152" spans="1:26" ht="12.75" customHeight="1" x14ac:dyDescent="0.25">
      <c r="A152" s="17"/>
      <c r="B152" s="22"/>
      <c r="C152" s="22"/>
      <c r="D152" s="22"/>
      <c r="E152" s="19"/>
      <c r="F152" s="23"/>
      <c r="G152" s="20"/>
      <c r="H152" s="19"/>
      <c r="I152" s="20"/>
      <c r="J152" s="19"/>
      <c r="K152" s="19"/>
      <c r="L152" s="24"/>
      <c r="M152" s="19"/>
      <c r="N152" s="19"/>
      <c r="O152" s="19"/>
      <c r="P152" s="20"/>
      <c r="Q152" s="19"/>
      <c r="R152" s="20"/>
      <c r="S152" s="19"/>
      <c r="T152" s="19"/>
      <c r="U152" s="19"/>
      <c r="V152" s="19"/>
      <c r="W152" s="25"/>
      <c r="X152" s="16"/>
      <c r="Z152" s="16"/>
    </row>
    <row r="153" spans="1:26" ht="12.75" customHeight="1" x14ac:dyDescent="0.25">
      <c r="A153" s="17"/>
      <c r="B153" s="22"/>
      <c r="C153" s="22"/>
      <c r="D153" s="22"/>
      <c r="E153" s="19"/>
      <c r="F153" s="23"/>
      <c r="G153" s="20"/>
      <c r="H153" s="19"/>
      <c r="I153" s="20"/>
      <c r="J153" s="19"/>
      <c r="K153" s="19"/>
      <c r="L153" s="24"/>
      <c r="M153" s="19"/>
      <c r="N153" s="19"/>
      <c r="O153" s="19"/>
      <c r="P153" s="20"/>
      <c r="Q153" s="19"/>
      <c r="R153" s="20"/>
      <c r="S153" s="19"/>
      <c r="T153" s="19"/>
      <c r="U153" s="19"/>
      <c r="V153" s="19"/>
      <c r="W153" s="25"/>
      <c r="X153" s="16"/>
      <c r="Z153" s="16"/>
    </row>
    <row r="154" spans="1:26" ht="12.75" customHeight="1" x14ac:dyDescent="0.25">
      <c r="A154" s="17"/>
      <c r="B154" s="22"/>
      <c r="C154" s="22"/>
      <c r="D154" s="22"/>
      <c r="E154" s="19"/>
      <c r="F154" s="23"/>
      <c r="G154" s="20"/>
      <c r="H154" s="19"/>
      <c r="I154" s="20"/>
      <c r="J154" s="19"/>
      <c r="K154" s="19"/>
      <c r="L154" s="24"/>
      <c r="M154" s="19"/>
      <c r="N154" s="19"/>
      <c r="O154" s="19"/>
      <c r="P154" s="20"/>
      <c r="Q154" s="19"/>
      <c r="R154" s="20"/>
      <c r="S154" s="19"/>
      <c r="T154" s="19"/>
      <c r="U154" s="19"/>
      <c r="V154" s="19"/>
      <c r="W154" s="25"/>
      <c r="X154" s="16"/>
      <c r="Z154" s="16"/>
    </row>
    <row r="155" spans="1:26" ht="12.75" customHeight="1" x14ac:dyDescent="0.25">
      <c r="A155" s="17"/>
      <c r="B155" s="22"/>
      <c r="C155" s="22"/>
      <c r="D155" s="22"/>
      <c r="E155" s="19"/>
      <c r="F155" s="23"/>
      <c r="G155" s="20"/>
      <c r="H155" s="19"/>
      <c r="I155" s="20"/>
      <c r="J155" s="19"/>
      <c r="K155" s="19"/>
      <c r="L155" s="24"/>
      <c r="M155" s="19"/>
      <c r="N155" s="19"/>
      <c r="O155" s="19"/>
      <c r="P155" s="20"/>
      <c r="Q155" s="19"/>
      <c r="R155" s="20"/>
      <c r="S155" s="19"/>
      <c r="T155" s="19"/>
      <c r="U155" s="19"/>
      <c r="V155" s="19"/>
      <c r="W155" s="25"/>
      <c r="X155" s="16"/>
      <c r="Z155" s="16"/>
    </row>
    <row r="156" spans="1:26" ht="12.75" customHeight="1" x14ac:dyDescent="0.25">
      <c r="A156" s="17"/>
      <c r="B156" s="22"/>
      <c r="C156" s="22"/>
      <c r="D156" s="22"/>
      <c r="E156" s="19"/>
      <c r="F156" s="23"/>
      <c r="G156" s="20"/>
      <c r="H156" s="19"/>
      <c r="I156" s="20"/>
      <c r="J156" s="19"/>
      <c r="K156" s="19"/>
      <c r="L156" s="24"/>
      <c r="M156" s="19"/>
      <c r="N156" s="19"/>
      <c r="O156" s="19"/>
      <c r="P156" s="20"/>
      <c r="Q156" s="19"/>
      <c r="R156" s="20"/>
      <c r="S156" s="19"/>
      <c r="T156" s="19"/>
      <c r="U156" s="19"/>
      <c r="V156" s="19"/>
      <c r="W156" s="25"/>
      <c r="X156" s="16"/>
      <c r="Z156" s="16"/>
    </row>
    <row r="157" spans="1:26" ht="12.75" customHeight="1" x14ac:dyDescent="0.25">
      <c r="A157" s="17"/>
      <c r="B157" s="22"/>
      <c r="C157" s="22"/>
      <c r="D157" s="22"/>
      <c r="E157" s="19"/>
      <c r="F157" s="23"/>
      <c r="G157" s="20"/>
      <c r="H157" s="19"/>
      <c r="I157" s="20"/>
      <c r="J157" s="19"/>
      <c r="K157" s="19"/>
      <c r="L157" s="24"/>
      <c r="M157" s="19"/>
      <c r="N157" s="19"/>
      <c r="O157" s="19"/>
      <c r="P157" s="20"/>
      <c r="Q157" s="19"/>
      <c r="R157" s="20"/>
      <c r="S157" s="19"/>
      <c r="T157" s="19"/>
      <c r="U157" s="19"/>
      <c r="V157" s="19"/>
      <c r="W157" s="25"/>
      <c r="X157" s="16"/>
      <c r="Z157" s="16"/>
    </row>
    <row r="158" spans="1:26" ht="12.75" customHeight="1" x14ac:dyDescent="0.25">
      <c r="A158" s="17"/>
      <c r="B158" s="22"/>
      <c r="C158" s="22"/>
      <c r="D158" s="22"/>
      <c r="E158" s="19"/>
      <c r="F158" s="23"/>
      <c r="G158" s="20"/>
      <c r="H158" s="19"/>
      <c r="I158" s="20"/>
      <c r="J158" s="19"/>
      <c r="K158" s="19"/>
      <c r="L158" s="24"/>
      <c r="M158" s="19"/>
      <c r="N158" s="19"/>
      <c r="O158" s="19"/>
      <c r="P158" s="20"/>
      <c r="Q158" s="19"/>
      <c r="R158" s="20"/>
      <c r="S158" s="19"/>
      <c r="T158" s="19"/>
      <c r="U158" s="19"/>
      <c r="V158" s="19"/>
      <c r="W158" s="25"/>
      <c r="X158" s="16"/>
      <c r="Z158" s="16"/>
    </row>
    <row r="159" spans="1:26" ht="12.75" customHeight="1" x14ac:dyDescent="0.25">
      <c r="A159" s="17"/>
      <c r="B159" s="22"/>
      <c r="C159" s="22"/>
      <c r="D159" s="22"/>
      <c r="E159" s="19"/>
      <c r="F159" s="23"/>
      <c r="G159" s="20"/>
      <c r="H159" s="19"/>
      <c r="I159" s="20"/>
      <c r="J159" s="19"/>
      <c r="K159" s="19"/>
      <c r="L159" s="24"/>
      <c r="M159" s="19"/>
      <c r="N159" s="19"/>
      <c r="O159" s="19"/>
      <c r="P159" s="20"/>
      <c r="Q159" s="19"/>
      <c r="R159" s="20"/>
      <c r="S159" s="19"/>
      <c r="T159" s="19"/>
      <c r="U159" s="19"/>
      <c r="V159" s="19"/>
      <c r="W159" s="25"/>
      <c r="X159" s="16"/>
      <c r="Z159" s="16"/>
    </row>
    <row r="160" spans="1:26" ht="12.75" customHeight="1" x14ac:dyDescent="0.25">
      <c r="A160" s="17"/>
      <c r="B160" s="22"/>
      <c r="C160" s="22"/>
      <c r="D160" s="22"/>
      <c r="E160" s="19"/>
      <c r="F160" s="23"/>
      <c r="G160" s="20"/>
      <c r="H160" s="19"/>
      <c r="I160" s="20"/>
      <c r="J160" s="19"/>
      <c r="K160" s="19"/>
      <c r="L160" s="24"/>
      <c r="M160" s="19"/>
      <c r="N160" s="19"/>
      <c r="O160" s="19"/>
      <c r="P160" s="20"/>
      <c r="Q160" s="19"/>
      <c r="R160" s="20"/>
      <c r="S160" s="19"/>
      <c r="T160" s="19"/>
      <c r="U160" s="19"/>
      <c r="V160" s="19"/>
      <c r="W160" s="25"/>
      <c r="X160" s="16"/>
      <c r="Z160" s="16"/>
    </row>
    <row r="161" spans="1:26" ht="12.75" customHeight="1" x14ac:dyDescent="0.25">
      <c r="A161" s="17"/>
      <c r="B161" s="22"/>
      <c r="C161" s="22"/>
      <c r="D161" s="22"/>
      <c r="E161" s="19"/>
      <c r="F161" s="23"/>
      <c r="G161" s="20"/>
      <c r="H161" s="19"/>
      <c r="I161" s="20"/>
      <c r="J161" s="19"/>
      <c r="K161" s="19"/>
      <c r="L161" s="24"/>
      <c r="M161" s="19"/>
      <c r="N161" s="19"/>
      <c r="O161" s="19"/>
      <c r="P161" s="20"/>
      <c r="Q161" s="19"/>
      <c r="R161" s="20"/>
      <c r="S161" s="19"/>
      <c r="T161" s="19"/>
      <c r="U161" s="19"/>
      <c r="V161" s="19"/>
      <c r="W161" s="25"/>
      <c r="X161" s="16"/>
      <c r="Z161" s="16"/>
    </row>
    <row r="162" spans="1:26" ht="12.75" customHeight="1" x14ac:dyDescent="0.25">
      <c r="A162" s="17"/>
      <c r="B162" s="22"/>
      <c r="C162" s="22"/>
      <c r="D162" s="22"/>
      <c r="E162" s="19"/>
      <c r="F162" s="23"/>
      <c r="G162" s="20"/>
      <c r="H162" s="19"/>
      <c r="I162" s="20"/>
      <c r="J162" s="19"/>
      <c r="K162" s="19"/>
      <c r="L162" s="24"/>
      <c r="M162" s="19"/>
      <c r="N162" s="19"/>
      <c r="O162" s="19"/>
      <c r="P162" s="20"/>
      <c r="Q162" s="19"/>
      <c r="R162" s="20"/>
      <c r="S162" s="19"/>
      <c r="T162" s="19"/>
      <c r="U162" s="19"/>
      <c r="V162" s="19"/>
      <c r="W162" s="25"/>
      <c r="X162" s="16"/>
      <c r="Z162" s="16"/>
    </row>
    <row r="163" spans="1:26" ht="12.75" customHeight="1" x14ac:dyDescent="0.25">
      <c r="A163" s="17"/>
      <c r="B163" s="22"/>
      <c r="C163" s="22"/>
      <c r="D163" s="22"/>
      <c r="E163" s="19"/>
      <c r="F163" s="23"/>
      <c r="G163" s="20"/>
      <c r="H163" s="19"/>
      <c r="I163" s="20"/>
      <c r="J163" s="19"/>
      <c r="K163" s="19"/>
      <c r="L163" s="24"/>
      <c r="M163" s="19"/>
      <c r="N163" s="19"/>
      <c r="O163" s="19"/>
      <c r="P163" s="20"/>
      <c r="Q163" s="19"/>
      <c r="R163" s="20"/>
      <c r="S163" s="19"/>
      <c r="T163" s="19"/>
      <c r="U163" s="19"/>
      <c r="V163" s="19"/>
      <c r="W163" s="25"/>
      <c r="X163" s="16"/>
      <c r="Z163" s="16"/>
    </row>
    <row r="164" spans="1:26" ht="12.75" customHeight="1" x14ac:dyDescent="0.25">
      <c r="A164" s="17"/>
      <c r="B164" s="22"/>
      <c r="C164" s="22"/>
      <c r="D164" s="22"/>
      <c r="E164" s="19"/>
      <c r="F164" s="23"/>
      <c r="G164" s="20"/>
      <c r="H164" s="19"/>
      <c r="I164" s="20"/>
      <c r="J164" s="19"/>
      <c r="K164" s="19"/>
      <c r="L164" s="24"/>
      <c r="M164" s="19"/>
      <c r="N164" s="19"/>
      <c r="O164" s="19"/>
      <c r="P164" s="20"/>
      <c r="Q164" s="19"/>
      <c r="R164" s="20"/>
      <c r="S164" s="19"/>
      <c r="T164" s="19"/>
      <c r="U164" s="19"/>
      <c r="V164" s="19"/>
      <c r="W164" s="25"/>
      <c r="X164" s="16"/>
      <c r="Z164" s="16"/>
    </row>
    <row r="165" spans="1:26" ht="12.75" customHeight="1" x14ac:dyDescent="0.25">
      <c r="A165" s="17"/>
      <c r="B165" s="22"/>
      <c r="C165" s="22"/>
      <c r="D165" s="22"/>
      <c r="E165" s="19"/>
      <c r="F165" s="23"/>
      <c r="G165" s="20"/>
      <c r="H165" s="19"/>
      <c r="I165" s="20"/>
      <c r="J165" s="19"/>
      <c r="K165" s="19"/>
      <c r="L165" s="24"/>
      <c r="M165" s="19"/>
      <c r="N165" s="19"/>
      <c r="O165" s="19"/>
      <c r="P165" s="20"/>
      <c r="Q165" s="19"/>
      <c r="R165" s="20"/>
      <c r="S165" s="19"/>
      <c r="T165" s="19"/>
      <c r="U165" s="19"/>
      <c r="V165" s="19"/>
      <c r="W165" s="25"/>
      <c r="X165" s="16"/>
      <c r="Z165" s="16"/>
    </row>
    <row r="166" spans="1:26" ht="12.75" customHeight="1" x14ac:dyDescent="0.25">
      <c r="A166" s="17"/>
      <c r="B166" s="22"/>
      <c r="C166" s="22"/>
      <c r="D166" s="22"/>
      <c r="E166" s="19"/>
      <c r="F166" s="23"/>
      <c r="G166" s="20"/>
      <c r="H166" s="19"/>
      <c r="I166" s="20"/>
      <c r="J166" s="19"/>
      <c r="K166" s="19"/>
      <c r="L166" s="24"/>
      <c r="M166" s="19"/>
      <c r="N166" s="19"/>
      <c r="O166" s="19"/>
      <c r="P166" s="20"/>
      <c r="Q166" s="19"/>
      <c r="R166" s="20"/>
      <c r="S166" s="19"/>
      <c r="T166" s="19"/>
      <c r="U166" s="19"/>
      <c r="V166" s="19"/>
      <c r="W166" s="25"/>
      <c r="X166" s="16"/>
      <c r="Z166" s="16"/>
    </row>
    <row r="167" spans="1:26" ht="12.75" customHeight="1" x14ac:dyDescent="0.25">
      <c r="A167" s="17"/>
      <c r="B167" s="22"/>
      <c r="C167" s="22"/>
      <c r="D167" s="22"/>
      <c r="E167" s="19"/>
      <c r="F167" s="23"/>
      <c r="G167" s="20"/>
      <c r="H167" s="19"/>
      <c r="I167" s="20"/>
      <c r="J167" s="19"/>
      <c r="K167" s="19"/>
      <c r="L167" s="24"/>
      <c r="M167" s="19"/>
      <c r="N167" s="19"/>
      <c r="O167" s="19"/>
      <c r="P167" s="20"/>
      <c r="Q167" s="19"/>
      <c r="R167" s="20"/>
      <c r="S167" s="19"/>
      <c r="T167" s="19"/>
      <c r="U167" s="19"/>
      <c r="V167" s="19"/>
      <c r="W167" s="25"/>
      <c r="X167" s="16"/>
      <c r="Z167" s="16"/>
    </row>
    <row r="168" spans="1:26" ht="12.75" customHeight="1" x14ac:dyDescent="0.25">
      <c r="A168" s="17"/>
      <c r="B168" s="22"/>
      <c r="C168" s="22"/>
      <c r="D168" s="22"/>
      <c r="E168" s="19"/>
      <c r="F168" s="23"/>
      <c r="G168" s="20"/>
      <c r="H168" s="19"/>
      <c r="I168" s="20"/>
      <c r="J168" s="19"/>
      <c r="K168" s="19"/>
      <c r="L168" s="24"/>
      <c r="M168" s="19"/>
      <c r="N168" s="19"/>
      <c r="O168" s="19"/>
      <c r="P168" s="20"/>
      <c r="Q168" s="19"/>
      <c r="R168" s="20"/>
      <c r="S168" s="19"/>
      <c r="T168" s="19"/>
      <c r="U168" s="19"/>
      <c r="V168" s="19"/>
      <c r="W168" s="25"/>
      <c r="X168" s="16"/>
      <c r="Z168" s="16"/>
    </row>
    <row r="169" spans="1:26" ht="12.75" customHeight="1" x14ac:dyDescent="0.25">
      <c r="A169" s="17"/>
      <c r="B169" s="22"/>
      <c r="C169" s="22"/>
      <c r="D169" s="22"/>
      <c r="E169" s="19"/>
      <c r="F169" s="23"/>
      <c r="G169" s="20"/>
      <c r="H169" s="19"/>
      <c r="I169" s="20"/>
      <c r="J169" s="19"/>
      <c r="K169" s="19"/>
      <c r="L169" s="24"/>
      <c r="M169" s="19"/>
      <c r="N169" s="19"/>
      <c r="O169" s="19"/>
      <c r="P169" s="20"/>
      <c r="Q169" s="19"/>
      <c r="R169" s="20"/>
      <c r="S169" s="19"/>
      <c r="T169" s="19"/>
      <c r="U169" s="19"/>
      <c r="V169" s="19"/>
      <c r="W169" s="25"/>
      <c r="X169" s="16"/>
      <c r="Z169" s="16"/>
    </row>
    <row r="170" spans="1:26" ht="12.75" customHeight="1" x14ac:dyDescent="0.25">
      <c r="A170" s="17"/>
      <c r="B170" s="22"/>
      <c r="C170" s="22"/>
      <c r="D170" s="22"/>
      <c r="E170" s="19"/>
      <c r="F170" s="23"/>
      <c r="G170" s="20"/>
      <c r="H170" s="19"/>
      <c r="I170" s="20"/>
      <c r="J170" s="19"/>
      <c r="K170" s="19"/>
      <c r="L170" s="24"/>
      <c r="M170" s="19"/>
      <c r="N170" s="19"/>
      <c r="O170" s="19"/>
      <c r="P170" s="20"/>
      <c r="Q170" s="19"/>
      <c r="R170" s="20"/>
      <c r="S170" s="19"/>
      <c r="T170" s="19"/>
      <c r="U170" s="19"/>
      <c r="V170" s="19"/>
      <c r="W170" s="25"/>
      <c r="X170" s="16"/>
      <c r="Z170" s="16"/>
    </row>
    <row r="171" spans="1:26" ht="12.75" customHeight="1" x14ac:dyDescent="0.25">
      <c r="A171" s="17"/>
      <c r="B171" s="22"/>
      <c r="C171" s="22"/>
      <c r="D171" s="22"/>
      <c r="E171" s="19"/>
      <c r="F171" s="23"/>
      <c r="G171" s="20"/>
      <c r="H171" s="19"/>
      <c r="I171" s="20"/>
      <c r="J171" s="19"/>
      <c r="K171" s="19"/>
      <c r="L171" s="24"/>
      <c r="M171" s="19"/>
      <c r="N171" s="19"/>
      <c r="O171" s="19"/>
      <c r="P171" s="20"/>
      <c r="Q171" s="19"/>
      <c r="R171" s="20"/>
      <c r="S171" s="19"/>
      <c r="T171" s="19"/>
      <c r="U171" s="19"/>
      <c r="V171" s="19"/>
      <c r="W171" s="25"/>
      <c r="X171" s="16"/>
      <c r="Z171" s="16"/>
    </row>
    <row r="172" spans="1:26" ht="12.75" customHeight="1" x14ac:dyDescent="0.25">
      <c r="A172" s="17"/>
      <c r="B172" s="22"/>
      <c r="C172" s="22"/>
      <c r="D172" s="22"/>
      <c r="E172" s="19"/>
      <c r="F172" s="23"/>
      <c r="G172" s="20"/>
      <c r="H172" s="19"/>
      <c r="I172" s="20"/>
      <c r="J172" s="19"/>
      <c r="K172" s="19"/>
      <c r="L172" s="24"/>
      <c r="M172" s="19"/>
      <c r="N172" s="19"/>
      <c r="O172" s="19"/>
      <c r="P172" s="20"/>
      <c r="Q172" s="19"/>
      <c r="R172" s="20"/>
      <c r="S172" s="19"/>
      <c r="T172" s="19"/>
      <c r="U172" s="19"/>
      <c r="V172" s="19"/>
      <c r="W172" s="25"/>
      <c r="X172" s="16"/>
      <c r="Z172" s="16"/>
    </row>
    <row r="173" spans="1:26" ht="12.75" customHeight="1" x14ac:dyDescent="0.25">
      <c r="A173" s="17"/>
      <c r="B173" s="22"/>
      <c r="C173" s="22"/>
      <c r="D173" s="22"/>
      <c r="E173" s="19"/>
      <c r="F173" s="23"/>
      <c r="G173" s="20"/>
      <c r="H173" s="19"/>
      <c r="I173" s="20"/>
      <c r="J173" s="19"/>
      <c r="K173" s="19"/>
      <c r="L173" s="24"/>
      <c r="M173" s="19"/>
      <c r="N173" s="19"/>
      <c r="O173" s="19"/>
      <c r="P173" s="20"/>
      <c r="Q173" s="19"/>
      <c r="R173" s="20"/>
      <c r="S173" s="19"/>
      <c r="T173" s="19"/>
      <c r="U173" s="19"/>
      <c r="V173" s="19"/>
      <c r="W173" s="25"/>
      <c r="X173" s="16"/>
      <c r="Z173" s="16"/>
    </row>
    <row r="174" spans="1:26" ht="12.75" customHeight="1" x14ac:dyDescent="0.25">
      <c r="A174" s="17"/>
      <c r="B174" s="22"/>
      <c r="C174" s="22"/>
      <c r="D174" s="22"/>
      <c r="E174" s="19"/>
      <c r="F174" s="23"/>
      <c r="G174" s="20"/>
      <c r="H174" s="19"/>
      <c r="I174" s="20"/>
      <c r="J174" s="19"/>
      <c r="K174" s="19"/>
      <c r="L174" s="24"/>
      <c r="M174" s="19"/>
      <c r="N174" s="19"/>
      <c r="O174" s="19"/>
      <c r="P174" s="20"/>
      <c r="Q174" s="19"/>
      <c r="R174" s="20"/>
      <c r="S174" s="19"/>
      <c r="T174" s="19"/>
      <c r="U174" s="19"/>
      <c r="V174" s="19"/>
      <c r="W174" s="25"/>
      <c r="X174" s="16"/>
      <c r="Z174" s="16"/>
    </row>
    <row r="175" spans="1:26" ht="12.75" customHeight="1" x14ac:dyDescent="0.25">
      <c r="A175" s="17"/>
      <c r="B175" s="22"/>
      <c r="C175" s="22"/>
      <c r="D175" s="22"/>
      <c r="E175" s="19"/>
      <c r="F175" s="23"/>
      <c r="G175" s="20"/>
      <c r="H175" s="19"/>
      <c r="I175" s="20"/>
      <c r="J175" s="19"/>
      <c r="K175" s="19"/>
      <c r="L175" s="24"/>
      <c r="M175" s="19"/>
      <c r="N175" s="19"/>
      <c r="O175" s="19"/>
      <c r="P175" s="20"/>
      <c r="Q175" s="19"/>
      <c r="R175" s="20"/>
      <c r="S175" s="19"/>
      <c r="T175" s="19"/>
      <c r="U175" s="19"/>
      <c r="V175" s="19"/>
      <c r="W175" s="25"/>
      <c r="X175" s="16"/>
      <c r="Z175" s="16"/>
    </row>
    <row r="176" spans="1:26" ht="12.75" customHeight="1" x14ac:dyDescent="0.25">
      <c r="A176" s="17"/>
      <c r="B176" s="22"/>
      <c r="C176" s="22"/>
      <c r="D176" s="22"/>
      <c r="E176" s="19"/>
      <c r="F176" s="23"/>
      <c r="G176" s="20"/>
      <c r="H176" s="19"/>
      <c r="I176" s="20"/>
      <c r="J176" s="19"/>
      <c r="K176" s="19"/>
      <c r="L176" s="24"/>
      <c r="M176" s="19"/>
      <c r="N176" s="19"/>
      <c r="O176" s="19"/>
      <c r="P176" s="20"/>
      <c r="Q176" s="19"/>
      <c r="R176" s="20"/>
      <c r="S176" s="19"/>
      <c r="T176" s="19"/>
      <c r="U176" s="19"/>
      <c r="V176" s="19"/>
      <c r="W176" s="25"/>
      <c r="X176" s="16"/>
      <c r="Z176" s="16"/>
    </row>
  </sheetData>
  <mergeCells count="1">
    <mergeCell ref="A1:A3"/>
  </mergeCells>
  <printOptions gridLines="1" gridLinesSet="0"/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729A-3C0A-41E2-8F6D-B972638C2D3A}">
  <dimension ref="A1:P36"/>
  <sheetViews>
    <sheetView topLeftCell="A4" workbookViewId="0">
      <selection activeCell="A27" sqref="A27:H27"/>
    </sheetView>
  </sheetViews>
  <sheetFormatPr defaultColWidth="8.85546875" defaultRowHeight="15" x14ac:dyDescent="0.25"/>
  <cols>
    <col min="1" max="1" width="25.28515625" customWidth="1"/>
  </cols>
  <sheetData>
    <row r="1" spans="1:9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</row>
    <row r="2" spans="1:9" ht="15.75" thickBot="1" x14ac:dyDescent="0.3">
      <c r="A2" s="32"/>
      <c r="B2" s="32"/>
      <c r="C2" s="32"/>
      <c r="D2" s="32"/>
      <c r="E2" s="32"/>
      <c r="F2" s="32"/>
      <c r="G2" s="32"/>
      <c r="H2" s="32"/>
      <c r="I2" s="32"/>
    </row>
    <row r="3" spans="1:9" x14ac:dyDescent="0.25">
      <c r="A3" s="33" t="s">
        <v>46</v>
      </c>
      <c r="B3" s="33"/>
      <c r="C3" s="32"/>
      <c r="D3" s="32"/>
      <c r="E3" s="32"/>
      <c r="F3" s="32"/>
      <c r="G3" s="32"/>
      <c r="H3" s="32"/>
      <c r="I3" s="32"/>
    </row>
    <row r="4" spans="1:9" x14ac:dyDescent="0.25">
      <c r="A4" s="34" t="s">
        <v>47</v>
      </c>
      <c r="B4" s="34">
        <v>0.92717323283461017</v>
      </c>
      <c r="C4" s="114" t="s">
        <v>162</v>
      </c>
      <c r="D4" s="32"/>
      <c r="E4" s="32"/>
      <c r="F4" s="32"/>
      <c r="G4" s="32"/>
      <c r="H4" s="32"/>
      <c r="I4" s="32"/>
    </row>
    <row r="5" spans="1:9" x14ac:dyDescent="0.25">
      <c r="A5" s="34" t="s">
        <v>48</v>
      </c>
      <c r="B5" s="34">
        <v>0.85965020368498224</v>
      </c>
      <c r="C5" s="114" t="s">
        <v>161</v>
      </c>
      <c r="D5" s="32"/>
      <c r="E5" s="32"/>
      <c r="F5" s="32"/>
      <c r="G5" s="32"/>
      <c r="H5" s="32"/>
      <c r="I5" s="32"/>
    </row>
    <row r="6" spans="1:9" x14ac:dyDescent="0.25">
      <c r="A6" s="34" t="s">
        <v>49</v>
      </c>
      <c r="B6" s="34">
        <v>0.8527315517539602</v>
      </c>
      <c r="C6" s="114" t="s">
        <v>160</v>
      </c>
      <c r="D6" s="32"/>
      <c r="E6" s="32"/>
      <c r="F6" s="32"/>
      <c r="G6" s="32"/>
      <c r="H6" s="32"/>
      <c r="I6" s="32"/>
    </row>
    <row r="7" spans="1:9" x14ac:dyDescent="0.25">
      <c r="A7" s="34" t="s">
        <v>50</v>
      </c>
      <c r="B7" s="34">
        <v>1.3703872649249522</v>
      </c>
      <c r="C7" s="110" t="s">
        <v>159</v>
      </c>
      <c r="D7" s="32"/>
      <c r="E7" s="32"/>
      <c r="F7" s="32"/>
      <c r="G7" s="32"/>
      <c r="H7" s="32"/>
      <c r="I7" s="32"/>
    </row>
    <row r="8" spans="1:9" ht="15.75" thickBot="1" x14ac:dyDescent="0.3">
      <c r="A8" s="35" t="s">
        <v>51</v>
      </c>
      <c r="B8" s="35">
        <v>150</v>
      </c>
      <c r="C8" s="114" t="s">
        <v>154</v>
      </c>
      <c r="D8" s="32"/>
      <c r="E8" s="32"/>
      <c r="F8" s="32"/>
      <c r="G8" s="32"/>
      <c r="H8" s="32"/>
      <c r="I8" s="32"/>
    </row>
    <row r="9" spans="1:9" x14ac:dyDescent="0.25">
      <c r="A9" s="32"/>
      <c r="B9" s="32"/>
      <c r="C9" s="32"/>
      <c r="D9" s="32"/>
      <c r="E9" s="32"/>
      <c r="F9" s="32"/>
      <c r="G9" s="32"/>
      <c r="H9" s="32"/>
      <c r="I9" s="32"/>
    </row>
    <row r="10" spans="1:9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</row>
    <row r="11" spans="1:9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32" t="s">
        <v>163</v>
      </c>
      <c r="I11" s="32"/>
    </row>
    <row r="12" spans="1:9" x14ac:dyDescent="0.25">
      <c r="A12" s="34" t="s">
        <v>53</v>
      </c>
      <c r="B12" s="34">
        <v>7</v>
      </c>
      <c r="C12" s="34">
        <v>1633.3714350000066</v>
      </c>
      <c r="D12" s="34">
        <v>233.33877642857237</v>
      </c>
      <c r="E12" s="34">
        <v>124.25111311503676</v>
      </c>
      <c r="F12" s="34">
        <v>2.6501223439004211E-57</v>
      </c>
      <c r="G12" s="32"/>
      <c r="H12" s="32"/>
      <c r="I12" s="32"/>
    </row>
    <row r="13" spans="1:9" x14ac:dyDescent="0.25">
      <c r="A13" s="34" t="s">
        <v>54</v>
      </c>
      <c r="B13" s="34">
        <v>142</v>
      </c>
      <c r="C13" s="34">
        <v>266.67049833332572</v>
      </c>
      <c r="D13" s="34">
        <v>1.8779612558684911</v>
      </c>
      <c r="E13" s="34"/>
      <c r="F13" s="34"/>
      <c r="G13" s="32"/>
      <c r="H13" s="32"/>
      <c r="I13" s="32"/>
    </row>
    <row r="14" spans="1:9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110"/>
      <c r="H14" s="32"/>
      <c r="I14" s="32"/>
    </row>
    <row r="15" spans="1:9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</row>
    <row r="17" spans="1:16" x14ac:dyDescent="0.25">
      <c r="A17" s="34" t="s">
        <v>56</v>
      </c>
      <c r="B17" s="34">
        <v>4.4106749397256975</v>
      </c>
      <c r="C17" s="34">
        <v>0.8891696155178489</v>
      </c>
      <c r="D17" s="34">
        <v>4.9604427127853867</v>
      </c>
      <c r="E17" s="34">
        <v>1.9808151418860379E-6</v>
      </c>
      <c r="F17" s="34">
        <v>2.6529546685657124</v>
      </c>
      <c r="G17" s="34">
        <v>6.1683952108856825</v>
      </c>
      <c r="H17" s="34">
        <v>2.6529546685657124</v>
      </c>
      <c r="I17" s="34">
        <v>6.1683952108856825</v>
      </c>
      <c r="K17" s="110" t="s">
        <v>194</v>
      </c>
    </row>
    <row r="18" spans="1:16" x14ac:dyDescent="0.25">
      <c r="A18" s="34" t="s">
        <v>69</v>
      </c>
      <c r="B18" s="34">
        <v>-1.6837668279501138E-3</v>
      </c>
      <c r="C18" s="34">
        <v>9.5675519596115214E-4</v>
      </c>
      <c r="D18" s="34">
        <v>-1.7598721544005924</v>
      </c>
      <c r="E18" s="34">
        <v>8.0582816547839164E-2</v>
      </c>
      <c r="F18" s="34">
        <v>-3.5750910175414785E-3</v>
      </c>
      <c r="G18" s="34">
        <v>2.0755736164125116E-4</v>
      </c>
      <c r="H18" s="34">
        <v>-3.5750910175414785E-3</v>
      </c>
      <c r="I18" s="34">
        <v>2.0755736164125116E-4</v>
      </c>
      <c r="K18" s="110" t="s">
        <v>195</v>
      </c>
    </row>
    <row r="19" spans="1:16" x14ac:dyDescent="0.25">
      <c r="A19" s="34" t="s">
        <v>14</v>
      </c>
      <c r="B19" s="34">
        <v>2.237988731169672</v>
      </c>
      <c r="C19" s="34">
        <v>0.33245463996370972</v>
      </c>
      <c r="D19" s="34">
        <v>6.7317115243570305</v>
      </c>
      <c r="E19" s="34">
        <v>3.8359098858552175E-10</v>
      </c>
      <c r="F19" s="34">
        <v>1.5807887440051569</v>
      </c>
      <c r="G19" s="34">
        <v>2.8951887183341869</v>
      </c>
      <c r="H19" s="34">
        <v>1.5807887440051569</v>
      </c>
      <c r="I19" s="34">
        <v>2.8951887183341869</v>
      </c>
    </row>
    <row r="20" spans="1:16" x14ac:dyDescent="0.25">
      <c r="A20" s="34" t="s">
        <v>13</v>
      </c>
      <c r="B20" s="34">
        <v>2.2039553523935305E-2</v>
      </c>
      <c r="C20" s="34">
        <v>2.9029701213277156E-3</v>
      </c>
      <c r="D20" s="34">
        <v>7.5920703978362667</v>
      </c>
      <c r="E20" s="34">
        <v>3.8249138518920027E-12</v>
      </c>
      <c r="F20" s="34">
        <v>1.6300930273906965E-2</v>
      </c>
      <c r="G20" s="34">
        <v>2.7778176773963645E-2</v>
      </c>
      <c r="H20" s="34">
        <v>1.6300930273906965E-2</v>
      </c>
      <c r="I20" s="34">
        <v>2.7778176773963645E-2</v>
      </c>
    </row>
    <row r="21" spans="1:16" x14ac:dyDescent="0.25">
      <c r="A21" s="34" t="s">
        <v>16</v>
      </c>
      <c r="B21" s="34">
        <v>-0.2497413615574271</v>
      </c>
      <c r="C21" s="34">
        <v>7.8276282427176741E-2</v>
      </c>
      <c r="D21" s="34">
        <v>-3.1905112738302375</v>
      </c>
      <c r="E21" s="34">
        <v>1.74825363164489E-3</v>
      </c>
      <c r="F21" s="34">
        <v>-0.40447877720018055</v>
      </c>
      <c r="G21" s="34">
        <v>-9.5003945914673621E-2</v>
      </c>
      <c r="H21" s="34">
        <v>-0.40447877720018055</v>
      </c>
      <c r="I21" s="34">
        <v>-9.5003945914673621E-2</v>
      </c>
    </row>
    <row r="22" spans="1:16" x14ac:dyDescent="0.25">
      <c r="A22" s="34" t="s">
        <v>19</v>
      </c>
      <c r="B22" s="34">
        <v>0.56364253389736263</v>
      </c>
      <c r="C22" s="34">
        <v>0.26811590031305588</v>
      </c>
      <c r="D22" s="34">
        <v>2.1022346427020766</v>
      </c>
      <c r="E22" s="34">
        <v>3.7297925352745814E-2</v>
      </c>
      <c r="F22" s="34">
        <v>3.3628074590742352E-2</v>
      </c>
      <c r="G22" s="34">
        <v>1.0936569932039828</v>
      </c>
      <c r="H22" s="34">
        <v>3.3628074590742352E-2</v>
      </c>
      <c r="I22" s="34">
        <v>1.0936569932039828</v>
      </c>
    </row>
    <row r="23" spans="1:16" x14ac:dyDescent="0.25">
      <c r="A23" s="34" t="s">
        <v>20</v>
      </c>
      <c r="B23" s="34">
        <v>-6.721612454324348E-2</v>
      </c>
      <c r="C23" s="34">
        <v>1.5968899744884059E-2</v>
      </c>
      <c r="D23" s="34">
        <v>-4.2091894630860489</v>
      </c>
      <c r="E23" s="34">
        <v>4.523580525594873E-5</v>
      </c>
      <c r="F23" s="34">
        <v>-9.8783621115151238E-2</v>
      </c>
      <c r="G23" s="34">
        <v>-3.5648627971335729E-2</v>
      </c>
      <c r="H23" s="34">
        <v>-9.8783621115151238E-2</v>
      </c>
      <c r="I23" s="34">
        <v>-3.5648627971335729E-2</v>
      </c>
    </row>
    <row r="24" spans="1:16" ht="15.75" thickBot="1" x14ac:dyDescent="0.3">
      <c r="A24" s="35" t="s">
        <v>21</v>
      </c>
      <c r="B24" s="35">
        <v>0.1974133588891977</v>
      </c>
      <c r="C24" s="35">
        <v>3.13022424406851E-2</v>
      </c>
      <c r="D24" s="35">
        <v>6.3066842339898823</v>
      </c>
      <c r="E24" s="35">
        <v>3.3922715226220348E-9</v>
      </c>
      <c r="F24" s="35">
        <v>0.13553474190709036</v>
      </c>
      <c r="G24" s="35">
        <v>0.25929197587130504</v>
      </c>
      <c r="H24" s="35">
        <v>0.13553474190709036</v>
      </c>
      <c r="I24" s="35">
        <v>0.25929197587130504</v>
      </c>
    </row>
    <row r="25" spans="1:16" x14ac:dyDescent="0.25">
      <c r="A25" s="32"/>
      <c r="B25" s="32"/>
      <c r="C25" s="32"/>
      <c r="D25" s="32"/>
      <c r="E25" s="32"/>
      <c r="F25" s="32"/>
      <c r="G25" s="32"/>
      <c r="H25" s="32"/>
      <c r="I25" s="32"/>
    </row>
    <row r="26" spans="1:16" x14ac:dyDescent="0.25">
      <c r="A26" s="32"/>
      <c r="B26" s="32"/>
      <c r="C26" s="32"/>
      <c r="D26" s="32"/>
      <c r="E26" s="32"/>
      <c r="F26" s="32"/>
      <c r="G26" s="32"/>
      <c r="H26" s="32"/>
      <c r="I26" s="32"/>
    </row>
    <row r="27" spans="1:16" x14ac:dyDescent="0.25">
      <c r="A27" s="180" t="s">
        <v>155</v>
      </c>
      <c r="B27" s="180"/>
      <c r="C27" s="180"/>
      <c r="D27" s="180"/>
      <c r="E27" s="180"/>
      <c r="F27" s="180"/>
      <c r="G27" s="180"/>
      <c r="H27" s="180"/>
      <c r="I27" s="110"/>
      <c r="J27" s="110"/>
      <c r="K27" s="110"/>
      <c r="L27" s="110"/>
      <c r="M27" s="110"/>
      <c r="N27" s="110"/>
      <c r="O27" s="110"/>
      <c r="P27" s="110"/>
    </row>
    <row r="28" spans="1:16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</row>
    <row r="29" spans="1:16" ht="15.75" x14ac:dyDescent="0.3">
      <c r="A29" s="180" t="s">
        <v>281</v>
      </c>
      <c r="B29" s="180"/>
      <c r="C29" s="180"/>
      <c r="D29" s="180"/>
      <c r="E29" s="180"/>
      <c r="F29" s="180"/>
      <c r="G29" s="112" t="s">
        <v>156</v>
      </c>
      <c r="H29" s="110"/>
      <c r="I29" s="113" t="s">
        <v>197</v>
      </c>
      <c r="J29" s="113"/>
      <c r="K29" s="113"/>
      <c r="L29" s="113"/>
      <c r="M29" s="113"/>
      <c r="N29" s="113"/>
      <c r="O29" s="113"/>
      <c r="P29" s="113"/>
    </row>
    <row r="30" spans="1:16" ht="15.75" x14ac:dyDescent="0.3">
      <c r="A30" s="110"/>
      <c r="B30" s="110"/>
      <c r="C30" s="110"/>
      <c r="D30" s="110"/>
      <c r="E30" s="110"/>
      <c r="F30" s="110"/>
      <c r="G30" s="112" t="s">
        <v>157</v>
      </c>
      <c r="H30" s="110"/>
      <c r="I30" s="113" t="s">
        <v>282</v>
      </c>
      <c r="J30" s="113"/>
      <c r="K30" s="113"/>
      <c r="L30" s="113"/>
      <c r="M30" s="113"/>
      <c r="N30" s="113"/>
      <c r="O30" s="113"/>
      <c r="P30" s="113"/>
    </row>
    <row r="31" spans="1:16" x14ac:dyDescent="0.2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</row>
    <row r="32" spans="1:16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</row>
    <row r="33" spans="1:16" x14ac:dyDescent="0.25">
      <c r="A33" s="180" t="s">
        <v>167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</row>
    <row r="34" spans="1:16" x14ac:dyDescent="0.25">
      <c r="A34" s="180" t="s">
        <v>166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</row>
    <row r="35" spans="1:16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spans="1:16" x14ac:dyDescent="0.25">
      <c r="A36" s="110" t="s">
        <v>196</v>
      </c>
    </row>
  </sheetData>
  <mergeCells count="4">
    <mergeCell ref="A27:H27"/>
    <mergeCell ref="A29:F29"/>
    <mergeCell ref="A33:P33"/>
    <mergeCell ref="A34:P34"/>
  </mergeCells>
  <conditionalFormatting sqref="E17:E24">
    <cfRule type="cellIs" dxfId="19" priority="1" operator="greater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68D4-7B43-42AD-B21F-46BA371401AF}">
  <dimension ref="A1:Z179"/>
  <sheetViews>
    <sheetView topLeftCell="A4" workbookViewId="0">
      <selection activeCell="K19" sqref="K19:Z19"/>
    </sheetView>
  </sheetViews>
  <sheetFormatPr defaultColWidth="8.85546875" defaultRowHeight="15" x14ac:dyDescent="0.25"/>
  <cols>
    <col min="1" max="1" width="25.7109375" customWidth="1"/>
    <col min="2" max="2" width="14.42578125" customWidth="1"/>
    <col min="3" max="3" width="16.28515625" customWidth="1"/>
    <col min="4" max="4" width="15.7109375" customWidth="1"/>
    <col min="11" max="11" width="18.5703125" customWidth="1"/>
    <col min="17" max="17" width="16.7109375" customWidth="1"/>
  </cols>
  <sheetData>
    <row r="1" spans="1:26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</row>
    <row r="2" spans="1:26" ht="15.75" thickBot="1" x14ac:dyDescent="0.3">
      <c r="A2" s="32"/>
      <c r="B2" s="32"/>
      <c r="C2" s="32"/>
      <c r="D2" s="32"/>
      <c r="E2" s="32"/>
      <c r="F2" s="32"/>
      <c r="G2" s="32"/>
      <c r="H2" s="32"/>
      <c r="I2" s="32"/>
    </row>
    <row r="3" spans="1:26" x14ac:dyDescent="0.25">
      <c r="A3" s="33" t="s">
        <v>46</v>
      </c>
      <c r="B3" s="33"/>
      <c r="C3" s="32"/>
      <c r="D3" s="32"/>
      <c r="E3" s="32"/>
      <c r="F3" s="32"/>
      <c r="G3" s="32"/>
      <c r="H3" s="32"/>
      <c r="I3" s="32"/>
    </row>
    <row r="4" spans="1:26" x14ac:dyDescent="0.25">
      <c r="A4" s="34" t="s">
        <v>47</v>
      </c>
      <c r="B4" s="34">
        <v>0.92552095931873146</v>
      </c>
      <c r="C4" s="114" t="s">
        <v>207</v>
      </c>
      <c r="D4" s="32"/>
      <c r="E4" s="32"/>
      <c r="F4" s="32"/>
      <c r="G4" s="32"/>
      <c r="H4" s="32"/>
      <c r="I4" s="32"/>
    </row>
    <row r="5" spans="1:26" x14ac:dyDescent="0.25">
      <c r="A5" s="34" t="s">
        <v>48</v>
      </c>
      <c r="B5" s="34">
        <v>0.85658904613826503</v>
      </c>
      <c r="C5" s="114" t="s">
        <v>161</v>
      </c>
      <c r="D5" s="32"/>
      <c r="E5" s="32"/>
      <c r="F5" s="32"/>
      <c r="G5" s="32"/>
      <c r="H5" s="32"/>
      <c r="I5" s="32"/>
    </row>
    <row r="6" spans="1:26" x14ac:dyDescent="0.25">
      <c r="A6" s="34" t="s">
        <v>49</v>
      </c>
      <c r="B6" s="34">
        <v>0.85057180331889159</v>
      </c>
      <c r="C6" s="114" t="s">
        <v>160</v>
      </c>
      <c r="D6" s="32"/>
      <c r="E6" s="32"/>
      <c r="F6" s="32"/>
      <c r="G6" s="32"/>
      <c r="H6" s="32"/>
      <c r="I6" s="32"/>
    </row>
    <row r="7" spans="1:26" x14ac:dyDescent="0.25">
      <c r="A7" s="34" t="s">
        <v>50</v>
      </c>
      <c r="B7" s="34">
        <v>1.3803993190292512</v>
      </c>
      <c r="C7" s="110" t="s">
        <v>170</v>
      </c>
      <c r="D7" s="32"/>
      <c r="E7" s="32"/>
      <c r="F7" s="32"/>
      <c r="G7" s="32"/>
      <c r="H7" s="32"/>
      <c r="I7" s="32"/>
    </row>
    <row r="8" spans="1:26" ht="15.75" thickBot="1" x14ac:dyDescent="0.3">
      <c r="A8" s="35" t="s">
        <v>51</v>
      </c>
      <c r="B8" s="35">
        <v>150</v>
      </c>
      <c r="C8" s="114" t="s">
        <v>154</v>
      </c>
      <c r="D8" s="32"/>
      <c r="E8" s="32"/>
      <c r="F8" s="32"/>
      <c r="G8" s="32"/>
      <c r="H8" s="32"/>
      <c r="I8" s="32"/>
    </row>
    <row r="9" spans="1:26" x14ac:dyDescent="0.25">
      <c r="A9" s="32"/>
      <c r="B9" s="32"/>
      <c r="C9" s="32"/>
      <c r="D9" s="32"/>
      <c r="E9" s="32"/>
      <c r="F9" s="32"/>
      <c r="G9" s="32"/>
      <c r="H9" s="32"/>
      <c r="I9" s="32"/>
    </row>
    <row r="10" spans="1:26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</row>
    <row r="11" spans="1:26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114" t="s">
        <v>163</v>
      </c>
      <c r="I11" s="32"/>
    </row>
    <row r="12" spans="1:26" x14ac:dyDescent="0.25">
      <c r="A12" s="34" t="s">
        <v>53</v>
      </c>
      <c r="B12" s="34">
        <v>6</v>
      </c>
      <c r="C12" s="34">
        <v>1627.5551072967041</v>
      </c>
      <c r="D12" s="34">
        <v>271.25918454945071</v>
      </c>
      <c r="E12" s="34">
        <v>142.35573864168109</v>
      </c>
      <c r="F12" s="34">
        <v>9.7450102810690364E-58</v>
      </c>
      <c r="G12" s="32"/>
      <c r="H12" s="32"/>
      <c r="I12" s="32"/>
    </row>
    <row r="13" spans="1:26" x14ac:dyDescent="0.25">
      <c r="A13" s="34" t="s">
        <v>54</v>
      </c>
      <c r="B13" s="34">
        <v>143</v>
      </c>
      <c r="C13" s="34">
        <v>272.48682603662809</v>
      </c>
      <c r="D13" s="34">
        <v>1.9055022799764203</v>
      </c>
      <c r="E13" s="34"/>
      <c r="F13" s="34"/>
      <c r="G13" s="32"/>
      <c r="H13" s="32"/>
      <c r="I13" s="32"/>
    </row>
    <row r="14" spans="1:26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32"/>
      <c r="H14" s="32"/>
      <c r="I14" s="32"/>
    </row>
    <row r="15" spans="1:26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</row>
    <row r="16" spans="1:26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  <c r="K16" s="180" t="s">
        <v>155</v>
      </c>
      <c r="L16" s="180"/>
      <c r="M16" s="180"/>
      <c r="N16" s="180"/>
      <c r="O16" s="180"/>
      <c r="P16" s="180"/>
      <c r="Q16" s="180"/>
      <c r="R16" s="180"/>
      <c r="S16" s="110"/>
      <c r="T16" s="110"/>
      <c r="U16" s="110"/>
      <c r="V16" s="110"/>
      <c r="W16" s="110"/>
      <c r="X16" s="110"/>
      <c r="Y16" s="110"/>
      <c r="Z16" s="110"/>
    </row>
    <row r="17" spans="1:26" x14ac:dyDescent="0.25">
      <c r="A17" s="34" t="s">
        <v>56</v>
      </c>
      <c r="B17" s="34">
        <v>4.2924713532642285</v>
      </c>
      <c r="C17" s="34">
        <v>0.89310691276462595</v>
      </c>
      <c r="D17" s="34">
        <v>4.8062234116818319</v>
      </c>
      <c r="E17" s="34">
        <v>3.8470261007778312E-6</v>
      </c>
      <c r="F17" s="34">
        <v>2.5270738868852236</v>
      </c>
      <c r="G17" s="34">
        <v>6.0578688196432333</v>
      </c>
      <c r="H17" s="34">
        <v>2.5270738868852236</v>
      </c>
      <c r="I17" s="34">
        <v>6.0578688196432333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spans="1:26" x14ac:dyDescent="0.25">
      <c r="A18" s="34" t="s">
        <v>14</v>
      </c>
      <c r="B18" s="34">
        <v>2.2598234381637177</v>
      </c>
      <c r="C18" s="34">
        <v>0.33465027186163537</v>
      </c>
      <c r="D18" s="34">
        <v>6.7527912814547637</v>
      </c>
      <c r="E18" s="34">
        <v>3.3738587851079212E-10</v>
      </c>
      <c r="F18" s="34">
        <v>1.5983228567397372</v>
      </c>
      <c r="G18" s="34">
        <v>2.9213240195876979</v>
      </c>
      <c r="H18" s="34">
        <v>1.5983228567397372</v>
      </c>
      <c r="I18" s="34">
        <v>2.9213240195876979</v>
      </c>
      <c r="K18" s="180" t="s">
        <v>167</v>
      </c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:26" x14ac:dyDescent="0.25">
      <c r="A19" s="34" t="s">
        <v>13</v>
      </c>
      <c r="B19" s="34">
        <v>2.1577361776563025E-2</v>
      </c>
      <c r="C19" s="34">
        <v>2.9121880388556115E-3</v>
      </c>
      <c r="D19" s="34">
        <v>7.4093298539342181</v>
      </c>
      <c r="E19" s="34">
        <v>1.0125368937563233E-11</v>
      </c>
      <c r="F19" s="34">
        <v>1.5820862401252658E-2</v>
      </c>
      <c r="G19" s="34">
        <v>2.7333861151873393E-2</v>
      </c>
      <c r="H19" s="34">
        <v>1.5820862401252658E-2</v>
      </c>
      <c r="I19" s="34">
        <v>2.7333861151873393E-2</v>
      </c>
      <c r="K19" s="180" t="s">
        <v>166</v>
      </c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:26" x14ac:dyDescent="0.25">
      <c r="A20" s="34" t="s">
        <v>16</v>
      </c>
      <c r="B20" s="34">
        <v>-0.2479205578765401</v>
      </c>
      <c r="C20" s="34">
        <v>7.8841281359320406E-2</v>
      </c>
      <c r="D20" s="34">
        <v>-3.1445526201767091</v>
      </c>
      <c r="E20" s="34">
        <v>2.0234577171601002E-3</v>
      </c>
      <c r="F20" s="34">
        <v>-0.40376550361429675</v>
      </c>
      <c r="G20" s="34">
        <v>-9.207561213878343E-2</v>
      </c>
      <c r="H20" s="34">
        <v>-0.40376550361429675</v>
      </c>
      <c r="I20" s="34">
        <v>-9.207561213878343E-2</v>
      </c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spans="1:26" x14ac:dyDescent="0.25">
      <c r="A21" s="34" t="s">
        <v>19</v>
      </c>
      <c r="B21" s="34">
        <v>0.64569713978642984</v>
      </c>
      <c r="C21" s="34">
        <v>0.26595971837643601</v>
      </c>
      <c r="D21" s="34">
        <v>2.4278005095212136</v>
      </c>
      <c r="E21" s="34">
        <v>1.6433502988645668E-2</v>
      </c>
      <c r="F21" s="34">
        <v>0.11997663950812243</v>
      </c>
      <c r="G21" s="34">
        <v>1.1714176400647371</v>
      </c>
      <c r="H21" s="34">
        <v>0.11997663950812243</v>
      </c>
      <c r="I21" s="34">
        <v>1.1714176400647371</v>
      </c>
      <c r="K21" s="175" t="s">
        <v>283</v>
      </c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spans="1:26" x14ac:dyDescent="0.25">
      <c r="A22" s="34" t="s">
        <v>20</v>
      </c>
      <c r="B22" s="34">
        <v>-7.1714718281927783E-2</v>
      </c>
      <c r="C22" s="34">
        <v>1.5878145579558113E-2</v>
      </c>
      <c r="D22" s="34">
        <v>-4.5165676257720513</v>
      </c>
      <c r="E22" s="34">
        <v>1.3047011500322573E-5</v>
      </c>
      <c r="F22" s="34">
        <v>-0.10310092476663382</v>
      </c>
      <c r="G22" s="34">
        <v>-4.0328511797221744E-2</v>
      </c>
      <c r="H22" s="34">
        <v>-0.10310092476663382</v>
      </c>
      <c r="I22" s="34">
        <v>-4.0328511797221744E-2</v>
      </c>
    </row>
    <row r="23" spans="1:26" ht="15.75" thickBot="1" x14ac:dyDescent="0.3">
      <c r="A23" s="35" t="s">
        <v>21</v>
      </c>
      <c r="B23" s="35">
        <v>0.20616784420735279</v>
      </c>
      <c r="C23" s="35">
        <v>3.1130233039856906E-2</v>
      </c>
      <c r="D23" s="35">
        <v>6.6227529984562068</v>
      </c>
      <c r="E23" s="35">
        <v>6.6362582893884147E-10</v>
      </c>
      <c r="F23" s="35">
        <v>0.14463295543773122</v>
      </c>
      <c r="G23" s="35">
        <v>0.26770273297697433</v>
      </c>
      <c r="H23" s="35">
        <v>0.14463295543773122</v>
      </c>
      <c r="I23" s="35">
        <v>0.26770273297697433</v>
      </c>
    </row>
    <row r="24" spans="1:26" x14ac:dyDescent="0.25">
      <c r="A24" s="32"/>
      <c r="B24" s="32"/>
      <c r="C24" s="32"/>
      <c r="D24" s="32"/>
      <c r="E24" s="32"/>
      <c r="F24" s="32"/>
      <c r="G24" s="32"/>
      <c r="H24" s="32"/>
      <c r="I24" s="32"/>
      <c r="K24" s="110"/>
      <c r="L24" s="110"/>
      <c r="M24" s="110"/>
      <c r="N24" s="110"/>
      <c r="O24" s="110"/>
      <c r="P24" s="110" t="s">
        <v>253</v>
      </c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spans="1:26" x14ac:dyDescent="0.25">
      <c r="A25" s="32"/>
      <c r="B25" s="32"/>
      <c r="C25" s="32"/>
      <c r="D25" s="32"/>
      <c r="E25" s="32"/>
      <c r="F25" s="32"/>
      <c r="G25" s="32"/>
      <c r="H25" s="32"/>
      <c r="I25" s="32"/>
      <c r="K25" s="110"/>
      <c r="P25" s="110" t="s">
        <v>256</v>
      </c>
    </row>
    <row r="26" spans="1:26" x14ac:dyDescent="0.25">
      <c r="A26" s="32"/>
      <c r="B26" s="32"/>
      <c r="C26" s="32"/>
      <c r="D26" s="32"/>
      <c r="E26" s="32"/>
      <c r="F26" s="32"/>
      <c r="G26" s="32"/>
      <c r="H26" s="32"/>
      <c r="I26" s="32"/>
      <c r="P26" s="110" t="s">
        <v>257</v>
      </c>
    </row>
    <row r="27" spans="1:26" x14ac:dyDescent="0.25">
      <c r="A27" s="32" t="s">
        <v>70</v>
      </c>
      <c r="B27" s="32"/>
      <c r="C27" s="32"/>
      <c r="D27" s="32"/>
      <c r="E27" s="32"/>
      <c r="F27" s="32" t="s">
        <v>75</v>
      </c>
      <c r="G27" s="32"/>
      <c r="H27" s="32"/>
      <c r="I27" s="32"/>
    </row>
    <row r="28" spans="1:26" ht="15.75" thickBot="1" x14ac:dyDescent="0.3">
      <c r="A28" s="32"/>
      <c r="B28" s="32"/>
      <c r="C28" s="32"/>
      <c r="D28" s="32"/>
      <c r="E28" s="32"/>
      <c r="F28" s="32"/>
      <c r="G28" s="32"/>
      <c r="H28" s="32"/>
      <c r="I28" s="32"/>
    </row>
    <row r="29" spans="1:26" x14ac:dyDescent="0.25">
      <c r="A29" s="36" t="s">
        <v>71</v>
      </c>
      <c r="B29" s="36" t="s">
        <v>72</v>
      </c>
      <c r="C29" s="36" t="s">
        <v>73</v>
      </c>
      <c r="D29" s="36" t="s">
        <v>74</v>
      </c>
      <c r="E29" s="32"/>
      <c r="F29" s="36" t="s">
        <v>76</v>
      </c>
      <c r="G29" s="36" t="s">
        <v>11</v>
      </c>
      <c r="H29" s="32"/>
      <c r="I29" s="32"/>
    </row>
    <row r="30" spans="1:26" x14ac:dyDescent="0.25">
      <c r="A30" s="34">
        <v>1</v>
      </c>
      <c r="B30" s="34">
        <v>12.543460878388053</v>
      </c>
      <c r="C30" s="34">
        <v>-4.3460878388053459E-2</v>
      </c>
      <c r="D30" s="34">
        <v>-3.2138002388938422E-2</v>
      </c>
      <c r="E30" s="32"/>
      <c r="F30" s="34">
        <v>0.33333333333333331</v>
      </c>
      <c r="G30" s="34">
        <v>5.9</v>
      </c>
      <c r="H30" s="32"/>
      <c r="I30" s="32"/>
    </row>
    <row r="31" spans="1:26" x14ac:dyDescent="0.25">
      <c r="A31" s="34">
        <v>2</v>
      </c>
      <c r="B31" s="34">
        <v>15.178310825098599</v>
      </c>
      <c r="C31" s="34">
        <v>-0.67831082509859897</v>
      </c>
      <c r="D31" s="34">
        <v>-0.50159029743526384</v>
      </c>
      <c r="E31" s="32"/>
      <c r="F31" s="34">
        <v>1</v>
      </c>
      <c r="G31" s="34">
        <v>6.2</v>
      </c>
      <c r="H31" s="32"/>
      <c r="I31" s="32"/>
      <c r="Q31" s="110" t="s">
        <v>260</v>
      </c>
      <c r="R31" s="110" t="s">
        <v>261</v>
      </c>
    </row>
    <row r="32" spans="1:26" ht="15.75" x14ac:dyDescent="0.25">
      <c r="A32" s="34">
        <v>3</v>
      </c>
      <c r="B32" s="34">
        <v>17.009521089923691</v>
      </c>
      <c r="C32" s="34">
        <v>1.9904789100763089</v>
      </c>
      <c r="D32" s="34">
        <v>1.4718988280905998</v>
      </c>
      <c r="E32" s="32"/>
      <c r="F32" s="34">
        <v>1.6666666666666665</v>
      </c>
      <c r="G32" s="34">
        <v>6.6</v>
      </c>
      <c r="H32" s="32"/>
      <c r="I32" s="32"/>
      <c r="Q32" s="110"/>
      <c r="R32" s="173" t="s">
        <v>36</v>
      </c>
    </row>
    <row r="33" spans="1:18" ht="15.75" x14ac:dyDescent="0.25">
      <c r="A33" s="34">
        <v>4</v>
      </c>
      <c r="B33" s="34">
        <v>16.740443316170996</v>
      </c>
      <c r="C33" s="34">
        <v>1.4595566838290033</v>
      </c>
      <c r="D33" s="34">
        <v>1.0792979325650589</v>
      </c>
      <c r="E33" s="32"/>
      <c r="F33" s="34">
        <v>2.3333333333333335</v>
      </c>
      <c r="G33" s="34">
        <v>6.6</v>
      </c>
      <c r="H33" s="32"/>
      <c r="I33" s="32"/>
      <c r="Q33" s="110"/>
      <c r="R33" s="173" t="s">
        <v>37</v>
      </c>
    </row>
    <row r="34" spans="1:18" ht="15.75" x14ac:dyDescent="0.25">
      <c r="A34" s="34">
        <v>5</v>
      </c>
      <c r="B34" s="34">
        <v>8.4800420357405741</v>
      </c>
      <c r="C34" s="34">
        <v>-0.88004203574057449</v>
      </c>
      <c r="D34" s="34">
        <v>-0.65076441378992467</v>
      </c>
      <c r="E34" s="32"/>
      <c r="F34" s="34">
        <v>3</v>
      </c>
      <c r="G34" s="34">
        <v>6.8</v>
      </c>
      <c r="H34" s="32"/>
      <c r="I34" s="32"/>
      <c r="Q34" s="110"/>
      <c r="R34" s="173" t="s">
        <v>264</v>
      </c>
    </row>
    <row r="35" spans="1:18" ht="15.75" x14ac:dyDescent="0.25">
      <c r="A35" s="34">
        <v>6</v>
      </c>
      <c r="B35" s="34">
        <v>16.972750557003302</v>
      </c>
      <c r="C35" s="34">
        <v>1.5272494429966983</v>
      </c>
      <c r="D35" s="34">
        <v>1.1293546763892524</v>
      </c>
      <c r="E35" s="32"/>
      <c r="F35" s="34">
        <v>3.6666666666666665</v>
      </c>
      <c r="G35" s="34">
        <v>7.2</v>
      </c>
      <c r="H35" s="32"/>
      <c r="I35" s="32"/>
      <c r="Q35" s="110"/>
      <c r="R35" s="173" t="s">
        <v>263</v>
      </c>
    </row>
    <row r="36" spans="1:18" ht="15.75" x14ac:dyDescent="0.25">
      <c r="A36" s="34">
        <v>7</v>
      </c>
      <c r="B36" s="34">
        <v>11.904848801634362</v>
      </c>
      <c r="C36" s="34">
        <v>1.1951511983656378</v>
      </c>
      <c r="D36" s="34">
        <v>0.88377808946391601</v>
      </c>
      <c r="E36" s="32"/>
      <c r="F36" s="34">
        <v>4.333333333333333</v>
      </c>
      <c r="G36" s="34">
        <v>7.2</v>
      </c>
      <c r="H36" s="32"/>
      <c r="I36" s="171" t="s">
        <v>14</v>
      </c>
      <c r="J36" s="110"/>
      <c r="K36" s="110"/>
      <c r="L36" s="110" t="s">
        <v>258</v>
      </c>
      <c r="Q36" s="110"/>
      <c r="R36" s="173" t="s">
        <v>265</v>
      </c>
    </row>
    <row r="37" spans="1:18" ht="15.75" x14ac:dyDescent="0.25">
      <c r="A37" s="34">
        <v>8</v>
      </c>
      <c r="B37" s="34">
        <v>11.948112180375301</v>
      </c>
      <c r="C37" s="34">
        <v>2.9518878196246998</v>
      </c>
      <c r="D37" s="34">
        <v>2.1828315790564905</v>
      </c>
      <c r="E37" s="32"/>
      <c r="F37" s="34">
        <v>4.9999999999999991</v>
      </c>
      <c r="G37" s="34">
        <v>7.3</v>
      </c>
      <c r="H37" s="32"/>
      <c r="I37" s="171" t="s">
        <v>13</v>
      </c>
      <c r="J37" s="110"/>
      <c r="K37" s="110"/>
      <c r="L37" s="110" t="s">
        <v>258</v>
      </c>
      <c r="Q37" s="110"/>
      <c r="R37" s="173" t="s">
        <v>266</v>
      </c>
    </row>
    <row r="38" spans="1:18" ht="15.75" x14ac:dyDescent="0.25">
      <c r="A38" s="34">
        <v>9</v>
      </c>
      <c r="B38" s="34">
        <v>14.93800019029606</v>
      </c>
      <c r="C38" s="34">
        <v>2.161999809703941</v>
      </c>
      <c r="D38" s="34">
        <v>1.5987333350411299</v>
      </c>
      <c r="E38" s="32"/>
      <c r="F38" s="34">
        <v>5.6666666666666661</v>
      </c>
      <c r="G38" s="34">
        <v>7.4</v>
      </c>
      <c r="H38" s="32"/>
      <c r="I38" s="171" t="s">
        <v>16</v>
      </c>
      <c r="J38" s="110"/>
      <c r="K38" s="110"/>
      <c r="L38" s="110" t="s">
        <v>258</v>
      </c>
      <c r="Q38" s="110"/>
      <c r="R38" s="173" t="s">
        <v>262</v>
      </c>
    </row>
    <row r="39" spans="1:18" x14ac:dyDescent="0.25">
      <c r="A39" s="34">
        <v>10</v>
      </c>
      <c r="B39" s="34">
        <v>11.28541642022374</v>
      </c>
      <c r="C39" s="34">
        <v>-2.0854164202237406</v>
      </c>
      <c r="D39" s="34">
        <v>-1.5421022395512554</v>
      </c>
      <c r="E39" s="32"/>
      <c r="F39" s="34">
        <v>6.333333333333333</v>
      </c>
      <c r="G39" s="34">
        <v>7.4</v>
      </c>
      <c r="H39" s="32"/>
      <c r="I39" s="171" t="s">
        <v>19</v>
      </c>
      <c r="J39" s="110"/>
      <c r="K39" s="110"/>
      <c r="L39" s="110" t="s">
        <v>259</v>
      </c>
    </row>
    <row r="40" spans="1:18" x14ac:dyDescent="0.25">
      <c r="A40" s="34">
        <v>11</v>
      </c>
      <c r="B40" s="34">
        <v>10.215717662435072</v>
      </c>
      <c r="C40" s="34">
        <v>8.4282337564928866E-2</v>
      </c>
      <c r="D40" s="34">
        <v>6.2324234264707304E-2</v>
      </c>
      <c r="E40" s="32"/>
      <c r="F40" s="34">
        <v>6.9999999999999991</v>
      </c>
      <c r="G40" s="34">
        <v>7.5</v>
      </c>
      <c r="H40" s="32"/>
      <c r="I40" s="171" t="s">
        <v>20</v>
      </c>
      <c r="J40" s="110"/>
      <c r="K40" s="110"/>
      <c r="L40" s="110" t="s">
        <v>259</v>
      </c>
    </row>
    <row r="41" spans="1:18" ht="15.75" thickBot="1" x14ac:dyDescent="0.3">
      <c r="A41" s="34">
        <v>12</v>
      </c>
      <c r="B41" s="34">
        <v>19.72313720358634</v>
      </c>
      <c r="C41" s="34">
        <v>-0.42313720358633944</v>
      </c>
      <c r="D41" s="34">
        <v>-0.31289713793369944</v>
      </c>
      <c r="E41" s="32"/>
      <c r="F41" s="34">
        <v>7.6666666666666661</v>
      </c>
      <c r="G41" s="34">
        <v>7.5</v>
      </c>
      <c r="H41" s="32"/>
      <c r="I41" s="172" t="s">
        <v>21</v>
      </c>
      <c r="J41" s="110"/>
      <c r="K41" s="110"/>
      <c r="L41" s="110" t="s">
        <v>258</v>
      </c>
    </row>
    <row r="42" spans="1:18" x14ac:dyDescent="0.25">
      <c r="A42" s="34">
        <v>13</v>
      </c>
      <c r="B42" s="34">
        <v>9.1884289135717054</v>
      </c>
      <c r="C42" s="34">
        <v>-1.0884289135717058</v>
      </c>
      <c r="D42" s="34">
        <v>-0.80486019431610079</v>
      </c>
      <c r="E42" s="32"/>
      <c r="F42" s="34">
        <v>8.3333333333333339</v>
      </c>
      <c r="G42" s="34">
        <v>7.6</v>
      </c>
      <c r="H42" s="32"/>
      <c r="I42" s="32"/>
    </row>
    <row r="43" spans="1:18" x14ac:dyDescent="0.25">
      <c r="A43" s="34">
        <v>14</v>
      </c>
      <c r="B43" s="34">
        <v>13.17470772603882</v>
      </c>
      <c r="C43" s="34">
        <v>-4.0747077260388203</v>
      </c>
      <c r="D43" s="34">
        <v>-3.0131228702836768</v>
      </c>
      <c r="E43" s="32"/>
      <c r="F43" s="34">
        <v>9</v>
      </c>
      <c r="G43" s="34">
        <v>7.6</v>
      </c>
      <c r="H43" s="32"/>
      <c r="I43" s="32"/>
    </row>
    <row r="44" spans="1:18" x14ac:dyDescent="0.25">
      <c r="A44" s="34">
        <v>15</v>
      </c>
      <c r="B44" s="34">
        <v>15.6506560814151</v>
      </c>
      <c r="C44" s="34">
        <v>4.9343918584899171E-2</v>
      </c>
      <c r="D44" s="34">
        <v>3.6488332315827793E-2</v>
      </c>
      <c r="E44" s="32"/>
      <c r="F44" s="34">
        <v>9.6666666666666661</v>
      </c>
      <c r="G44" s="34">
        <v>7.6</v>
      </c>
      <c r="H44" s="32"/>
      <c r="I44" s="32"/>
    </row>
    <row r="45" spans="1:18" x14ac:dyDescent="0.25">
      <c r="A45" s="34">
        <v>16</v>
      </c>
      <c r="B45" s="34">
        <v>10.748011675815363</v>
      </c>
      <c r="C45" s="34">
        <v>-0.94801167581536205</v>
      </c>
      <c r="D45" s="34">
        <v>-0.70102590265341846</v>
      </c>
      <c r="E45" s="32"/>
      <c r="F45" s="34">
        <v>10.333333333333334</v>
      </c>
      <c r="G45" s="34">
        <v>7.7</v>
      </c>
      <c r="H45" s="32"/>
      <c r="I45" s="32"/>
    </row>
    <row r="46" spans="1:18" x14ac:dyDescent="0.25">
      <c r="A46" s="34">
        <v>17</v>
      </c>
      <c r="B46" s="34">
        <v>20.24471665789336</v>
      </c>
      <c r="C46" s="34">
        <v>-0.74471665789335972</v>
      </c>
      <c r="D46" s="34">
        <v>-0.55069539820985158</v>
      </c>
      <c r="E46" s="32"/>
      <c r="F46" s="34">
        <v>11</v>
      </c>
      <c r="G46" s="34">
        <v>7.8</v>
      </c>
      <c r="H46" s="32"/>
      <c r="I46" s="32"/>
    </row>
    <row r="47" spans="1:18" x14ac:dyDescent="0.25">
      <c r="A47" s="34">
        <v>18</v>
      </c>
      <c r="B47" s="34">
        <v>15.44913122901329</v>
      </c>
      <c r="C47" s="34">
        <v>0.75086877098670968</v>
      </c>
      <c r="D47" s="34">
        <v>0.55524469938885057</v>
      </c>
      <c r="E47" s="32"/>
      <c r="F47" s="34">
        <v>11.666666666666666</v>
      </c>
      <c r="G47" s="34">
        <v>7.9</v>
      </c>
      <c r="H47" s="32"/>
      <c r="I47" s="32"/>
    </row>
    <row r="48" spans="1:18" x14ac:dyDescent="0.25">
      <c r="A48" s="34">
        <v>19</v>
      </c>
      <c r="B48" s="34">
        <v>8.0651867330574021</v>
      </c>
      <c r="C48" s="34">
        <v>-6.518673305740208E-2</v>
      </c>
      <c r="D48" s="34">
        <v>-4.8203613466352435E-2</v>
      </c>
      <c r="E48" s="32"/>
      <c r="F48" s="34">
        <v>12.333333333333334</v>
      </c>
      <c r="G48" s="34">
        <v>7.9</v>
      </c>
      <c r="H48" s="32"/>
      <c r="I48" s="32"/>
    </row>
    <row r="49" spans="1:9" x14ac:dyDescent="0.25">
      <c r="A49" s="34">
        <v>20</v>
      </c>
      <c r="B49" s="34">
        <v>12.527725730430912</v>
      </c>
      <c r="C49" s="34">
        <v>-0.32772573043091313</v>
      </c>
      <c r="D49" s="34">
        <v>-0.24234324519313993</v>
      </c>
      <c r="E49" s="32"/>
      <c r="F49" s="34">
        <v>13</v>
      </c>
      <c r="G49" s="34">
        <v>7.9</v>
      </c>
      <c r="H49" s="32"/>
      <c r="I49" s="32"/>
    </row>
    <row r="50" spans="1:9" x14ac:dyDescent="0.25">
      <c r="A50" s="34">
        <v>21</v>
      </c>
      <c r="B50" s="34">
        <v>12.488801784367908</v>
      </c>
      <c r="C50" s="34">
        <v>-1.3888017843679084</v>
      </c>
      <c r="D50" s="34">
        <v>-1.0269768287988998</v>
      </c>
      <c r="E50" s="32"/>
      <c r="F50" s="34">
        <v>13.666666666666666</v>
      </c>
      <c r="G50" s="34">
        <v>8</v>
      </c>
      <c r="H50" s="32"/>
      <c r="I50" s="32"/>
    </row>
    <row r="51" spans="1:9" x14ac:dyDescent="0.25">
      <c r="A51" s="34">
        <v>22</v>
      </c>
      <c r="B51" s="34">
        <v>15.391207671991253</v>
      </c>
      <c r="C51" s="34">
        <v>1.4087923280087473</v>
      </c>
      <c r="D51" s="34">
        <v>1.041759229963209</v>
      </c>
      <c r="E51" s="32"/>
      <c r="F51" s="34">
        <v>14.333333333333334</v>
      </c>
      <c r="G51" s="34">
        <v>8</v>
      </c>
      <c r="H51" s="32"/>
      <c r="I51" s="32"/>
    </row>
    <row r="52" spans="1:9" x14ac:dyDescent="0.25">
      <c r="A52" s="34">
        <v>23</v>
      </c>
      <c r="B52" s="34">
        <v>10.077432461571593</v>
      </c>
      <c r="C52" s="34">
        <v>1.7225675384284074</v>
      </c>
      <c r="D52" s="34">
        <v>1.2737864884097068</v>
      </c>
      <c r="E52" s="32"/>
      <c r="F52" s="34">
        <v>15</v>
      </c>
      <c r="G52" s="34">
        <v>8</v>
      </c>
      <c r="H52" s="32"/>
      <c r="I52" s="32"/>
    </row>
    <row r="53" spans="1:9" x14ac:dyDescent="0.25">
      <c r="A53" s="34">
        <v>24</v>
      </c>
      <c r="B53" s="34">
        <v>12.414331049584897</v>
      </c>
      <c r="C53" s="34">
        <v>1.5856689504151031</v>
      </c>
      <c r="D53" s="34">
        <v>1.1725541315914598</v>
      </c>
      <c r="E53" s="32"/>
      <c r="F53" s="34">
        <v>15.666666666666666</v>
      </c>
      <c r="G53" s="34">
        <v>8.1</v>
      </c>
      <c r="H53" s="32"/>
      <c r="I53" s="32"/>
    </row>
    <row r="54" spans="1:9" x14ac:dyDescent="0.25">
      <c r="A54" s="34">
        <v>25</v>
      </c>
      <c r="B54" s="34">
        <v>9.4195122760980254</v>
      </c>
      <c r="C54" s="34">
        <v>1.0804877239019746</v>
      </c>
      <c r="D54" s="34">
        <v>0.79898792523083106</v>
      </c>
      <c r="E54" s="32"/>
      <c r="F54" s="34">
        <v>16.333333333333332</v>
      </c>
      <c r="G54" s="34">
        <v>8.1</v>
      </c>
      <c r="H54" s="32"/>
      <c r="I54" s="32"/>
    </row>
    <row r="55" spans="1:9" x14ac:dyDescent="0.25">
      <c r="A55" s="34">
        <v>26</v>
      </c>
      <c r="B55" s="34">
        <v>7.5590860488567007</v>
      </c>
      <c r="C55" s="34">
        <v>-1.3590860488567005</v>
      </c>
      <c r="D55" s="34">
        <v>-1.0050029429901222</v>
      </c>
      <c r="E55" s="32"/>
      <c r="F55" s="34">
        <v>16.999999999999996</v>
      </c>
      <c r="G55" s="34">
        <v>8.1</v>
      </c>
      <c r="H55" s="32"/>
      <c r="I55" s="32"/>
    </row>
    <row r="56" spans="1:9" x14ac:dyDescent="0.25">
      <c r="A56" s="34">
        <v>27</v>
      </c>
      <c r="B56" s="34">
        <v>18.863023977829577</v>
      </c>
      <c r="C56" s="34">
        <v>-1.9630239778295788</v>
      </c>
      <c r="D56" s="34">
        <v>-1.451596737777209</v>
      </c>
      <c r="E56" s="32"/>
      <c r="F56" s="34">
        <v>17.666666666666664</v>
      </c>
      <c r="G56" s="34">
        <v>8.1</v>
      </c>
      <c r="H56" s="32"/>
      <c r="I56" s="32"/>
    </row>
    <row r="57" spans="1:9" x14ac:dyDescent="0.25">
      <c r="A57" s="34">
        <v>28</v>
      </c>
      <c r="B57" s="34">
        <v>7.1875946219049531</v>
      </c>
      <c r="C57" s="34">
        <v>0.71240537809504723</v>
      </c>
      <c r="D57" s="34">
        <v>0.52680218606452911</v>
      </c>
      <c r="E57" s="32"/>
      <c r="F57" s="34">
        <v>18.333333333333332</v>
      </c>
      <c r="G57" s="34">
        <v>8.1999999999999993</v>
      </c>
      <c r="H57" s="32"/>
      <c r="I57" s="32"/>
    </row>
    <row r="58" spans="1:9" x14ac:dyDescent="0.25">
      <c r="A58" s="34">
        <v>29</v>
      </c>
      <c r="B58" s="34">
        <v>7.1427495419215159</v>
      </c>
      <c r="C58" s="34">
        <v>2.4572504580784837</v>
      </c>
      <c r="D58" s="34">
        <v>1.8170622412835069</v>
      </c>
      <c r="E58" s="32"/>
      <c r="F58" s="34">
        <v>18.999999999999996</v>
      </c>
      <c r="G58" s="34">
        <v>8.3000000000000007</v>
      </c>
      <c r="H58" s="32"/>
      <c r="I58" s="32"/>
    </row>
    <row r="59" spans="1:9" x14ac:dyDescent="0.25">
      <c r="A59" s="34">
        <v>30</v>
      </c>
      <c r="B59" s="34">
        <v>17.719124172435155</v>
      </c>
      <c r="C59" s="34">
        <v>-1.4191241724351542</v>
      </c>
      <c r="D59" s="34">
        <v>-1.0493993157869064</v>
      </c>
      <c r="E59" s="32"/>
      <c r="F59" s="34">
        <v>19.666666666666664</v>
      </c>
      <c r="G59" s="34">
        <v>8.4</v>
      </c>
      <c r="H59" s="32"/>
      <c r="I59" s="32"/>
    </row>
    <row r="60" spans="1:9" x14ac:dyDescent="0.25">
      <c r="A60" s="34">
        <v>31</v>
      </c>
      <c r="B60" s="34">
        <v>13.830598617166489</v>
      </c>
      <c r="C60" s="34">
        <v>-2.6305986171664895</v>
      </c>
      <c r="D60" s="34">
        <v>-1.9452479512258025</v>
      </c>
      <c r="E60" s="32"/>
      <c r="F60" s="34">
        <v>20.333333333333332</v>
      </c>
      <c r="G60" s="34">
        <v>8.4</v>
      </c>
      <c r="H60" s="32"/>
      <c r="I60" s="32"/>
    </row>
    <row r="61" spans="1:9" x14ac:dyDescent="0.25">
      <c r="A61" s="34">
        <v>32</v>
      </c>
      <c r="B61" s="34">
        <v>14.598100924730488</v>
      </c>
      <c r="C61" s="34">
        <v>-1.4981009247304886</v>
      </c>
      <c r="D61" s="34">
        <v>-1.1078002305423649</v>
      </c>
      <c r="E61" s="32"/>
      <c r="F61" s="34">
        <v>20.999999999999996</v>
      </c>
      <c r="G61" s="34">
        <v>8.5</v>
      </c>
      <c r="H61" s="32"/>
      <c r="I61" s="32"/>
    </row>
    <row r="62" spans="1:9" x14ac:dyDescent="0.25">
      <c r="A62" s="34">
        <v>33</v>
      </c>
      <c r="B62" s="34">
        <v>8.1518570324472606</v>
      </c>
      <c r="C62" s="34">
        <v>-0.15185703244726056</v>
      </c>
      <c r="D62" s="34">
        <v>-0.1122936731280765</v>
      </c>
      <c r="E62" s="32"/>
      <c r="F62" s="34">
        <v>21.666666666666664</v>
      </c>
      <c r="G62" s="34">
        <v>8.6</v>
      </c>
      <c r="H62" s="32"/>
      <c r="I62" s="32"/>
    </row>
    <row r="63" spans="1:9" x14ac:dyDescent="0.25">
      <c r="A63" s="34">
        <v>34</v>
      </c>
      <c r="B63" s="34">
        <v>16.424171549914576</v>
      </c>
      <c r="C63" s="34">
        <v>-0.32417154991457409</v>
      </c>
      <c r="D63" s="34">
        <v>-0.2397150364186891</v>
      </c>
      <c r="E63" s="32"/>
      <c r="F63" s="34">
        <v>22.333333333333332</v>
      </c>
      <c r="G63" s="34">
        <v>8.6999999999999993</v>
      </c>
      <c r="H63" s="32"/>
      <c r="I63" s="32"/>
    </row>
    <row r="64" spans="1:9" x14ac:dyDescent="0.25">
      <c r="A64" s="34">
        <v>35</v>
      </c>
      <c r="B64" s="34">
        <v>10.044228232083107</v>
      </c>
      <c r="C64" s="34">
        <v>0.35577176791689347</v>
      </c>
      <c r="D64" s="34">
        <v>0.26308243991619124</v>
      </c>
      <c r="E64" s="32"/>
      <c r="F64" s="34">
        <v>22.999999999999996</v>
      </c>
      <c r="G64" s="34">
        <v>8.6999999999999993</v>
      </c>
      <c r="H64" s="32"/>
      <c r="I64" s="32"/>
    </row>
    <row r="65" spans="1:9" x14ac:dyDescent="0.25">
      <c r="A65" s="34">
        <v>36</v>
      </c>
      <c r="B65" s="34">
        <v>9.0113645581276725</v>
      </c>
      <c r="C65" s="34">
        <v>-1.6113645581276721</v>
      </c>
      <c r="D65" s="34">
        <v>-1.1915552547320993</v>
      </c>
      <c r="E65" s="32"/>
      <c r="F65" s="34">
        <v>23.666666666666664</v>
      </c>
      <c r="G65" s="34">
        <v>8.6999999999999993</v>
      </c>
      <c r="H65" s="32"/>
      <c r="I65" s="32"/>
    </row>
    <row r="66" spans="1:9" x14ac:dyDescent="0.25">
      <c r="A66" s="34">
        <v>37</v>
      </c>
      <c r="B66" s="34">
        <v>10.254715436144188</v>
      </c>
      <c r="C66" s="34">
        <v>0.24528456385581165</v>
      </c>
      <c r="D66" s="34">
        <v>0.18138050107460929</v>
      </c>
      <c r="E66" s="32"/>
      <c r="F66" s="34">
        <v>24.333333333333332</v>
      </c>
      <c r="G66" s="34">
        <v>8.8000000000000007</v>
      </c>
      <c r="H66" s="32"/>
      <c r="I66" s="32"/>
    </row>
    <row r="67" spans="1:9" x14ac:dyDescent="0.25">
      <c r="A67" s="34">
        <v>38</v>
      </c>
      <c r="B67" s="34">
        <v>12.160476206742512</v>
      </c>
      <c r="C67" s="34">
        <v>-0.16047620674251206</v>
      </c>
      <c r="D67" s="34">
        <v>-0.11866729129607957</v>
      </c>
      <c r="E67" s="32"/>
      <c r="F67" s="34">
        <v>24.999999999999996</v>
      </c>
      <c r="G67" s="34">
        <v>8.8000000000000007</v>
      </c>
      <c r="H67" s="32"/>
      <c r="I67" s="32"/>
    </row>
    <row r="68" spans="1:9" x14ac:dyDescent="0.25">
      <c r="A68" s="34">
        <v>39</v>
      </c>
      <c r="B68" s="34">
        <v>14.148666799142349</v>
      </c>
      <c r="C68" s="34">
        <v>0.35133320085765085</v>
      </c>
      <c r="D68" s="34">
        <v>0.25980025409657342</v>
      </c>
      <c r="E68" s="32"/>
      <c r="F68" s="34">
        <v>25.666666666666664</v>
      </c>
      <c r="G68" s="34">
        <v>8.9</v>
      </c>
      <c r="H68" s="32"/>
      <c r="I68" s="32"/>
    </row>
    <row r="69" spans="1:9" x14ac:dyDescent="0.25">
      <c r="A69" s="34">
        <v>40</v>
      </c>
      <c r="B69" s="34">
        <v>7.9499073591309388</v>
      </c>
      <c r="C69" s="34">
        <v>-2.0499073591309385</v>
      </c>
      <c r="D69" s="34">
        <v>-1.5158443650545648</v>
      </c>
      <c r="E69" s="32"/>
      <c r="F69" s="34">
        <v>26.333333333333332</v>
      </c>
      <c r="G69" s="34">
        <v>9</v>
      </c>
      <c r="H69" s="32"/>
      <c r="I69" s="32"/>
    </row>
    <row r="70" spans="1:9" x14ac:dyDescent="0.25">
      <c r="A70" s="34">
        <v>41</v>
      </c>
      <c r="B70" s="34">
        <v>9.2523137677421854</v>
      </c>
      <c r="C70" s="34">
        <v>-0.25231376774218539</v>
      </c>
      <c r="D70" s="34">
        <v>-0.18657838431285306</v>
      </c>
      <c r="E70" s="32"/>
      <c r="F70" s="34">
        <v>26.999999999999996</v>
      </c>
      <c r="G70" s="34">
        <v>9</v>
      </c>
      <c r="H70" s="32"/>
      <c r="I70" s="32"/>
    </row>
    <row r="71" spans="1:9" x14ac:dyDescent="0.25">
      <c r="A71" s="34">
        <v>42</v>
      </c>
      <c r="B71" s="34">
        <v>16.593159676233206</v>
      </c>
      <c r="C71" s="34">
        <v>-0.7931596762332056</v>
      </c>
      <c r="D71" s="34">
        <v>-0.58651754209825735</v>
      </c>
      <c r="E71" s="32"/>
      <c r="F71" s="34">
        <v>27.666666666666664</v>
      </c>
      <c r="G71" s="34">
        <v>9</v>
      </c>
      <c r="H71" s="32"/>
      <c r="I71" s="32"/>
    </row>
    <row r="72" spans="1:9" x14ac:dyDescent="0.25">
      <c r="A72" s="34">
        <v>43</v>
      </c>
      <c r="B72" s="34">
        <v>13.932057075990734</v>
      </c>
      <c r="C72" s="34">
        <v>6.7942924009265937E-2</v>
      </c>
      <c r="D72" s="34">
        <v>5.0241733142730623E-2</v>
      </c>
      <c r="E72" s="32"/>
      <c r="F72" s="34">
        <v>28.333333333333332</v>
      </c>
      <c r="G72" s="34">
        <v>9</v>
      </c>
      <c r="H72" s="32"/>
      <c r="I72" s="32"/>
    </row>
    <row r="73" spans="1:9" x14ac:dyDescent="0.25">
      <c r="A73" s="34">
        <v>44</v>
      </c>
      <c r="B73" s="34">
        <v>16.948151908974712</v>
      </c>
      <c r="C73" s="34">
        <v>-1.648151908974711</v>
      </c>
      <c r="D73" s="34">
        <v>-1.2187583857606208</v>
      </c>
      <c r="E73" s="32"/>
      <c r="F73" s="34">
        <v>28.999999999999996</v>
      </c>
      <c r="G73" s="34">
        <v>9.1</v>
      </c>
      <c r="H73" s="32"/>
      <c r="I73" s="32"/>
    </row>
    <row r="74" spans="1:9" x14ac:dyDescent="0.25">
      <c r="A74" s="34">
        <v>45</v>
      </c>
      <c r="B74" s="34">
        <v>13.810635611640391</v>
      </c>
      <c r="C74" s="34">
        <v>0.58936438835960914</v>
      </c>
      <c r="D74" s="34">
        <v>0.43581710318728528</v>
      </c>
      <c r="E74" s="32"/>
      <c r="F74" s="34">
        <v>29.666666666666664</v>
      </c>
      <c r="G74" s="34">
        <v>9.1</v>
      </c>
      <c r="H74" s="32"/>
      <c r="I74" s="32"/>
    </row>
    <row r="75" spans="1:9" x14ac:dyDescent="0.25">
      <c r="A75" s="34">
        <v>46</v>
      </c>
      <c r="B75" s="34">
        <v>14.382856021866555</v>
      </c>
      <c r="C75" s="34">
        <v>0.41714397813344561</v>
      </c>
      <c r="D75" s="34">
        <v>0.30846532934937287</v>
      </c>
      <c r="E75" s="32"/>
      <c r="F75" s="34">
        <v>30.333333333333332</v>
      </c>
      <c r="G75" s="34">
        <v>9.1</v>
      </c>
      <c r="H75" s="32"/>
      <c r="I75" s="32"/>
    </row>
    <row r="76" spans="1:9" x14ac:dyDescent="0.25">
      <c r="A76" s="34">
        <v>47</v>
      </c>
      <c r="B76" s="34">
        <v>12.557714245471036</v>
      </c>
      <c r="C76" s="34">
        <v>-0.45771424547103656</v>
      </c>
      <c r="D76" s="34">
        <v>-0.33846581247292085</v>
      </c>
      <c r="E76" s="32"/>
      <c r="F76" s="34">
        <v>30.999999999999996</v>
      </c>
      <c r="G76" s="34">
        <v>9.1999999999999993</v>
      </c>
      <c r="H76" s="32"/>
      <c r="I76" s="32"/>
    </row>
    <row r="77" spans="1:9" x14ac:dyDescent="0.25">
      <c r="A77" s="34">
        <v>48</v>
      </c>
      <c r="B77" s="34">
        <v>9.5208478826192184</v>
      </c>
      <c r="C77" s="34">
        <v>-1.5208478826192184</v>
      </c>
      <c r="D77" s="34">
        <v>-1.1246209165036967</v>
      </c>
      <c r="E77" s="32"/>
      <c r="F77" s="34">
        <v>31.666666666666664</v>
      </c>
      <c r="G77" s="34">
        <v>9.3000000000000007</v>
      </c>
      <c r="H77" s="32"/>
      <c r="I77" s="32"/>
    </row>
    <row r="78" spans="1:9" x14ac:dyDescent="0.25">
      <c r="A78" s="34">
        <v>49</v>
      </c>
      <c r="B78" s="34">
        <v>10.125071298022844</v>
      </c>
      <c r="C78" s="34">
        <v>-1.7250712980228435</v>
      </c>
      <c r="D78" s="34">
        <v>-1.2756379427477635</v>
      </c>
      <c r="E78" s="32"/>
      <c r="F78" s="34">
        <v>32.333333333333336</v>
      </c>
      <c r="G78" s="34">
        <v>9.4</v>
      </c>
      <c r="H78" s="32"/>
      <c r="I78" s="32"/>
    </row>
    <row r="79" spans="1:9" x14ac:dyDescent="0.25">
      <c r="A79" s="34">
        <v>50</v>
      </c>
      <c r="B79" s="34">
        <v>9.5063387124712158</v>
      </c>
      <c r="C79" s="34">
        <v>1.0936612875287839</v>
      </c>
      <c r="D79" s="34">
        <v>0.80872937627857622</v>
      </c>
      <c r="E79" s="32"/>
      <c r="F79" s="34">
        <v>33</v>
      </c>
      <c r="G79" s="34">
        <v>9.4</v>
      </c>
      <c r="H79" s="32"/>
      <c r="I79" s="32"/>
    </row>
    <row r="80" spans="1:9" x14ac:dyDescent="0.25">
      <c r="A80" s="34">
        <v>51</v>
      </c>
      <c r="B80" s="34">
        <v>9.6832182477064457</v>
      </c>
      <c r="C80" s="34">
        <v>1.2167817522935547</v>
      </c>
      <c r="D80" s="34">
        <v>0.89977322853134323</v>
      </c>
      <c r="E80" s="32"/>
      <c r="F80" s="34">
        <v>33.666666666666664</v>
      </c>
      <c r="G80" s="34">
        <v>9.4</v>
      </c>
      <c r="H80" s="32"/>
      <c r="I80" s="32"/>
    </row>
    <row r="81" spans="1:9" x14ac:dyDescent="0.25">
      <c r="A81" s="34">
        <v>52</v>
      </c>
      <c r="B81" s="34">
        <v>9.6180706987222386</v>
      </c>
      <c r="C81" s="34">
        <v>-0.91807069872223934</v>
      </c>
      <c r="D81" s="34">
        <v>-0.67888545752126417</v>
      </c>
      <c r="E81" s="32"/>
      <c r="F81" s="34">
        <v>34.333333333333336</v>
      </c>
      <c r="G81" s="34">
        <v>9.4</v>
      </c>
      <c r="H81" s="32"/>
      <c r="I81" s="32"/>
    </row>
    <row r="82" spans="1:9" x14ac:dyDescent="0.25">
      <c r="A82" s="34">
        <v>53</v>
      </c>
      <c r="B82" s="34">
        <v>10.353418881713424</v>
      </c>
      <c r="C82" s="34">
        <v>-0.85341888171342362</v>
      </c>
      <c r="D82" s="34">
        <v>-0.63107739826101528</v>
      </c>
      <c r="E82" s="32"/>
      <c r="F82" s="34">
        <v>35</v>
      </c>
      <c r="G82" s="34">
        <v>9.5</v>
      </c>
      <c r="H82" s="32"/>
      <c r="I82" s="32"/>
    </row>
    <row r="83" spans="1:9" x14ac:dyDescent="0.25">
      <c r="A83" s="34">
        <v>54</v>
      </c>
      <c r="B83" s="34">
        <v>7.2233023338846607</v>
      </c>
      <c r="C83" s="34">
        <v>-0.42330233388466088</v>
      </c>
      <c r="D83" s="34">
        <v>-0.31301924678466553</v>
      </c>
      <c r="E83" s="32"/>
      <c r="F83" s="34">
        <v>35.666666666666664</v>
      </c>
      <c r="G83" s="34">
        <v>9.5</v>
      </c>
      <c r="H83" s="32"/>
      <c r="I83" s="32"/>
    </row>
    <row r="84" spans="1:9" x14ac:dyDescent="0.25">
      <c r="A84" s="34">
        <v>55</v>
      </c>
      <c r="B84" s="34">
        <v>8.0629774655897357</v>
      </c>
      <c r="C84" s="34">
        <v>-0.86297746558973554</v>
      </c>
      <c r="D84" s="34">
        <v>-0.63814568134330618</v>
      </c>
      <c r="E84" s="32"/>
      <c r="F84" s="34">
        <v>36.333333333333336</v>
      </c>
      <c r="G84" s="34">
        <v>9.5</v>
      </c>
      <c r="H84" s="32"/>
      <c r="I84" s="32"/>
    </row>
    <row r="85" spans="1:9" x14ac:dyDescent="0.25">
      <c r="A85" s="34">
        <v>56</v>
      </c>
      <c r="B85" s="34">
        <v>11.97239881056022</v>
      </c>
      <c r="C85" s="34">
        <v>-0.67239881056021922</v>
      </c>
      <c r="D85" s="34">
        <v>-0.49721854186094228</v>
      </c>
      <c r="E85" s="32"/>
      <c r="F85" s="34">
        <v>37</v>
      </c>
      <c r="G85" s="34">
        <v>9.6</v>
      </c>
      <c r="H85" s="32"/>
      <c r="I85" s="32"/>
    </row>
    <row r="86" spans="1:9" x14ac:dyDescent="0.25">
      <c r="A86" s="34">
        <v>57</v>
      </c>
      <c r="B86" s="34">
        <v>10.507026843881345</v>
      </c>
      <c r="C86" s="34">
        <v>-1.1070268438813446</v>
      </c>
      <c r="D86" s="34">
        <v>-0.81861280012824611</v>
      </c>
      <c r="E86" s="32"/>
      <c r="F86" s="34">
        <v>37.666666666666664</v>
      </c>
      <c r="G86" s="34">
        <v>9.6999999999999993</v>
      </c>
      <c r="H86" s="32"/>
      <c r="I86" s="32"/>
    </row>
    <row r="87" spans="1:9" x14ac:dyDescent="0.25">
      <c r="A87" s="34">
        <v>58</v>
      </c>
      <c r="B87" s="34">
        <v>11.03561933306367</v>
      </c>
      <c r="C87" s="34">
        <v>-2.43561933306367</v>
      </c>
      <c r="D87" s="34">
        <v>-1.8010666799146275</v>
      </c>
      <c r="E87" s="32"/>
      <c r="F87" s="34">
        <v>38.333333333333336</v>
      </c>
      <c r="G87" s="34">
        <v>9.6999999999999993</v>
      </c>
      <c r="H87" s="32"/>
      <c r="I87" s="32"/>
    </row>
    <row r="88" spans="1:9" x14ac:dyDescent="0.25">
      <c r="A88" s="34">
        <v>59</v>
      </c>
      <c r="B88" s="34">
        <v>16.22140830985715</v>
      </c>
      <c r="C88" s="34">
        <v>0.87859169014285143</v>
      </c>
      <c r="D88" s="34">
        <v>0.64969192717637247</v>
      </c>
      <c r="E88" s="32"/>
      <c r="F88" s="34">
        <v>39</v>
      </c>
      <c r="G88" s="34">
        <v>9.6999999999999993</v>
      </c>
      <c r="H88" s="32"/>
      <c r="I88" s="32"/>
    </row>
    <row r="89" spans="1:9" x14ac:dyDescent="0.25">
      <c r="A89" s="34">
        <v>60</v>
      </c>
      <c r="B89" s="34">
        <v>13.458008917455491</v>
      </c>
      <c r="C89" s="34">
        <v>1.9419910825445097</v>
      </c>
      <c r="D89" s="34">
        <v>1.4360435491627872</v>
      </c>
      <c r="E89" s="32"/>
      <c r="F89" s="34">
        <v>39.666666666666664</v>
      </c>
      <c r="G89" s="34">
        <v>9.6999999999999993</v>
      </c>
      <c r="H89" s="32"/>
      <c r="I89" s="32"/>
    </row>
    <row r="90" spans="1:9" x14ac:dyDescent="0.25">
      <c r="A90" s="34">
        <v>61</v>
      </c>
      <c r="B90" s="34">
        <v>11.374071951739666</v>
      </c>
      <c r="C90" s="34">
        <v>-0.37407195173966556</v>
      </c>
      <c r="D90" s="34">
        <v>-0.27661487122517114</v>
      </c>
      <c r="E90" s="32"/>
      <c r="F90" s="34">
        <v>40.333333333333336</v>
      </c>
      <c r="G90" s="34">
        <v>9.8000000000000007</v>
      </c>
      <c r="H90" s="32"/>
      <c r="I90" s="32"/>
    </row>
    <row r="91" spans="1:9" x14ac:dyDescent="0.25">
      <c r="A91" s="34">
        <v>62</v>
      </c>
      <c r="B91" s="34">
        <v>12.870415393699272</v>
      </c>
      <c r="C91" s="34">
        <v>2.7295846063007279</v>
      </c>
      <c r="D91" s="34">
        <v>2.0184450901990001</v>
      </c>
      <c r="E91" s="32"/>
      <c r="F91" s="34">
        <v>41</v>
      </c>
      <c r="G91" s="34">
        <v>9.8000000000000007</v>
      </c>
      <c r="H91" s="32"/>
      <c r="I91" s="32"/>
    </row>
    <row r="92" spans="1:9" x14ac:dyDescent="0.25">
      <c r="A92" s="34">
        <v>63</v>
      </c>
      <c r="B92" s="34">
        <v>7.5790260750577163</v>
      </c>
      <c r="C92" s="34">
        <v>2.097392494228334E-2</v>
      </c>
      <c r="D92" s="34">
        <v>1.5509581833159704E-2</v>
      </c>
      <c r="E92" s="32"/>
      <c r="F92" s="34">
        <v>41.666666666666664</v>
      </c>
      <c r="G92" s="34">
        <v>10</v>
      </c>
      <c r="H92" s="32"/>
      <c r="I92" s="32"/>
    </row>
    <row r="93" spans="1:9" x14ac:dyDescent="0.25">
      <c r="A93" s="34">
        <v>64</v>
      </c>
      <c r="B93" s="34">
        <v>12.232859198527873</v>
      </c>
      <c r="C93" s="34">
        <v>-0.83285919852787238</v>
      </c>
      <c r="D93" s="34">
        <v>-0.61587413565243698</v>
      </c>
      <c r="E93" s="32"/>
      <c r="F93" s="34">
        <v>42.333333333333336</v>
      </c>
      <c r="G93" s="34">
        <v>10.3</v>
      </c>
      <c r="H93" s="32"/>
      <c r="I93" s="32"/>
    </row>
    <row r="94" spans="1:9" x14ac:dyDescent="0.25">
      <c r="A94" s="34">
        <v>65</v>
      </c>
      <c r="B94" s="34">
        <v>20.474739041022808</v>
      </c>
      <c r="C94" s="34">
        <v>3.0252609589771922</v>
      </c>
      <c r="D94" s="34">
        <v>2.2370887918707281</v>
      </c>
      <c r="E94" s="32"/>
      <c r="F94" s="34">
        <v>43</v>
      </c>
      <c r="G94" s="34">
        <v>10.3</v>
      </c>
      <c r="H94" s="32"/>
      <c r="I94" s="32"/>
    </row>
    <row r="95" spans="1:9" x14ac:dyDescent="0.25">
      <c r="A95" s="34">
        <v>66</v>
      </c>
      <c r="B95" s="34">
        <v>13.897803164387055</v>
      </c>
      <c r="C95" s="34">
        <v>-1.4978031643870544</v>
      </c>
      <c r="D95" s="34">
        <v>-1.1075800457926877</v>
      </c>
      <c r="E95" s="32"/>
      <c r="F95" s="34">
        <v>43.666666666666664</v>
      </c>
      <c r="G95" s="34">
        <v>10.3</v>
      </c>
      <c r="H95" s="32"/>
      <c r="I95" s="32"/>
    </row>
    <row r="96" spans="1:9" x14ac:dyDescent="0.25">
      <c r="A96" s="34">
        <v>67</v>
      </c>
      <c r="B96" s="34">
        <v>13.4337571568072</v>
      </c>
      <c r="C96" s="34">
        <v>-3.3757156807199706E-2</v>
      </c>
      <c r="D96" s="34">
        <v>-2.4962394372861258E-2</v>
      </c>
      <c r="E96" s="32"/>
      <c r="F96" s="34">
        <v>44.333333333333336</v>
      </c>
      <c r="G96" s="34">
        <v>10.4</v>
      </c>
      <c r="H96" s="32"/>
      <c r="I96" s="32"/>
    </row>
    <row r="97" spans="1:9" x14ac:dyDescent="0.25">
      <c r="A97" s="34">
        <v>68</v>
      </c>
      <c r="B97" s="34">
        <v>11.943381120181286</v>
      </c>
      <c r="C97" s="34">
        <v>1.8566188798187149</v>
      </c>
      <c r="D97" s="34">
        <v>1.3729133926424184</v>
      </c>
      <c r="E97" s="32"/>
      <c r="F97" s="34">
        <v>45</v>
      </c>
      <c r="G97" s="34">
        <v>10.4</v>
      </c>
      <c r="H97" s="32"/>
      <c r="I97" s="32"/>
    </row>
    <row r="98" spans="1:9" x14ac:dyDescent="0.25">
      <c r="A98" s="34">
        <v>69</v>
      </c>
      <c r="B98" s="34">
        <v>11.726408946733775</v>
      </c>
      <c r="C98" s="34">
        <v>-0.12640894673377545</v>
      </c>
      <c r="D98" s="34">
        <v>-9.3475585004052175E-2</v>
      </c>
      <c r="E98" s="32"/>
      <c r="F98" s="34">
        <v>45.666666666666664</v>
      </c>
      <c r="G98" s="34">
        <v>10.5</v>
      </c>
      <c r="H98" s="32"/>
      <c r="I98" s="32"/>
    </row>
    <row r="99" spans="1:9" x14ac:dyDescent="0.25">
      <c r="A99" s="34">
        <v>70</v>
      </c>
      <c r="B99" s="34">
        <v>13.751090923850636</v>
      </c>
      <c r="C99" s="34">
        <v>-1.9510909238506358</v>
      </c>
      <c r="D99" s="34">
        <v>-1.4427726060176442</v>
      </c>
      <c r="E99" s="32"/>
      <c r="F99" s="34">
        <v>46.333333333333336</v>
      </c>
      <c r="G99" s="34">
        <v>10.5</v>
      </c>
      <c r="H99" s="32"/>
      <c r="I99" s="32"/>
    </row>
    <row r="100" spans="1:9" x14ac:dyDescent="0.25">
      <c r="A100" s="34">
        <v>71</v>
      </c>
      <c r="B100" s="34">
        <v>13.251151240170476</v>
      </c>
      <c r="C100" s="34">
        <v>-0.85115124017047528</v>
      </c>
      <c r="D100" s="34">
        <v>-0.62940054606594875</v>
      </c>
      <c r="E100" s="32"/>
      <c r="F100" s="34">
        <v>47</v>
      </c>
      <c r="G100" s="34">
        <v>10.5</v>
      </c>
      <c r="H100" s="32"/>
      <c r="I100" s="32"/>
    </row>
    <row r="101" spans="1:9" x14ac:dyDescent="0.25">
      <c r="A101" s="34">
        <v>72</v>
      </c>
      <c r="B101" s="34">
        <v>9.9931239132731289</v>
      </c>
      <c r="C101" s="34">
        <v>-1.8931239132731292</v>
      </c>
      <c r="D101" s="34">
        <v>-1.3999077585153534</v>
      </c>
      <c r="E101" s="32"/>
      <c r="F101" s="34">
        <v>47.666666666666664</v>
      </c>
      <c r="G101" s="34">
        <v>10.6</v>
      </c>
      <c r="H101" s="32"/>
      <c r="I101" s="32"/>
    </row>
    <row r="102" spans="1:9" x14ac:dyDescent="0.25">
      <c r="A102" s="34">
        <v>73</v>
      </c>
      <c r="B102" s="34">
        <v>9.71846148951877</v>
      </c>
      <c r="C102" s="34">
        <v>-0.21846148951876998</v>
      </c>
      <c r="D102" s="34">
        <v>-0.16154565053556735</v>
      </c>
      <c r="E102" s="32"/>
      <c r="F102" s="34">
        <v>48.333333333333336</v>
      </c>
      <c r="G102" s="34">
        <v>10.7</v>
      </c>
      <c r="H102" s="32"/>
      <c r="I102" s="32"/>
    </row>
    <row r="103" spans="1:9" x14ac:dyDescent="0.25">
      <c r="A103" s="34">
        <v>74</v>
      </c>
      <c r="B103" s="34">
        <v>9.8010167341461614</v>
      </c>
      <c r="C103" s="34">
        <v>-1.401016734146161</v>
      </c>
      <c r="D103" s="34">
        <v>-1.036009413958572</v>
      </c>
      <c r="E103" s="32"/>
      <c r="F103" s="34">
        <v>49</v>
      </c>
      <c r="G103" s="34">
        <v>10.7</v>
      </c>
      <c r="H103" s="32"/>
      <c r="I103" s="32"/>
    </row>
    <row r="104" spans="1:9" x14ac:dyDescent="0.25">
      <c r="A104" s="34">
        <v>75</v>
      </c>
      <c r="B104" s="34">
        <v>10.295704103560274</v>
      </c>
      <c r="C104" s="34">
        <v>-1.2957041035602739</v>
      </c>
      <c r="D104" s="34">
        <v>-0.95813391537488546</v>
      </c>
      <c r="E104" s="32"/>
      <c r="F104" s="34">
        <v>49.666666666666664</v>
      </c>
      <c r="G104" s="34">
        <v>10.9</v>
      </c>
      <c r="H104" s="32"/>
      <c r="I104" s="32"/>
    </row>
    <row r="105" spans="1:9" x14ac:dyDescent="0.25">
      <c r="A105" s="34">
        <v>76</v>
      </c>
      <c r="B105" s="34">
        <v>14.652954110032901</v>
      </c>
      <c r="C105" s="34">
        <v>0.84704588996709873</v>
      </c>
      <c r="D105" s="34">
        <v>0.62636476401236252</v>
      </c>
      <c r="E105" s="32"/>
      <c r="F105" s="34">
        <v>50.333333333333336</v>
      </c>
      <c r="G105" s="34">
        <v>11</v>
      </c>
      <c r="H105" s="32"/>
      <c r="I105" s="32"/>
    </row>
    <row r="106" spans="1:9" x14ac:dyDescent="0.25">
      <c r="A106" s="34">
        <v>77</v>
      </c>
      <c r="B106" s="34">
        <v>10.607275046464693</v>
      </c>
      <c r="C106" s="34">
        <v>-0.20727504646469264</v>
      </c>
      <c r="D106" s="34">
        <v>-0.15327361492722852</v>
      </c>
      <c r="E106" s="32"/>
      <c r="F106" s="34">
        <v>51</v>
      </c>
      <c r="G106" s="34">
        <v>11.1</v>
      </c>
      <c r="H106" s="32"/>
      <c r="I106" s="32"/>
    </row>
    <row r="107" spans="1:9" x14ac:dyDescent="0.25">
      <c r="A107" s="34">
        <v>78</v>
      </c>
      <c r="B107" s="34">
        <v>11.095989178463274</v>
      </c>
      <c r="C107" s="34">
        <v>1.6040108215367255</v>
      </c>
      <c r="D107" s="34">
        <v>1.1861173893945127</v>
      </c>
      <c r="E107" s="32"/>
      <c r="F107" s="34">
        <v>51.666666666666664</v>
      </c>
      <c r="G107" s="34">
        <v>11.1</v>
      </c>
      <c r="H107" s="32"/>
      <c r="I107" s="32"/>
    </row>
    <row r="108" spans="1:9" x14ac:dyDescent="0.25">
      <c r="A108" s="34">
        <v>79</v>
      </c>
      <c r="B108" s="34">
        <v>13.396216341267008</v>
      </c>
      <c r="C108" s="34">
        <v>0.60378365873299167</v>
      </c>
      <c r="D108" s="34">
        <v>0.44647971662019503</v>
      </c>
      <c r="E108" s="32"/>
      <c r="F108" s="34">
        <v>52.333333333333336</v>
      </c>
      <c r="G108" s="34">
        <v>11.2</v>
      </c>
      <c r="H108" s="32"/>
      <c r="I108" s="32"/>
    </row>
    <row r="109" spans="1:9" x14ac:dyDescent="0.25">
      <c r="A109" s="34">
        <v>80</v>
      </c>
      <c r="B109" s="34">
        <v>9.39062244968596</v>
      </c>
      <c r="C109" s="34">
        <v>9.377550314040306E-3</v>
      </c>
      <c r="D109" s="34">
        <v>6.9344142496176485E-3</v>
      </c>
      <c r="E109" s="32"/>
      <c r="F109" s="34">
        <v>53</v>
      </c>
      <c r="G109" s="34">
        <v>11.3</v>
      </c>
      <c r="H109" s="32"/>
      <c r="I109" s="32"/>
    </row>
    <row r="110" spans="1:9" x14ac:dyDescent="0.25">
      <c r="A110" s="34">
        <v>81</v>
      </c>
      <c r="B110" s="34">
        <v>12.784896056669156</v>
      </c>
      <c r="C110" s="34">
        <v>1.2151039433308437</v>
      </c>
      <c r="D110" s="34">
        <v>0.89853253965316793</v>
      </c>
      <c r="E110" s="32"/>
      <c r="F110" s="34">
        <v>53.666666666666664</v>
      </c>
      <c r="G110" s="34">
        <v>11.4</v>
      </c>
      <c r="H110" s="32"/>
      <c r="I110" s="32"/>
    </row>
    <row r="111" spans="1:9" x14ac:dyDescent="0.25">
      <c r="A111" s="34">
        <v>82</v>
      </c>
      <c r="B111" s="34">
        <v>13.303422170142197</v>
      </c>
      <c r="C111" s="34">
        <v>2.5965778298578037</v>
      </c>
      <c r="D111" s="34">
        <v>1.9200906100870037</v>
      </c>
      <c r="E111" s="32"/>
      <c r="F111" s="34">
        <v>54.333333333333336</v>
      </c>
      <c r="G111" s="34">
        <v>11.4</v>
      </c>
      <c r="H111" s="32"/>
      <c r="I111" s="32"/>
    </row>
    <row r="112" spans="1:9" x14ac:dyDescent="0.25">
      <c r="A112" s="34">
        <v>83</v>
      </c>
      <c r="B112" s="34">
        <v>7.1107213538853511</v>
      </c>
      <c r="C112" s="34">
        <v>0.38927864611464891</v>
      </c>
      <c r="D112" s="34">
        <v>0.28785976084262094</v>
      </c>
      <c r="E112" s="32"/>
      <c r="F112" s="34">
        <v>55</v>
      </c>
      <c r="G112" s="34">
        <v>11.4</v>
      </c>
      <c r="H112" s="32"/>
      <c r="I112" s="32"/>
    </row>
    <row r="113" spans="1:9" x14ac:dyDescent="0.25">
      <c r="A113" s="34">
        <v>84</v>
      </c>
      <c r="B113" s="34">
        <v>7.7727472368613926</v>
      </c>
      <c r="C113" s="34">
        <v>0.32725276313860707</v>
      </c>
      <c r="D113" s="34">
        <v>0.24199350021481017</v>
      </c>
      <c r="E113" s="32"/>
      <c r="F113" s="34">
        <v>55.666666666666664</v>
      </c>
      <c r="G113" s="34">
        <v>11.6</v>
      </c>
      <c r="H113" s="32"/>
      <c r="I113" s="32"/>
    </row>
    <row r="114" spans="1:9" x14ac:dyDescent="0.25">
      <c r="A114" s="34">
        <v>85</v>
      </c>
      <c r="B114" s="34">
        <v>8.9850693539373214</v>
      </c>
      <c r="C114" s="34">
        <v>1.3149306460626793</v>
      </c>
      <c r="D114" s="34">
        <v>0.97235136085208451</v>
      </c>
      <c r="E114" s="32"/>
      <c r="F114" s="34">
        <v>56.333333333333336</v>
      </c>
      <c r="G114" s="34">
        <v>11.6</v>
      </c>
      <c r="H114" s="32"/>
      <c r="I114" s="32"/>
    </row>
    <row r="115" spans="1:9" x14ac:dyDescent="0.25">
      <c r="A115" s="34">
        <v>86</v>
      </c>
      <c r="B115" s="34">
        <v>6.2570567891474429</v>
      </c>
      <c r="C115" s="34">
        <v>1.4429432108525573</v>
      </c>
      <c r="D115" s="34">
        <v>1.0670127728073964</v>
      </c>
      <c r="E115" s="32"/>
      <c r="F115" s="34">
        <v>57</v>
      </c>
      <c r="G115" s="34">
        <v>11.7</v>
      </c>
      <c r="H115" s="32"/>
      <c r="I115" s="32"/>
    </row>
    <row r="116" spans="1:9" x14ac:dyDescent="0.25">
      <c r="A116" s="34">
        <v>87</v>
      </c>
      <c r="B116" s="34">
        <v>9.0334395834700487</v>
      </c>
      <c r="C116" s="34">
        <v>-0.53343958347004872</v>
      </c>
      <c r="D116" s="34">
        <v>-0.39446240489762407</v>
      </c>
      <c r="E116" s="32"/>
      <c r="F116" s="34">
        <v>57.666666666666664</v>
      </c>
      <c r="G116" s="34">
        <v>11.8</v>
      </c>
      <c r="H116" s="32"/>
      <c r="I116" s="32"/>
    </row>
    <row r="117" spans="1:9" x14ac:dyDescent="0.25">
      <c r="A117" s="34">
        <v>88</v>
      </c>
      <c r="B117" s="34">
        <v>11.550669248349418</v>
      </c>
      <c r="C117" s="34">
        <v>-0.85066924834941915</v>
      </c>
      <c r="D117" s="34">
        <v>-0.62904412772211682</v>
      </c>
      <c r="E117" s="32"/>
      <c r="F117" s="34">
        <v>58.333333333333336</v>
      </c>
      <c r="G117" s="34">
        <v>11.8</v>
      </c>
      <c r="H117" s="32"/>
      <c r="I117" s="32"/>
    </row>
    <row r="118" spans="1:9" x14ac:dyDescent="0.25">
      <c r="A118" s="34">
        <v>89</v>
      </c>
      <c r="B118" s="34">
        <v>7.6859208061480029</v>
      </c>
      <c r="C118" s="34">
        <v>-0.28592080614800253</v>
      </c>
      <c r="D118" s="34">
        <v>-0.21142977067756549</v>
      </c>
      <c r="E118" s="32"/>
      <c r="F118" s="34">
        <v>59</v>
      </c>
      <c r="G118" s="34">
        <v>11.8</v>
      </c>
      <c r="H118" s="32"/>
      <c r="I118" s="32"/>
    </row>
    <row r="119" spans="1:9" x14ac:dyDescent="0.25">
      <c r="A119" s="34">
        <v>90</v>
      </c>
      <c r="B119" s="34">
        <v>15.104998903733591</v>
      </c>
      <c r="C119" s="34">
        <v>-0.30499890373359051</v>
      </c>
      <c r="D119" s="34">
        <v>-0.22553744563773301</v>
      </c>
      <c r="E119" s="32"/>
      <c r="F119" s="34">
        <v>59.666666666666664</v>
      </c>
      <c r="G119" s="34">
        <v>12</v>
      </c>
      <c r="H119" s="32"/>
      <c r="I119" s="32"/>
    </row>
    <row r="120" spans="1:9" x14ac:dyDescent="0.25">
      <c r="A120" s="34">
        <v>91</v>
      </c>
      <c r="B120" s="34">
        <v>6.7352205039360138</v>
      </c>
      <c r="C120" s="34">
        <v>0.56477949606398603</v>
      </c>
      <c r="D120" s="34">
        <v>0.4176373204347647</v>
      </c>
      <c r="E120" s="32"/>
      <c r="F120" s="34">
        <v>60.333333333333336</v>
      </c>
      <c r="G120" s="34">
        <v>12.1</v>
      </c>
      <c r="H120" s="32"/>
      <c r="I120" s="32"/>
    </row>
    <row r="121" spans="1:9" x14ac:dyDescent="0.25">
      <c r="A121" s="34">
        <v>92</v>
      </c>
      <c r="B121" s="34">
        <v>7.7830089837668996</v>
      </c>
      <c r="C121" s="34">
        <v>-0.1830089837669</v>
      </c>
      <c r="D121" s="34">
        <v>-0.13532959699946023</v>
      </c>
      <c r="E121" s="32"/>
      <c r="F121" s="34">
        <v>61</v>
      </c>
      <c r="G121" s="34">
        <v>12.2</v>
      </c>
      <c r="H121" s="32"/>
      <c r="I121" s="32"/>
    </row>
    <row r="122" spans="1:9" x14ac:dyDescent="0.25">
      <c r="A122" s="34">
        <v>93</v>
      </c>
      <c r="B122" s="34">
        <v>9.0380956225548772</v>
      </c>
      <c r="C122" s="34">
        <v>-3.8095622554877195E-2</v>
      </c>
      <c r="D122" s="34">
        <v>-2.8170558306370552E-2</v>
      </c>
      <c r="E122" s="32"/>
      <c r="F122" s="34">
        <v>61.666666666666664</v>
      </c>
      <c r="G122" s="34">
        <v>12.4</v>
      </c>
      <c r="H122" s="32"/>
      <c r="I122" s="32"/>
    </row>
    <row r="123" spans="1:9" x14ac:dyDescent="0.25">
      <c r="A123" s="34">
        <v>94</v>
      </c>
      <c r="B123" s="34">
        <v>12.983749673651934</v>
      </c>
      <c r="C123" s="34">
        <v>-8.3749673651933421E-2</v>
      </c>
      <c r="D123" s="34">
        <v>-6.1930345444617223E-2</v>
      </c>
      <c r="E123" s="32"/>
      <c r="F123" s="34">
        <v>62.333333333333336</v>
      </c>
      <c r="G123" s="34">
        <v>12.4</v>
      </c>
      <c r="H123" s="32"/>
      <c r="I123" s="32"/>
    </row>
    <row r="124" spans="1:9" x14ac:dyDescent="0.25">
      <c r="A124" s="34">
        <v>95</v>
      </c>
      <c r="B124" s="34">
        <v>9.0429311151265406</v>
      </c>
      <c r="C124" s="34">
        <v>-4.2931115126540575E-2</v>
      </c>
      <c r="D124" s="34">
        <v>-3.1746258512708972E-2</v>
      </c>
      <c r="E124" s="32"/>
      <c r="F124" s="34">
        <v>63</v>
      </c>
      <c r="G124" s="34">
        <v>12.5</v>
      </c>
      <c r="H124" s="32"/>
      <c r="I124" s="32"/>
    </row>
    <row r="125" spans="1:9" x14ac:dyDescent="0.25">
      <c r="A125" s="34">
        <v>96</v>
      </c>
      <c r="B125" s="34">
        <v>20.072496074167983</v>
      </c>
      <c r="C125" s="34">
        <v>-1.8724960741679837</v>
      </c>
      <c r="D125" s="34">
        <v>-1.3846540966698526</v>
      </c>
      <c r="E125" s="32"/>
      <c r="F125" s="34">
        <v>63.666666666666664</v>
      </c>
      <c r="G125" s="34">
        <v>12.5</v>
      </c>
      <c r="H125" s="32"/>
      <c r="I125" s="32"/>
    </row>
    <row r="126" spans="1:9" x14ac:dyDescent="0.25">
      <c r="A126" s="34">
        <v>97</v>
      </c>
      <c r="B126" s="34">
        <v>13.924603950572269</v>
      </c>
      <c r="C126" s="34">
        <v>0.47539604942773117</v>
      </c>
      <c r="D126" s="34">
        <v>0.35154097061231998</v>
      </c>
      <c r="E126" s="32"/>
      <c r="F126" s="34">
        <v>64.333333333333329</v>
      </c>
      <c r="G126" s="34">
        <v>12.5</v>
      </c>
      <c r="H126" s="32"/>
      <c r="I126" s="32"/>
    </row>
    <row r="127" spans="1:9" x14ac:dyDescent="0.25">
      <c r="A127" s="34">
        <v>98</v>
      </c>
      <c r="B127" s="34">
        <v>7.7007576351811862</v>
      </c>
      <c r="C127" s="34">
        <v>1.0992423648188145</v>
      </c>
      <c r="D127" s="34">
        <v>0.81285641378753648</v>
      </c>
      <c r="E127" s="32"/>
      <c r="F127" s="34">
        <v>64.999999999999986</v>
      </c>
      <c r="G127" s="34">
        <v>12.7</v>
      </c>
      <c r="H127" s="32"/>
      <c r="I127" s="32"/>
    </row>
    <row r="128" spans="1:9" x14ac:dyDescent="0.25">
      <c r="A128" s="34">
        <v>99</v>
      </c>
      <c r="B128" s="34">
        <v>13.724923254209223</v>
      </c>
      <c r="C128" s="34">
        <v>-1.224923254209223</v>
      </c>
      <c r="D128" s="34">
        <v>-0.90579362245157324</v>
      </c>
      <c r="E128" s="32"/>
      <c r="F128" s="34">
        <v>65.666666666666657</v>
      </c>
      <c r="G128" s="34">
        <v>12.7</v>
      </c>
      <c r="H128" s="32"/>
      <c r="I128" s="32"/>
    </row>
    <row r="129" spans="1:9" x14ac:dyDescent="0.25">
      <c r="A129" s="34">
        <v>100</v>
      </c>
      <c r="B129" s="34">
        <v>13.590255107628325</v>
      </c>
      <c r="C129" s="34">
        <v>-0.29025510762832418</v>
      </c>
      <c r="D129" s="34">
        <v>-0.21463485526157258</v>
      </c>
      <c r="E129" s="32"/>
      <c r="F129" s="34">
        <v>66.333333333333329</v>
      </c>
      <c r="G129" s="34">
        <v>12.8</v>
      </c>
      <c r="H129" s="32"/>
      <c r="I129" s="32"/>
    </row>
    <row r="130" spans="1:9" x14ac:dyDescent="0.25">
      <c r="A130" s="34">
        <v>101</v>
      </c>
      <c r="B130" s="34">
        <v>8.7754079937985026</v>
      </c>
      <c r="C130" s="34">
        <v>3.7245920062014974</v>
      </c>
      <c r="D130" s="34">
        <v>2.7542229065031534</v>
      </c>
      <c r="E130" s="32"/>
      <c r="F130" s="34">
        <v>66.999999999999986</v>
      </c>
      <c r="G130" s="34">
        <v>12.9</v>
      </c>
      <c r="H130" s="32"/>
      <c r="I130" s="32"/>
    </row>
    <row r="131" spans="1:9" x14ac:dyDescent="0.25">
      <c r="A131" s="34">
        <v>102</v>
      </c>
      <c r="B131" s="34">
        <v>13.773693311450288</v>
      </c>
      <c r="C131" s="34">
        <v>-0.57369331145028823</v>
      </c>
      <c r="D131" s="34">
        <v>-0.42422881675984314</v>
      </c>
      <c r="E131" s="32"/>
      <c r="F131" s="34">
        <v>67.666666666666657</v>
      </c>
      <c r="G131" s="34">
        <v>13.1</v>
      </c>
      <c r="H131" s="32"/>
      <c r="I131" s="32"/>
    </row>
    <row r="132" spans="1:9" x14ac:dyDescent="0.25">
      <c r="A132" s="34">
        <v>103</v>
      </c>
      <c r="B132" s="34">
        <v>11.653383885429474</v>
      </c>
      <c r="C132" s="34">
        <v>-0.55338388542947392</v>
      </c>
      <c r="D132" s="34">
        <v>-0.40921061173998524</v>
      </c>
      <c r="E132" s="32"/>
      <c r="F132" s="34">
        <v>68.333333333333329</v>
      </c>
      <c r="G132" s="34">
        <v>13.1</v>
      </c>
      <c r="H132" s="32"/>
      <c r="I132" s="32"/>
    </row>
    <row r="133" spans="1:9" x14ac:dyDescent="0.25">
      <c r="A133" s="34">
        <v>104</v>
      </c>
      <c r="B133" s="34">
        <v>9.4857826808386463</v>
      </c>
      <c r="C133" s="34">
        <v>-1.1857826808386456</v>
      </c>
      <c r="D133" s="34">
        <v>-0.87685035468656169</v>
      </c>
      <c r="E133" s="32"/>
      <c r="F133" s="34">
        <v>68.999999999999986</v>
      </c>
      <c r="G133" s="34">
        <v>13.2</v>
      </c>
      <c r="H133" s="32"/>
      <c r="I133" s="32"/>
    </row>
    <row r="134" spans="1:9" x14ac:dyDescent="0.25">
      <c r="A134" s="34">
        <v>105</v>
      </c>
      <c r="B134" s="34">
        <v>7.6473742848260446</v>
      </c>
      <c r="C134" s="34">
        <v>1.6526257151739561</v>
      </c>
      <c r="D134" s="34">
        <v>1.2220666298562695</v>
      </c>
      <c r="E134" s="32"/>
      <c r="F134" s="34">
        <v>69.666666666666657</v>
      </c>
      <c r="G134" s="34">
        <v>13.3</v>
      </c>
      <c r="H134" s="32"/>
      <c r="I134" s="32"/>
    </row>
    <row r="135" spans="1:9" x14ac:dyDescent="0.25">
      <c r="A135" s="34">
        <v>106</v>
      </c>
      <c r="B135" s="34">
        <v>8.7933664471572026</v>
      </c>
      <c r="C135" s="34">
        <v>-0.59336644715720332</v>
      </c>
      <c r="D135" s="34">
        <v>-0.43877650437677224</v>
      </c>
      <c r="E135" s="32"/>
      <c r="F135" s="34">
        <v>70.333333333333329</v>
      </c>
      <c r="G135" s="34">
        <v>13.4</v>
      </c>
      <c r="H135" s="32"/>
      <c r="I135" s="32"/>
    </row>
    <row r="136" spans="1:9" x14ac:dyDescent="0.25">
      <c r="A136" s="34">
        <v>107</v>
      </c>
      <c r="B136" s="34">
        <v>16.635955884877607</v>
      </c>
      <c r="C136" s="34">
        <v>-1.8359558848776061</v>
      </c>
      <c r="D136" s="34">
        <v>-1.3576337341216989</v>
      </c>
      <c r="E136" s="32"/>
      <c r="F136" s="34">
        <v>70.999999999999986</v>
      </c>
      <c r="G136" s="34">
        <v>13.6</v>
      </c>
      <c r="H136" s="32"/>
      <c r="I136" s="32"/>
    </row>
    <row r="137" spans="1:9" x14ac:dyDescent="0.25">
      <c r="A137" s="34">
        <v>108</v>
      </c>
      <c r="B137" s="34">
        <v>11.581209873485129</v>
      </c>
      <c r="C137" s="34">
        <v>-0.88120987348512969</v>
      </c>
      <c r="D137" s="34">
        <v>-0.65162799440809105</v>
      </c>
      <c r="E137" s="32"/>
      <c r="F137" s="34">
        <v>71.666666666666657</v>
      </c>
      <c r="G137" s="34">
        <v>13.8</v>
      </c>
      <c r="H137" s="32"/>
      <c r="I137" s="32"/>
    </row>
    <row r="138" spans="1:9" x14ac:dyDescent="0.25">
      <c r="A138" s="34">
        <v>109</v>
      </c>
      <c r="B138" s="34">
        <v>8.1046429495397341</v>
      </c>
      <c r="C138" s="34">
        <v>0.69535705046026663</v>
      </c>
      <c r="D138" s="34">
        <v>0.51419546446626996</v>
      </c>
      <c r="E138" s="32"/>
      <c r="F138" s="34">
        <v>72.333333333333329</v>
      </c>
      <c r="G138" s="34">
        <v>13.9</v>
      </c>
      <c r="H138" s="32"/>
      <c r="I138" s="32"/>
    </row>
    <row r="139" spans="1:9" x14ac:dyDescent="0.25">
      <c r="A139" s="34">
        <v>110</v>
      </c>
      <c r="B139" s="34">
        <v>8.3409060233888646</v>
      </c>
      <c r="C139" s="34">
        <v>1.3590939766111347</v>
      </c>
      <c r="D139" s="34">
        <v>1.0050088053242581</v>
      </c>
      <c r="E139" s="32"/>
      <c r="F139" s="34">
        <v>72.999999999999986</v>
      </c>
      <c r="G139" s="34">
        <v>14</v>
      </c>
      <c r="H139" s="32"/>
      <c r="I139" s="32"/>
    </row>
    <row r="140" spans="1:9" x14ac:dyDescent="0.25">
      <c r="A140" s="34">
        <v>111</v>
      </c>
      <c r="B140" s="34">
        <v>8.9277287571102679</v>
      </c>
      <c r="C140" s="34">
        <v>0.77227124288973137</v>
      </c>
      <c r="D140" s="34">
        <v>0.571071178711403</v>
      </c>
      <c r="E140" s="32"/>
      <c r="F140" s="34">
        <v>73.666666666666657</v>
      </c>
      <c r="G140" s="34">
        <v>14</v>
      </c>
      <c r="H140" s="32"/>
      <c r="I140" s="32"/>
    </row>
    <row r="141" spans="1:9" x14ac:dyDescent="0.25">
      <c r="A141" s="34">
        <v>112</v>
      </c>
      <c r="B141" s="34">
        <v>11.543686615397181</v>
      </c>
      <c r="C141" s="34">
        <v>-1.0436866153971813</v>
      </c>
      <c r="D141" s="34">
        <v>-0.77177462083135684</v>
      </c>
      <c r="E141" s="32"/>
      <c r="F141" s="34">
        <v>74.333333333333329</v>
      </c>
      <c r="G141" s="34">
        <v>14</v>
      </c>
      <c r="H141" s="32"/>
      <c r="I141" s="32"/>
    </row>
    <row r="142" spans="1:9" x14ac:dyDescent="0.25">
      <c r="A142" s="34">
        <v>113</v>
      </c>
      <c r="B142" s="34">
        <v>9.6906363017873307</v>
      </c>
      <c r="C142" s="34">
        <v>-0.79063630178733035</v>
      </c>
      <c r="D142" s="34">
        <v>-0.58465158317203336</v>
      </c>
      <c r="E142" s="32"/>
      <c r="F142" s="34">
        <v>74.999999999999986</v>
      </c>
      <c r="G142" s="34">
        <v>14</v>
      </c>
      <c r="H142" s="32"/>
      <c r="I142" s="32"/>
    </row>
    <row r="143" spans="1:9" x14ac:dyDescent="0.25">
      <c r="A143" s="34">
        <v>114</v>
      </c>
      <c r="B143" s="34">
        <v>7.419294400071835</v>
      </c>
      <c r="C143" s="34">
        <v>0.48070559992816531</v>
      </c>
      <c r="D143" s="34">
        <v>0.35546722228959959</v>
      </c>
      <c r="E143" s="32"/>
      <c r="F143" s="34">
        <v>75.666666666666657</v>
      </c>
      <c r="G143" s="34">
        <v>14.1</v>
      </c>
      <c r="H143" s="32"/>
      <c r="I143" s="32"/>
    </row>
    <row r="144" spans="1:9" x14ac:dyDescent="0.25">
      <c r="A144" s="34">
        <v>115</v>
      </c>
      <c r="B144" s="34">
        <v>18.809222323117844</v>
      </c>
      <c r="C144" s="34">
        <v>2.1907776768821563</v>
      </c>
      <c r="D144" s="34">
        <v>1.6200136956418549</v>
      </c>
      <c r="E144" s="32"/>
      <c r="F144" s="34">
        <v>76.333333333333329</v>
      </c>
      <c r="G144" s="34">
        <v>14.4</v>
      </c>
      <c r="H144" s="32"/>
      <c r="I144" s="32"/>
    </row>
    <row r="145" spans="1:9" x14ac:dyDescent="0.25">
      <c r="A145" s="34">
        <v>116</v>
      </c>
      <c r="B145" s="34">
        <v>10.774751693217702</v>
      </c>
      <c r="C145" s="34">
        <v>1.9252483067822972</v>
      </c>
      <c r="D145" s="34">
        <v>1.4236627739138601</v>
      </c>
      <c r="E145" s="32"/>
      <c r="F145" s="34">
        <v>76.999999999999986</v>
      </c>
      <c r="G145" s="34">
        <v>14.4</v>
      </c>
      <c r="H145" s="32"/>
      <c r="I145" s="32"/>
    </row>
    <row r="146" spans="1:9" x14ac:dyDescent="0.25">
      <c r="A146" s="34">
        <v>117</v>
      </c>
      <c r="B146" s="34">
        <v>8.748546115012072</v>
      </c>
      <c r="C146" s="34">
        <v>0.65145388498792833</v>
      </c>
      <c r="D146" s="34">
        <v>0.48173040418300128</v>
      </c>
      <c r="E146" s="32"/>
      <c r="F146" s="34">
        <v>77.666666666666657</v>
      </c>
      <c r="G146" s="34">
        <v>14.5</v>
      </c>
      <c r="H146" s="32"/>
      <c r="I146" s="32"/>
    </row>
    <row r="147" spans="1:9" x14ac:dyDescent="0.25">
      <c r="A147" s="34">
        <v>118</v>
      </c>
      <c r="B147" s="34">
        <v>7.9753546461140203</v>
      </c>
      <c r="C147" s="34">
        <v>-0.47535464611402034</v>
      </c>
      <c r="D147" s="34">
        <v>-0.35151035411665071</v>
      </c>
      <c r="E147" s="32"/>
      <c r="F147" s="34">
        <v>78.333333333333329</v>
      </c>
      <c r="G147" s="34">
        <v>14.5</v>
      </c>
      <c r="H147" s="32"/>
      <c r="I147" s="32"/>
    </row>
    <row r="148" spans="1:9" x14ac:dyDescent="0.25">
      <c r="A148" s="34">
        <v>119</v>
      </c>
      <c r="B148" s="34">
        <v>10.444790609976621</v>
      </c>
      <c r="C148" s="34">
        <v>1.3552093900233793</v>
      </c>
      <c r="D148" s="34">
        <v>1.002136271273689</v>
      </c>
      <c r="E148" s="32"/>
      <c r="F148" s="34">
        <v>78.999999999999986</v>
      </c>
      <c r="G148" s="34">
        <v>14.8</v>
      </c>
      <c r="H148" s="32"/>
      <c r="I148" s="32"/>
    </row>
    <row r="149" spans="1:9" x14ac:dyDescent="0.25">
      <c r="A149" s="34">
        <v>120</v>
      </c>
      <c r="B149" s="34">
        <v>14.884199888228739</v>
      </c>
      <c r="C149" s="34">
        <v>-3.4841998882287388</v>
      </c>
      <c r="D149" s="34">
        <v>-2.5764602208825576</v>
      </c>
      <c r="E149" s="32"/>
      <c r="F149" s="34">
        <v>79.666666666666657</v>
      </c>
      <c r="G149" s="34">
        <v>14.8</v>
      </c>
      <c r="H149" s="32"/>
      <c r="I149" s="32"/>
    </row>
    <row r="150" spans="1:9" x14ac:dyDescent="0.25">
      <c r="A150" s="34">
        <v>121</v>
      </c>
      <c r="B150" s="34">
        <v>8.2904608354546596</v>
      </c>
      <c r="C150" s="34">
        <v>-1.0904608354546594</v>
      </c>
      <c r="D150" s="34">
        <v>-0.80636273896661226</v>
      </c>
      <c r="E150" s="32"/>
      <c r="F150" s="34">
        <v>80.333333333333329</v>
      </c>
      <c r="G150" s="34">
        <v>14.8</v>
      </c>
      <c r="H150" s="32"/>
      <c r="I150" s="32"/>
    </row>
    <row r="151" spans="1:9" x14ac:dyDescent="0.25">
      <c r="A151" s="34">
        <v>122</v>
      </c>
      <c r="B151" s="34">
        <v>17.899232720425701</v>
      </c>
      <c r="C151" s="34">
        <v>2.5007672795742977</v>
      </c>
      <c r="D151" s="34">
        <v>1.8492416119051533</v>
      </c>
      <c r="E151" s="32"/>
      <c r="F151" s="34">
        <v>80.999999999999986</v>
      </c>
      <c r="G151" s="34">
        <v>14.9</v>
      </c>
      <c r="H151" s="32"/>
      <c r="I151" s="32"/>
    </row>
    <row r="152" spans="1:9" x14ac:dyDescent="0.25">
      <c r="A152" s="34">
        <v>123</v>
      </c>
      <c r="B152" s="34">
        <v>9.7891602938697311</v>
      </c>
      <c r="C152" s="34">
        <v>1.0839706130269633E-2</v>
      </c>
      <c r="D152" s="34">
        <v>8.0156341618202315E-3</v>
      </c>
      <c r="E152" s="32"/>
      <c r="F152" s="34">
        <v>81.666666666666657</v>
      </c>
      <c r="G152" s="34">
        <v>15.3</v>
      </c>
      <c r="H152" s="32"/>
      <c r="I152" s="32"/>
    </row>
    <row r="153" spans="1:9" x14ac:dyDescent="0.25">
      <c r="A153" s="34">
        <v>124</v>
      </c>
      <c r="B153" s="34">
        <v>14.879090828243527</v>
      </c>
      <c r="C153" s="34">
        <v>1.3209091717564725</v>
      </c>
      <c r="D153" s="34">
        <v>0.97677229941006527</v>
      </c>
      <c r="E153" s="32"/>
      <c r="F153" s="34">
        <v>82.333333333333329</v>
      </c>
      <c r="G153" s="34">
        <v>15.4</v>
      </c>
      <c r="H153" s="32"/>
      <c r="I153" s="32"/>
    </row>
    <row r="154" spans="1:9" x14ac:dyDescent="0.25">
      <c r="A154" s="34">
        <v>125</v>
      </c>
      <c r="B154" s="34">
        <v>12.716640994588264</v>
      </c>
      <c r="C154" s="34">
        <v>-1.3166409945882638</v>
      </c>
      <c r="D154" s="34">
        <v>-0.97361611175082063</v>
      </c>
      <c r="E154" s="32"/>
      <c r="F154" s="34">
        <v>82.999999999999986</v>
      </c>
      <c r="G154" s="34">
        <v>15.5</v>
      </c>
      <c r="H154" s="32"/>
      <c r="I154" s="32"/>
    </row>
    <row r="155" spans="1:9" x14ac:dyDescent="0.25">
      <c r="A155" s="34">
        <v>126</v>
      </c>
      <c r="B155" s="34">
        <v>15.493459411276</v>
      </c>
      <c r="C155" s="34">
        <v>2.8065405887240011</v>
      </c>
      <c r="D155" s="34">
        <v>2.0753517068780152</v>
      </c>
      <c r="E155" s="32"/>
      <c r="F155" s="34">
        <v>83.666666666666657</v>
      </c>
      <c r="G155" s="34">
        <v>15.6</v>
      </c>
      <c r="H155" s="32"/>
      <c r="I155" s="32"/>
    </row>
    <row r="156" spans="1:9" x14ac:dyDescent="0.25">
      <c r="A156" s="34">
        <v>127</v>
      </c>
      <c r="B156" s="34">
        <v>9.5836876438022074</v>
      </c>
      <c r="C156" s="34">
        <v>-0.8836876438022081</v>
      </c>
      <c r="D156" s="34">
        <v>-0.65346023046320478</v>
      </c>
      <c r="E156" s="32"/>
      <c r="F156" s="34">
        <v>84.333333333333329</v>
      </c>
      <c r="G156" s="34">
        <v>15.7</v>
      </c>
      <c r="H156" s="32"/>
      <c r="I156" s="32"/>
    </row>
    <row r="157" spans="1:9" x14ac:dyDescent="0.25">
      <c r="A157" s="34">
        <v>128</v>
      </c>
      <c r="B157" s="34">
        <v>8.6865207958747206</v>
      </c>
      <c r="C157" s="34">
        <v>0.41347920412527905</v>
      </c>
      <c r="D157" s="34">
        <v>0.3057553400394985</v>
      </c>
      <c r="E157" s="32"/>
      <c r="F157" s="34">
        <v>84.999999999999986</v>
      </c>
      <c r="G157" s="34">
        <v>15.8</v>
      </c>
      <c r="H157" s="32"/>
      <c r="I157" s="32"/>
    </row>
    <row r="158" spans="1:9" x14ac:dyDescent="0.25">
      <c r="A158" s="34">
        <v>129</v>
      </c>
      <c r="B158" s="34">
        <v>9.8603795213839334</v>
      </c>
      <c r="C158" s="34">
        <v>-0.16037952138393408</v>
      </c>
      <c r="D158" s="34">
        <v>-0.11859579540367697</v>
      </c>
      <c r="E158" s="32"/>
      <c r="F158" s="34">
        <v>85.666666666666657</v>
      </c>
      <c r="G158" s="34">
        <v>15.9</v>
      </c>
      <c r="H158" s="32"/>
      <c r="I158" s="32"/>
    </row>
    <row r="159" spans="1:9" x14ac:dyDescent="0.25">
      <c r="A159" s="34">
        <v>130</v>
      </c>
      <c r="B159" s="34">
        <v>7.5889049694251955</v>
      </c>
      <c r="C159" s="34">
        <v>-0.9889049694251959</v>
      </c>
      <c r="D159" s="34">
        <v>-0.7312652539152571</v>
      </c>
      <c r="E159" s="32"/>
      <c r="F159" s="34">
        <v>86.333333333333329</v>
      </c>
      <c r="G159" s="34">
        <v>15.9</v>
      </c>
      <c r="H159" s="32"/>
      <c r="I159" s="32"/>
    </row>
    <row r="160" spans="1:9" x14ac:dyDescent="0.25">
      <c r="A160" s="34">
        <v>131</v>
      </c>
      <c r="B160" s="34">
        <v>10.382250234662351</v>
      </c>
      <c r="C160" s="34">
        <v>-1.2822502346623512</v>
      </c>
      <c r="D160" s="34">
        <v>-0.94818518707442945</v>
      </c>
      <c r="E160" s="32"/>
      <c r="F160" s="34">
        <v>86.999999999999986</v>
      </c>
      <c r="G160" s="34">
        <v>16.100000000000001</v>
      </c>
      <c r="H160" s="32"/>
      <c r="I160" s="32"/>
    </row>
    <row r="161" spans="1:9" x14ac:dyDescent="0.25">
      <c r="A161" s="34">
        <v>132</v>
      </c>
      <c r="B161" s="34">
        <v>10.112481531574922</v>
      </c>
      <c r="C161" s="34">
        <v>-0.4124815315749224</v>
      </c>
      <c r="D161" s="34">
        <v>-0.30501759142520557</v>
      </c>
      <c r="E161" s="32"/>
      <c r="F161" s="34">
        <v>87.666666666666657</v>
      </c>
      <c r="G161" s="34">
        <v>16.2</v>
      </c>
      <c r="H161" s="32"/>
      <c r="I161" s="32"/>
    </row>
    <row r="162" spans="1:9" x14ac:dyDescent="0.25">
      <c r="A162" s="34">
        <v>133</v>
      </c>
      <c r="B162" s="34">
        <v>8.3506655965555989</v>
      </c>
      <c r="C162" s="34">
        <v>-0.5506655965555991</v>
      </c>
      <c r="D162" s="34">
        <v>-0.40720051950157277</v>
      </c>
      <c r="E162" s="32"/>
      <c r="F162" s="34">
        <v>88.333333333333329</v>
      </c>
      <c r="G162" s="34">
        <v>16.2</v>
      </c>
      <c r="H162" s="32"/>
      <c r="I162" s="32"/>
    </row>
    <row r="163" spans="1:9" x14ac:dyDescent="0.25">
      <c r="A163" s="34">
        <v>134</v>
      </c>
      <c r="B163" s="34">
        <v>13.494095039171052</v>
      </c>
      <c r="C163" s="34">
        <v>0.40590496082894845</v>
      </c>
      <c r="D163" s="34">
        <v>0.30015441667622872</v>
      </c>
      <c r="E163" s="32"/>
      <c r="F163" s="34">
        <v>88.999999999999986</v>
      </c>
      <c r="G163" s="34">
        <v>16.3</v>
      </c>
      <c r="H163" s="32"/>
      <c r="I163" s="32"/>
    </row>
    <row r="164" spans="1:9" x14ac:dyDescent="0.25">
      <c r="A164" s="34">
        <v>135</v>
      </c>
      <c r="B164" s="34">
        <v>8.9516674233738787</v>
      </c>
      <c r="C164" s="34">
        <v>1.348332576626122</v>
      </c>
      <c r="D164" s="34">
        <v>0.99705107618361255</v>
      </c>
      <c r="E164" s="32"/>
      <c r="F164" s="34">
        <v>89.666666666666657</v>
      </c>
      <c r="G164" s="34">
        <v>16.7</v>
      </c>
      <c r="H164" s="32"/>
      <c r="I164" s="32"/>
    </row>
    <row r="165" spans="1:9" x14ac:dyDescent="0.25">
      <c r="A165" s="34">
        <v>136</v>
      </c>
      <c r="B165" s="34">
        <v>13.4112492751992</v>
      </c>
      <c r="C165" s="34">
        <v>-1.7112492751992008</v>
      </c>
      <c r="D165" s="34">
        <v>-1.2654169757769649</v>
      </c>
      <c r="E165" s="32"/>
      <c r="F165" s="34">
        <v>90.333333333333329</v>
      </c>
      <c r="G165" s="34">
        <v>16.8</v>
      </c>
      <c r="H165" s="32"/>
      <c r="I165" s="32"/>
    </row>
    <row r="166" spans="1:9" x14ac:dyDescent="0.25">
      <c r="A166" s="34">
        <v>137</v>
      </c>
      <c r="B166" s="34">
        <v>10.360484362657697</v>
      </c>
      <c r="C166" s="34">
        <v>-0.96048436265769688</v>
      </c>
      <c r="D166" s="34">
        <v>-0.71024907656068181</v>
      </c>
      <c r="E166" s="32"/>
      <c r="F166" s="34">
        <v>90.999999999999986</v>
      </c>
      <c r="G166" s="34">
        <v>16.899999999999999</v>
      </c>
      <c r="H166" s="32"/>
      <c r="I166" s="32"/>
    </row>
    <row r="167" spans="1:9" x14ac:dyDescent="0.25">
      <c r="A167" s="34">
        <v>138</v>
      </c>
      <c r="B167" s="34">
        <v>9.0070933663818771</v>
      </c>
      <c r="C167" s="34">
        <v>0.49290663361812292</v>
      </c>
      <c r="D167" s="34">
        <v>0.36448951692373571</v>
      </c>
      <c r="E167" s="32"/>
      <c r="F167" s="34">
        <v>91.666666666666657</v>
      </c>
      <c r="G167" s="34">
        <v>17</v>
      </c>
      <c r="H167" s="32"/>
      <c r="I167" s="32"/>
    </row>
    <row r="168" spans="1:9" x14ac:dyDescent="0.25">
      <c r="A168" s="34">
        <v>139</v>
      </c>
      <c r="B168" s="34">
        <v>9.2853678933013093</v>
      </c>
      <c r="C168" s="34">
        <v>-0.58536789330131</v>
      </c>
      <c r="D168" s="34">
        <v>-0.43286181621438546</v>
      </c>
      <c r="E168" s="32"/>
      <c r="F168" s="34">
        <v>92.333333333333329</v>
      </c>
      <c r="G168" s="34">
        <v>17.100000000000001</v>
      </c>
      <c r="H168" s="32"/>
      <c r="I168" s="32"/>
    </row>
    <row r="169" spans="1:9" x14ac:dyDescent="0.25">
      <c r="A169" s="34">
        <v>140</v>
      </c>
      <c r="B169" s="34">
        <v>13.515328701831397</v>
      </c>
      <c r="C169" s="34">
        <v>-0.71532870183139607</v>
      </c>
      <c r="D169" s="34">
        <v>-0.52896389536970145</v>
      </c>
      <c r="E169" s="32"/>
      <c r="F169" s="34">
        <v>92.999999999999986</v>
      </c>
      <c r="G169" s="34">
        <v>17.100000000000001</v>
      </c>
      <c r="H169" s="32"/>
      <c r="I169" s="32"/>
    </row>
    <row r="170" spans="1:9" x14ac:dyDescent="0.25">
      <c r="A170" s="34">
        <v>141</v>
      </c>
      <c r="B170" s="34">
        <v>6.8389548731477783</v>
      </c>
      <c r="C170" s="34">
        <v>-0.23895487314777863</v>
      </c>
      <c r="D170" s="34">
        <v>-0.17669988663143862</v>
      </c>
      <c r="E170" s="32"/>
      <c r="F170" s="34">
        <v>93.666666666666657</v>
      </c>
      <c r="G170" s="34">
        <v>18.2</v>
      </c>
      <c r="H170" s="32"/>
      <c r="I170" s="32"/>
    </row>
    <row r="171" spans="1:9" x14ac:dyDescent="0.25">
      <c r="A171" s="34">
        <v>142</v>
      </c>
      <c r="B171" s="34">
        <v>15.123846514068585</v>
      </c>
      <c r="C171" s="34">
        <v>1.8761534859314146</v>
      </c>
      <c r="D171" s="34">
        <v>1.3873586418228743</v>
      </c>
      <c r="E171" s="32"/>
      <c r="F171" s="34">
        <v>94.333333333333329</v>
      </c>
      <c r="G171" s="34">
        <v>18.2</v>
      </c>
      <c r="H171" s="32"/>
      <c r="I171" s="32"/>
    </row>
    <row r="172" spans="1:9" x14ac:dyDescent="0.25">
      <c r="A172" s="34">
        <v>143</v>
      </c>
      <c r="B172" s="34">
        <v>16.549880000873884</v>
      </c>
      <c r="C172" s="34">
        <v>0.15011999912611529</v>
      </c>
      <c r="D172" s="34">
        <v>0.11100918963176554</v>
      </c>
      <c r="E172" s="32"/>
      <c r="F172" s="34">
        <v>94.999999999999986</v>
      </c>
      <c r="G172" s="34">
        <v>18.3</v>
      </c>
      <c r="H172" s="32"/>
      <c r="I172" s="32"/>
    </row>
    <row r="173" spans="1:9" x14ac:dyDescent="0.25">
      <c r="A173" s="34">
        <v>144</v>
      </c>
      <c r="B173" s="34">
        <v>15.57587242274835</v>
      </c>
      <c r="C173" s="34">
        <v>0.32412757725164987</v>
      </c>
      <c r="D173" s="34">
        <v>0.23968251996714646</v>
      </c>
      <c r="E173" s="32"/>
      <c r="F173" s="34">
        <v>95.666666666666657</v>
      </c>
      <c r="G173" s="34">
        <v>18.5</v>
      </c>
      <c r="H173" s="32"/>
      <c r="I173" s="32"/>
    </row>
    <row r="174" spans="1:9" x14ac:dyDescent="0.25">
      <c r="A174" s="34">
        <v>145</v>
      </c>
      <c r="B174" s="34">
        <v>8.3046947119953778</v>
      </c>
      <c r="C174" s="34">
        <v>-0.40469471199537743</v>
      </c>
      <c r="D174" s="34">
        <v>-0.29925947434309802</v>
      </c>
      <c r="E174" s="32"/>
      <c r="F174" s="34">
        <v>96.333333333333329</v>
      </c>
      <c r="G174" s="34">
        <v>19</v>
      </c>
      <c r="H174" s="32"/>
      <c r="I174" s="32"/>
    </row>
    <row r="175" spans="1:9" x14ac:dyDescent="0.25">
      <c r="A175" s="34">
        <v>146</v>
      </c>
      <c r="B175" s="34">
        <v>15.954389124856963</v>
      </c>
      <c r="C175" s="34">
        <v>-1.8543891248569633</v>
      </c>
      <c r="D175" s="34">
        <v>-1.3712645564259094</v>
      </c>
      <c r="E175" s="32"/>
      <c r="F175" s="34">
        <v>96.999999999999986</v>
      </c>
      <c r="G175" s="34">
        <v>19.3</v>
      </c>
      <c r="H175" s="32"/>
      <c r="I175" s="32"/>
    </row>
    <row r="176" spans="1:9" x14ac:dyDescent="0.25">
      <c r="A176" s="34">
        <v>147</v>
      </c>
      <c r="B176" s="34">
        <v>6.5519817581182807</v>
      </c>
      <c r="C176" s="34">
        <v>1.548018241881719</v>
      </c>
      <c r="D176" s="34">
        <v>1.1447125737198698</v>
      </c>
      <c r="E176" s="32"/>
      <c r="F176" s="34">
        <v>97.666666666666657</v>
      </c>
      <c r="G176" s="34">
        <v>19.5</v>
      </c>
      <c r="H176" s="32"/>
      <c r="I176" s="32"/>
    </row>
    <row r="177" spans="1:9" x14ac:dyDescent="0.25">
      <c r="A177" s="34">
        <v>148</v>
      </c>
      <c r="B177" s="34">
        <v>12.070752351621987</v>
      </c>
      <c r="C177" s="34">
        <v>1.5292476483780124</v>
      </c>
      <c r="D177" s="34">
        <v>1.1308322887086553</v>
      </c>
      <c r="E177" s="32"/>
      <c r="F177" s="34">
        <v>98.333333333333329</v>
      </c>
      <c r="G177" s="34">
        <v>20.399999999999999</v>
      </c>
      <c r="H177" s="32"/>
      <c r="I177" s="32"/>
    </row>
    <row r="178" spans="1:9" x14ac:dyDescent="0.25">
      <c r="A178" s="34">
        <v>149</v>
      </c>
      <c r="B178" s="34">
        <v>8.9901530605628892</v>
      </c>
      <c r="C178" s="34">
        <v>1.0098469394371108</v>
      </c>
      <c r="D178" s="34">
        <v>0.74675120604587497</v>
      </c>
      <c r="E178" s="32"/>
      <c r="F178" s="34">
        <v>98.999999999999986</v>
      </c>
      <c r="G178" s="34">
        <v>21</v>
      </c>
      <c r="H178" s="32"/>
      <c r="I178" s="32"/>
    </row>
    <row r="179" spans="1:9" ht="15.75" thickBot="1" x14ac:dyDescent="0.3">
      <c r="A179" s="35">
        <v>150</v>
      </c>
      <c r="B179" s="35">
        <v>10.010395782628912</v>
      </c>
      <c r="C179" s="35">
        <v>1.5896042173710878</v>
      </c>
      <c r="D179" s="35">
        <v>1.1754641422383525</v>
      </c>
      <c r="E179" s="32"/>
      <c r="F179" s="35">
        <v>99.666666666666657</v>
      </c>
      <c r="G179" s="35">
        <v>23.5</v>
      </c>
      <c r="H179" s="32"/>
      <c r="I179" s="32"/>
    </row>
  </sheetData>
  <sortState xmlns:xlrd2="http://schemas.microsoft.com/office/spreadsheetml/2017/richdata2" ref="G30:G179">
    <sortCondition ref="G30"/>
  </sortState>
  <mergeCells count="3">
    <mergeCell ref="K16:R16"/>
    <mergeCell ref="K18:Z18"/>
    <mergeCell ref="K19:Z19"/>
  </mergeCells>
  <phoneticPr fontId="8" type="noConversion"/>
  <conditionalFormatting sqref="D30:D179">
    <cfRule type="cellIs" dxfId="18" priority="1" operator="lessThan">
      <formula>-2</formula>
    </cfRule>
    <cfRule type="cellIs" dxfId="17" priority="2" operator="greaterThan">
      <formula>2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7AC0-F76E-419A-AB3B-21797807B8F0}">
  <dimension ref="C1:V492"/>
  <sheetViews>
    <sheetView topLeftCell="C1" workbookViewId="0">
      <selection activeCell="K336" sqref="K336:K339"/>
    </sheetView>
  </sheetViews>
  <sheetFormatPr defaultColWidth="8.85546875" defaultRowHeight="15" x14ac:dyDescent="0.25"/>
  <cols>
    <col min="3" max="3" width="25" bestFit="1" customWidth="1"/>
    <col min="4" max="4" width="11.28515625" bestFit="1" customWidth="1"/>
    <col min="6" max="6" width="10.140625" bestFit="1" customWidth="1"/>
  </cols>
  <sheetData>
    <row r="1" spans="3:8" ht="15.75" x14ac:dyDescent="0.25">
      <c r="C1" s="11" t="s">
        <v>16</v>
      </c>
      <c r="D1" s="11" t="s">
        <v>18</v>
      </c>
      <c r="E1" t="s">
        <v>92</v>
      </c>
      <c r="F1" s="11" t="s">
        <v>11</v>
      </c>
    </row>
    <row r="2" spans="3:8" ht="15.75" x14ac:dyDescent="0.25">
      <c r="C2" s="2">
        <v>3</v>
      </c>
      <c r="D2" s="2">
        <v>1</v>
      </c>
      <c r="E2">
        <f>C2*D2</f>
        <v>3</v>
      </c>
      <c r="F2" s="4">
        <v>12.5</v>
      </c>
      <c r="H2" s="110" t="s">
        <v>210</v>
      </c>
    </row>
    <row r="3" spans="3:8" ht="15.75" x14ac:dyDescent="0.25">
      <c r="C3" s="2">
        <v>3</v>
      </c>
      <c r="D3" s="2">
        <v>1</v>
      </c>
      <c r="E3">
        <f t="shared" ref="E3:E66" si="0">C3*D3</f>
        <v>3</v>
      </c>
      <c r="F3" s="4">
        <v>14.5</v>
      </c>
    </row>
    <row r="4" spans="3:8" ht="15.75" x14ac:dyDescent="0.25">
      <c r="C4" s="2">
        <v>1</v>
      </c>
      <c r="D4" s="2">
        <v>1</v>
      </c>
      <c r="E4">
        <f t="shared" si="0"/>
        <v>1</v>
      </c>
      <c r="F4" s="4">
        <v>19</v>
      </c>
    </row>
    <row r="5" spans="3:8" ht="15.75" x14ac:dyDescent="0.25">
      <c r="C5" s="2">
        <v>1</v>
      </c>
      <c r="D5" s="2">
        <v>1</v>
      </c>
      <c r="E5">
        <f t="shared" si="0"/>
        <v>1</v>
      </c>
      <c r="F5" s="4">
        <v>18.2</v>
      </c>
    </row>
    <row r="6" spans="3:8" ht="15.75" x14ac:dyDescent="0.25">
      <c r="C6" s="2">
        <v>4</v>
      </c>
      <c r="D6" s="2">
        <v>1</v>
      </c>
      <c r="E6">
        <f t="shared" si="0"/>
        <v>4</v>
      </c>
      <c r="F6" s="4">
        <v>7.6</v>
      </c>
    </row>
    <row r="7" spans="3:8" ht="15.75" x14ac:dyDescent="0.25">
      <c r="C7" s="2">
        <v>0</v>
      </c>
      <c r="D7" s="2">
        <v>1</v>
      </c>
      <c r="E7">
        <f t="shared" si="0"/>
        <v>0</v>
      </c>
      <c r="F7" s="4">
        <v>18.5</v>
      </c>
    </row>
    <row r="8" spans="3:8" ht="15.75" x14ac:dyDescent="0.25">
      <c r="C8" s="2">
        <v>2</v>
      </c>
      <c r="D8" s="2">
        <v>1</v>
      </c>
      <c r="E8">
        <f t="shared" si="0"/>
        <v>2</v>
      </c>
      <c r="F8" s="4">
        <v>13.1</v>
      </c>
    </row>
    <row r="9" spans="3:8" ht="15.75" x14ac:dyDescent="0.25">
      <c r="C9" s="2">
        <v>2</v>
      </c>
      <c r="D9" s="2">
        <v>1</v>
      </c>
      <c r="E9">
        <f t="shared" si="0"/>
        <v>2</v>
      </c>
      <c r="F9" s="4">
        <v>14.9</v>
      </c>
    </row>
    <row r="10" spans="3:8" ht="15.75" x14ac:dyDescent="0.25">
      <c r="C10" s="2">
        <v>4</v>
      </c>
      <c r="D10" s="2">
        <v>0</v>
      </c>
      <c r="E10">
        <f t="shared" si="0"/>
        <v>0</v>
      </c>
      <c r="F10" s="4">
        <v>17.100000000000001</v>
      </c>
    </row>
    <row r="11" spans="3:8" ht="15.75" x14ac:dyDescent="0.25">
      <c r="C11" s="2">
        <v>3</v>
      </c>
      <c r="D11" s="2">
        <v>0</v>
      </c>
      <c r="E11">
        <f t="shared" si="0"/>
        <v>0</v>
      </c>
      <c r="F11" s="4">
        <v>9.1999999999999993</v>
      </c>
    </row>
    <row r="12" spans="3:8" ht="15.75" x14ac:dyDescent="0.25">
      <c r="C12" s="2">
        <v>2</v>
      </c>
      <c r="D12" s="2">
        <v>1</v>
      </c>
      <c r="E12">
        <f t="shared" si="0"/>
        <v>2</v>
      </c>
      <c r="F12" s="4">
        <v>10.3</v>
      </c>
    </row>
    <row r="13" spans="3:8" ht="15.75" x14ac:dyDescent="0.25">
      <c r="C13" s="2">
        <v>1</v>
      </c>
      <c r="D13" s="2">
        <v>1</v>
      </c>
      <c r="E13">
        <f t="shared" si="0"/>
        <v>1</v>
      </c>
      <c r="F13" s="4">
        <v>19.3</v>
      </c>
    </row>
    <row r="14" spans="3:8" ht="15.75" x14ac:dyDescent="0.25">
      <c r="C14" s="2">
        <v>1</v>
      </c>
      <c r="D14" s="2">
        <v>0</v>
      </c>
      <c r="E14">
        <f t="shared" si="0"/>
        <v>0</v>
      </c>
      <c r="F14" s="4">
        <v>8.1</v>
      </c>
    </row>
    <row r="15" spans="3:8" ht="15.75" x14ac:dyDescent="0.25">
      <c r="C15" s="2">
        <v>5</v>
      </c>
      <c r="D15" s="2">
        <v>1</v>
      </c>
      <c r="E15">
        <f t="shared" si="0"/>
        <v>5</v>
      </c>
      <c r="F15" s="4">
        <v>9.1</v>
      </c>
    </row>
    <row r="16" spans="3:8" ht="15.75" x14ac:dyDescent="0.25">
      <c r="C16" s="2">
        <v>4</v>
      </c>
      <c r="D16" s="2">
        <v>0</v>
      </c>
      <c r="E16">
        <f t="shared" si="0"/>
        <v>0</v>
      </c>
      <c r="F16" s="4">
        <v>15.7</v>
      </c>
    </row>
    <row r="17" spans="3:6" ht="15.75" x14ac:dyDescent="0.25">
      <c r="C17" s="2">
        <v>4</v>
      </c>
      <c r="D17" s="2">
        <v>1</v>
      </c>
      <c r="E17">
        <f t="shared" si="0"/>
        <v>4</v>
      </c>
      <c r="F17" s="4">
        <v>9.8000000000000007</v>
      </c>
    </row>
    <row r="18" spans="3:6" ht="15.75" x14ac:dyDescent="0.25">
      <c r="C18" s="2">
        <v>4</v>
      </c>
      <c r="D18" s="2">
        <v>0</v>
      </c>
      <c r="E18">
        <f t="shared" si="0"/>
        <v>0</v>
      </c>
      <c r="F18" s="4">
        <v>19.5</v>
      </c>
    </row>
    <row r="19" spans="3:6" ht="15.75" x14ac:dyDescent="0.25">
      <c r="C19" s="2">
        <v>0</v>
      </c>
      <c r="D19" s="2">
        <v>1</v>
      </c>
      <c r="E19">
        <f t="shared" si="0"/>
        <v>0</v>
      </c>
      <c r="F19" s="4">
        <v>16.2</v>
      </c>
    </row>
    <row r="20" spans="3:6" ht="15.75" x14ac:dyDescent="0.25">
      <c r="C20" s="2">
        <v>3</v>
      </c>
      <c r="D20" s="2">
        <v>1</v>
      </c>
      <c r="E20">
        <f t="shared" si="0"/>
        <v>3</v>
      </c>
      <c r="F20" s="4">
        <v>8</v>
      </c>
    </row>
    <row r="21" spans="3:6" ht="15.75" x14ac:dyDescent="0.25">
      <c r="C21" s="2">
        <v>0</v>
      </c>
      <c r="D21" s="2">
        <v>0</v>
      </c>
      <c r="E21">
        <f t="shared" si="0"/>
        <v>0</v>
      </c>
      <c r="F21" s="4">
        <v>12.2</v>
      </c>
    </row>
    <row r="22" spans="3:6" ht="15.75" x14ac:dyDescent="0.25">
      <c r="C22" s="2">
        <v>2</v>
      </c>
      <c r="D22" s="2">
        <v>0</v>
      </c>
      <c r="E22">
        <f t="shared" si="0"/>
        <v>0</v>
      </c>
      <c r="F22" s="4">
        <v>11.1</v>
      </c>
    </row>
    <row r="23" spans="3:6" ht="15.75" x14ac:dyDescent="0.25">
      <c r="C23" s="2">
        <v>0</v>
      </c>
      <c r="D23" s="2">
        <v>1</v>
      </c>
      <c r="E23">
        <f t="shared" si="0"/>
        <v>0</v>
      </c>
      <c r="F23" s="4">
        <v>16.8</v>
      </c>
    </row>
    <row r="24" spans="3:6" ht="15.75" x14ac:dyDescent="0.25">
      <c r="C24" s="2">
        <v>6</v>
      </c>
      <c r="D24" s="2">
        <v>1</v>
      </c>
      <c r="E24">
        <f t="shared" si="0"/>
        <v>6</v>
      </c>
      <c r="F24" s="4">
        <v>11.8</v>
      </c>
    </row>
    <row r="25" spans="3:6" ht="15.75" x14ac:dyDescent="0.25">
      <c r="C25" s="2">
        <v>2</v>
      </c>
      <c r="D25" s="2">
        <v>1</v>
      </c>
      <c r="E25">
        <f t="shared" si="0"/>
        <v>2</v>
      </c>
      <c r="F25" s="4">
        <v>14</v>
      </c>
    </row>
    <row r="26" spans="3:6" ht="15.75" x14ac:dyDescent="0.25">
      <c r="C26" s="2">
        <v>3</v>
      </c>
      <c r="D26" s="2">
        <v>1</v>
      </c>
      <c r="E26">
        <f t="shared" si="0"/>
        <v>3</v>
      </c>
      <c r="F26" s="4">
        <v>10.5</v>
      </c>
    </row>
    <row r="27" spans="3:6" ht="15.75" x14ac:dyDescent="0.25">
      <c r="C27" s="2">
        <v>2</v>
      </c>
      <c r="D27" s="2">
        <v>0</v>
      </c>
      <c r="E27">
        <f t="shared" si="0"/>
        <v>0</v>
      </c>
      <c r="F27" s="4">
        <v>6.2</v>
      </c>
    </row>
    <row r="28" spans="3:6" ht="15.75" x14ac:dyDescent="0.25">
      <c r="C28" s="2">
        <v>2</v>
      </c>
      <c r="D28" s="2">
        <v>1</v>
      </c>
      <c r="E28">
        <f t="shared" si="0"/>
        <v>2</v>
      </c>
      <c r="F28" s="4">
        <v>16.899999999999999</v>
      </c>
    </row>
    <row r="29" spans="3:6" ht="15.75" x14ac:dyDescent="0.25">
      <c r="C29" s="2">
        <v>4</v>
      </c>
      <c r="D29" s="2">
        <v>1</v>
      </c>
      <c r="E29">
        <f t="shared" si="0"/>
        <v>4</v>
      </c>
      <c r="F29" s="4">
        <v>7.9</v>
      </c>
    </row>
    <row r="30" spans="3:6" ht="15.75" x14ac:dyDescent="0.25">
      <c r="C30" s="2">
        <v>4</v>
      </c>
      <c r="D30" s="2">
        <v>1</v>
      </c>
      <c r="E30">
        <f t="shared" si="0"/>
        <v>4</v>
      </c>
      <c r="F30" s="4">
        <v>9.6</v>
      </c>
    </row>
    <row r="31" spans="3:6" ht="15.75" x14ac:dyDescent="0.25">
      <c r="C31" s="2">
        <v>2</v>
      </c>
      <c r="D31" s="2">
        <v>1</v>
      </c>
      <c r="E31">
        <f t="shared" si="0"/>
        <v>2</v>
      </c>
      <c r="F31" s="4">
        <v>16.3</v>
      </c>
    </row>
    <row r="32" spans="3:6" ht="15.75" x14ac:dyDescent="0.25">
      <c r="C32" s="2">
        <v>4</v>
      </c>
      <c r="D32" s="2">
        <v>1</v>
      </c>
      <c r="E32">
        <f t="shared" si="0"/>
        <v>4</v>
      </c>
      <c r="F32" s="4">
        <v>11.2</v>
      </c>
    </row>
    <row r="33" spans="3:6" ht="15.75" x14ac:dyDescent="0.25">
      <c r="C33" s="2">
        <v>2</v>
      </c>
      <c r="D33" s="2">
        <v>1</v>
      </c>
      <c r="E33">
        <f t="shared" si="0"/>
        <v>2</v>
      </c>
      <c r="F33" s="4">
        <v>13.1</v>
      </c>
    </row>
    <row r="34" spans="3:6" ht="15.75" x14ac:dyDescent="0.25">
      <c r="C34" s="2">
        <v>2</v>
      </c>
      <c r="D34" s="2">
        <v>0</v>
      </c>
      <c r="E34">
        <f t="shared" si="0"/>
        <v>0</v>
      </c>
      <c r="F34" s="4">
        <v>8</v>
      </c>
    </row>
    <row r="35" spans="3:6" ht="15.75" x14ac:dyDescent="0.25">
      <c r="C35" s="2">
        <v>1</v>
      </c>
      <c r="D35" s="2">
        <v>1</v>
      </c>
      <c r="E35">
        <f t="shared" si="0"/>
        <v>1</v>
      </c>
      <c r="F35" s="4">
        <v>16.100000000000001</v>
      </c>
    </row>
    <row r="36" spans="3:6" ht="15.75" x14ac:dyDescent="0.25">
      <c r="C36" s="2">
        <v>1</v>
      </c>
      <c r="D36" s="2">
        <v>1</v>
      </c>
      <c r="E36">
        <f t="shared" si="0"/>
        <v>1</v>
      </c>
      <c r="F36" s="4">
        <v>10.4</v>
      </c>
    </row>
    <row r="37" spans="3:6" ht="15.75" x14ac:dyDescent="0.25">
      <c r="C37" s="2">
        <v>3</v>
      </c>
      <c r="D37" s="2">
        <v>0</v>
      </c>
      <c r="E37">
        <f t="shared" si="0"/>
        <v>0</v>
      </c>
      <c r="F37" s="4">
        <v>7.4</v>
      </c>
    </row>
    <row r="38" spans="3:6" ht="15.75" x14ac:dyDescent="0.25">
      <c r="C38" s="2">
        <v>1</v>
      </c>
      <c r="D38" s="2">
        <v>0</v>
      </c>
      <c r="E38">
        <f t="shared" si="0"/>
        <v>0</v>
      </c>
      <c r="F38" s="4">
        <v>10.5</v>
      </c>
    </row>
    <row r="39" spans="3:6" ht="15.75" x14ac:dyDescent="0.25">
      <c r="C39" s="2">
        <v>3</v>
      </c>
      <c r="D39" s="2">
        <v>1</v>
      </c>
      <c r="E39">
        <f t="shared" si="0"/>
        <v>3</v>
      </c>
      <c r="F39" s="4">
        <v>12</v>
      </c>
    </row>
    <row r="40" spans="3:6" ht="15.75" x14ac:dyDescent="0.25">
      <c r="C40" s="2">
        <v>0</v>
      </c>
      <c r="D40" s="2">
        <v>1</v>
      </c>
      <c r="E40">
        <f t="shared" si="0"/>
        <v>0</v>
      </c>
      <c r="F40" s="4">
        <v>14.5</v>
      </c>
    </row>
    <row r="41" spans="3:6" ht="15.75" x14ac:dyDescent="0.25">
      <c r="C41" s="1">
        <v>2</v>
      </c>
      <c r="D41" s="2">
        <v>0</v>
      </c>
      <c r="E41">
        <f t="shared" si="0"/>
        <v>0</v>
      </c>
      <c r="F41" s="7">
        <v>5.9</v>
      </c>
    </row>
    <row r="42" spans="3:6" ht="15.75" x14ac:dyDescent="0.25">
      <c r="C42" s="2">
        <v>3</v>
      </c>
      <c r="D42" s="2">
        <v>1</v>
      </c>
      <c r="E42">
        <f t="shared" si="0"/>
        <v>3</v>
      </c>
      <c r="F42" s="4">
        <v>9</v>
      </c>
    </row>
    <row r="43" spans="3:6" ht="15.75" x14ac:dyDescent="0.25">
      <c r="C43" s="2">
        <v>2</v>
      </c>
      <c r="D43" s="2">
        <v>1</v>
      </c>
      <c r="E43">
        <f t="shared" si="0"/>
        <v>2</v>
      </c>
      <c r="F43" s="4">
        <v>15.8</v>
      </c>
    </row>
    <row r="44" spans="3:6" ht="15.75" x14ac:dyDescent="0.25">
      <c r="C44" s="2">
        <v>1</v>
      </c>
      <c r="D44" s="2">
        <v>1</v>
      </c>
      <c r="E44">
        <f t="shared" si="0"/>
        <v>1</v>
      </c>
      <c r="F44" s="4">
        <v>14</v>
      </c>
    </row>
    <row r="45" spans="3:6" ht="15.75" x14ac:dyDescent="0.25">
      <c r="C45" s="2">
        <v>2</v>
      </c>
      <c r="D45" s="2">
        <v>1</v>
      </c>
      <c r="E45">
        <f t="shared" si="0"/>
        <v>2</v>
      </c>
      <c r="F45" s="4">
        <v>15.3</v>
      </c>
    </row>
    <row r="46" spans="3:6" ht="15.75" x14ac:dyDescent="0.25">
      <c r="C46" s="2">
        <v>2</v>
      </c>
      <c r="D46" s="2">
        <v>1</v>
      </c>
      <c r="E46">
        <f t="shared" si="0"/>
        <v>2</v>
      </c>
      <c r="F46" s="4">
        <v>14.4</v>
      </c>
    </row>
    <row r="47" spans="3:6" ht="15.75" x14ac:dyDescent="0.25">
      <c r="C47" s="2">
        <v>1</v>
      </c>
      <c r="D47" s="2">
        <v>1</v>
      </c>
      <c r="E47">
        <f t="shared" si="0"/>
        <v>1</v>
      </c>
      <c r="F47" s="4">
        <v>14.8</v>
      </c>
    </row>
    <row r="48" spans="3:6" ht="15.75" x14ac:dyDescent="0.25">
      <c r="C48" s="2">
        <v>1</v>
      </c>
      <c r="D48" s="2">
        <v>1</v>
      </c>
      <c r="E48">
        <f t="shared" si="0"/>
        <v>1</v>
      </c>
      <c r="F48" s="4">
        <v>12.1</v>
      </c>
    </row>
    <row r="49" spans="3:6" ht="15.75" x14ac:dyDescent="0.25">
      <c r="C49" s="2">
        <v>3</v>
      </c>
      <c r="D49" s="2">
        <v>0</v>
      </c>
      <c r="E49">
        <f t="shared" si="0"/>
        <v>0</v>
      </c>
      <c r="F49" s="4">
        <v>8</v>
      </c>
    </row>
    <row r="50" spans="3:6" ht="15.75" x14ac:dyDescent="0.25">
      <c r="C50" s="2">
        <v>1</v>
      </c>
      <c r="D50" s="2">
        <v>0</v>
      </c>
      <c r="E50">
        <f t="shared" si="0"/>
        <v>0</v>
      </c>
      <c r="F50" s="4">
        <v>8.4</v>
      </c>
    </row>
    <row r="51" spans="3:6" ht="15.75" x14ac:dyDescent="0.25">
      <c r="C51" s="2">
        <v>2</v>
      </c>
      <c r="D51" s="2">
        <v>0</v>
      </c>
      <c r="E51">
        <f t="shared" si="0"/>
        <v>0</v>
      </c>
      <c r="F51" s="4">
        <v>10.6</v>
      </c>
    </row>
    <row r="52" spans="3:6" ht="15.75" x14ac:dyDescent="0.25">
      <c r="C52" s="2">
        <v>0</v>
      </c>
      <c r="D52" s="2">
        <v>0</v>
      </c>
      <c r="E52">
        <f t="shared" si="0"/>
        <v>0</v>
      </c>
      <c r="F52" s="4">
        <v>10.9</v>
      </c>
    </row>
    <row r="53" spans="3:6" ht="15.75" x14ac:dyDescent="0.25">
      <c r="C53" s="2">
        <v>6</v>
      </c>
      <c r="D53" s="2">
        <v>1</v>
      </c>
      <c r="E53">
        <f t="shared" si="0"/>
        <v>6</v>
      </c>
      <c r="F53" s="4">
        <v>8.6999999999999993</v>
      </c>
    </row>
    <row r="54" spans="3:6" ht="15.75" x14ac:dyDescent="0.25">
      <c r="C54" s="2">
        <v>3</v>
      </c>
      <c r="D54" s="2">
        <v>1</v>
      </c>
      <c r="E54">
        <f t="shared" si="0"/>
        <v>3</v>
      </c>
      <c r="F54" s="4">
        <v>9.5</v>
      </c>
    </row>
    <row r="55" spans="3:6" ht="15.75" x14ac:dyDescent="0.25">
      <c r="C55" s="2">
        <v>6</v>
      </c>
      <c r="D55" s="2">
        <v>1</v>
      </c>
      <c r="E55">
        <f t="shared" si="0"/>
        <v>6</v>
      </c>
      <c r="F55" s="4">
        <v>6.8</v>
      </c>
    </row>
    <row r="56" spans="3:6" ht="15.75" x14ac:dyDescent="0.25">
      <c r="C56" s="2">
        <v>2</v>
      </c>
      <c r="D56" s="2">
        <v>0</v>
      </c>
      <c r="E56">
        <f t="shared" si="0"/>
        <v>0</v>
      </c>
      <c r="F56" s="4">
        <v>7.2</v>
      </c>
    </row>
    <row r="57" spans="3:6" ht="15.75" x14ac:dyDescent="0.25">
      <c r="C57" s="2">
        <v>2</v>
      </c>
      <c r="D57" s="2">
        <v>1</v>
      </c>
      <c r="E57">
        <f t="shared" si="0"/>
        <v>2</v>
      </c>
      <c r="F57" s="4">
        <v>11.3</v>
      </c>
    </row>
    <row r="58" spans="3:6" ht="15.75" x14ac:dyDescent="0.25">
      <c r="C58" s="2">
        <v>3</v>
      </c>
      <c r="D58" s="2">
        <v>1</v>
      </c>
      <c r="E58">
        <f t="shared" si="0"/>
        <v>3</v>
      </c>
      <c r="F58" s="4">
        <v>9.4</v>
      </c>
    </row>
    <row r="59" spans="3:6" ht="15.75" x14ac:dyDescent="0.25">
      <c r="C59" s="2">
        <v>3</v>
      </c>
      <c r="D59" s="2">
        <v>0</v>
      </c>
      <c r="E59">
        <f t="shared" si="0"/>
        <v>0</v>
      </c>
      <c r="F59" s="4">
        <v>8.6</v>
      </c>
    </row>
    <row r="60" spans="3:6" ht="15.75" x14ac:dyDescent="0.25">
      <c r="C60" s="2">
        <v>4</v>
      </c>
      <c r="D60" s="2">
        <v>0</v>
      </c>
      <c r="E60">
        <f t="shared" si="0"/>
        <v>0</v>
      </c>
      <c r="F60" s="4">
        <v>17.100000000000001</v>
      </c>
    </row>
    <row r="61" spans="3:6" ht="15.75" x14ac:dyDescent="0.25">
      <c r="C61" s="2">
        <v>1</v>
      </c>
      <c r="D61" s="2">
        <v>0</v>
      </c>
      <c r="E61">
        <f t="shared" si="0"/>
        <v>0</v>
      </c>
      <c r="F61" s="4">
        <v>15.4</v>
      </c>
    </row>
    <row r="62" spans="3:6" ht="15.75" x14ac:dyDescent="0.25">
      <c r="C62" s="2">
        <v>2</v>
      </c>
      <c r="D62" s="2">
        <v>0</v>
      </c>
      <c r="E62">
        <f t="shared" si="0"/>
        <v>0</v>
      </c>
      <c r="F62" s="4">
        <v>11</v>
      </c>
    </row>
    <row r="63" spans="3:6" ht="15.75" x14ac:dyDescent="0.25">
      <c r="C63" s="2">
        <v>4</v>
      </c>
      <c r="D63" s="2">
        <v>0</v>
      </c>
      <c r="E63">
        <f t="shared" si="0"/>
        <v>0</v>
      </c>
      <c r="F63" s="4">
        <v>15.6</v>
      </c>
    </row>
    <row r="64" spans="3:6" ht="15.75" x14ac:dyDescent="0.25">
      <c r="C64" s="2">
        <v>2</v>
      </c>
      <c r="D64" s="2">
        <v>0</v>
      </c>
      <c r="E64">
        <f t="shared" si="0"/>
        <v>0</v>
      </c>
      <c r="F64" s="4">
        <v>7.6</v>
      </c>
    </row>
    <row r="65" spans="3:6" ht="15.75" x14ac:dyDescent="0.25">
      <c r="C65" s="2">
        <v>2</v>
      </c>
      <c r="D65" s="2">
        <v>0</v>
      </c>
      <c r="E65">
        <f t="shared" si="0"/>
        <v>0</v>
      </c>
      <c r="F65" s="4">
        <v>11.4</v>
      </c>
    </row>
    <row r="66" spans="3:6" ht="15.75" x14ac:dyDescent="0.25">
      <c r="C66" s="2">
        <v>0</v>
      </c>
      <c r="D66" s="2">
        <v>1</v>
      </c>
      <c r="E66">
        <f t="shared" si="0"/>
        <v>0</v>
      </c>
      <c r="F66" s="4">
        <v>23.5</v>
      </c>
    </row>
    <row r="67" spans="3:6" ht="15.75" x14ac:dyDescent="0.25">
      <c r="C67" s="2">
        <v>2</v>
      </c>
      <c r="D67" s="2">
        <v>1</v>
      </c>
      <c r="E67">
        <f t="shared" ref="E67:E130" si="1">C67*D67</f>
        <v>2</v>
      </c>
      <c r="F67" s="4">
        <v>12.4</v>
      </c>
    </row>
    <row r="68" spans="3:6" ht="15.75" x14ac:dyDescent="0.25">
      <c r="C68" s="2">
        <v>2</v>
      </c>
      <c r="D68" s="2">
        <v>0</v>
      </c>
      <c r="E68">
        <f t="shared" si="1"/>
        <v>0</v>
      </c>
      <c r="F68" s="4">
        <v>13.4</v>
      </c>
    </row>
    <row r="69" spans="3:6" ht="15.75" x14ac:dyDescent="0.25">
      <c r="C69" s="2">
        <v>3</v>
      </c>
      <c r="D69" s="2">
        <v>1</v>
      </c>
      <c r="E69">
        <f t="shared" si="1"/>
        <v>3</v>
      </c>
      <c r="F69" s="4">
        <v>13.8</v>
      </c>
    </row>
    <row r="70" spans="3:6" ht="15.75" x14ac:dyDescent="0.25">
      <c r="C70" s="2">
        <v>3</v>
      </c>
      <c r="D70" s="2">
        <v>1</v>
      </c>
      <c r="E70">
        <f t="shared" si="1"/>
        <v>3</v>
      </c>
      <c r="F70" s="4">
        <v>11.6</v>
      </c>
    </row>
    <row r="71" spans="3:6" ht="15.75" x14ac:dyDescent="0.25">
      <c r="C71" s="2">
        <v>2</v>
      </c>
      <c r="D71" s="2">
        <v>1</v>
      </c>
      <c r="E71">
        <f t="shared" si="1"/>
        <v>2</v>
      </c>
      <c r="F71" s="4">
        <v>11.8</v>
      </c>
    </row>
    <row r="72" spans="3:6" ht="15.75" x14ac:dyDescent="0.25">
      <c r="C72" s="2">
        <v>1</v>
      </c>
      <c r="D72" s="2">
        <v>1</v>
      </c>
      <c r="E72">
        <f t="shared" si="1"/>
        <v>1</v>
      </c>
      <c r="F72" s="4">
        <v>12.4</v>
      </c>
    </row>
    <row r="73" spans="3:6" ht="15.75" x14ac:dyDescent="0.25">
      <c r="C73" s="2">
        <v>4</v>
      </c>
      <c r="D73" s="2">
        <v>1</v>
      </c>
      <c r="E73">
        <f t="shared" si="1"/>
        <v>4</v>
      </c>
      <c r="F73" s="4">
        <v>8.1</v>
      </c>
    </row>
    <row r="74" spans="3:6" ht="15.75" x14ac:dyDescent="0.25">
      <c r="C74" s="2">
        <v>1</v>
      </c>
      <c r="D74" s="2">
        <v>1</v>
      </c>
      <c r="E74">
        <f t="shared" si="1"/>
        <v>1</v>
      </c>
      <c r="F74" s="4">
        <v>9.5</v>
      </c>
    </row>
    <row r="75" spans="3:6" ht="15.75" x14ac:dyDescent="0.25">
      <c r="C75" s="2">
        <v>0</v>
      </c>
      <c r="D75" s="2">
        <v>0</v>
      </c>
      <c r="E75">
        <f t="shared" si="1"/>
        <v>0</v>
      </c>
      <c r="F75" s="4">
        <v>8.4</v>
      </c>
    </row>
    <row r="76" spans="3:6" ht="15.75" x14ac:dyDescent="0.25">
      <c r="C76" s="2">
        <v>5</v>
      </c>
      <c r="D76" s="2">
        <v>1</v>
      </c>
      <c r="E76">
        <f t="shared" si="1"/>
        <v>5</v>
      </c>
      <c r="F76" s="4">
        <v>9</v>
      </c>
    </row>
    <row r="77" spans="3:6" ht="15.75" x14ac:dyDescent="0.25">
      <c r="C77" s="2">
        <v>5</v>
      </c>
      <c r="D77" s="2">
        <v>0</v>
      </c>
      <c r="E77">
        <f t="shared" si="1"/>
        <v>0</v>
      </c>
      <c r="F77" s="4">
        <v>15.5</v>
      </c>
    </row>
    <row r="78" spans="3:6" ht="15.75" x14ac:dyDescent="0.25">
      <c r="C78" s="2">
        <v>3</v>
      </c>
      <c r="D78" s="2">
        <v>1</v>
      </c>
      <c r="E78">
        <f t="shared" si="1"/>
        <v>3</v>
      </c>
      <c r="F78" s="4">
        <v>10.4</v>
      </c>
    </row>
    <row r="79" spans="3:6" ht="15.75" x14ac:dyDescent="0.25">
      <c r="C79" s="2">
        <v>5</v>
      </c>
      <c r="D79" s="2">
        <v>1</v>
      </c>
      <c r="E79">
        <f t="shared" si="1"/>
        <v>5</v>
      </c>
      <c r="F79" s="4">
        <v>12.7</v>
      </c>
    </row>
    <row r="80" spans="3:6" ht="15.75" x14ac:dyDescent="0.25">
      <c r="C80" s="2">
        <v>3</v>
      </c>
      <c r="D80" s="2">
        <v>1</v>
      </c>
      <c r="E80">
        <f t="shared" si="1"/>
        <v>3</v>
      </c>
      <c r="F80" s="4">
        <v>14</v>
      </c>
    </row>
    <row r="81" spans="3:6" ht="15.75" x14ac:dyDescent="0.25">
      <c r="C81" s="2">
        <v>3</v>
      </c>
      <c r="D81" s="2">
        <v>1</v>
      </c>
      <c r="E81">
        <f t="shared" si="1"/>
        <v>3</v>
      </c>
      <c r="F81" s="4">
        <v>9.4</v>
      </c>
    </row>
    <row r="82" spans="3:6" ht="15.75" x14ac:dyDescent="0.25">
      <c r="C82" s="2">
        <v>3</v>
      </c>
      <c r="D82" s="2">
        <v>1</v>
      </c>
      <c r="E82">
        <f t="shared" si="1"/>
        <v>3</v>
      </c>
      <c r="F82" s="4">
        <v>14</v>
      </c>
    </row>
    <row r="83" spans="3:6" ht="15.75" x14ac:dyDescent="0.25">
      <c r="C83" s="2">
        <v>4</v>
      </c>
      <c r="D83" s="2">
        <v>0</v>
      </c>
      <c r="E83">
        <f t="shared" si="1"/>
        <v>0</v>
      </c>
      <c r="F83" s="4">
        <v>15.9</v>
      </c>
    </row>
    <row r="84" spans="3:6" ht="15.75" x14ac:dyDescent="0.25">
      <c r="C84" s="2">
        <v>3</v>
      </c>
      <c r="D84" s="2">
        <v>0</v>
      </c>
      <c r="E84">
        <f t="shared" si="1"/>
        <v>0</v>
      </c>
      <c r="F84" s="4">
        <v>7.5</v>
      </c>
    </row>
    <row r="85" spans="3:6" ht="15.75" x14ac:dyDescent="0.25">
      <c r="C85" s="2">
        <v>4</v>
      </c>
      <c r="D85" s="2">
        <v>1</v>
      </c>
      <c r="E85">
        <f t="shared" si="1"/>
        <v>4</v>
      </c>
      <c r="F85" s="4">
        <v>8.1</v>
      </c>
    </row>
    <row r="86" spans="3:6" ht="15.75" x14ac:dyDescent="0.25">
      <c r="C86" s="2">
        <v>1</v>
      </c>
      <c r="D86" s="2">
        <v>0</v>
      </c>
      <c r="E86">
        <f t="shared" si="1"/>
        <v>0</v>
      </c>
      <c r="F86" s="4">
        <v>10.3</v>
      </c>
    </row>
    <row r="87" spans="3:6" ht="15.75" x14ac:dyDescent="0.25">
      <c r="C87" s="2">
        <v>2</v>
      </c>
      <c r="D87" s="2">
        <v>0</v>
      </c>
      <c r="E87">
        <f t="shared" si="1"/>
        <v>0</v>
      </c>
      <c r="F87" s="4">
        <v>7.7</v>
      </c>
    </row>
    <row r="88" spans="3:6" ht="15.75" x14ac:dyDescent="0.25">
      <c r="C88" s="2">
        <v>3</v>
      </c>
      <c r="D88" s="2">
        <v>0</v>
      </c>
      <c r="E88">
        <f t="shared" si="1"/>
        <v>0</v>
      </c>
      <c r="F88" s="4">
        <v>8.5</v>
      </c>
    </row>
    <row r="89" spans="3:6" ht="15.75" x14ac:dyDescent="0.25">
      <c r="C89" s="2">
        <v>3</v>
      </c>
      <c r="D89" s="2">
        <v>0</v>
      </c>
      <c r="E89">
        <f t="shared" si="1"/>
        <v>0</v>
      </c>
      <c r="F89" s="4">
        <v>10.7</v>
      </c>
    </row>
    <row r="90" spans="3:6" ht="15.75" x14ac:dyDescent="0.25">
      <c r="C90" s="2">
        <v>2</v>
      </c>
      <c r="D90" s="2">
        <v>0</v>
      </c>
      <c r="E90">
        <f t="shared" si="1"/>
        <v>0</v>
      </c>
      <c r="F90" s="4">
        <v>7.4</v>
      </c>
    </row>
    <row r="91" spans="3:6" ht="15.75" x14ac:dyDescent="0.25">
      <c r="C91" s="2">
        <v>3</v>
      </c>
      <c r="D91" s="2">
        <v>1</v>
      </c>
      <c r="E91">
        <f t="shared" si="1"/>
        <v>3</v>
      </c>
      <c r="F91" s="4">
        <v>14.8</v>
      </c>
    </row>
    <row r="92" spans="3:6" ht="15.75" x14ac:dyDescent="0.25">
      <c r="C92" s="2">
        <v>5</v>
      </c>
      <c r="D92" s="2">
        <v>1</v>
      </c>
      <c r="E92">
        <f t="shared" si="1"/>
        <v>5</v>
      </c>
      <c r="F92" s="4">
        <v>7.3</v>
      </c>
    </row>
    <row r="93" spans="3:6" ht="15.75" x14ac:dyDescent="0.25">
      <c r="C93" s="2">
        <v>4</v>
      </c>
      <c r="D93" s="2">
        <v>1</v>
      </c>
      <c r="E93">
        <f t="shared" si="1"/>
        <v>4</v>
      </c>
      <c r="F93" s="4">
        <v>7.6</v>
      </c>
    </row>
    <row r="94" spans="3:6" ht="15.75" x14ac:dyDescent="0.25">
      <c r="C94" s="2">
        <v>1</v>
      </c>
      <c r="D94" s="2">
        <v>1</v>
      </c>
      <c r="E94">
        <f t="shared" si="1"/>
        <v>1</v>
      </c>
      <c r="F94" s="4">
        <v>9</v>
      </c>
    </row>
    <row r="95" spans="3:6" ht="15.75" x14ac:dyDescent="0.25">
      <c r="C95" s="2">
        <v>2</v>
      </c>
      <c r="D95" s="2">
        <v>1</v>
      </c>
      <c r="E95">
        <f t="shared" si="1"/>
        <v>2</v>
      </c>
      <c r="F95" s="4">
        <v>12.9</v>
      </c>
    </row>
    <row r="96" spans="3:6" ht="15.75" x14ac:dyDescent="0.25">
      <c r="C96" s="2">
        <v>4</v>
      </c>
      <c r="D96" s="2">
        <v>1</v>
      </c>
      <c r="E96">
        <f t="shared" si="1"/>
        <v>4</v>
      </c>
      <c r="F96" s="4">
        <v>9</v>
      </c>
    </row>
    <row r="97" spans="3:6" ht="15.75" x14ac:dyDescent="0.25">
      <c r="C97" s="2">
        <v>0</v>
      </c>
      <c r="D97" s="2">
        <v>1</v>
      </c>
      <c r="E97">
        <f t="shared" si="1"/>
        <v>0</v>
      </c>
      <c r="F97" s="4">
        <v>18.2</v>
      </c>
    </row>
    <row r="98" spans="3:6" ht="15.75" x14ac:dyDescent="0.25">
      <c r="C98" s="2">
        <v>5</v>
      </c>
      <c r="D98" s="2">
        <v>0</v>
      </c>
      <c r="E98">
        <f t="shared" si="1"/>
        <v>0</v>
      </c>
      <c r="F98" s="4">
        <v>14.4</v>
      </c>
    </row>
    <row r="99" spans="3:6" ht="15.75" x14ac:dyDescent="0.25">
      <c r="C99" s="2">
        <v>3</v>
      </c>
      <c r="D99" s="2">
        <v>0</v>
      </c>
      <c r="E99">
        <f t="shared" si="1"/>
        <v>0</v>
      </c>
      <c r="F99" s="4">
        <v>8.8000000000000007</v>
      </c>
    </row>
    <row r="100" spans="3:6" ht="15.75" x14ac:dyDescent="0.25">
      <c r="C100" s="2">
        <v>2</v>
      </c>
      <c r="D100" s="2">
        <v>1</v>
      </c>
      <c r="E100">
        <f t="shared" si="1"/>
        <v>2</v>
      </c>
      <c r="F100" s="4">
        <v>12.5</v>
      </c>
    </row>
    <row r="101" spans="3:6" ht="15.75" x14ac:dyDescent="0.25">
      <c r="C101" s="2">
        <v>2</v>
      </c>
      <c r="D101" s="2">
        <v>0</v>
      </c>
      <c r="E101">
        <f t="shared" si="1"/>
        <v>0</v>
      </c>
      <c r="F101" s="4">
        <v>13.3</v>
      </c>
    </row>
    <row r="102" spans="3:6" ht="15.75" x14ac:dyDescent="0.25">
      <c r="C102" s="2">
        <v>3</v>
      </c>
      <c r="D102" s="2">
        <v>1</v>
      </c>
      <c r="E102">
        <f t="shared" si="1"/>
        <v>3</v>
      </c>
      <c r="F102" s="4">
        <v>12.5</v>
      </c>
    </row>
    <row r="103" spans="3:6" ht="15.75" x14ac:dyDescent="0.25">
      <c r="C103" s="2">
        <v>0</v>
      </c>
      <c r="D103" s="2">
        <v>0</v>
      </c>
      <c r="E103">
        <f t="shared" si="1"/>
        <v>0</v>
      </c>
      <c r="F103" s="4">
        <v>13.2</v>
      </c>
    </row>
    <row r="104" spans="3:6" ht="15.75" x14ac:dyDescent="0.25">
      <c r="C104" s="2">
        <v>2</v>
      </c>
      <c r="D104" s="2">
        <v>0</v>
      </c>
      <c r="E104">
        <f t="shared" si="1"/>
        <v>0</v>
      </c>
      <c r="F104" s="4">
        <v>11.1</v>
      </c>
    </row>
    <row r="105" spans="3:6" ht="15.75" x14ac:dyDescent="0.25">
      <c r="C105" s="2">
        <v>3</v>
      </c>
      <c r="D105" s="2">
        <v>0</v>
      </c>
      <c r="E105">
        <f t="shared" si="1"/>
        <v>0</v>
      </c>
      <c r="F105" s="4">
        <v>8.3000000000000007</v>
      </c>
    </row>
    <row r="106" spans="3:6" ht="15.75" x14ac:dyDescent="0.25">
      <c r="C106" s="2">
        <v>7</v>
      </c>
      <c r="D106" s="2">
        <v>1</v>
      </c>
      <c r="E106">
        <f t="shared" si="1"/>
        <v>7</v>
      </c>
      <c r="F106" s="4">
        <v>9.3000000000000007</v>
      </c>
    </row>
    <row r="107" spans="3:6" ht="15.75" x14ac:dyDescent="0.25">
      <c r="C107" s="2">
        <v>3</v>
      </c>
      <c r="D107" s="2">
        <v>1</v>
      </c>
      <c r="E107">
        <f t="shared" si="1"/>
        <v>3</v>
      </c>
      <c r="F107" s="4">
        <v>8.1999999999999993</v>
      </c>
    </row>
    <row r="108" spans="3:6" ht="15.75" x14ac:dyDescent="0.25">
      <c r="C108" s="2">
        <v>2</v>
      </c>
      <c r="D108" s="2">
        <v>1</v>
      </c>
      <c r="E108">
        <f t="shared" si="1"/>
        <v>2</v>
      </c>
      <c r="F108" s="4">
        <v>14.8</v>
      </c>
    </row>
    <row r="109" spans="3:6" ht="15.75" x14ac:dyDescent="0.25">
      <c r="C109" s="2">
        <v>1</v>
      </c>
      <c r="D109" s="2">
        <v>0</v>
      </c>
      <c r="E109">
        <f t="shared" si="1"/>
        <v>0</v>
      </c>
      <c r="F109" s="4">
        <v>10.7</v>
      </c>
    </row>
    <row r="110" spans="3:6" ht="15.75" x14ac:dyDescent="0.25">
      <c r="C110" s="2">
        <v>4</v>
      </c>
      <c r="D110" s="2">
        <v>1</v>
      </c>
      <c r="E110">
        <f t="shared" si="1"/>
        <v>4</v>
      </c>
      <c r="F110" s="4">
        <v>8.8000000000000007</v>
      </c>
    </row>
    <row r="111" spans="3:6" ht="15.75" x14ac:dyDescent="0.25">
      <c r="C111" s="2">
        <v>2</v>
      </c>
      <c r="D111" s="2">
        <v>1</v>
      </c>
      <c r="E111">
        <f t="shared" si="1"/>
        <v>2</v>
      </c>
      <c r="F111" s="4">
        <v>9.6999999999999993</v>
      </c>
    </row>
    <row r="112" spans="3:6" ht="15.75" x14ac:dyDescent="0.25">
      <c r="C112" s="2">
        <v>2</v>
      </c>
      <c r="D112" s="2">
        <v>1</v>
      </c>
      <c r="E112">
        <f t="shared" si="1"/>
        <v>2</v>
      </c>
      <c r="F112" s="4">
        <v>9.6999999999999993</v>
      </c>
    </row>
    <row r="113" spans="3:6" ht="15.75" x14ac:dyDescent="0.25">
      <c r="C113" s="2">
        <v>3</v>
      </c>
      <c r="D113" s="2">
        <v>1</v>
      </c>
      <c r="E113">
        <f t="shared" si="1"/>
        <v>3</v>
      </c>
      <c r="F113" s="4">
        <v>10.5</v>
      </c>
    </row>
    <row r="114" spans="3:6" ht="15.75" x14ac:dyDescent="0.25">
      <c r="C114" s="2">
        <v>7</v>
      </c>
      <c r="D114" s="2">
        <v>1</v>
      </c>
      <c r="E114">
        <f t="shared" si="1"/>
        <v>7</v>
      </c>
      <c r="F114" s="4">
        <v>8.9</v>
      </c>
    </row>
    <row r="115" spans="3:6" ht="15.75" x14ac:dyDescent="0.25">
      <c r="C115" s="2">
        <v>4</v>
      </c>
      <c r="D115" s="2">
        <v>1</v>
      </c>
      <c r="E115">
        <f t="shared" si="1"/>
        <v>4</v>
      </c>
      <c r="F115" s="4">
        <v>7.9</v>
      </c>
    </row>
    <row r="116" spans="3:6" ht="15.75" x14ac:dyDescent="0.25">
      <c r="C116" s="2">
        <v>0</v>
      </c>
      <c r="D116" s="2">
        <v>1</v>
      </c>
      <c r="E116">
        <f t="shared" si="1"/>
        <v>0</v>
      </c>
      <c r="F116" s="4">
        <v>21</v>
      </c>
    </row>
    <row r="117" spans="3:6" ht="15.75" x14ac:dyDescent="0.25">
      <c r="C117" s="2">
        <v>1</v>
      </c>
      <c r="D117" s="2">
        <v>0</v>
      </c>
      <c r="E117">
        <f t="shared" si="1"/>
        <v>0</v>
      </c>
      <c r="F117" s="4">
        <v>12.7</v>
      </c>
    </row>
    <row r="118" spans="3:6" ht="15.75" x14ac:dyDescent="0.25">
      <c r="C118" s="2">
        <v>2</v>
      </c>
      <c r="D118" s="2">
        <v>0</v>
      </c>
      <c r="E118">
        <f t="shared" si="1"/>
        <v>0</v>
      </c>
      <c r="F118" s="4">
        <v>9.4</v>
      </c>
    </row>
    <row r="119" spans="3:6" ht="15.75" x14ac:dyDescent="0.25">
      <c r="C119" s="2">
        <v>5</v>
      </c>
      <c r="D119" s="2">
        <v>1</v>
      </c>
      <c r="E119">
        <f t="shared" si="1"/>
        <v>5</v>
      </c>
      <c r="F119" s="4">
        <v>7.5</v>
      </c>
    </row>
    <row r="120" spans="3:6" ht="15.75" x14ac:dyDescent="0.25">
      <c r="C120" s="2">
        <v>2</v>
      </c>
      <c r="D120" s="2">
        <v>1</v>
      </c>
      <c r="E120">
        <f t="shared" si="1"/>
        <v>2</v>
      </c>
      <c r="F120" s="4">
        <v>11.8</v>
      </c>
    </row>
    <row r="121" spans="3:6" ht="15.75" x14ac:dyDescent="0.25">
      <c r="C121" s="2">
        <v>3</v>
      </c>
      <c r="D121" s="2">
        <v>1</v>
      </c>
      <c r="E121">
        <f t="shared" si="1"/>
        <v>3</v>
      </c>
      <c r="F121" s="4">
        <v>11.4</v>
      </c>
    </row>
    <row r="122" spans="3:6" ht="15.75" x14ac:dyDescent="0.25">
      <c r="C122" s="2">
        <v>3</v>
      </c>
      <c r="D122" s="2">
        <v>0</v>
      </c>
      <c r="E122">
        <f t="shared" si="1"/>
        <v>0</v>
      </c>
      <c r="F122" s="4">
        <v>7.2</v>
      </c>
    </row>
    <row r="123" spans="3:6" ht="15.75" x14ac:dyDescent="0.25">
      <c r="C123" s="2">
        <v>4</v>
      </c>
      <c r="D123" s="2">
        <v>0</v>
      </c>
      <c r="E123">
        <f t="shared" si="1"/>
        <v>0</v>
      </c>
      <c r="F123" s="4">
        <v>20.399999999999999</v>
      </c>
    </row>
    <row r="124" spans="3:6" ht="15.75" x14ac:dyDescent="0.25">
      <c r="C124" s="2">
        <v>4</v>
      </c>
      <c r="D124" s="2">
        <v>1</v>
      </c>
      <c r="E124">
        <f t="shared" si="1"/>
        <v>4</v>
      </c>
      <c r="F124" s="4">
        <v>9.8000000000000007</v>
      </c>
    </row>
    <row r="125" spans="3:6" ht="15.75" x14ac:dyDescent="0.25">
      <c r="C125" s="2">
        <v>4</v>
      </c>
      <c r="D125" s="2">
        <v>0</v>
      </c>
      <c r="E125">
        <f t="shared" si="1"/>
        <v>0</v>
      </c>
      <c r="F125" s="4">
        <v>16.2</v>
      </c>
    </row>
    <row r="126" spans="3:6" ht="15.75" x14ac:dyDescent="0.25">
      <c r="C126" s="2">
        <v>1</v>
      </c>
      <c r="D126" s="2">
        <v>0</v>
      </c>
      <c r="E126">
        <f t="shared" si="1"/>
        <v>0</v>
      </c>
      <c r="F126" s="4">
        <v>11.4</v>
      </c>
    </row>
    <row r="127" spans="3:6" ht="15.75" x14ac:dyDescent="0.25">
      <c r="C127" s="2">
        <v>4</v>
      </c>
      <c r="D127" s="2">
        <v>0</v>
      </c>
      <c r="E127">
        <f t="shared" si="1"/>
        <v>0</v>
      </c>
      <c r="F127" s="4">
        <v>18.3</v>
      </c>
    </row>
    <row r="128" spans="3:6" ht="15.75" x14ac:dyDescent="0.25">
      <c r="C128" s="2">
        <v>2</v>
      </c>
      <c r="D128" s="2">
        <v>1</v>
      </c>
      <c r="E128">
        <f t="shared" si="1"/>
        <v>2</v>
      </c>
      <c r="F128" s="4">
        <v>8.6999999999999993</v>
      </c>
    </row>
    <row r="129" spans="3:6" ht="15.75" x14ac:dyDescent="0.25">
      <c r="C129" s="2">
        <v>5</v>
      </c>
      <c r="D129" s="2">
        <v>1</v>
      </c>
      <c r="E129">
        <f t="shared" si="1"/>
        <v>5</v>
      </c>
      <c r="F129" s="4">
        <v>9.1</v>
      </c>
    </row>
    <row r="130" spans="3:6" ht="15.75" x14ac:dyDescent="0.25">
      <c r="C130" s="2">
        <v>4</v>
      </c>
      <c r="D130" s="2">
        <v>1</v>
      </c>
      <c r="E130">
        <f t="shared" si="1"/>
        <v>4</v>
      </c>
      <c r="F130" s="4">
        <v>9.6999999999999993</v>
      </c>
    </row>
    <row r="131" spans="3:6" ht="15.75" x14ac:dyDescent="0.25">
      <c r="C131" s="2">
        <v>2</v>
      </c>
      <c r="D131" s="2">
        <v>0</v>
      </c>
      <c r="E131">
        <f t="shared" ref="E131:E151" si="2">C131*D131</f>
        <v>0</v>
      </c>
      <c r="F131" s="4">
        <v>6.6</v>
      </c>
    </row>
    <row r="132" spans="3:6" ht="15.75" x14ac:dyDescent="0.25">
      <c r="C132" s="2">
        <v>2</v>
      </c>
      <c r="D132" s="2">
        <v>0</v>
      </c>
      <c r="E132">
        <f t="shared" si="2"/>
        <v>0</v>
      </c>
      <c r="F132" s="4">
        <v>9.1</v>
      </c>
    </row>
    <row r="133" spans="3:6" ht="15.75" x14ac:dyDescent="0.25">
      <c r="C133" s="2">
        <v>2</v>
      </c>
      <c r="D133" s="2">
        <v>1</v>
      </c>
      <c r="E133">
        <f t="shared" si="2"/>
        <v>2</v>
      </c>
      <c r="F133" s="4">
        <v>9.6999999999999993</v>
      </c>
    </row>
    <row r="134" spans="3:6" ht="15.75" x14ac:dyDescent="0.25">
      <c r="C134" s="2">
        <v>3</v>
      </c>
      <c r="D134" s="2">
        <v>0</v>
      </c>
      <c r="E134">
        <f t="shared" si="2"/>
        <v>0</v>
      </c>
      <c r="F134" s="4">
        <v>7.8</v>
      </c>
    </row>
    <row r="135" spans="3:6" ht="15.75" x14ac:dyDescent="0.25">
      <c r="C135" s="2">
        <v>3</v>
      </c>
      <c r="D135" s="2">
        <v>1</v>
      </c>
      <c r="E135">
        <f t="shared" si="2"/>
        <v>3</v>
      </c>
      <c r="F135" s="4">
        <v>13.9</v>
      </c>
    </row>
    <row r="136" spans="3:6" ht="15.75" x14ac:dyDescent="0.25">
      <c r="C136" s="2">
        <v>3</v>
      </c>
      <c r="D136" s="2">
        <v>1</v>
      </c>
      <c r="E136">
        <f t="shared" si="2"/>
        <v>3</v>
      </c>
      <c r="F136" s="4">
        <v>10.3</v>
      </c>
    </row>
    <row r="137" spans="3:6" ht="15.75" x14ac:dyDescent="0.25">
      <c r="C137" s="2">
        <v>5</v>
      </c>
      <c r="D137" s="2">
        <v>1</v>
      </c>
      <c r="E137">
        <f t="shared" si="2"/>
        <v>5</v>
      </c>
      <c r="F137" s="4">
        <v>11.7</v>
      </c>
    </row>
    <row r="138" spans="3:6" ht="15.75" x14ac:dyDescent="0.25">
      <c r="C138" s="2">
        <v>2</v>
      </c>
      <c r="D138" s="2">
        <v>1</v>
      </c>
      <c r="E138">
        <f t="shared" si="2"/>
        <v>2</v>
      </c>
      <c r="F138" s="4">
        <v>9.4</v>
      </c>
    </row>
    <row r="139" spans="3:6" ht="15.75" x14ac:dyDescent="0.25">
      <c r="C139" s="2">
        <v>3</v>
      </c>
      <c r="D139" s="2">
        <v>1</v>
      </c>
      <c r="E139">
        <f t="shared" si="2"/>
        <v>3</v>
      </c>
      <c r="F139" s="4">
        <v>9.5</v>
      </c>
    </row>
    <row r="140" spans="3:6" ht="15.75" x14ac:dyDescent="0.25">
      <c r="C140" s="2">
        <v>4</v>
      </c>
      <c r="D140" s="2">
        <v>1</v>
      </c>
      <c r="E140">
        <f t="shared" si="2"/>
        <v>4</v>
      </c>
      <c r="F140" s="4">
        <v>8.6999999999999993</v>
      </c>
    </row>
    <row r="141" spans="3:6" ht="15.75" x14ac:dyDescent="0.25">
      <c r="C141" s="2">
        <v>2</v>
      </c>
      <c r="D141" s="2">
        <v>1</v>
      </c>
      <c r="E141">
        <f t="shared" si="2"/>
        <v>2</v>
      </c>
      <c r="F141" s="4">
        <v>12.8</v>
      </c>
    </row>
    <row r="142" spans="3:6" ht="15.75" x14ac:dyDescent="0.25">
      <c r="C142" s="2">
        <v>3</v>
      </c>
      <c r="D142" s="2">
        <v>0</v>
      </c>
      <c r="E142">
        <f t="shared" si="2"/>
        <v>0</v>
      </c>
      <c r="F142" s="4">
        <v>6.6</v>
      </c>
    </row>
    <row r="143" spans="3:6" ht="15.75" x14ac:dyDescent="0.25">
      <c r="C143" s="2">
        <v>2</v>
      </c>
      <c r="D143" s="2">
        <v>1</v>
      </c>
      <c r="E143">
        <f t="shared" si="2"/>
        <v>2</v>
      </c>
      <c r="F143" s="4">
        <v>17</v>
      </c>
    </row>
    <row r="144" spans="3:6" ht="15.75" x14ac:dyDescent="0.25">
      <c r="C144" s="2">
        <v>0</v>
      </c>
      <c r="D144" s="2">
        <v>1</v>
      </c>
      <c r="E144">
        <f t="shared" si="2"/>
        <v>0</v>
      </c>
      <c r="F144" s="4">
        <v>16.7</v>
      </c>
    </row>
    <row r="145" spans="3:6" ht="15.75" x14ac:dyDescent="0.25">
      <c r="C145" s="2">
        <v>1</v>
      </c>
      <c r="D145" s="2">
        <v>1</v>
      </c>
      <c r="E145">
        <f t="shared" si="2"/>
        <v>1</v>
      </c>
      <c r="F145" s="4">
        <v>15.9</v>
      </c>
    </row>
    <row r="146" spans="3:6" ht="15.75" x14ac:dyDescent="0.25">
      <c r="C146" s="2">
        <v>4</v>
      </c>
      <c r="D146" s="2">
        <v>1</v>
      </c>
      <c r="E146">
        <f t="shared" si="2"/>
        <v>4</v>
      </c>
      <c r="F146" s="4">
        <v>7.9</v>
      </c>
    </row>
    <row r="147" spans="3:6" ht="15.75" x14ac:dyDescent="0.25">
      <c r="C147" s="2">
        <v>3</v>
      </c>
      <c r="D147" s="2">
        <v>0</v>
      </c>
      <c r="E147">
        <f t="shared" si="2"/>
        <v>0</v>
      </c>
      <c r="F147" s="4">
        <v>14.1</v>
      </c>
    </row>
    <row r="148" spans="3:6" ht="15.75" x14ac:dyDescent="0.25">
      <c r="C148" s="2">
        <v>4</v>
      </c>
      <c r="D148" s="2">
        <v>1</v>
      </c>
      <c r="E148">
        <f t="shared" si="2"/>
        <v>4</v>
      </c>
      <c r="F148" s="4">
        <v>8.1</v>
      </c>
    </row>
    <row r="149" spans="3:6" ht="15.75" x14ac:dyDescent="0.25">
      <c r="C149" s="2">
        <v>2</v>
      </c>
      <c r="D149" s="2">
        <v>0</v>
      </c>
      <c r="E149">
        <f t="shared" si="2"/>
        <v>0</v>
      </c>
      <c r="F149" s="4">
        <v>13.6</v>
      </c>
    </row>
    <row r="150" spans="3:6" ht="15.75" x14ac:dyDescent="0.25">
      <c r="C150" s="2">
        <v>3</v>
      </c>
      <c r="D150" s="2">
        <v>1</v>
      </c>
      <c r="E150">
        <f t="shared" si="2"/>
        <v>3</v>
      </c>
      <c r="F150" s="4">
        <v>10</v>
      </c>
    </row>
    <row r="151" spans="3:6" ht="15.75" x14ac:dyDescent="0.25">
      <c r="C151" s="2">
        <v>5</v>
      </c>
      <c r="D151" s="2">
        <v>1</v>
      </c>
      <c r="E151">
        <f t="shared" si="2"/>
        <v>5</v>
      </c>
      <c r="F151" s="4">
        <v>11.6</v>
      </c>
    </row>
    <row r="152" spans="3:6" x14ac:dyDescent="0.25">
      <c r="C152">
        <f>AVERAGE(C2:C151)</f>
        <v>2.6266666666666665</v>
      </c>
    </row>
    <row r="153" spans="3:6" x14ac:dyDescent="0.25">
      <c r="C153">
        <f>_xlfn.STDEV.S(C2:C150)</f>
        <v>1.4873857412214311</v>
      </c>
    </row>
    <row r="154" spans="3:6" ht="15.75" thickBot="1" x14ac:dyDescent="0.3"/>
    <row r="155" spans="3:6" x14ac:dyDescent="0.25">
      <c r="D155" s="117"/>
      <c r="E155" s="117"/>
    </row>
    <row r="156" spans="3:6" x14ac:dyDescent="0.25">
      <c r="D156" s="29"/>
      <c r="E156" s="29"/>
    </row>
    <row r="157" spans="3:6" x14ac:dyDescent="0.25">
      <c r="D157" s="29"/>
      <c r="E157" s="29"/>
    </row>
    <row r="158" spans="3:6" x14ac:dyDescent="0.25">
      <c r="D158" s="29"/>
      <c r="E158" s="29"/>
    </row>
    <row r="159" spans="3:6" x14ac:dyDescent="0.25">
      <c r="D159" s="29"/>
      <c r="E159" s="29"/>
    </row>
    <row r="160" spans="3:6" ht="15.75" thickBot="1" x14ac:dyDescent="0.3">
      <c r="D160" s="30"/>
      <c r="E160" s="30"/>
    </row>
    <row r="162" spans="4:12" ht="15.75" thickBot="1" x14ac:dyDescent="0.3"/>
    <row r="163" spans="4:12" x14ac:dyDescent="0.25">
      <c r="D163" s="31"/>
      <c r="E163" s="31"/>
      <c r="F163" s="31"/>
      <c r="G163" s="31"/>
      <c r="H163" s="31"/>
      <c r="I163" s="31"/>
    </row>
    <row r="164" spans="4:12" x14ac:dyDescent="0.25">
      <c r="D164" s="29"/>
      <c r="E164" s="29"/>
      <c r="F164" s="29"/>
      <c r="G164" s="29"/>
      <c r="H164" s="29"/>
      <c r="I164" s="29"/>
    </row>
    <row r="165" spans="4:12" x14ac:dyDescent="0.25">
      <c r="D165" s="29"/>
      <c r="E165" s="29"/>
      <c r="F165" s="29"/>
      <c r="G165" s="29"/>
      <c r="H165" s="29"/>
      <c r="I165" s="29"/>
    </row>
    <row r="166" spans="4:12" ht="15.75" thickBot="1" x14ac:dyDescent="0.3">
      <c r="D166" s="30"/>
      <c r="E166" s="30"/>
      <c r="F166" s="30"/>
      <c r="G166" s="30"/>
      <c r="H166" s="30"/>
      <c r="I166" s="30"/>
    </row>
    <row r="167" spans="4:12" ht="15.75" thickBot="1" x14ac:dyDescent="0.3"/>
    <row r="168" spans="4:12" x14ac:dyDescent="0.25"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4:12" x14ac:dyDescent="0.25"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4:12" x14ac:dyDescent="0.25"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4:12" x14ac:dyDescent="0.25"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4:12" ht="15.75" thickBot="1" x14ac:dyDescent="0.3">
      <c r="D172" s="30"/>
      <c r="E172" s="30"/>
      <c r="F172" s="30"/>
      <c r="G172" s="30"/>
      <c r="H172" s="30"/>
      <c r="I172" s="30"/>
      <c r="J172" s="30"/>
      <c r="K172" s="30"/>
      <c r="L172" s="30"/>
    </row>
    <row r="177" spans="4:5" ht="15.75" thickBot="1" x14ac:dyDescent="0.3"/>
    <row r="178" spans="4:5" x14ac:dyDescent="0.25">
      <c r="D178" s="31"/>
      <c r="E178" s="31"/>
    </row>
    <row r="179" spans="4:5" x14ac:dyDescent="0.25">
      <c r="D179" s="29"/>
      <c r="E179" s="29"/>
    </row>
    <row r="180" spans="4:5" x14ac:dyDescent="0.25">
      <c r="D180" s="29"/>
      <c r="E180" s="29"/>
    </row>
    <row r="181" spans="4:5" x14ac:dyDescent="0.25">
      <c r="D181" s="29"/>
      <c r="E181" s="29"/>
    </row>
    <row r="182" spans="4:5" x14ac:dyDescent="0.25">
      <c r="D182" s="29"/>
      <c r="E182" s="29"/>
    </row>
    <row r="183" spans="4:5" x14ac:dyDescent="0.25">
      <c r="D183" s="29"/>
      <c r="E183" s="29"/>
    </row>
    <row r="184" spans="4:5" x14ac:dyDescent="0.25">
      <c r="D184" s="29"/>
      <c r="E184" s="29"/>
    </row>
    <row r="185" spans="4:5" x14ac:dyDescent="0.25">
      <c r="D185" s="29"/>
      <c r="E185" s="29"/>
    </row>
    <row r="186" spans="4:5" x14ac:dyDescent="0.25">
      <c r="D186" s="29"/>
      <c r="E186" s="29"/>
    </row>
    <row r="187" spans="4:5" x14ac:dyDescent="0.25">
      <c r="D187" s="29"/>
      <c r="E187" s="29"/>
    </row>
    <row r="188" spans="4:5" x14ac:dyDescent="0.25">
      <c r="D188" s="29"/>
      <c r="E188" s="29"/>
    </row>
    <row r="189" spans="4:5" x14ac:dyDescent="0.25">
      <c r="D189" s="29"/>
      <c r="E189" s="29"/>
    </row>
    <row r="190" spans="4:5" x14ac:dyDescent="0.25">
      <c r="D190" s="29"/>
      <c r="E190" s="29"/>
    </row>
    <row r="191" spans="4:5" x14ac:dyDescent="0.25">
      <c r="D191" s="29"/>
      <c r="E191" s="29"/>
    </row>
    <row r="192" spans="4:5" x14ac:dyDescent="0.25">
      <c r="D192" s="29"/>
      <c r="E192" s="29"/>
    </row>
    <row r="193" spans="4:5" x14ac:dyDescent="0.25">
      <c r="D193" s="29"/>
      <c r="E193" s="29"/>
    </row>
    <row r="194" spans="4:5" x14ac:dyDescent="0.25">
      <c r="D194" s="29"/>
      <c r="E194" s="29"/>
    </row>
    <row r="195" spans="4:5" x14ac:dyDescent="0.25">
      <c r="D195" s="29"/>
      <c r="E195" s="29"/>
    </row>
    <row r="196" spans="4:5" x14ac:dyDescent="0.25">
      <c r="D196" s="29"/>
      <c r="E196" s="29"/>
    </row>
    <row r="197" spans="4:5" x14ac:dyDescent="0.25">
      <c r="D197" s="29"/>
      <c r="E197" s="29"/>
    </row>
    <row r="198" spans="4:5" x14ac:dyDescent="0.25">
      <c r="D198" s="29"/>
      <c r="E198" s="29"/>
    </row>
    <row r="199" spans="4:5" x14ac:dyDescent="0.25">
      <c r="D199" s="29"/>
      <c r="E199" s="29"/>
    </row>
    <row r="200" spans="4:5" x14ac:dyDescent="0.25">
      <c r="D200" s="29"/>
      <c r="E200" s="29"/>
    </row>
    <row r="201" spans="4:5" x14ac:dyDescent="0.25">
      <c r="D201" s="29"/>
      <c r="E201" s="29"/>
    </row>
    <row r="202" spans="4:5" x14ac:dyDescent="0.25">
      <c r="D202" s="29"/>
      <c r="E202" s="29"/>
    </row>
    <row r="203" spans="4:5" x14ac:dyDescent="0.25">
      <c r="D203" s="29"/>
      <c r="E203" s="29"/>
    </row>
    <row r="204" spans="4:5" x14ac:dyDescent="0.25">
      <c r="D204" s="29"/>
      <c r="E204" s="29"/>
    </row>
    <row r="205" spans="4:5" x14ac:dyDescent="0.25">
      <c r="D205" s="29"/>
      <c r="E205" s="29"/>
    </row>
    <row r="206" spans="4:5" x14ac:dyDescent="0.25">
      <c r="D206" s="29"/>
      <c r="E206" s="29"/>
    </row>
    <row r="207" spans="4:5" x14ac:dyDescent="0.25">
      <c r="D207" s="29"/>
      <c r="E207" s="29"/>
    </row>
    <row r="208" spans="4:5" x14ac:dyDescent="0.25">
      <c r="D208" s="29"/>
      <c r="E208" s="29"/>
    </row>
    <row r="209" spans="4:5" x14ac:dyDescent="0.25">
      <c r="D209" s="29"/>
      <c r="E209" s="29"/>
    </row>
    <row r="210" spans="4:5" x14ac:dyDescent="0.25">
      <c r="D210" s="29"/>
      <c r="E210" s="29"/>
    </row>
    <row r="211" spans="4:5" x14ac:dyDescent="0.25">
      <c r="D211" s="29"/>
      <c r="E211" s="29"/>
    </row>
    <row r="212" spans="4:5" x14ac:dyDescent="0.25">
      <c r="D212" s="29"/>
      <c r="E212" s="29"/>
    </row>
    <row r="213" spans="4:5" x14ac:dyDescent="0.25">
      <c r="D213" s="29"/>
      <c r="E213" s="29"/>
    </row>
    <row r="214" spans="4:5" x14ac:dyDescent="0.25">
      <c r="D214" s="29"/>
      <c r="E214" s="29"/>
    </row>
    <row r="215" spans="4:5" x14ac:dyDescent="0.25">
      <c r="D215" s="29"/>
      <c r="E215" s="29"/>
    </row>
    <row r="216" spans="4:5" x14ac:dyDescent="0.25">
      <c r="D216" s="29"/>
      <c r="E216" s="29"/>
    </row>
    <row r="217" spans="4:5" x14ac:dyDescent="0.25">
      <c r="D217" s="29"/>
      <c r="E217" s="29"/>
    </row>
    <row r="218" spans="4:5" x14ac:dyDescent="0.25">
      <c r="D218" s="29"/>
      <c r="E218" s="29"/>
    </row>
    <row r="219" spans="4:5" x14ac:dyDescent="0.25">
      <c r="D219" s="29"/>
      <c r="E219" s="29"/>
    </row>
    <row r="220" spans="4:5" x14ac:dyDescent="0.25">
      <c r="D220" s="29"/>
      <c r="E220" s="29"/>
    </row>
    <row r="221" spans="4:5" x14ac:dyDescent="0.25">
      <c r="D221" s="29"/>
      <c r="E221" s="29"/>
    </row>
    <row r="222" spans="4:5" x14ac:dyDescent="0.25">
      <c r="D222" s="29"/>
      <c r="E222" s="29"/>
    </row>
    <row r="223" spans="4:5" x14ac:dyDescent="0.25">
      <c r="D223" s="29"/>
      <c r="E223" s="29"/>
    </row>
    <row r="224" spans="4:5" x14ac:dyDescent="0.25">
      <c r="D224" s="29"/>
      <c r="E224" s="29"/>
    </row>
    <row r="225" spans="4:5" x14ac:dyDescent="0.25">
      <c r="D225" s="29"/>
      <c r="E225" s="29"/>
    </row>
    <row r="226" spans="4:5" x14ac:dyDescent="0.25">
      <c r="D226" s="29"/>
      <c r="E226" s="29"/>
    </row>
    <row r="227" spans="4:5" x14ac:dyDescent="0.25">
      <c r="D227" s="29"/>
      <c r="E227" s="29"/>
    </row>
    <row r="228" spans="4:5" x14ac:dyDescent="0.25">
      <c r="D228" s="29"/>
      <c r="E228" s="29"/>
    </row>
    <row r="229" spans="4:5" x14ac:dyDescent="0.25">
      <c r="D229" s="29"/>
      <c r="E229" s="29"/>
    </row>
    <row r="230" spans="4:5" x14ac:dyDescent="0.25">
      <c r="D230" s="29"/>
      <c r="E230" s="29"/>
    </row>
    <row r="231" spans="4:5" x14ac:dyDescent="0.25">
      <c r="D231" s="29"/>
      <c r="E231" s="29"/>
    </row>
    <row r="232" spans="4:5" x14ac:dyDescent="0.25">
      <c r="D232" s="29"/>
      <c r="E232" s="29"/>
    </row>
    <row r="233" spans="4:5" x14ac:dyDescent="0.25">
      <c r="D233" s="29"/>
      <c r="E233" s="29"/>
    </row>
    <row r="234" spans="4:5" x14ac:dyDescent="0.25">
      <c r="D234" s="29"/>
      <c r="E234" s="29"/>
    </row>
    <row r="235" spans="4:5" x14ac:dyDescent="0.25">
      <c r="D235" s="29"/>
      <c r="E235" s="29"/>
    </row>
    <row r="236" spans="4:5" x14ac:dyDescent="0.25">
      <c r="D236" s="29"/>
      <c r="E236" s="29"/>
    </row>
    <row r="237" spans="4:5" x14ac:dyDescent="0.25">
      <c r="D237" s="29"/>
      <c r="E237" s="29"/>
    </row>
    <row r="238" spans="4:5" x14ac:dyDescent="0.25">
      <c r="D238" s="29"/>
      <c r="E238" s="29"/>
    </row>
    <row r="239" spans="4:5" x14ac:dyDescent="0.25">
      <c r="D239" s="29"/>
      <c r="E239" s="29"/>
    </row>
    <row r="240" spans="4:5" x14ac:dyDescent="0.25">
      <c r="D240" s="29"/>
      <c r="E240" s="29"/>
    </row>
    <row r="241" spans="4:5" x14ac:dyDescent="0.25">
      <c r="D241" s="29"/>
      <c r="E241" s="29"/>
    </row>
    <row r="242" spans="4:5" x14ac:dyDescent="0.25">
      <c r="D242" s="29"/>
      <c r="E242" s="29"/>
    </row>
    <row r="243" spans="4:5" x14ac:dyDescent="0.25">
      <c r="D243" s="29"/>
      <c r="E243" s="29"/>
    </row>
    <row r="244" spans="4:5" x14ac:dyDescent="0.25">
      <c r="D244" s="29"/>
      <c r="E244" s="29"/>
    </row>
    <row r="245" spans="4:5" x14ac:dyDescent="0.25">
      <c r="D245" s="29"/>
      <c r="E245" s="29"/>
    </row>
    <row r="246" spans="4:5" x14ac:dyDescent="0.25">
      <c r="D246" s="29"/>
      <c r="E246" s="29"/>
    </row>
    <row r="247" spans="4:5" x14ac:dyDescent="0.25">
      <c r="D247" s="29"/>
      <c r="E247" s="29"/>
    </row>
    <row r="248" spans="4:5" x14ac:dyDescent="0.25">
      <c r="D248" s="29"/>
      <c r="E248" s="29"/>
    </row>
    <row r="249" spans="4:5" x14ac:dyDescent="0.25">
      <c r="D249" s="29"/>
      <c r="E249" s="29"/>
    </row>
    <row r="250" spans="4:5" x14ac:dyDescent="0.25">
      <c r="D250" s="29"/>
      <c r="E250" s="29"/>
    </row>
    <row r="251" spans="4:5" x14ac:dyDescent="0.25">
      <c r="D251" s="29"/>
      <c r="E251" s="29"/>
    </row>
    <row r="252" spans="4:5" x14ac:dyDescent="0.25">
      <c r="D252" s="29"/>
      <c r="E252" s="29"/>
    </row>
    <row r="253" spans="4:5" x14ac:dyDescent="0.25">
      <c r="D253" s="29"/>
      <c r="E253" s="29"/>
    </row>
    <row r="254" spans="4:5" x14ac:dyDescent="0.25">
      <c r="D254" s="29"/>
      <c r="E254" s="29"/>
    </row>
    <row r="255" spans="4:5" x14ac:dyDescent="0.25">
      <c r="D255" s="29"/>
      <c r="E255" s="29"/>
    </row>
    <row r="256" spans="4:5" x14ac:dyDescent="0.25">
      <c r="D256" s="29"/>
      <c r="E256" s="29"/>
    </row>
    <row r="257" spans="4:5" x14ac:dyDescent="0.25">
      <c r="D257" s="29"/>
      <c r="E257" s="29"/>
    </row>
    <row r="258" spans="4:5" x14ac:dyDescent="0.25">
      <c r="D258" s="29"/>
      <c r="E258" s="29"/>
    </row>
    <row r="259" spans="4:5" x14ac:dyDescent="0.25">
      <c r="D259" s="29"/>
      <c r="E259" s="29"/>
    </row>
    <row r="260" spans="4:5" x14ac:dyDescent="0.25">
      <c r="D260" s="29"/>
      <c r="E260" s="29"/>
    </row>
    <row r="261" spans="4:5" x14ac:dyDescent="0.25">
      <c r="D261" s="29"/>
      <c r="E261" s="29"/>
    </row>
    <row r="262" spans="4:5" x14ac:dyDescent="0.25">
      <c r="D262" s="29"/>
      <c r="E262" s="29"/>
    </row>
    <row r="263" spans="4:5" x14ac:dyDescent="0.25">
      <c r="D263" s="29"/>
      <c r="E263" s="29"/>
    </row>
    <row r="264" spans="4:5" x14ac:dyDescent="0.25">
      <c r="D264" s="29"/>
      <c r="E264" s="29"/>
    </row>
    <row r="265" spans="4:5" x14ac:dyDescent="0.25">
      <c r="D265" s="29"/>
      <c r="E265" s="29"/>
    </row>
    <row r="266" spans="4:5" x14ac:dyDescent="0.25">
      <c r="D266" s="29"/>
      <c r="E266" s="29"/>
    </row>
    <row r="267" spans="4:5" x14ac:dyDescent="0.25">
      <c r="D267" s="29"/>
      <c r="E267" s="29"/>
    </row>
    <row r="268" spans="4:5" x14ac:dyDescent="0.25">
      <c r="D268" s="29"/>
      <c r="E268" s="29"/>
    </row>
    <row r="269" spans="4:5" x14ac:dyDescent="0.25">
      <c r="D269" s="29"/>
      <c r="E269" s="29"/>
    </row>
    <row r="270" spans="4:5" x14ac:dyDescent="0.25">
      <c r="D270" s="29"/>
      <c r="E270" s="29"/>
    </row>
    <row r="271" spans="4:5" x14ac:dyDescent="0.25">
      <c r="D271" s="29"/>
      <c r="E271" s="29"/>
    </row>
    <row r="272" spans="4:5" x14ac:dyDescent="0.25">
      <c r="D272" s="29"/>
      <c r="E272" s="29"/>
    </row>
    <row r="273" spans="4:5" x14ac:dyDescent="0.25">
      <c r="D273" s="29"/>
      <c r="E273" s="29"/>
    </row>
    <row r="274" spans="4:5" x14ac:dyDescent="0.25">
      <c r="D274" s="29"/>
      <c r="E274" s="29"/>
    </row>
    <row r="275" spans="4:5" x14ac:dyDescent="0.25">
      <c r="D275" s="29"/>
      <c r="E275" s="29"/>
    </row>
    <row r="276" spans="4:5" x14ac:dyDescent="0.25">
      <c r="D276" s="29"/>
      <c r="E276" s="29"/>
    </row>
    <row r="277" spans="4:5" x14ac:dyDescent="0.25">
      <c r="D277" s="29"/>
      <c r="E277" s="29"/>
    </row>
    <row r="278" spans="4:5" x14ac:dyDescent="0.25">
      <c r="D278" s="29"/>
      <c r="E278" s="29"/>
    </row>
    <row r="279" spans="4:5" x14ac:dyDescent="0.25">
      <c r="D279" s="29"/>
      <c r="E279" s="29"/>
    </row>
    <row r="280" spans="4:5" x14ac:dyDescent="0.25">
      <c r="D280" s="29"/>
      <c r="E280" s="29"/>
    </row>
    <row r="281" spans="4:5" x14ac:dyDescent="0.25">
      <c r="D281" s="29"/>
      <c r="E281" s="29"/>
    </row>
    <row r="282" spans="4:5" x14ac:dyDescent="0.25">
      <c r="D282" s="29"/>
      <c r="E282" s="29"/>
    </row>
    <row r="283" spans="4:5" x14ac:dyDescent="0.25">
      <c r="D283" s="29"/>
      <c r="E283" s="29"/>
    </row>
    <row r="284" spans="4:5" x14ac:dyDescent="0.25">
      <c r="D284" s="29"/>
      <c r="E284" s="29"/>
    </row>
    <row r="285" spans="4:5" x14ac:dyDescent="0.25">
      <c r="D285" s="29"/>
      <c r="E285" s="29"/>
    </row>
    <row r="286" spans="4:5" x14ac:dyDescent="0.25">
      <c r="D286" s="29"/>
      <c r="E286" s="29"/>
    </row>
    <row r="287" spans="4:5" x14ac:dyDescent="0.25">
      <c r="D287" s="29"/>
      <c r="E287" s="29"/>
    </row>
    <row r="288" spans="4:5" x14ac:dyDescent="0.25">
      <c r="D288" s="29"/>
      <c r="E288" s="29"/>
    </row>
    <row r="289" spans="3:5" x14ac:dyDescent="0.25">
      <c r="D289" s="29"/>
      <c r="E289" s="29"/>
    </row>
    <row r="290" spans="3:5" x14ac:dyDescent="0.25">
      <c r="D290" s="29"/>
      <c r="E290" s="29"/>
    </row>
    <row r="291" spans="3:5" x14ac:dyDescent="0.25">
      <c r="D291" s="29"/>
      <c r="E291" s="29"/>
    </row>
    <row r="292" spans="3:5" x14ac:dyDescent="0.25">
      <c r="D292" s="29"/>
      <c r="E292" s="29"/>
    </row>
    <row r="293" spans="3:5" x14ac:dyDescent="0.25">
      <c r="D293" s="29"/>
      <c r="E293" s="29"/>
    </row>
    <row r="294" spans="3:5" x14ac:dyDescent="0.25">
      <c r="D294" s="29"/>
      <c r="E294" s="29"/>
    </row>
    <row r="295" spans="3:5" x14ac:dyDescent="0.25">
      <c r="C295" t="s">
        <v>45</v>
      </c>
    </row>
    <row r="296" spans="3:5" ht="15.75" thickBot="1" x14ac:dyDescent="0.3"/>
    <row r="297" spans="3:5" x14ac:dyDescent="0.25">
      <c r="C297" s="117" t="s">
        <v>46</v>
      </c>
      <c r="D297" s="117"/>
    </row>
    <row r="298" spans="3:5" x14ac:dyDescent="0.25">
      <c r="C298" s="29" t="s">
        <v>47</v>
      </c>
      <c r="D298" s="29">
        <v>0.59921947196398517</v>
      </c>
    </row>
    <row r="299" spans="3:5" x14ac:dyDescent="0.25">
      <c r="C299" s="29" t="s">
        <v>48</v>
      </c>
      <c r="D299" s="29">
        <v>0.35906397558079717</v>
      </c>
    </row>
    <row r="300" spans="3:5" x14ac:dyDescent="0.25">
      <c r="C300" s="29" t="s">
        <v>49</v>
      </c>
      <c r="D300" s="29">
        <v>0.34589405727081357</v>
      </c>
    </row>
    <row r="301" spans="3:5" x14ac:dyDescent="0.25">
      <c r="C301" s="29" t="s">
        <v>50</v>
      </c>
      <c r="D301" s="29">
        <v>2.8881018592115324</v>
      </c>
    </row>
    <row r="302" spans="3:5" ht="15.75" thickBot="1" x14ac:dyDescent="0.3">
      <c r="C302" s="30" t="s">
        <v>51</v>
      </c>
      <c r="D302" s="30">
        <v>150</v>
      </c>
    </row>
    <row r="304" spans="3:5" ht="15.75" thickBot="1" x14ac:dyDescent="0.3">
      <c r="C304" t="s">
        <v>52</v>
      </c>
    </row>
    <row r="305" spans="3:15" x14ac:dyDescent="0.25">
      <c r="C305" s="31"/>
      <c r="D305" s="31" t="s">
        <v>57</v>
      </c>
      <c r="E305" s="31" t="s">
        <v>58</v>
      </c>
      <c r="F305" s="31" t="s">
        <v>59</v>
      </c>
      <c r="G305" s="31" t="s">
        <v>60</v>
      </c>
      <c r="H305" s="31" t="s">
        <v>61</v>
      </c>
    </row>
    <row r="306" spans="3:15" x14ac:dyDescent="0.25">
      <c r="C306" s="29" t="s">
        <v>53</v>
      </c>
      <c r="D306" s="29">
        <v>3</v>
      </c>
      <c r="E306" s="29">
        <v>682.23661035289024</v>
      </c>
      <c r="F306" s="29">
        <v>227.4122034509634</v>
      </c>
      <c r="G306" s="29">
        <v>27.263948578071606</v>
      </c>
      <c r="H306" s="29">
        <v>4.6402583442638423E-14</v>
      </c>
    </row>
    <row r="307" spans="3:15" x14ac:dyDescent="0.25">
      <c r="C307" s="29" t="s">
        <v>54</v>
      </c>
      <c r="D307" s="29">
        <v>146</v>
      </c>
      <c r="E307" s="29">
        <v>1217.805322980442</v>
      </c>
      <c r="F307" s="29">
        <v>8.3411323491811107</v>
      </c>
      <c r="G307" s="29"/>
      <c r="H307" s="29"/>
    </row>
    <row r="308" spans="3:15" ht="15.75" thickBot="1" x14ac:dyDescent="0.3">
      <c r="C308" s="30" t="s">
        <v>55</v>
      </c>
      <c r="D308" s="30">
        <v>149</v>
      </c>
      <c r="E308" s="30">
        <v>1900.0419333333323</v>
      </c>
      <c r="F308" s="30"/>
      <c r="G308" s="30"/>
      <c r="H308" s="30"/>
    </row>
    <row r="309" spans="3:15" ht="15.75" thickBot="1" x14ac:dyDescent="0.3"/>
    <row r="310" spans="3:15" x14ac:dyDescent="0.25">
      <c r="C310" s="31"/>
      <c r="D310" s="31" t="s">
        <v>62</v>
      </c>
      <c r="E310" s="31" t="s">
        <v>50</v>
      </c>
      <c r="F310" s="31" t="s">
        <v>63</v>
      </c>
      <c r="G310" s="31" t="s">
        <v>64</v>
      </c>
      <c r="H310" s="31" t="s">
        <v>65</v>
      </c>
      <c r="I310" s="31" t="s">
        <v>66</v>
      </c>
      <c r="J310" s="31" t="s">
        <v>67</v>
      </c>
      <c r="K310" s="31" t="s">
        <v>68</v>
      </c>
    </row>
    <row r="311" spans="3:15" x14ac:dyDescent="0.25">
      <c r="C311" s="29" t="s">
        <v>56</v>
      </c>
      <c r="D311" s="29">
        <v>8.1541918175721069</v>
      </c>
      <c r="E311" s="29">
        <v>0.85388903306003139</v>
      </c>
      <c r="F311" s="29">
        <v>9.5494748168276793</v>
      </c>
      <c r="G311" s="29">
        <v>4.3391526771252524E-17</v>
      </c>
      <c r="H311" s="29">
        <v>6.4666119375785991</v>
      </c>
      <c r="I311" s="29">
        <v>9.8417716975656155</v>
      </c>
      <c r="J311" s="29">
        <v>6.4666119375785991</v>
      </c>
      <c r="K311" s="29">
        <v>9.8417716975656155</v>
      </c>
    </row>
    <row r="312" spans="3:15" x14ac:dyDescent="0.25">
      <c r="C312" s="29" t="s">
        <v>16</v>
      </c>
      <c r="D312" s="29">
        <v>1.2470824949698149</v>
      </c>
      <c r="E312" s="29">
        <v>0.31732912699468419</v>
      </c>
      <c r="F312" s="29">
        <v>3.9299339042101411</v>
      </c>
      <c r="G312" s="29">
        <v>1.3073742729269021E-4</v>
      </c>
      <c r="H312" s="29">
        <v>0.61993045375782174</v>
      </c>
      <c r="I312" s="29">
        <v>1.8742345361818082</v>
      </c>
      <c r="J312" s="29">
        <v>0.61993045375782174</v>
      </c>
      <c r="K312" s="29">
        <v>1.8742345361818082</v>
      </c>
    </row>
    <row r="313" spans="3:15" x14ac:dyDescent="0.25">
      <c r="C313" s="29" t="s">
        <v>18</v>
      </c>
      <c r="D313" s="29">
        <v>7.8572606371314979</v>
      </c>
      <c r="E313" s="29">
        <v>1.0367828825776437</v>
      </c>
      <c r="F313" s="29">
        <v>7.5785015061174823</v>
      </c>
      <c r="G313" s="29">
        <v>3.7099645177342699E-12</v>
      </c>
      <c r="H313" s="29">
        <v>5.8082192923919216</v>
      </c>
      <c r="I313" s="29">
        <v>9.9063019818710742</v>
      </c>
      <c r="J313" s="29">
        <v>5.8082192923919216</v>
      </c>
      <c r="K313" s="29">
        <v>9.9063019818710742</v>
      </c>
    </row>
    <row r="314" spans="3:15" ht="15.75" thickBot="1" x14ac:dyDescent="0.3">
      <c r="C314" s="30" t="s">
        <v>92</v>
      </c>
      <c r="D314" s="30">
        <v>-2.7165143276171575</v>
      </c>
      <c r="E314" s="30">
        <v>0.36698135606913096</v>
      </c>
      <c r="F314" s="30">
        <v>-7.4023224414305879</v>
      </c>
      <c r="G314" s="30">
        <v>9.7819190338174378E-12</v>
      </c>
      <c r="H314" s="30">
        <v>-3.4417963360013304</v>
      </c>
      <c r="I314" s="30">
        <v>-1.9912323192329846</v>
      </c>
      <c r="J314" s="30">
        <v>-3.4417963360013304</v>
      </c>
      <c r="K314" s="30">
        <v>-1.9912323192329846</v>
      </c>
    </row>
    <row r="317" spans="3:15" x14ac:dyDescent="0.25">
      <c r="N317" t="s">
        <v>45</v>
      </c>
    </row>
    <row r="318" spans="3:15" ht="15.75" thickBot="1" x14ac:dyDescent="0.3">
      <c r="C318" t="s">
        <v>70</v>
      </c>
      <c r="H318" t="s">
        <v>75</v>
      </c>
    </row>
    <row r="319" spans="3:15" ht="15.75" thickBot="1" x14ac:dyDescent="0.3">
      <c r="N319" s="117" t="s">
        <v>46</v>
      </c>
      <c r="O319" s="117"/>
    </row>
    <row r="320" spans="3:15" x14ac:dyDescent="0.25">
      <c r="C320" s="31" t="s">
        <v>71</v>
      </c>
      <c r="D320" s="31" t="s">
        <v>72</v>
      </c>
      <c r="E320" s="31" t="s">
        <v>73</v>
      </c>
      <c r="F320" s="31" t="s">
        <v>74</v>
      </c>
      <c r="H320" s="31" t="s">
        <v>76</v>
      </c>
      <c r="I320" s="31" t="s">
        <v>11</v>
      </c>
      <c r="N320" s="29" t="s">
        <v>47</v>
      </c>
      <c r="O320" s="29">
        <v>0.59921947196398517</v>
      </c>
    </row>
    <row r="321" spans="3:22" x14ac:dyDescent="0.25">
      <c r="C321" s="29">
        <v>1</v>
      </c>
      <c r="D321" s="29">
        <v>11.60315695676158</v>
      </c>
      <c r="E321" s="29">
        <v>0.89684304323841957</v>
      </c>
      <c r="F321" s="29">
        <v>0.31370442438823515</v>
      </c>
      <c r="H321" s="29">
        <v>0.33333333333333331</v>
      </c>
      <c r="I321" s="29">
        <v>5.9</v>
      </c>
      <c r="N321" s="29" t="s">
        <v>48</v>
      </c>
      <c r="O321" s="29">
        <v>0.35906397558079717</v>
      </c>
    </row>
    <row r="322" spans="3:22" x14ac:dyDescent="0.25">
      <c r="C322" s="29">
        <v>2</v>
      </c>
      <c r="D322" s="29">
        <v>11.60315695676158</v>
      </c>
      <c r="E322" s="29">
        <v>2.8968430432384196</v>
      </c>
      <c r="F322" s="29">
        <v>1.0132792870207794</v>
      </c>
      <c r="H322" s="29">
        <v>1</v>
      </c>
      <c r="I322" s="29">
        <v>6.2</v>
      </c>
      <c r="N322" s="29" t="s">
        <v>49</v>
      </c>
      <c r="O322" s="29">
        <v>0.34589405727081357</v>
      </c>
    </row>
    <row r="323" spans="3:22" x14ac:dyDescent="0.25">
      <c r="C323" s="29">
        <v>3</v>
      </c>
      <c r="D323" s="29">
        <v>14.54202062205626</v>
      </c>
      <c r="E323" s="29">
        <v>4.4579793779437402</v>
      </c>
      <c r="F323" s="29">
        <v>1.5593451554718536</v>
      </c>
      <c r="H323" s="29">
        <v>1.6666666666666665</v>
      </c>
      <c r="I323" s="29">
        <v>6.6</v>
      </c>
      <c r="N323" s="29" t="s">
        <v>50</v>
      </c>
      <c r="O323" s="29">
        <v>2.8881018592115324</v>
      </c>
    </row>
    <row r="324" spans="3:22" ht="15.75" thickBot="1" x14ac:dyDescent="0.3">
      <c r="C324" s="29">
        <v>4</v>
      </c>
      <c r="D324" s="29">
        <v>14.54202062205626</v>
      </c>
      <c r="E324" s="29">
        <v>3.6579793779437395</v>
      </c>
      <c r="F324" s="29">
        <v>1.2795152104188356</v>
      </c>
      <c r="H324" s="29">
        <v>2.3333333333333335</v>
      </c>
      <c r="I324" s="29">
        <v>6.6</v>
      </c>
      <c r="N324" s="30" t="s">
        <v>51</v>
      </c>
      <c r="O324" s="30">
        <v>150</v>
      </c>
    </row>
    <row r="325" spans="3:22" x14ac:dyDescent="0.25">
      <c r="C325" s="29">
        <v>5</v>
      </c>
      <c r="D325" s="29">
        <v>10.133725124114232</v>
      </c>
      <c r="E325" s="29">
        <v>-2.5337251241142322</v>
      </c>
      <c r="F325" s="29">
        <v>-0.88626520282541998</v>
      </c>
      <c r="H325" s="29">
        <v>3</v>
      </c>
      <c r="I325" s="29">
        <v>6.8</v>
      </c>
    </row>
    <row r="326" spans="3:22" ht="15.75" thickBot="1" x14ac:dyDescent="0.3">
      <c r="C326" s="29">
        <v>6</v>
      </c>
      <c r="D326" s="29">
        <v>16.011452454703605</v>
      </c>
      <c r="E326" s="29">
        <v>2.4885475452963952</v>
      </c>
      <c r="F326" s="29">
        <v>0.87046265357764041</v>
      </c>
      <c r="H326" s="29">
        <v>3.6666666666666665</v>
      </c>
      <c r="I326" s="29">
        <v>7.2</v>
      </c>
      <c r="N326" t="s">
        <v>52</v>
      </c>
    </row>
    <row r="327" spans="3:22" x14ac:dyDescent="0.25">
      <c r="C327" s="29">
        <v>7</v>
      </c>
      <c r="D327" s="29">
        <v>13.07258878940892</v>
      </c>
      <c r="E327" s="29">
        <v>2.7411210591079538E-2</v>
      </c>
      <c r="F327" s="29">
        <v>9.5880969419231046E-3</v>
      </c>
      <c r="H327" s="29">
        <v>4.333333333333333</v>
      </c>
      <c r="I327" s="29">
        <v>7.2</v>
      </c>
      <c r="N327" s="31"/>
      <c r="O327" s="31" t="s">
        <v>57</v>
      </c>
      <c r="P327" s="31" t="s">
        <v>58</v>
      </c>
      <c r="Q327" s="31" t="s">
        <v>59</v>
      </c>
      <c r="R327" s="31" t="s">
        <v>60</v>
      </c>
      <c r="S327" s="31" t="s">
        <v>61</v>
      </c>
    </row>
    <row r="328" spans="3:22" x14ac:dyDescent="0.25">
      <c r="C328" s="29">
        <v>8</v>
      </c>
      <c r="D328" s="29">
        <v>13.07258878940892</v>
      </c>
      <c r="E328" s="29">
        <v>1.8274112105910802</v>
      </c>
      <c r="F328" s="29">
        <v>0.63920547331121313</v>
      </c>
      <c r="H328" s="29">
        <v>4.9999999999999991</v>
      </c>
      <c r="I328" s="29">
        <v>7.3</v>
      </c>
      <c r="N328" s="29" t="s">
        <v>53</v>
      </c>
      <c r="O328" s="29">
        <v>3</v>
      </c>
      <c r="P328" s="29">
        <v>682.23661035289024</v>
      </c>
      <c r="Q328" s="29">
        <v>227.4122034509634</v>
      </c>
      <c r="R328" s="29">
        <v>27.263948578071606</v>
      </c>
      <c r="S328" s="29">
        <v>4.6402583442638423E-14</v>
      </c>
    </row>
    <row r="329" spans="3:22" x14ac:dyDescent="0.25">
      <c r="C329" s="29">
        <v>9</v>
      </c>
      <c r="D329" s="29">
        <v>13.142521797451366</v>
      </c>
      <c r="E329" s="29">
        <v>3.9574782025486357</v>
      </c>
      <c r="F329" s="29">
        <v>1.3842761349596249</v>
      </c>
      <c r="H329" s="29">
        <v>5.6666666666666661</v>
      </c>
      <c r="I329" s="29">
        <v>7.4</v>
      </c>
      <c r="N329" s="29" t="s">
        <v>54</v>
      </c>
      <c r="O329" s="29">
        <v>146</v>
      </c>
      <c r="P329" s="29">
        <v>1217.805322980442</v>
      </c>
      <c r="Q329" s="29">
        <v>8.3411323491811107</v>
      </c>
      <c r="R329" s="29"/>
      <c r="S329" s="29"/>
    </row>
    <row r="330" spans="3:22" ht="15.75" thickBot="1" x14ac:dyDescent="0.3">
      <c r="C330" s="29">
        <v>10</v>
      </c>
      <c r="D330" s="29">
        <v>11.895439302481552</v>
      </c>
      <c r="E330" s="29">
        <v>-2.6954393024815531</v>
      </c>
      <c r="F330" s="29">
        <v>-0.94283078988394664</v>
      </c>
      <c r="H330" s="29">
        <v>6.333333333333333</v>
      </c>
      <c r="I330" s="29">
        <v>7.4</v>
      </c>
      <c r="N330" s="30" t="s">
        <v>55</v>
      </c>
      <c r="O330" s="30">
        <v>149</v>
      </c>
      <c r="P330" s="30">
        <v>1900.0419333333323</v>
      </c>
      <c r="Q330" s="30"/>
      <c r="R330" s="30"/>
      <c r="S330" s="30"/>
    </row>
    <row r="331" spans="3:22" ht="15.75" thickBot="1" x14ac:dyDescent="0.3">
      <c r="C331" s="29">
        <v>11</v>
      </c>
      <c r="D331" s="29">
        <v>13.07258878940892</v>
      </c>
      <c r="E331" s="29">
        <v>-2.7725887894089194</v>
      </c>
      <c r="F331" s="29">
        <v>-0.9698167107436384</v>
      </c>
      <c r="H331" s="29">
        <v>6.9999999999999991</v>
      </c>
      <c r="I331" s="29">
        <v>7.5</v>
      </c>
    </row>
    <row r="332" spans="3:22" x14ac:dyDescent="0.25">
      <c r="C332" s="29">
        <v>12</v>
      </c>
      <c r="D332" s="29">
        <v>14.54202062205626</v>
      </c>
      <c r="E332" s="29">
        <v>4.7579793779437409</v>
      </c>
      <c r="F332" s="29">
        <v>1.6642813848667353</v>
      </c>
      <c r="H332" s="29">
        <v>7.6666666666666661</v>
      </c>
      <c r="I332" s="29">
        <v>7.5</v>
      </c>
      <c r="N332" s="31"/>
      <c r="O332" s="31" t="s">
        <v>62</v>
      </c>
      <c r="P332" s="31" t="s">
        <v>50</v>
      </c>
      <c r="Q332" s="31" t="s">
        <v>63</v>
      </c>
      <c r="R332" s="31" t="s">
        <v>64</v>
      </c>
      <c r="S332" s="31" t="s">
        <v>65</v>
      </c>
      <c r="T332" s="31" t="s">
        <v>66</v>
      </c>
      <c r="U332" s="31" t="s">
        <v>67</v>
      </c>
      <c r="V332" s="31" t="s">
        <v>68</v>
      </c>
    </row>
    <row r="333" spans="3:22" x14ac:dyDescent="0.25">
      <c r="C333" s="29">
        <v>13</v>
      </c>
      <c r="D333" s="29">
        <v>9.401274312541922</v>
      </c>
      <c r="E333" s="29">
        <v>-1.3012743125419224</v>
      </c>
      <c r="F333" s="29">
        <v>-0.45516939922188687</v>
      </c>
      <c r="H333" s="29">
        <v>8.3333333333333339</v>
      </c>
      <c r="I333" s="29">
        <v>7.6</v>
      </c>
      <c r="N333" s="29" t="s">
        <v>56</v>
      </c>
      <c r="O333" s="29">
        <v>8.1541918175721069</v>
      </c>
      <c r="P333" s="29">
        <v>0.85388903306003139</v>
      </c>
      <c r="Q333" s="29">
        <v>9.5494748168276793</v>
      </c>
      <c r="R333" s="29">
        <v>4.3391526771252524E-17</v>
      </c>
      <c r="S333" s="29">
        <v>6.4666119375785991</v>
      </c>
      <c r="T333" s="29">
        <v>9.8417716975656155</v>
      </c>
      <c r="U333" s="29">
        <v>6.4666119375785991</v>
      </c>
      <c r="V333" s="29">
        <v>9.8417716975656155</v>
      </c>
    </row>
    <row r="334" spans="3:22" x14ac:dyDescent="0.25">
      <c r="C334" s="29">
        <v>14</v>
      </c>
      <c r="D334" s="29">
        <v>8.6642932914668904</v>
      </c>
      <c r="E334" s="29">
        <v>0.43570670853310922</v>
      </c>
      <c r="F334" s="29">
        <v>0.15240473038506394</v>
      </c>
      <c r="H334" s="29">
        <v>9</v>
      </c>
      <c r="I334" s="29">
        <v>7.6</v>
      </c>
      <c r="N334" s="29" t="s">
        <v>16</v>
      </c>
      <c r="O334" s="29">
        <v>1.2470824949698149</v>
      </c>
      <c r="P334" s="29">
        <v>0.31732912699468419</v>
      </c>
      <c r="Q334" s="29">
        <v>3.9299339042101411</v>
      </c>
      <c r="R334" s="29">
        <v>1.3073742729269021E-4</v>
      </c>
      <c r="S334" s="29">
        <v>0.61993045375782174</v>
      </c>
      <c r="T334" s="29">
        <v>1.8742345361818082</v>
      </c>
      <c r="U334" s="29">
        <v>0.61993045375782174</v>
      </c>
      <c r="V334" s="29">
        <v>1.8742345361818082</v>
      </c>
    </row>
    <row r="335" spans="3:22" x14ac:dyDescent="0.25">
      <c r="C335" s="29">
        <v>15</v>
      </c>
      <c r="D335" s="29">
        <v>13.142521797451366</v>
      </c>
      <c r="E335" s="29">
        <v>2.5574782025486336</v>
      </c>
      <c r="F335" s="29">
        <v>0.89457373111684324</v>
      </c>
      <c r="H335" s="29">
        <v>9.6666666666666661</v>
      </c>
      <c r="I335" s="29">
        <v>7.6</v>
      </c>
      <c r="N335" s="29" t="s">
        <v>18</v>
      </c>
      <c r="O335" s="29">
        <v>7.8572606371314979</v>
      </c>
      <c r="P335" s="29">
        <v>1.0367828825776437</v>
      </c>
      <c r="Q335" s="29">
        <v>7.5785015061174823</v>
      </c>
      <c r="R335" s="29">
        <v>3.7099645177342699E-12</v>
      </c>
      <c r="S335" s="29">
        <v>5.8082192923919216</v>
      </c>
      <c r="T335" s="29">
        <v>9.9063019818710742</v>
      </c>
      <c r="U335" s="29">
        <v>5.8082192923919216</v>
      </c>
      <c r="V335" s="29">
        <v>9.9063019818710742</v>
      </c>
    </row>
    <row r="336" spans="3:22" ht="15.75" thickBot="1" x14ac:dyDescent="0.3">
      <c r="C336" s="29">
        <v>16</v>
      </c>
      <c r="D336" s="29">
        <v>10.133725124114232</v>
      </c>
      <c r="E336" s="29">
        <v>-0.33372512411423116</v>
      </c>
      <c r="F336" s="29">
        <v>-0.11673285392962102</v>
      </c>
      <c r="H336" s="29">
        <v>10.333333333333334</v>
      </c>
      <c r="I336" s="29">
        <v>7.7</v>
      </c>
      <c r="K336">
        <v>17</v>
      </c>
      <c r="N336" s="30" t="s">
        <v>92</v>
      </c>
      <c r="O336" s="30">
        <v>-2.7165143276171575</v>
      </c>
      <c r="P336" s="30">
        <v>0.36698135606913096</v>
      </c>
      <c r="Q336" s="30">
        <v>-7.4023224414305879</v>
      </c>
      <c r="R336" s="30">
        <v>9.7819190338174378E-12</v>
      </c>
      <c r="S336" s="30">
        <v>-3.4417963360013304</v>
      </c>
      <c r="T336" s="30">
        <v>-1.9912323192329846</v>
      </c>
      <c r="U336" s="30">
        <v>-3.4417963360013304</v>
      </c>
      <c r="V336" s="30">
        <v>-1.9912323192329846</v>
      </c>
    </row>
    <row r="337" spans="3:15" x14ac:dyDescent="0.25">
      <c r="C337" s="29">
        <v>17</v>
      </c>
      <c r="D337" s="29">
        <v>13.142521797451366</v>
      </c>
      <c r="E337" s="29">
        <v>6.3574782025486343</v>
      </c>
      <c r="F337" s="29">
        <v>2.2237659701186776</v>
      </c>
      <c r="H337" s="29">
        <v>11</v>
      </c>
      <c r="I337" s="29">
        <v>7.8</v>
      </c>
      <c r="K337">
        <v>60</v>
      </c>
    </row>
    <row r="338" spans="3:15" x14ac:dyDescent="0.25">
      <c r="C338" s="29">
        <v>18</v>
      </c>
      <c r="D338" s="29">
        <v>16.011452454703605</v>
      </c>
      <c r="E338" s="29">
        <v>0.1885475452963945</v>
      </c>
      <c r="F338" s="29">
        <v>6.5951561550214297E-2</v>
      </c>
      <c r="H338" s="29">
        <v>11.666666666666666</v>
      </c>
      <c r="I338" s="29">
        <v>7.9</v>
      </c>
      <c r="K338">
        <v>65</v>
      </c>
    </row>
    <row r="339" spans="3:15" x14ac:dyDescent="0.25">
      <c r="C339" s="29">
        <v>19</v>
      </c>
      <c r="D339" s="29">
        <v>11.60315695676158</v>
      </c>
      <c r="E339" s="29">
        <v>-3.6031569567615804</v>
      </c>
      <c r="F339" s="29">
        <v>-1.2603390165349893</v>
      </c>
      <c r="H339" s="29">
        <v>12.333333333333334</v>
      </c>
      <c r="I339" s="29">
        <v>7.9</v>
      </c>
      <c r="K339">
        <v>122</v>
      </c>
    </row>
    <row r="340" spans="3:15" x14ac:dyDescent="0.25">
      <c r="C340" s="29">
        <v>20</v>
      </c>
      <c r="D340" s="29">
        <v>8.1541918175721069</v>
      </c>
      <c r="E340" s="29">
        <v>4.0458081824278924</v>
      </c>
      <c r="F340" s="29">
        <v>1.4151728517298081</v>
      </c>
      <c r="H340" s="29">
        <v>13</v>
      </c>
      <c r="I340" s="29">
        <v>7.9</v>
      </c>
      <c r="N340" t="s">
        <v>75</v>
      </c>
    </row>
    <row r="341" spans="3:15" ht="15.75" thickBot="1" x14ac:dyDescent="0.3">
      <c r="C341" s="29">
        <v>21</v>
      </c>
      <c r="D341" s="29">
        <v>10.648356807511737</v>
      </c>
      <c r="E341" s="29">
        <v>0.45164319248826246</v>
      </c>
      <c r="F341" s="29">
        <v>0.15797911217194996</v>
      </c>
      <c r="H341" s="29">
        <v>13.666666666666666</v>
      </c>
      <c r="I341" s="29">
        <v>8</v>
      </c>
    </row>
    <row r="342" spans="3:15" x14ac:dyDescent="0.25">
      <c r="C342" s="29">
        <v>22</v>
      </c>
      <c r="D342" s="29">
        <v>16.011452454703605</v>
      </c>
      <c r="E342" s="29">
        <v>0.78854754529639592</v>
      </c>
      <c r="F342" s="29">
        <v>0.27582402033997805</v>
      </c>
      <c r="H342" s="29">
        <v>14.333333333333334</v>
      </c>
      <c r="I342" s="29">
        <v>8</v>
      </c>
      <c r="N342" s="31" t="s">
        <v>76</v>
      </c>
      <c r="O342" s="31" t="s">
        <v>11</v>
      </c>
    </row>
    <row r="343" spans="3:15" x14ac:dyDescent="0.25">
      <c r="C343" s="29">
        <v>23</v>
      </c>
      <c r="D343" s="29">
        <v>7.1948614588195525</v>
      </c>
      <c r="E343" s="29">
        <v>4.6051385411804482</v>
      </c>
      <c r="F343" s="29">
        <v>1.6108195811750736</v>
      </c>
      <c r="H343" s="29">
        <v>15</v>
      </c>
      <c r="I343" s="29">
        <v>8</v>
      </c>
      <c r="N343" s="29">
        <v>0.33333333333333331</v>
      </c>
      <c r="O343" s="29">
        <v>5.9</v>
      </c>
    </row>
    <row r="344" spans="3:15" x14ac:dyDescent="0.25">
      <c r="C344" s="29">
        <v>24</v>
      </c>
      <c r="D344" s="29">
        <v>13.07258878940892</v>
      </c>
      <c r="E344" s="29">
        <v>0.92741121059107989</v>
      </c>
      <c r="F344" s="29">
        <v>0.32439678512656811</v>
      </c>
      <c r="H344" s="29">
        <v>15.666666666666666</v>
      </c>
      <c r="I344" s="29">
        <v>8.1</v>
      </c>
      <c r="N344" s="29">
        <v>1</v>
      </c>
      <c r="O344" s="29">
        <v>6.2</v>
      </c>
    </row>
    <row r="345" spans="3:15" x14ac:dyDescent="0.25">
      <c r="C345" s="29">
        <v>25</v>
      </c>
      <c r="D345" s="29">
        <v>11.60315695676158</v>
      </c>
      <c r="E345" s="29">
        <v>-1.1031569567615804</v>
      </c>
      <c r="F345" s="29">
        <v>-0.38587043824430906</v>
      </c>
      <c r="H345" s="29">
        <v>16.333333333333332</v>
      </c>
      <c r="I345" s="29">
        <v>8.1</v>
      </c>
      <c r="N345" s="29">
        <v>1.6666666666666665</v>
      </c>
      <c r="O345" s="29">
        <v>6.6</v>
      </c>
    </row>
    <row r="346" spans="3:15" x14ac:dyDescent="0.25">
      <c r="C346" s="29">
        <v>26</v>
      </c>
      <c r="D346" s="29">
        <v>10.648356807511737</v>
      </c>
      <c r="E346" s="29">
        <v>-4.448356807511737</v>
      </c>
      <c r="F346" s="29">
        <v>-1.5559793012777832</v>
      </c>
      <c r="H346" s="29">
        <v>16.999999999999996</v>
      </c>
      <c r="I346" s="29">
        <v>8.1</v>
      </c>
      <c r="N346" s="29">
        <v>2.3333333333333335</v>
      </c>
      <c r="O346" s="29">
        <v>6.6</v>
      </c>
    </row>
    <row r="347" spans="3:15" x14ac:dyDescent="0.25">
      <c r="C347" s="29">
        <v>27</v>
      </c>
      <c r="D347" s="29">
        <v>13.07258878940892</v>
      </c>
      <c r="E347" s="29">
        <v>3.8274112105910785</v>
      </c>
      <c r="F347" s="29">
        <v>1.3387803359437567</v>
      </c>
      <c r="H347" s="29">
        <v>17.666666666666664</v>
      </c>
      <c r="I347" s="29">
        <v>8.1</v>
      </c>
      <c r="N347" s="29">
        <v>3</v>
      </c>
      <c r="O347" s="29">
        <v>6.8</v>
      </c>
    </row>
    <row r="348" spans="3:15" x14ac:dyDescent="0.25">
      <c r="C348" s="29">
        <v>28</v>
      </c>
      <c r="D348" s="29">
        <v>10.133725124114232</v>
      </c>
      <c r="E348" s="29">
        <v>-2.2337251241142315</v>
      </c>
      <c r="F348" s="29">
        <v>-0.7813289734305382</v>
      </c>
      <c r="H348" s="29">
        <v>18.333333333333332</v>
      </c>
      <c r="I348" s="29">
        <v>8.1999999999999993</v>
      </c>
      <c r="N348" s="29">
        <v>3.6666666666666665</v>
      </c>
      <c r="O348" s="29">
        <v>7.2</v>
      </c>
    </row>
    <row r="349" spans="3:15" x14ac:dyDescent="0.25">
      <c r="C349" s="29">
        <v>29</v>
      </c>
      <c r="D349" s="29">
        <v>10.133725124114232</v>
      </c>
      <c r="E349" s="29">
        <v>-0.53372512411423223</v>
      </c>
      <c r="F349" s="29">
        <v>-0.18669034019287581</v>
      </c>
      <c r="H349" s="29">
        <v>18.999999999999996</v>
      </c>
      <c r="I349" s="29">
        <v>8.3000000000000007</v>
      </c>
      <c r="N349" s="29">
        <v>4.333333333333333</v>
      </c>
      <c r="O349" s="29">
        <v>7.2</v>
      </c>
    </row>
    <row r="350" spans="3:15" x14ac:dyDescent="0.25">
      <c r="C350" s="29">
        <v>30</v>
      </c>
      <c r="D350" s="29">
        <v>13.07258878940892</v>
      </c>
      <c r="E350" s="29">
        <v>3.2274112105910806</v>
      </c>
      <c r="F350" s="29">
        <v>1.1289078771539942</v>
      </c>
      <c r="H350" s="29">
        <v>19.666666666666664</v>
      </c>
      <c r="I350" s="29">
        <v>8.4</v>
      </c>
      <c r="N350" s="29">
        <v>4.9999999999999991</v>
      </c>
      <c r="O350" s="29">
        <v>7.3</v>
      </c>
    </row>
    <row r="351" spans="3:15" x14ac:dyDescent="0.25">
      <c r="C351" s="29">
        <v>31</v>
      </c>
      <c r="D351" s="29">
        <v>10.133725124114232</v>
      </c>
      <c r="E351" s="29">
        <v>1.0662748758857674</v>
      </c>
      <c r="F351" s="29">
        <v>0.37296954991315945</v>
      </c>
      <c r="H351" s="29">
        <v>20.333333333333332</v>
      </c>
      <c r="I351" s="29">
        <v>8.4</v>
      </c>
      <c r="N351" s="29">
        <v>5.6666666666666661</v>
      </c>
      <c r="O351" s="29">
        <v>7.4</v>
      </c>
    </row>
    <row r="352" spans="3:15" x14ac:dyDescent="0.25">
      <c r="C352" s="29">
        <v>32</v>
      </c>
      <c r="D352" s="29">
        <v>13.07258878940892</v>
      </c>
      <c r="E352" s="29">
        <v>2.7411210591079538E-2</v>
      </c>
      <c r="F352" s="29">
        <v>9.5880969419231046E-3</v>
      </c>
      <c r="H352" s="29">
        <v>20.999999999999996</v>
      </c>
      <c r="I352" s="29">
        <v>8.5</v>
      </c>
      <c r="N352" s="29">
        <v>6.333333333333333</v>
      </c>
      <c r="O352" s="29">
        <v>7.4</v>
      </c>
    </row>
    <row r="353" spans="3:15" x14ac:dyDescent="0.25">
      <c r="C353" s="29">
        <v>33</v>
      </c>
      <c r="D353" s="29">
        <v>10.648356807511737</v>
      </c>
      <c r="E353" s="29">
        <v>-2.6483568075117372</v>
      </c>
      <c r="F353" s="29">
        <v>-0.92636192490849345</v>
      </c>
      <c r="H353" s="29">
        <v>21.666666666666664</v>
      </c>
      <c r="I353" s="29">
        <v>8.6</v>
      </c>
      <c r="N353" s="29">
        <v>6.9999999999999991</v>
      </c>
      <c r="O353" s="29">
        <v>7.5</v>
      </c>
    </row>
    <row r="354" spans="3:15" x14ac:dyDescent="0.25">
      <c r="C354" s="29">
        <v>34</v>
      </c>
      <c r="D354" s="29">
        <v>14.54202062205626</v>
      </c>
      <c r="E354" s="29">
        <v>1.5579793779437416</v>
      </c>
      <c r="F354" s="29">
        <v>0.54496160465466492</v>
      </c>
      <c r="H354" s="29">
        <v>22.333333333333332</v>
      </c>
      <c r="I354" s="29">
        <v>8.6999999999999993</v>
      </c>
      <c r="N354" s="29">
        <v>7.6666666666666661</v>
      </c>
      <c r="O354" s="29">
        <v>7.5</v>
      </c>
    </row>
    <row r="355" spans="3:15" x14ac:dyDescent="0.25">
      <c r="C355" s="29">
        <v>35</v>
      </c>
      <c r="D355" s="29">
        <v>14.54202062205626</v>
      </c>
      <c r="E355" s="29">
        <v>-4.1420206220562594</v>
      </c>
      <c r="F355" s="29">
        <v>-1.4488267538480866</v>
      </c>
      <c r="H355" s="29">
        <v>22.999999999999996</v>
      </c>
      <c r="I355" s="29">
        <v>8.6999999999999993</v>
      </c>
      <c r="N355" s="29">
        <v>8.3333333333333339</v>
      </c>
      <c r="O355" s="29">
        <v>7.6</v>
      </c>
    </row>
    <row r="356" spans="3:15" x14ac:dyDescent="0.25">
      <c r="C356" s="29">
        <v>36</v>
      </c>
      <c r="D356" s="29">
        <v>11.895439302481552</v>
      </c>
      <c r="E356" s="29">
        <v>-4.495439302481552</v>
      </c>
      <c r="F356" s="29">
        <v>-1.5724481662532361</v>
      </c>
      <c r="H356" s="29">
        <v>23.666666666666664</v>
      </c>
      <c r="I356" s="29">
        <v>8.6999999999999993</v>
      </c>
      <c r="N356" s="29">
        <v>9</v>
      </c>
      <c r="O356" s="29">
        <v>7.6</v>
      </c>
    </row>
    <row r="357" spans="3:15" x14ac:dyDescent="0.25">
      <c r="C357" s="29">
        <v>37</v>
      </c>
      <c r="D357" s="29">
        <v>9.401274312541922</v>
      </c>
      <c r="E357" s="29">
        <v>1.098725687458078</v>
      </c>
      <c r="F357" s="29">
        <v>0.3843204359371663</v>
      </c>
      <c r="H357" s="29">
        <v>24.333333333333332</v>
      </c>
      <c r="I357" s="29">
        <v>8.8000000000000007</v>
      </c>
      <c r="N357" s="29">
        <v>9.6666666666666661</v>
      </c>
      <c r="O357" s="29">
        <v>7.6</v>
      </c>
    </row>
    <row r="358" spans="3:15" x14ac:dyDescent="0.25">
      <c r="C358" s="29">
        <v>38</v>
      </c>
      <c r="D358" s="29">
        <v>11.60315695676158</v>
      </c>
      <c r="E358" s="29">
        <v>0.39684304323841957</v>
      </c>
      <c r="F358" s="29">
        <v>0.1388107087300991</v>
      </c>
      <c r="H358" s="29">
        <v>24.999999999999996</v>
      </c>
      <c r="I358" s="29">
        <v>8.8000000000000007</v>
      </c>
      <c r="N358" s="29">
        <v>10.333333333333334</v>
      </c>
      <c r="O358" s="29">
        <v>7.7</v>
      </c>
    </row>
    <row r="359" spans="3:15" x14ac:dyDescent="0.25">
      <c r="C359" s="29">
        <v>39</v>
      </c>
      <c r="D359" s="29">
        <v>16.011452454703605</v>
      </c>
      <c r="E359" s="29">
        <v>-1.5114524547036048</v>
      </c>
      <c r="F359" s="29">
        <v>-0.528687071687448</v>
      </c>
      <c r="H359" s="29">
        <v>25.666666666666664</v>
      </c>
      <c r="I359" s="29">
        <v>8.9</v>
      </c>
      <c r="N359" s="29">
        <v>11</v>
      </c>
      <c r="O359" s="29">
        <v>7.8</v>
      </c>
    </row>
    <row r="360" spans="3:15" x14ac:dyDescent="0.25">
      <c r="C360" s="29">
        <v>40</v>
      </c>
      <c r="D360" s="29">
        <v>10.648356807511737</v>
      </c>
      <c r="E360" s="29">
        <v>-4.7483568075117368</v>
      </c>
      <c r="F360" s="29">
        <v>-1.6609155306726648</v>
      </c>
      <c r="H360" s="29">
        <v>26.333333333333332</v>
      </c>
      <c r="I360" s="29">
        <v>9</v>
      </c>
      <c r="N360" s="29">
        <v>11.666666666666666</v>
      </c>
      <c r="O360" s="29">
        <v>7.9</v>
      </c>
    </row>
    <row r="361" spans="3:15" x14ac:dyDescent="0.25">
      <c r="C361" s="29">
        <v>41</v>
      </c>
      <c r="D361" s="29">
        <v>11.60315695676158</v>
      </c>
      <c r="E361" s="29">
        <v>-2.6031569567615804</v>
      </c>
      <c r="F361" s="29">
        <v>-0.91055158521871726</v>
      </c>
      <c r="H361" s="29">
        <v>26.999999999999996</v>
      </c>
      <c r="I361" s="29">
        <v>9</v>
      </c>
      <c r="N361" s="29">
        <v>12.333333333333334</v>
      </c>
      <c r="O361" s="29">
        <v>7.9</v>
      </c>
    </row>
    <row r="362" spans="3:15" x14ac:dyDescent="0.25">
      <c r="C362" s="29">
        <v>42</v>
      </c>
      <c r="D362" s="29">
        <v>13.07258878940892</v>
      </c>
      <c r="E362" s="29">
        <v>2.7274112105910806</v>
      </c>
      <c r="F362" s="29">
        <v>0.95401416149585816</v>
      </c>
      <c r="H362" s="29">
        <v>27.666666666666664</v>
      </c>
      <c r="I362" s="29">
        <v>9</v>
      </c>
      <c r="N362" s="29">
        <v>13</v>
      </c>
      <c r="O362" s="29">
        <v>7.9</v>
      </c>
    </row>
    <row r="363" spans="3:15" x14ac:dyDescent="0.25">
      <c r="C363" s="29">
        <v>43</v>
      </c>
      <c r="D363" s="29">
        <v>14.54202062205626</v>
      </c>
      <c r="E363" s="29">
        <v>-0.54202062205625978</v>
      </c>
      <c r="F363" s="29">
        <v>-0.18959200110950705</v>
      </c>
      <c r="H363" s="29">
        <v>28.333333333333332</v>
      </c>
      <c r="I363" s="29">
        <v>9</v>
      </c>
      <c r="N363" s="29">
        <v>13.666666666666666</v>
      </c>
      <c r="O363" s="29">
        <v>8</v>
      </c>
    </row>
    <row r="364" spans="3:15" x14ac:dyDescent="0.25">
      <c r="C364" s="29">
        <v>44</v>
      </c>
      <c r="D364" s="29">
        <v>13.07258878940892</v>
      </c>
      <c r="E364" s="29">
        <v>2.2274112105910806</v>
      </c>
      <c r="F364" s="29">
        <v>0.77912044583772211</v>
      </c>
      <c r="H364" s="29">
        <v>28.999999999999996</v>
      </c>
      <c r="I364" s="29">
        <v>9.1</v>
      </c>
      <c r="N364" s="29">
        <v>14.333333333333334</v>
      </c>
      <c r="O364" s="29">
        <v>8</v>
      </c>
    </row>
    <row r="365" spans="3:15" x14ac:dyDescent="0.25">
      <c r="C365" s="29">
        <v>45</v>
      </c>
      <c r="D365" s="29">
        <v>13.07258878940892</v>
      </c>
      <c r="E365" s="29">
        <v>1.3274112105910802</v>
      </c>
      <c r="F365" s="29">
        <v>0.46431175765307708</v>
      </c>
      <c r="H365" s="29">
        <v>29.666666666666664</v>
      </c>
      <c r="I365" s="29">
        <v>9.1</v>
      </c>
      <c r="N365" s="29">
        <v>15</v>
      </c>
      <c r="O365" s="29">
        <v>8</v>
      </c>
    </row>
    <row r="366" spans="3:15" x14ac:dyDescent="0.25">
      <c r="C366" s="29">
        <v>46</v>
      </c>
      <c r="D366" s="29">
        <v>14.54202062205626</v>
      </c>
      <c r="E366" s="29">
        <v>0.25797937794374093</v>
      </c>
      <c r="F366" s="29">
        <v>9.0237943943510882E-2</v>
      </c>
      <c r="H366" s="29">
        <v>30.333333333333332</v>
      </c>
      <c r="I366" s="29">
        <v>9.1</v>
      </c>
      <c r="N366" s="29">
        <v>15.666666666666666</v>
      </c>
      <c r="O366" s="29">
        <v>8.1</v>
      </c>
    </row>
    <row r="367" spans="3:15" x14ac:dyDescent="0.25">
      <c r="C367" s="29">
        <v>47</v>
      </c>
      <c r="D367" s="29">
        <v>14.54202062205626</v>
      </c>
      <c r="E367" s="29">
        <v>-2.4420206220562601</v>
      </c>
      <c r="F367" s="29">
        <v>-0.85418812061042415</v>
      </c>
      <c r="H367" s="29">
        <v>30.999999999999996</v>
      </c>
      <c r="I367" s="29">
        <v>9.1999999999999993</v>
      </c>
      <c r="N367" s="29">
        <v>16.333333333333332</v>
      </c>
      <c r="O367" s="29">
        <v>8.1</v>
      </c>
    </row>
    <row r="368" spans="3:15" x14ac:dyDescent="0.25">
      <c r="C368" s="29">
        <v>48</v>
      </c>
      <c r="D368" s="29">
        <v>11.895439302481552</v>
      </c>
      <c r="E368" s="29">
        <v>-3.8954393024815523</v>
      </c>
      <c r="F368" s="29">
        <v>-1.362575707463473</v>
      </c>
      <c r="H368" s="29">
        <v>31.666666666666664</v>
      </c>
      <c r="I368" s="29">
        <v>9.3000000000000007</v>
      </c>
      <c r="N368" s="29">
        <v>16.999999999999996</v>
      </c>
      <c r="O368" s="29">
        <v>8.1</v>
      </c>
    </row>
    <row r="369" spans="3:15" x14ac:dyDescent="0.25">
      <c r="C369" s="29">
        <v>49</v>
      </c>
      <c r="D369" s="29">
        <v>9.401274312541922</v>
      </c>
      <c r="E369" s="29">
        <v>-1.0012743125419217</v>
      </c>
      <c r="F369" s="29">
        <v>-0.35023316982700498</v>
      </c>
      <c r="H369" s="29">
        <v>32.333333333333336</v>
      </c>
      <c r="I369" s="29">
        <v>9.4</v>
      </c>
      <c r="N369" s="29">
        <v>17.666666666666664</v>
      </c>
      <c r="O369" s="29">
        <v>8.1</v>
      </c>
    </row>
    <row r="370" spans="3:15" x14ac:dyDescent="0.25">
      <c r="C370" s="29">
        <v>50</v>
      </c>
      <c r="D370" s="29">
        <v>10.648356807511737</v>
      </c>
      <c r="E370" s="29">
        <v>-4.8356807511737543E-2</v>
      </c>
      <c r="F370" s="29">
        <v>-1.6914603486186088E-2</v>
      </c>
      <c r="H370" s="29">
        <v>33</v>
      </c>
      <c r="I370" s="29">
        <v>9.4</v>
      </c>
      <c r="N370" s="29">
        <v>18.333333333333332</v>
      </c>
      <c r="O370" s="29">
        <v>8.1999999999999993</v>
      </c>
    </row>
    <row r="371" spans="3:15" x14ac:dyDescent="0.25">
      <c r="C371" s="29">
        <v>51</v>
      </c>
      <c r="D371" s="29">
        <v>8.1541918175721069</v>
      </c>
      <c r="E371" s="29">
        <v>2.7458081824278935</v>
      </c>
      <c r="F371" s="29">
        <v>0.96044919101865478</v>
      </c>
      <c r="H371" s="29">
        <v>33.666666666666664</v>
      </c>
      <c r="I371" s="29">
        <v>9.4</v>
      </c>
      <c r="N371" s="29">
        <v>18.999999999999996</v>
      </c>
      <c r="O371" s="29">
        <v>8.3000000000000007</v>
      </c>
    </row>
    <row r="372" spans="3:15" x14ac:dyDescent="0.25">
      <c r="C372" s="29">
        <v>52</v>
      </c>
      <c r="D372" s="29">
        <v>7.1948614588195525</v>
      </c>
      <c r="E372" s="29">
        <v>1.5051385411804468</v>
      </c>
      <c r="F372" s="29">
        <v>0.52647854409462957</v>
      </c>
      <c r="H372" s="29">
        <v>34.333333333333336</v>
      </c>
      <c r="I372" s="29">
        <v>9.4</v>
      </c>
      <c r="N372" s="29">
        <v>19.666666666666664</v>
      </c>
      <c r="O372" s="29">
        <v>8.4</v>
      </c>
    </row>
    <row r="373" spans="3:15" x14ac:dyDescent="0.25">
      <c r="C373" s="29">
        <v>53</v>
      </c>
      <c r="D373" s="29">
        <v>11.60315695676158</v>
      </c>
      <c r="E373" s="29">
        <v>-2.1031569567615804</v>
      </c>
      <c r="F373" s="29">
        <v>-0.73565786956058121</v>
      </c>
      <c r="H373" s="29">
        <v>35</v>
      </c>
      <c r="I373" s="29">
        <v>9.5</v>
      </c>
      <c r="N373" s="29">
        <v>20.333333333333332</v>
      </c>
      <c r="O373" s="29">
        <v>8.4</v>
      </c>
    </row>
    <row r="374" spans="3:15" x14ac:dyDescent="0.25">
      <c r="C374" s="29">
        <v>54</v>
      </c>
      <c r="D374" s="29">
        <v>7.1948614588195525</v>
      </c>
      <c r="E374" s="29">
        <v>-0.3948614588195527</v>
      </c>
      <c r="F374" s="29">
        <v>-0.1381175754062873</v>
      </c>
      <c r="H374" s="29">
        <v>35.666666666666664</v>
      </c>
      <c r="I374" s="29">
        <v>9.5</v>
      </c>
      <c r="N374" s="29">
        <v>20.999999999999996</v>
      </c>
      <c r="O374" s="29">
        <v>8.5</v>
      </c>
    </row>
    <row r="375" spans="3:15" x14ac:dyDescent="0.25">
      <c r="C375" s="29">
        <v>55</v>
      </c>
      <c r="D375" s="29">
        <v>10.648356807511737</v>
      </c>
      <c r="E375" s="29">
        <v>-3.448356807511737</v>
      </c>
      <c r="F375" s="29">
        <v>-1.2061918699615111</v>
      </c>
      <c r="H375" s="29">
        <v>36.333333333333336</v>
      </c>
      <c r="I375" s="29">
        <v>9.5</v>
      </c>
      <c r="N375" s="29">
        <v>21.666666666666664</v>
      </c>
      <c r="O375" s="29">
        <v>8.6</v>
      </c>
    </row>
    <row r="376" spans="3:15" x14ac:dyDescent="0.25">
      <c r="C376" s="29">
        <v>56</v>
      </c>
      <c r="D376" s="29">
        <v>13.07258878940892</v>
      </c>
      <c r="E376" s="29">
        <v>-1.7725887894089194</v>
      </c>
      <c r="F376" s="29">
        <v>-0.6200292794273663</v>
      </c>
      <c r="H376" s="29">
        <v>37</v>
      </c>
      <c r="I376" s="29">
        <v>9.6</v>
      </c>
      <c r="N376" s="29">
        <v>22.333333333333332</v>
      </c>
      <c r="O376" s="29">
        <v>8.6999999999999993</v>
      </c>
    </row>
    <row r="377" spans="3:15" x14ac:dyDescent="0.25">
      <c r="C377" s="29">
        <v>57</v>
      </c>
      <c r="D377" s="29">
        <v>11.60315695676158</v>
      </c>
      <c r="E377" s="29">
        <v>-2.2031569567615801</v>
      </c>
      <c r="F377" s="29">
        <v>-0.77063661269220829</v>
      </c>
      <c r="H377" s="29">
        <v>37.666666666666664</v>
      </c>
      <c r="I377" s="29">
        <v>9.6999999999999993</v>
      </c>
      <c r="N377" s="29">
        <v>22.999999999999996</v>
      </c>
      <c r="O377" s="29">
        <v>8.6999999999999993</v>
      </c>
    </row>
    <row r="378" spans="3:15" x14ac:dyDescent="0.25">
      <c r="C378" s="29">
        <v>58</v>
      </c>
      <c r="D378" s="29">
        <v>11.895439302481552</v>
      </c>
      <c r="E378" s="29">
        <v>-3.2954393024815527</v>
      </c>
      <c r="F378" s="29">
        <v>-1.1527032486737099</v>
      </c>
      <c r="H378" s="29">
        <v>38.333333333333336</v>
      </c>
      <c r="I378" s="29">
        <v>9.6999999999999993</v>
      </c>
      <c r="N378" s="29">
        <v>23.666666666666664</v>
      </c>
      <c r="O378" s="29">
        <v>8.6999999999999993</v>
      </c>
    </row>
    <row r="379" spans="3:15" x14ac:dyDescent="0.25">
      <c r="C379" s="29">
        <v>59</v>
      </c>
      <c r="D379" s="29">
        <v>13.142521797451366</v>
      </c>
      <c r="E379" s="29">
        <v>3.9574782025486357</v>
      </c>
      <c r="F379" s="29">
        <v>1.3842761349596249</v>
      </c>
      <c r="H379" s="29">
        <v>39</v>
      </c>
      <c r="I379" s="29">
        <v>9.6999999999999993</v>
      </c>
      <c r="N379" s="29">
        <v>24.333333333333332</v>
      </c>
      <c r="O379" s="29">
        <v>8.8000000000000007</v>
      </c>
    </row>
    <row r="380" spans="3:15" x14ac:dyDescent="0.25">
      <c r="C380" s="29">
        <v>60</v>
      </c>
      <c r="D380" s="29">
        <v>9.401274312541922</v>
      </c>
      <c r="E380" s="29">
        <v>5.9987256874580783</v>
      </c>
      <c r="F380" s="29">
        <v>2.0982788493868996</v>
      </c>
      <c r="H380" s="29">
        <v>39.666666666666664</v>
      </c>
      <c r="I380" s="29">
        <v>9.6999999999999993</v>
      </c>
      <c r="N380" s="29">
        <v>24.999999999999996</v>
      </c>
      <c r="O380" s="29">
        <v>8.8000000000000007</v>
      </c>
    </row>
    <row r="381" spans="3:15" x14ac:dyDescent="0.25">
      <c r="C381" s="29">
        <v>61</v>
      </c>
      <c r="D381" s="29">
        <v>10.648356807511737</v>
      </c>
      <c r="E381" s="29">
        <v>0.35164319248826281</v>
      </c>
      <c r="F381" s="29">
        <v>0.12300036904032288</v>
      </c>
      <c r="H381" s="29">
        <v>40.333333333333336</v>
      </c>
      <c r="I381" s="29">
        <v>9.8000000000000007</v>
      </c>
      <c r="N381" s="29">
        <v>25.666666666666664</v>
      </c>
      <c r="O381" s="29">
        <v>8.9</v>
      </c>
    </row>
    <row r="382" spans="3:15" x14ac:dyDescent="0.25">
      <c r="C382" s="29">
        <v>62</v>
      </c>
      <c r="D382" s="29">
        <v>13.142521797451366</v>
      </c>
      <c r="E382" s="29">
        <v>2.4574782025486339</v>
      </c>
      <c r="F382" s="29">
        <v>0.85959498798521616</v>
      </c>
      <c r="H382" s="29">
        <v>41</v>
      </c>
      <c r="I382" s="29">
        <v>9.8000000000000007</v>
      </c>
      <c r="N382" s="29">
        <v>26.333333333333332</v>
      </c>
      <c r="O382" s="29">
        <v>9</v>
      </c>
    </row>
    <row r="383" spans="3:15" x14ac:dyDescent="0.25">
      <c r="C383" s="29">
        <v>63</v>
      </c>
      <c r="D383" s="29">
        <v>10.648356807511737</v>
      </c>
      <c r="E383" s="29">
        <v>-3.0483568075117375</v>
      </c>
      <c r="F383" s="29">
        <v>-1.0662768974350023</v>
      </c>
      <c r="H383" s="29">
        <v>41.666666666666664</v>
      </c>
      <c r="I383" s="29">
        <v>10</v>
      </c>
      <c r="N383" s="29">
        <v>26.999999999999996</v>
      </c>
      <c r="O383" s="29">
        <v>9</v>
      </c>
    </row>
    <row r="384" spans="3:15" x14ac:dyDescent="0.25">
      <c r="C384" s="29">
        <v>64</v>
      </c>
      <c r="D384" s="29">
        <v>10.648356807511737</v>
      </c>
      <c r="E384" s="29">
        <v>0.75164319248826317</v>
      </c>
      <c r="F384" s="29">
        <v>0.26291534156683183</v>
      </c>
      <c r="H384" s="29">
        <v>42.333333333333336</v>
      </c>
      <c r="I384" s="29">
        <v>10.3</v>
      </c>
      <c r="N384" s="29">
        <v>27.666666666666664</v>
      </c>
      <c r="O384" s="29">
        <v>9</v>
      </c>
    </row>
    <row r="385" spans="3:15" x14ac:dyDescent="0.25">
      <c r="C385" s="29">
        <v>65</v>
      </c>
      <c r="D385" s="29">
        <v>16.011452454703605</v>
      </c>
      <c r="E385" s="29">
        <v>7.4885475452963952</v>
      </c>
      <c r="F385" s="29">
        <v>2.6193998101590008</v>
      </c>
      <c r="H385" s="29">
        <v>43</v>
      </c>
      <c r="I385" s="29">
        <v>10.3</v>
      </c>
      <c r="N385" s="29">
        <v>28.333333333333332</v>
      </c>
      <c r="O385" s="29">
        <v>9</v>
      </c>
    </row>
    <row r="386" spans="3:15" x14ac:dyDescent="0.25">
      <c r="C386" s="29">
        <v>66</v>
      </c>
      <c r="D386" s="29">
        <v>13.07258878940892</v>
      </c>
      <c r="E386" s="29">
        <v>-0.67258878940891975</v>
      </c>
      <c r="F386" s="29">
        <v>-0.23526310497946712</v>
      </c>
      <c r="H386" s="29">
        <v>43.666666666666664</v>
      </c>
      <c r="I386" s="29">
        <v>10.3</v>
      </c>
      <c r="N386" s="29">
        <v>28.999999999999996</v>
      </c>
      <c r="O386" s="29">
        <v>9.1</v>
      </c>
    </row>
    <row r="387" spans="3:15" x14ac:dyDescent="0.25">
      <c r="C387" s="29">
        <v>67</v>
      </c>
      <c r="D387" s="29">
        <v>10.648356807511737</v>
      </c>
      <c r="E387" s="29">
        <v>2.7516431924882632</v>
      </c>
      <c r="F387" s="29">
        <v>0.96249020419937603</v>
      </c>
      <c r="H387" s="29">
        <v>44.333333333333336</v>
      </c>
      <c r="I387" s="29">
        <v>10.4</v>
      </c>
      <c r="N387" s="29">
        <v>29.666666666666664</v>
      </c>
      <c r="O387" s="29">
        <v>9.1</v>
      </c>
    </row>
    <row r="388" spans="3:15" x14ac:dyDescent="0.25">
      <c r="C388" s="29">
        <v>68</v>
      </c>
      <c r="D388" s="29">
        <v>11.60315695676158</v>
      </c>
      <c r="E388" s="29">
        <v>2.1968430432384203</v>
      </c>
      <c r="F388" s="29">
        <v>0.76842808509938909</v>
      </c>
      <c r="H388" s="29">
        <v>45</v>
      </c>
      <c r="I388" s="29">
        <v>10.4</v>
      </c>
      <c r="N388" s="29">
        <v>30.333333333333332</v>
      </c>
      <c r="O388" s="29">
        <v>9.1</v>
      </c>
    </row>
    <row r="389" spans="3:15" x14ac:dyDescent="0.25">
      <c r="C389" s="29">
        <v>69</v>
      </c>
      <c r="D389" s="29">
        <v>11.60315695676158</v>
      </c>
      <c r="E389" s="29">
        <v>-3.156956761580787E-3</v>
      </c>
      <c r="F389" s="29">
        <v>-1.1042637964098804E-3</v>
      </c>
      <c r="H389" s="29">
        <v>45.666666666666664</v>
      </c>
      <c r="I389" s="29">
        <v>10.5</v>
      </c>
      <c r="N389" s="29">
        <v>30.999999999999996</v>
      </c>
      <c r="O389" s="29">
        <v>9.1999999999999993</v>
      </c>
    </row>
    <row r="390" spans="3:15" x14ac:dyDescent="0.25">
      <c r="C390" s="29">
        <v>70</v>
      </c>
      <c r="D390" s="29">
        <v>13.07258878940892</v>
      </c>
      <c r="E390" s="29">
        <v>-1.2725887894089194</v>
      </c>
      <c r="F390" s="29">
        <v>-0.44513556376923025</v>
      </c>
      <c r="H390" s="29">
        <v>46.333333333333336</v>
      </c>
      <c r="I390" s="29">
        <v>10.5</v>
      </c>
      <c r="N390" s="29">
        <v>31.666666666666664</v>
      </c>
      <c r="O390" s="29">
        <v>9.3000000000000007</v>
      </c>
    </row>
    <row r="391" spans="3:15" x14ac:dyDescent="0.25">
      <c r="C391" s="29">
        <v>71</v>
      </c>
      <c r="D391" s="29">
        <v>14.54202062205626</v>
      </c>
      <c r="E391" s="29">
        <v>-2.1420206220562594</v>
      </c>
      <c r="F391" s="29">
        <v>-0.74925189121554225</v>
      </c>
      <c r="H391" s="29">
        <v>47</v>
      </c>
      <c r="I391" s="29">
        <v>10.5</v>
      </c>
      <c r="N391" s="29">
        <v>32.333333333333336</v>
      </c>
      <c r="O391" s="29">
        <v>9.4</v>
      </c>
    </row>
    <row r="392" spans="3:15" x14ac:dyDescent="0.25">
      <c r="C392" s="29">
        <v>72</v>
      </c>
      <c r="D392" s="29">
        <v>10.133725124114232</v>
      </c>
      <c r="E392" s="29">
        <v>-2.0337251241142322</v>
      </c>
      <c r="F392" s="29">
        <v>-0.71137148716728393</v>
      </c>
      <c r="H392" s="29">
        <v>47.666666666666664</v>
      </c>
      <c r="I392" s="29">
        <v>10.6</v>
      </c>
      <c r="N392" s="29">
        <v>33</v>
      </c>
      <c r="O392" s="29">
        <v>9.4</v>
      </c>
    </row>
    <row r="393" spans="3:15" x14ac:dyDescent="0.25">
      <c r="C393" s="29">
        <v>73</v>
      </c>
      <c r="D393" s="29">
        <v>14.54202062205626</v>
      </c>
      <c r="E393" s="29">
        <v>-5.0420206220562598</v>
      </c>
      <c r="F393" s="29">
        <v>-1.7636354420327316</v>
      </c>
      <c r="H393" s="29">
        <v>48.333333333333336</v>
      </c>
      <c r="I393" s="29">
        <v>10.7</v>
      </c>
      <c r="N393" s="29">
        <v>33.666666666666664</v>
      </c>
      <c r="O393" s="29">
        <v>9.4</v>
      </c>
    </row>
    <row r="394" spans="3:15" x14ac:dyDescent="0.25">
      <c r="C394" s="29">
        <v>74</v>
      </c>
      <c r="D394" s="29">
        <v>8.1541918175721069</v>
      </c>
      <c r="E394" s="29">
        <v>0.24580818242789348</v>
      </c>
      <c r="F394" s="29">
        <v>8.598061272797447E-2</v>
      </c>
      <c r="H394" s="29">
        <v>49</v>
      </c>
      <c r="I394" s="29">
        <v>10.7</v>
      </c>
      <c r="N394" s="29">
        <v>34.333333333333336</v>
      </c>
      <c r="O394" s="29">
        <v>9.4</v>
      </c>
    </row>
    <row r="395" spans="3:15" x14ac:dyDescent="0.25">
      <c r="C395" s="29">
        <v>75</v>
      </c>
      <c r="D395" s="29">
        <v>8.6642932914668904</v>
      </c>
      <c r="E395" s="29">
        <v>0.33570670853310958</v>
      </c>
      <c r="F395" s="29">
        <v>0.11742598725343685</v>
      </c>
      <c r="H395" s="29">
        <v>49.666666666666664</v>
      </c>
      <c r="I395" s="29">
        <v>10.9</v>
      </c>
      <c r="N395" s="29">
        <v>35</v>
      </c>
      <c r="O395" s="29">
        <v>9.5</v>
      </c>
    </row>
    <row r="396" spans="3:15" x14ac:dyDescent="0.25">
      <c r="C396" s="29">
        <v>76</v>
      </c>
      <c r="D396" s="29">
        <v>14.389604292421183</v>
      </c>
      <c r="E396" s="29">
        <v>1.1103957075788173</v>
      </c>
      <c r="F396" s="29">
        <v>0.38840246229860892</v>
      </c>
      <c r="H396" s="29">
        <v>50.333333333333336</v>
      </c>
      <c r="I396" s="29">
        <v>11</v>
      </c>
      <c r="N396" s="29">
        <v>35.666666666666664</v>
      </c>
      <c r="O396" s="29">
        <v>9.5</v>
      </c>
    </row>
    <row r="397" spans="3:15" x14ac:dyDescent="0.25">
      <c r="C397" s="29">
        <v>77</v>
      </c>
      <c r="D397" s="29">
        <v>11.60315695676158</v>
      </c>
      <c r="E397" s="29">
        <v>-1.2031569567615801</v>
      </c>
      <c r="F397" s="29">
        <v>-0.42084918137593619</v>
      </c>
      <c r="H397" s="29">
        <v>51</v>
      </c>
      <c r="I397" s="29">
        <v>11.1</v>
      </c>
      <c r="N397" s="29">
        <v>36.333333333333336</v>
      </c>
      <c r="O397" s="29">
        <v>9.5</v>
      </c>
    </row>
    <row r="398" spans="3:15" x14ac:dyDescent="0.25">
      <c r="C398" s="29">
        <v>78</v>
      </c>
      <c r="D398" s="29">
        <v>8.6642932914668904</v>
      </c>
      <c r="E398" s="29">
        <v>4.0357067085331089</v>
      </c>
      <c r="F398" s="29">
        <v>1.4116394831236434</v>
      </c>
      <c r="H398" s="29">
        <v>51.666666666666664</v>
      </c>
      <c r="I398" s="29">
        <v>11.1</v>
      </c>
      <c r="N398" s="29">
        <v>37</v>
      </c>
      <c r="O398" s="29">
        <v>9.6</v>
      </c>
    </row>
    <row r="399" spans="3:15" x14ac:dyDescent="0.25">
      <c r="C399" s="29">
        <v>79</v>
      </c>
      <c r="D399" s="29">
        <v>11.60315695676158</v>
      </c>
      <c r="E399" s="29">
        <v>2.3968430432384196</v>
      </c>
      <c r="F399" s="29">
        <v>0.83838557136264336</v>
      </c>
      <c r="H399" s="29">
        <v>52.333333333333336</v>
      </c>
      <c r="I399" s="29">
        <v>11.2</v>
      </c>
      <c r="N399" s="29">
        <v>37.666666666666664</v>
      </c>
      <c r="O399" s="29">
        <v>9.6999999999999993</v>
      </c>
    </row>
    <row r="400" spans="3:15" x14ac:dyDescent="0.25">
      <c r="C400" s="29">
        <v>80</v>
      </c>
      <c r="D400" s="29">
        <v>11.60315695676158</v>
      </c>
      <c r="E400" s="29">
        <v>-2.2031569567615801</v>
      </c>
      <c r="F400" s="29">
        <v>-0.77063661269220829</v>
      </c>
      <c r="H400" s="29">
        <v>53</v>
      </c>
      <c r="I400" s="29">
        <v>11.3</v>
      </c>
      <c r="N400" s="29">
        <v>38.333333333333336</v>
      </c>
      <c r="O400" s="29">
        <v>9.6999999999999993</v>
      </c>
    </row>
    <row r="401" spans="3:15" x14ac:dyDescent="0.25">
      <c r="C401" s="29">
        <v>81</v>
      </c>
      <c r="D401" s="29">
        <v>11.60315695676158</v>
      </c>
      <c r="E401" s="29">
        <v>2.3968430432384196</v>
      </c>
      <c r="F401" s="29">
        <v>0.83838557136264336</v>
      </c>
      <c r="H401" s="29">
        <v>53.666666666666664</v>
      </c>
      <c r="I401" s="29">
        <v>11.4</v>
      </c>
      <c r="N401" s="29">
        <v>39</v>
      </c>
      <c r="O401" s="29">
        <v>9.6999999999999993</v>
      </c>
    </row>
    <row r="402" spans="3:15" x14ac:dyDescent="0.25">
      <c r="C402" s="29">
        <v>82</v>
      </c>
      <c r="D402" s="29">
        <v>13.142521797451366</v>
      </c>
      <c r="E402" s="29">
        <v>2.7574782025486346</v>
      </c>
      <c r="F402" s="29">
        <v>0.96453121738009795</v>
      </c>
      <c r="H402" s="29">
        <v>54.333333333333336</v>
      </c>
      <c r="I402" s="29">
        <v>11.4</v>
      </c>
      <c r="N402" s="29">
        <v>39.666666666666664</v>
      </c>
      <c r="O402" s="29">
        <v>9.6999999999999993</v>
      </c>
    </row>
    <row r="403" spans="3:15" x14ac:dyDescent="0.25">
      <c r="C403" s="29">
        <v>83</v>
      </c>
      <c r="D403" s="29">
        <v>11.895439302481552</v>
      </c>
      <c r="E403" s="29">
        <v>-4.3954393024815523</v>
      </c>
      <c r="F403" s="29">
        <v>-1.5374694231216091</v>
      </c>
      <c r="H403" s="29">
        <v>55</v>
      </c>
      <c r="I403" s="29">
        <v>11.4</v>
      </c>
      <c r="N403" s="29">
        <v>40.333333333333336</v>
      </c>
      <c r="O403" s="29">
        <v>9.8000000000000007</v>
      </c>
    </row>
    <row r="404" spans="3:15" x14ac:dyDescent="0.25">
      <c r="C404" s="29">
        <v>84</v>
      </c>
      <c r="D404" s="29">
        <v>10.133725124114232</v>
      </c>
      <c r="E404" s="29">
        <v>-2.0337251241142322</v>
      </c>
      <c r="F404" s="29">
        <v>-0.71137148716728393</v>
      </c>
      <c r="H404" s="29">
        <v>55.666666666666664</v>
      </c>
      <c r="I404" s="29">
        <v>11.6</v>
      </c>
      <c r="N404" s="29">
        <v>41</v>
      </c>
      <c r="O404" s="29">
        <v>9.8000000000000007</v>
      </c>
    </row>
    <row r="405" spans="3:15" x14ac:dyDescent="0.25">
      <c r="C405" s="29">
        <v>85</v>
      </c>
      <c r="D405" s="29">
        <v>9.401274312541922</v>
      </c>
      <c r="E405" s="29">
        <v>0.89872568745807868</v>
      </c>
      <c r="F405" s="29">
        <v>0.31436294967391215</v>
      </c>
      <c r="H405" s="29">
        <v>56.333333333333336</v>
      </c>
      <c r="I405" s="29">
        <v>11.6</v>
      </c>
      <c r="N405" s="29">
        <v>41.666666666666664</v>
      </c>
      <c r="O405" s="29">
        <v>10</v>
      </c>
    </row>
    <row r="406" spans="3:15" x14ac:dyDescent="0.25">
      <c r="C406" s="29">
        <v>86</v>
      </c>
      <c r="D406" s="29">
        <v>10.648356807511737</v>
      </c>
      <c r="E406" s="29">
        <v>-2.948356807511737</v>
      </c>
      <c r="F406" s="29">
        <v>-1.031298154303375</v>
      </c>
      <c r="H406" s="29">
        <v>57</v>
      </c>
      <c r="I406" s="29">
        <v>11.7</v>
      </c>
      <c r="N406" s="29">
        <v>42.333333333333336</v>
      </c>
      <c r="O406" s="29">
        <v>10.3</v>
      </c>
    </row>
    <row r="407" spans="3:15" x14ac:dyDescent="0.25">
      <c r="C407" s="29">
        <v>87</v>
      </c>
      <c r="D407" s="29">
        <v>11.895439302481552</v>
      </c>
      <c r="E407" s="29">
        <v>-3.3954393024815523</v>
      </c>
      <c r="F407" s="29">
        <v>-1.187681991805337</v>
      </c>
      <c r="H407" s="29">
        <v>57.666666666666664</v>
      </c>
      <c r="I407" s="29">
        <v>11.8</v>
      </c>
      <c r="N407" s="29">
        <v>43</v>
      </c>
      <c r="O407" s="29">
        <v>10.3</v>
      </c>
    </row>
    <row r="408" spans="3:15" x14ac:dyDescent="0.25">
      <c r="C408" s="29">
        <v>88</v>
      </c>
      <c r="D408" s="29">
        <v>11.895439302481552</v>
      </c>
      <c r="E408" s="29">
        <v>-1.1954393024815531</v>
      </c>
      <c r="F408" s="29">
        <v>-0.41814964290953849</v>
      </c>
      <c r="H408" s="29">
        <v>58.333333333333336</v>
      </c>
      <c r="I408" s="29">
        <v>11.8</v>
      </c>
      <c r="N408" s="29">
        <v>43.666666666666664</v>
      </c>
      <c r="O408" s="29">
        <v>10.3</v>
      </c>
    </row>
    <row r="409" spans="3:15" x14ac:dyDescent="0.25">
      <c r="C409" s="29">
        <v>89</v>
      </c>
      <c r="D409" s="29">
        <v>10.648356807511737</v>
      </c>
      <c r="E409" s="29">
        <v>-3.2483568075117368</v>
      </c>
      <c r="F409" s="29">
        <v>-1.1362343836982567</v>
      </c>
      <c r="H409" s="29">
        <v>59</v>
      </c>
      <c r="I409" s="29">
        <v>11.8</v>
      </c>
      <c r="N409" s="29">
        <v>44.333333333333336</v>
      </c>
      <c r="O409" s="29">
        <v>10.4</v>
      </c>
    </row>
    <row r="410" spans="3:15" x14ac:dyDescent="0.25">
      <c r="C410" s="29">
        <v>90</v>
      </c>
      <c r="D410" s="29">
        <v>11.60315695676158</v>
      </c>
      <c r="E410" s="29">
        <v>3.1968430432384203</v>
      </c>
      <c r="F410" s="29">
        <v>1.1182155164156613</v>
      </c>
      <c r="H410" s="29">
        <v>59.666666666666664</v>
      </c>
      <c r="I410" s="29">
        <v>12</v>
      </c>
      <c r="N410" s="29">
        <v>45</v>
      </c>
      <c r="O410" s="29">
        <v>10.4</v>
      </c>
    </row>
    <row r="411" spans="3:15" x14ac:dyDescent="0.25">
      <c r="C411" s="29">
        <v>91</v>
      </c>
      <c r="D411" s="29">
        <v>8.6642932914668904</v>
      </c>
      <c r="E411" s="29">
        <v>-1.3642932914668906</v>
      </c>
      <c r="F411" s="29">
        <v>-0.4772126459842258</v>
      </c>
      <c r="H411" s="29">
        <v>60.333333333333336</v>
      </c>
      <c r="I411" s="29">
        <v>12.1</v>
      </c>
      <c r="N411" s="29">
        <v>45.666666666666664</v>
      </c>
      <c r="O411" s="29">
        <v>10.5</v>
      </c>
    </row>
    <row r="412" spans="3:15" x14ac:dyDescent="0.25">
      <c r="C412" s="29">
        <v>92</v>
      </c>
      <c r="D412" s="29">
        <v>10.133725124114232</v>
      </c>
      <c r="E412" s="29">
        <v>-2.5337251241142322</v>
      </c>
      <c r="F412" s="29">
        <v>-0.88626520282541998</v>
      </c>
      <c r="H412" s="29">
        <v>61</v>
      </c>
      <c r="I412" s="29">
        <v>12.2</v>
      </c>
      <c r="N412" s="29">
        <v>46.333333333333336</v>
      </c>
      <c r="O412" s="29">
        <v>10.5</v>
      </c>
    </row>
    <row r="413" spans="3:15" x14ac:dyDescent="0.25">
      <c r="C413" s="29">
        <v>93</v>
      </c>
      <c r="D413" s="29">
        <v>14.54202062205626</v>
      </c>
      <c r="E413" s="29">
        <v>-5.5420206220562598</v>
      </c>
      <c r="F413" s="29">
        <v>-1.9385291576908676</v>
      </c>
      <c r="H413" s="29">
        <v>61.666666666666664</v>
      </c>
      <c r="I413" s="29">
        <v>12.4</v>
      </c>
      <c r="N413" s="29">
        <v>47</v>
      </c>
      <c r="O413" s="29">
        <v>10.5</v>
      </c>
    </row>
    <row r="414" spans="3:15" x14ac:dyDescent="0.25">
      <c r="C414" s="29">
        <v>94</v>
      </c>
      <c r="D414" s="29">
        <v>13.07258878940892</v>
      </c>
      <c r="E414" s="29">
        <v>-0.17258878940891975</v>
      </c>
      <c r="F414" s="29">
        <v>-6.0369389321331068E-2</v>
      </c>
      <c r="H414" s="29">
        <v>62.333333333333336</v>
      </c>
      <c r="I414" s="29">
        <v>12.4</v>
      </c>
      <c r="N414" s="29">
        <v>47.666666666666664</v>
      </c>
      <c r="O414" s="29">
        <v>10.6</v>
      </c>
    </row>
    <row r="415" spans="3:15" x14ac:dyDescent="0.25">
      <c r="C415" s="29">
        <v>95</v>
      </c>
      <c r="D415" s="29">
        <v>10.133725124114232</v>
      </c>
      <c r="E415" s="29">
        <v>-1.1337251241142319</v>
      </c>
      <c r="F415" s="29">
        <v>-0.39656279898263896</v>
      </c>
      <c r="H415" s="29">
        <v>63</v>
      </c>
      <c r="I415" s="29">
        <v>12.5</v>
      </c>
      <c r="N415" s="29">
        <v>48.333333333333336</v>
      </c>
      <c r="O415" s="29">
        <v>10.7</v>
      </c>
    </row>
    <row r="416" spans="3:15" x14ac:dyDescent="0.25">
      <c r="C416" s="29">
        <v>96</v>
      </c>
      <c r="D416" s="29">
        <v>16.011452454703605</v>
      </c>
      <c r="E416" s="29">
        <v>2.1885475452963945</v>
      </c>
      <c r="F416" s="29">
        <v>0.76552642418275851</v>
      </c>
      <c r="H416" s="29">
        <v>63.666666666666664</v>
      </c>
      <c r="I416" s="29">
        <v>12.5</v>
      </c>
      <c r="N416" s="29">
        <v>49</v>
      </c>
      <c r="O416" s="29">
        <v>10.7</v>
      </c>
    </row>
    <row r="417" spans="3:15" x14ac:dyDescent="0.25">
      <c r="C417" s="29">
        <v>97</v>
      </c>
      <c r="D417" s="29">
        <v>14.389604292421183</v>
      </c>
      <c r="E417" s="29">
        <v>1.0395707578817692E-2</v>
      </c>
      <c r="F417" s="29">
        <v>3.6362878507097429E-3</v>
      </c>
      <c r="H417" s="29">
        <v>64.333333333333329</v>
      </c>
      <c r="I417" s="29">
        <v>12.5</v>
      </c>
      <c r="N417" s="29">
        <v>49.666666666666664</v>
      </c>
      <c r="O417" s="29">
        <v>10.9</v>
      </c>
    </row>
    <row r="418" spans="3:15" x14ac:dyDescent="0.25">
      <c r="C418" s="29">
        <v>98</v>
      </c>
      <c r="D418" s="29">
        <v>11.895439302481552</v>
      </c>
      <c r="E418" s="29">
        <v>-3.0954393024815516</v>
      </c>
      <c r="F418" s="29">
        <v>-1.0827457624104551</v>
      </c>
      <c r="H418" s="29">
        <v>64.999999999999986</v>
      </c>
      <c r="I418" s="29">
        <v>12.7</v>
      </c>
      <c r="N418" s="29">
        <v>50.333333333333336</v>
      </c>
      <c r="O418" s="29">
        <v>11</v>
      </c>
    </row>
    <row r="419" spans="3:15" x14ac:dyDescent="0.25">
      <c r="C419" s="29">
        <v>99</v>
      </c>
      <c r="D419" s="29">
        <v>13.07258878940892</v>
      </c>
      <c r="E419" s="29">
        <v>-0.57258878940892011</v>
      </c>
      <c r="F419" s="29">
        <v>-0.20028436184784004</v>
      </c>
      <c r="H419" s="29">
        <v>65.666666666666657</v>
      </c>
      <c r="I419" s="29">
        <v>12.7</v>
      </c>
      <c r="N419" s="29">
        <v>51</v>
      </c>
      <c r="O419" s="29">
        <v>11.1</v>
      </c>
    </row>
    <row r="420" spans="3:15" x14ac:dyDescent="0.25">
      <c r="C420" s="29">
        <v>100</v>
      </c>
      <c r="D420" s="29">
        <v>10.648356807511737</v>
      </c>
      <c r="E420" s="29">
        <v>2.6516431924882635</v>
      </c>
      <c r="F420" s="29">
        <v>0.92751146106774895</v>
      </c>
      <c r="H420" s="29">
        <v>66.333333333333329</v>
      </c>
      <c r="I420" s="29">
        <v>12.8</v>
      </c>
      <c r="N420" s="29">
        <v>51.666666666666664</v>
      </c>
      <c r="O420" s="29">
        <v>11.1</v>
      </c>
    </row>
    <row r="421" spans="3:15" x14ac:dyDescent="0.25">
      <c r="C421" s="29">
        <v>101</v>
      </c>
      <c r="D421" s="29">
        <v>11.60315695676158</v>
      </c>
      <c r="E421" s="29">
        <v>0.89684304323841957</v>
      </c>
      <c r="F421" s="29">
        <v>0.31370442438823515</v>
      </c>
      <c r="H421" s="29">
        <v>66.999999999999986</v>
      </c>
      <c r="I421" s="29">
        <v>12.9</v>
      </c>
      <c r="N421" s="29">
        <v>52.333333333333336</v>
      </c>
      <c r="O421" s="29">
        <v>11.2</v>
      </c>
    </row>
    <row r="422" spans="3:15" x14ac:dyDescent="0.25">
      <c r="C422" s="29">
        <v>102</v>
      </c>
      <c r="D422" s="29">
        <v>8.1541918175721069</v>
      </c>
      <c r="E422" s="29">
        <v>5.0458081824278924</v>
      </c>
      <c r="F422" s="29">
        <v>1.7649602830460802</v>
      </c>
      <c r="H422" s="29">
        <v>67.666666666666657</v>
      </c>
      <c r="I422" s="29">
        <v>13.1</v>
      </c>
      <c r="N422" s="29">
        <v>53</v>
      </c>
      <c r="O422" s="29">
        <v>11.3</v>
      </c>
    </row>
    <row r="423" spans="3:15" x14ac:dyDescent="0.25">
      <c r="C423" s="29">
        <v>103</v>
      </c>
      <c r="D423" s="29">
        <v>10.648356807511737</v>
      </c>
      <c r="E423" s="29">
        <v>0.45164319248826246</v>
      </c>
      <c r="F423" s="29">
        <v>0.15797911217194996</v>
      </c>
      <c r="H423" s="29">
        <v>68.333333333333329</v>
      </c>
      <c r="I423" s="29">
        <v>13.1</v>
      </c>
      <c r="N423" s="29">
        <v>53.666666666666664</v>
      </c>
      <c r="O423" s="29">
        <v>11.4</v>
      </c>
    </row>
    <row r="424" spans="3:15" x14ac:dyDescent="0.25">
      <c r="C424" s="29">
        <v>104</v>
      </c>
      <c r="D424" s="29">
        <v>11.895439302481552</v>
      </c>
      <c r="E424" s="29">
        <v>-3.5954393024815516</v>
      </c>
      <c r="F424" s="29">
        <v>-1.2576394780685911</v>
      </c>
      <c r="H424" s="29">
        <v>68.999999999999986</v>
      </c>
      <c r="I424" s="29">
        <v>13.2</v>
      </c>
      <c r="N424" s="29">
        <v>54.333333333333336</v>
      </c>
      <c r="O424" s="29">
        <v>11.4</v>
      </c>
    </row>
    <row r="425" spans="3:15" x14ac:dyDescent="0.25">
      <c r="C425" s="29">
        <v>105</v>
      </c>
      <c r="D425" s="29">
        <v>5.725429626172204</v>
      </c>
      <c r="E425" s="29">
        <v>3.5745703738277967</v>
      </c>
      <c r="F425" s="29">
        <v>1.2503397891204715</v>
      </c>
      <c r="H425" s="29">
        <v>69.666666666666657</v>
      </c>
      <c r="I425" s="29">
        <v>13.3</v>
      </c>
      <c r="N425" s="29">
        <v>55</v>
      </c>
      <c r="O425" s="29">
        <v>11.4</v>
      </c>
    </row>
    <row r="426" spans="3:15" x14ac:dyDescent="0.25">
      <c r="C426" s="29">
        <v>106</v>
      </c>
      <c r="D426" s="29">
        <v>11.60315695676158</v>
      </c>
      <c r="E426" s="29">
        <v>-3.4031569567615811</v>
      </c>
      <c r="F426" s="29">
        <v>-1.1903815302717351</v>
      </c>
      <c r="H426" s="29">
        <v>70.333333333333329</v>
      </c>
      <c r="I426" s="29">
        <v>13.4</v>
      </c>
      <c r="N426" s="29">
        <v>55.666666666666664</v>
      </c>
      <c r="O426" s="29">
        <v>11.6</v>
      </c>
    </row>
    <row r="427" spans="3:15" x14ac:dyDescent="0.25">
      <c r="C427" s="29">
        <v>107</v>
      </c>
      <c r="D427" s="29">
        <v>13.07258878940892</v>
      </c>
      <c r="E427" s="29">
        <v>1.7274112105910806</v>
      </c>
      <c r="F427" s="29">
        <v>0.60422673017958606</v>
      </c>
      <c r="H427" s="29">
        <v>70.999999999999986</v>
      </c>
      <c r="I427" s="29">
        <v>13.6</v>
      </c>
      <c r="N427" s="29">
        <v>56.333333333333336</v>
      </c>
      <c r="O427" s="29">
        <v>11.6</v>
      </c>
    </row>
    <row r="428" spans="3:15" x14ac:dyDescent="0.25">
      <c r="C428" s="29">
        <v>108</v>
      </c>
      <c r="D428" s="29">
        <v>9.401274312541922</v>
      </c>
      <c r="E428" s="29">
        <v>1.2987256874580773</v>
      </c>
      <c r="F428" s="29">
        <v>0.45427792220042046</v>
      </c>
      <c r="H428" s="29">
        <v>71.666666666666657</v>
      </c>
      <c r="I428" s="29">
        <v>13.8</v>
      </c>
      <c r="N428" s="29">
        <v>57</v>
      </c>
      <c r="O428" s="29">
        <v>11.7</v>
      </c>
    </row>
    <row r="429" spans="3:15" x14ac:dyDescent="0.25">
      <c r="C429" s="29">
        <v>109</v>
      </c>
      <c r="D429" s="29">
        <v>10.133725124114232</v>
      </c>
      <c r="E429" s="29">
        <v>-1.3337251241142312</v>
      </c>
      <c r="F429" s="29">
        <v>-0.46652028524589312</v>
      </c>
      <c r="H429" s="29">
        <v>72.333333333333329</v>
      </c>
      <c r="I429" s="29">
        <v>13.9</v>
      </c>
      <c r="N429" s="29">
        <v>57.666666666666664</v>
      </c>
      <c r="O429" s="29">
        <v>11.8</v>
      </c>
    </row>
    <row r="430" spans="3:15" x14ac:dyDescent="0.25">
      <c r="C430" s="29">
        <v>110</v>
      </c>
      <c r="D430" s="29">
        <v>13.07258878940892</v>
      </c>
      <c r="E430" s="29">
        <v>-3.3725887894089208</v>
      </c>
      <c r="F430" s="29">
        <v>-1.1796891695334022</v>
      </c>
      <c r="H430" s="29">
        <v>72.999999999999986</v>
      </c>
      <c r="I430" s="29">
        <v>14</v>
      </c>
      <c r="N430" s="29">
        <v>58.333333333333336</v>
      </c>
      <c r="O430" s="29">
        <v>11.8</v>
      </c>
    </row>
    <row r="431" spans="3:15" x14ac:dyDescent="0.25">
      <c r="C431" s="29">
        <v>111</v>
      </c>
      <c r="D431" s="29">
        <v>13.07258878940892</v>
      </c>
      <c r="E431" s="29">
        <v>-3.3725887894089208</v>
      </c>
      <c r="F431" s="29">
        <v>-1.1796891695334022</v>
      </c>
      <c r="H431" s="29">
        <v>73.666666666666657</v>
      </c>
      <c r="I431" s="29">
        <v>14</v>
      </c>
      <c r="N431" s="29">
        <v>59</v>
      </c>
      <c r="O431" s="29">
        <v>11.8</v>
      </c>
    </row>
    <row r="432" spans="3:15" x14ac:dyDescent="0.25">
      <c r="C432" s="29">
        <v>112</v>
      </c>
      <c r="D432" s="29">
        <v>11.60315695676158</v>
      </c>
      <c r="E432" s="29">
        <v>-1.1031569567615804</v>
      </c>
      <c r="F432" s="29">
        <v>-0.38587043824430906</v>
      </c>
      <c r="H432" s="29">
        <v>74.333333333333329</v>
      </c>
      <c r="I432" s="29">
        <v>14</v>
      </c>
      <c r="N432" s="29">
        <v>59.666666666666664</v>
      </c>
      <c r="O432" s="29">
        <v>12</v>
      </c>
    </row>
    <row r="433" spans="3:15" x14ac:dyDescent="0.25">
      <c r="C433" s="29">
        <v>113</v>
      </c>
      <c r="D433" s="29">
        <v>5.725429626172204</v>
      </c>
      <c r="E433" s="29">
        <v>3.1745703738277964</v>
      </c>
      <c r="F433" s="29">
        <v>1.1104248165939625</v>
      </c>
      <c r="H433" s="29">
        <v>74.999999999999986</v>
      </c>
      <c r="I433" s="29">
        <v>14</v>
      </c>
      <c r="N433" s="29">
        <v>60.333333333333336</v>
      </c>
      <c r="O433" s="29">
        <v>12.1</v>
      </c>
    </row>
    <row r="434" spans="3:15" x14ac:dyDescent="0.25">
      <c r="C434" s="29">
        <v>114</v>
      </c>
      <c r="D434" s="29">
        <v>10.133725124114232</v>
      </c>
      <c r="E434" s="29">
        <v>-2.2337251241142315</v>
      </c>
      <c r="F434" s="29">
        <v>-0.7813289734305382</v>
      </c>
      <c r="H434" s="29">
        <v>75.666666666666657</v>
      </c>
      <c r="I434" s="29">
        <v>14.1</v>
      </c>
      <c r="N434" s="29">
        <v>61</v>
      </c>
      <c r="O434" s="29">
        <v>12.2</v>
      </c>
    </row>
    <row r="435" spans="3:15" x14ac:dyDescent="0.25">
      <c r="C435" s="29">
        <v>115</v>
      </c>
      <c r="D435" s="29">
        <v>16.011452454703605</v>
      </c>
      <c r="E435" s="29">
        <v>4.9885475452963952</v>
      </c>
      <c r="F435" s="29">
        <v>1.7449312318683208</v>
      </c>
      <c r="H435" s="29">
        <v>76.333333333333329</v>
      </c>
      <c r="I435" s="29">
        <v>14.4</v>
      </c>
      <c r="N435" s="29">
        <v>61.666666666666664</v>
      </c>
      <c r="O435" s="29">
        <v>12.4</v>
      </c>
    </row>
    <row r="436" spans="3:15" x14ac:dyDescent="0.25">
      <c r="C436" s="29">
        <v>116</v>
      </c>
      <c r="D436" s="29">
        <v>9.401274312541922</v>
      </c>
      <c r="E436" s="29">
        <v>3.2987256874580773</v>
      </c>
      <c r="F436" s="29">
        <v>1.1538527848329647</v>
      </c>
      <c r="H436" s="29">
        <v>76.999999999999986</v>
      </c>
      <c r="I436" s="29">
        <v>14.4</v>
      </c>
      <c r="N436" s="29">
        <v>62.333333333333336</v>
      </c>
      <c r="O436" s="29">
        <v>12.4</v>
      </c>
    </row>
    <row r="437" spans="3:15" x14ac:dyDescent="0.25">
      <c r="C437" s="29">
        <v>117</v>
      </c>
      <c r="D437" s="29">
        <v>10.648356807511737</v>
      </c>
      <c r="E437" s="29">
        <v>-1.2483568075117368</v>
      </c>
      <c r="F437" s="29">
        <v>-0.43665952106571237</v>
      </c>
      <c r="H437" s="29">
        <v>77.666666666666657</v>
      </c>
      <c r="I437" s="29">
        <v>14.5</v>
      </c>
      <c r="N437" s="29">
        <v>63</v>
      </c>
      <c r="O437" s="29">
        <v>12.5</v>
      </c>
    </row>
    <row r="438" spans="3:15" x14ac:dyDescent="0.25">
      <c r="C438" s="29">
        <v>118</v>
      </c>
      <c r="D438" s="29">
        <v>8.6642932914668904</v>
      </c>
      <c r="E438" s="29">
        <v>-1.1642932914668904</v>
      </c>
      <c r="F438" s="29">
        <v>-0.40725515972097132</v>
      </c>
      <c r="H438" s="29">
        <v>78.333333333333329</v>
      </c>
      <c r="I438" s="29">
        <v>14.5</v>
      </c>
      <c r="N438" s="29">
        <v>63.666666666666664</v>
      </c>
      <c r="O438" s="29">
        <v>12.5</v>
      </c>
    </row>
    <row r="439" spans="3:15" x14ac:dyDescent="0.25">
      <c r="C439" s="29">
        <v>119</v>
      </c>
      <c r="D439" s="29">
        <v>13.07258878940892</v>
      </c>
      <c r="E439" s="29">
        <v>-1.2725887894089194</v>
      </c>
      <c r="F439" s="29">
        <v>-0.44513556376923025</v>
      </c>
      <c r="H439" s="29">
        <v>78.999999999999986</v>
      </c>
      <c r="I439" s="29">
        <v>14.8</v>
      </c>
      <c r="N439" s="29">
        <v>64.333333333333329</v>
      </c>
      <c r="O439" s="29">
        <v>12.5</v>
      </c>
    </row>
    <row r="440" spans="3:15" x14ac:dyDescent="0.25">
      <c r="C440" s="29">
        <v>120</v>
      </c>
      <c r="D440" s="29">
        <v>11.60315695676158</v>
      </c>
      <c r="E440" s="29">
        <v>-0.20315695676158008</v>
      </c>
      <c r="F440" s="29">
        <v>-7.1061750059664058E-2</v>
      </c>
      <c r="H440" s="29">
        <v>79.666666666666657</v>
      </c>
      <c r="I440" s="29">
        <v>14.8</v>
      </c>
      <c r="N440" s="29">
        <v>64.999999999999986</v>
      </c>
      <c r="O440" s="29">
        <v>12.7</v>
      </c>
    </row>
    <row r="441" spans="3:15" x14ac:dyDescent="0.25">
      <c r="C441" s="29">
        <v>121</v>
      </c>
      <c r="D441" s="29">
        <v>11.895439302481552</v>
      </c>
      <c r="E441" s="29">
        <v>-4.6954393024815522</v>
      </c>
      <c r="F441" s="29">
        <v>-1.6424056525164905</v>
      </c>
      <c r="H441" s="29">
        <v>80.333333333333329</v>
      </c>
      <c r="I441" s="29">
        <v>14.8</v>
      </c>
      <c r="N441" s="29">
        <v>65.666666666666657</v>
      </c>
      <c r="O441" s="29">
        <v>12.7</v>
      </c>
    </row>
    <row r="442" spans="3:15" x14ac:dyDescent="0.25">
      <c r="C442" s="29">
        <v>122</v>
      </c>
      <c r="D442" s="29">
        <v>13.142521797451366</v>
      </c>
      <c r="E442" s="29">
        <v>7.2574782025486329</v>
      </c>
      <c r="F442" s="29">
        <v>2.5385746583033217</v>
      </c>
      <c r="H442" s="29">
        <v>80.999999999999986</v>
      </c>
      <c r="I442" s="29">
        <v>14.9</v>
      </c>
      <c r="N442" s="29">
        <v>66.333333333333329</v>
      </c>
      <c r="O442" s="29">
        <v>12.8</v>
      </c>
    </row>
    <row r="443" spans="3:15" x14ac:dyDescent="0.25">
      <c r="C443" s="29">
        <v>123</v>
      </c>
      <c r="D443" s="29">
        <v>10.133725124114232</v>
      </c>
      <c r="E443" s="29">
        <v>-0.33372512411423116</v>
      </c>
      <c r="F443" s="29">
        <v>-0.11673285392962102</v>
      </c>
      <c r="H443" s="29">
        <v>81.666666666666657</v>
      </c>
      <c r="I443" s="29">
        <v>15.3</v>
      </c>
      <c r="N443" s="29">
        <v>66.999999999999986</v>
      </c>
      <c r="O443" s="29">
        <v>12.9</v>
      </c>
    </row>
    <row r="444" spans="3:15" x14ac:dyDescent="0.25">
      <c r="C444" s="29">
        <v>124</v>
      </c>
      <c r="D444" s="29">
        <v>13.142521797451366</v>
      </c>
      <c r="E444" s="29">
        <v>3.0574782025486336</v>
      </c>
      <c r="F444" s="29">
        <v>1.0694674467749792</v>
      </c>
      <c r="H444" s="29">
        <v>82.333333333333329</v>
      </c>
      <c r="I444" s="29">
        <v>15.4</v>
      </c>
      <c r="N444" s="29">
        <v>67.666666666666657</v>
      </c>
      <c r="O444" s="29">
        <v>13.1</v>
      </c>
    </row>
    <row r="445" spans="3:15" x14ac:dyDescent="0.25">
      <c r="C445" s="29">
        <v>125</v>
      </c>
      <c r="D445" s="29">
        <v>9.401274312541922</v>
      </c>
      <c r="E445" s="29">
        <v>1.9987256874580783</v>
      </c>
      <c r="F445" s="29">
        <v>0.69912912412181127</v>
      </c>
      <c r="H445" s="29">
        <v>82.999999999999986</v>
      </c>
      <c r="I445" s="29">
        <v>15.5</v>
      </c>
      <c r="N445" s="29">
        <v>68.333333333333329</v>
      </c>
      <c r="O445" s="29">
        <v>13.1</v>
      </c>
    </row>
    <row r="446" spans="3:15" x14ac:dyDescent="0.25">
      <c r="C446" s="29">
        <v>126</v>
      </c>
      <c r="D446" s="29">
        <v>13.142521797451366</v>
      </c>
      <c r="E446" s="29">
        <v>5.157478202548635</v>
      </c>
      <c r="F446" s="29">
        <v>1.8040210525391511</v>
      </c>
      <c r="H446" s="29">
        <v>83.666666666666657</v>
      </c>
      <c r="I446" s="29">
        <v>15.6</v>
      </c>
      <c r="N446" s="29">
        <v>68.999999999999986</v>
      </c>
      <c r="O446" s="29">
        <v>13.2</v>
      </c>
    </row>
    <row r="447" spans="3:15" x14ac:dyDescent="0.25">
      <c r="C447" s="29">
        <v>127</v>
      </c>
      <c r="D447" s="29">
        <v>13.07258878940892</v>
      </c>
      <c r="E447" s="29">
        <v>-4.3725887894089208</v>
      </c>
      <c r="F447" s="29">
        <v>-1.5294766008496743</v>
      </c>
      <c r="H447" s="29">
        <v>84.333333333333329</v>
      </c>
      <c r="I447" s="29">
        <v>15.7</v>
      </c>
      <c r="N447" s="29">
        <v>69.666666666666657</v>
      </c>
      <c r="O447" s="29">
        <v>13.3</v>
      </c>
    </row>
    <row r="448" spans="3:15" x14ac:dyDescent="0.25">
      <c r="C448" s="29">
        <v>128</v>
      </c>
      <c r="D448" s="29">
        <v>8.6642932914668904</v>
      </c>
      <c r="E448" s="29">
        <v>0.43570670853310922</v>
      </c>
      <c r="F448" s="29">
        <v>0.15240473038506394</v>
      </c>
      <c r="H448" s="29">
        <v>84.999999999999986</v>
      </c>
      <c r="I448" s="29">
        <v>15.8</v>
      </c>
      <c r="N448" s="29">
        <v>70.333333333333329</v>
      </c>
      <c r="O448" s="29">
        <v>13.4</v>
      </c>
    </row>
    <row r="449" spans="3:15" x14ac:dyDescent="0.25">
      <c r="C449" s="29">
        <v>129</v>
      </c>
      <c r="D449" s="29">
        <v>10.133725124114232</v>
      </c>
      <c r="E449" s="29">
        <v>-0.43372512411423259</v>
      </c>
      <c r="F449" s="29">
        <v>-0.15171159706124873</v>
      </c>
      <c r="H449" s="29">
        <v>85.666666666666657</v>
      </c>
      <c r="I449" s="29">
        <v>15.9</v>
      </c>
      <c r="N449" s="29">
        <v>70.999999999999986</v>
      </c>
      <c r="O449" s="29">
        <v>13.6</v>
      </c>
    </row>
    <row r="450" spans="3:15" x14ac:dyDescent="0.25">
      <c r="C450" s="29">
        <v>130</v>
      </c>
      <c r="D450" s="29">
        <v>10.648356807511737</v>
      </c>
      <c r="E450" s="29">
        <v>-4.0483568075117375</v>
      </c>
      <c r="F450" s="29">
        <v>-1.4160643287512744</v>
      </c>
      <c r="H450" s="29">
        <v>86.333333333333329</v>
      </c>
      <c r="I450" s="29">
        <v>15.9</v>
      </c>
      <c r="N450" s="29">
        <v>71.666666666666657</v>
      </c>
      <c r="O450" s="29">
        <v>13.8</v>
      </c>
    </row>
    <row r="451" spans="3:15" x14ac:dyDescent="0.25">
      <c r="C451" s="29">
        <v>131</v>
      </c>
      <c r="D451" s="29">
        <v>10.648356807511737</v>
      </c>
      <c r="E451" s="29">
        <v>-1.5483568075117375</v>
      </c>
      <c r="F451" s="29">
        <v>-0.54159575046059427</v>
      </c>
      <c r="H451" s="29">
        <v>86.999999999999986</v>
      </c>
      <c r="I451" s="29">
        <v>16.100000000000001</v>
      </c>
      <c r="N451" s="29">
        <v>72.333333333333329</v>
      </c>
      <c r="O451" s="29">
        <v>13.9</v>
      </c>
    </row>
    <row r="452" spans="3:15" x14ac:dyDescent="0.25">
      <c r="C452" s="29">
        <v>132</v>
      </c>
      <c r="D452" s="29">
        <v>13.07258878940892</v>
      </c>
      <c r="E452" s="29">
        <v>-3.3725887894089208</v>
      </c>
      <c r="F452" s="29">
        <v>-1.1796891695334022</v>
      </c>
      <c r="H452" s="29">
        <v>87.666666666666657</v>
      </c>
      <c r="I452" s="29">
        <v>16.2</v>
      </c>
      <c r="N452" s="29">
        <v>72.999999999999986</v>
      </c>
      <c r="O452" s="29">
        <v>14</v>
      </c>
    </row>
    <row r="453" spans="3:15" x14ac:dyDescent="0.25">
      <c r="C453" s="29">
        <v>133</v>
      </c>
      <c r="D453" s="29">
        <v>11.895439302481552</v>
      </c>
      <c r="E453" s="29">
        <v>-4.0954393024815525</v>
      </c>
      <c r="F453" s="29">
        <v>-1.4325331937267274</v>
      </c>
      <c r="H453" s="29">
        <v>88.333333333333329</v>
      </c>
      <c r="I453" s="29">
        <v>16.2</v>
      </c>
      <c r="N453" s="29">
        <v>73.666666666666657</v>
      </c>
      <c r="O453" s="29">
        <v>14</v>
      </c>
    </row>
    <row r="454" spans="3:15" x14ac:dyDescent="0.25">
      <c r="C454" s="29">
        <v>134</v>
      </c>
      <c r="D454" s="29">
        <v>11.60315695676158</v>
      </c>
      <c r="E454" s="29">
        <v>2.2968430432384199</v>
      </c>
      <c r="F454" s="29">
        <v>0.80340682823101617</v>
      </c>
      <c r="H454" s="29">
        <v>88.999999999999986</v>
      </c>
      <c r="I454" s="29">
        <v>16.3</v>
      </c>
      <c r="N454" s="29">
        <v>74.333333333333329</v>
      </c>
      <c r="O454" s="29">
        <v>14</v>
      </c>
    </row>
    <row r="455" spans="3:15" x14ac:dyDescent="0.25">
      <c r="C455" s="29">
        <v>135</v>
      </c>
      <c r="D455" s="29">
        <v>11.60315695676158</v>
      </c>
      <c r="E455" s="29">
        <v>-1.3031569567615797</v>
      </c>
      <c r="F455" s="29">
        <v>-0.45582792450756326</v>
      </c>
      <c r="H455" s="29">
        <v>89.666666666666657</v>
      </c>
      <c r="I455" s="29">
        <v>16.7</v>
      </c>
      <c r="N455" s="29">
        <v>74.999999999999986</v>
      </c>
      <c r="O455" s="29">
        <v>14</v>
      </c>
    </row>
    <row r="456" spans="3:15" x14ac:dyDescent="0.25">
      <c r="C456" s="29">
        <v>136</v>
      </c>
      <c r="D456" s="29">
        <v>8.6642932914668904</v>
      </c>
      <c r="E456" s="29">
        <v>3.0357067085331089</v>
      </c>
      <c r="F456" s="29">
        <v>1.0618520518073713</v>
      </c>
      <c r="H456" s="29">
        <v>90.333333333333329</v>
      </c>
      <c r="I456" s="29">
        <v>16.8</v>
      </c>
      <c r="N456" s="29">
        <v>75.666666666666657</v>
      </c>
      <c r="O456" s="29">
        <v>14.1</v>
      </c>
    </row>
    <row r="457" spans="3:15" x14ac:dyDescent="0.25">
      <c r="C457" s="29">
        <v>137</v>
      </c>
      <c r="D457" s="29">
        <v>13.07258878940892</v>
      </c>
      <c r="E457" s="29">
        <v>-3.6725887894089198</v>
      </c>
      <c r="F457" s="29">
        <v>-1.2846253989282834</v>
      </c>
      <c r="H457" s="29">
        <v>90.999999999999986</v>
      </c>
      <c r="I457" s="29">
        <v>16.899999999999999</v>
      </c>
      <c r="N457" s="29">
        <v>76.333333333333329</v>
      </c>
      <c r="O457" s="29">
        <v>14.4</v>
      </c>
    </row>
    <row r="458" spans="3:15" x14ac:dyDescent="0.25">
      <c r="C458" s="29">
        <v>138</v>
      </c>
      <c r="D458" s="29">
        <v>11.60315695676158</v>
      </c>
      <c r="E458" s="29">
        <v>-2.1031569567615804</v>
      </c>
      <c r="F458" s="29">
        <v>-0.73565786956058121</v>
      </c>
      <c r="H458" s="29">
        <v>91.666666666666657</v>
      </c>
      <c r="I458" s="29">
        <v>17</v>
      </c>
      <c r="N458" s="29">
        <v>76.999999999999986</v>
      </c>
      <c r="O458" s="29">
        <v>14.4</v>
      </c>
    </row>
    <row r="459" spans="3:15" x14ac:dyDescent="0.25">
      <c r="C459" s="29">
        <v>139</v>
      </c>
      <c r="D459" s="29">
        <v>10.133725124114232</v>
      </c>
      <c r="E459" s="29">
        <v>-1.4337251241142326</v>
      </c>
      <c r="F459" s="29">
        <v>-0.50149902837752081</v>
      </c>
      <c r="H459" s="29">
        <v>92.333333333333329</v>
      </c>
      <c r="I459" s="29">
        <v>17.100000000000001</v>
      </c>
      <c r="N459" s="29">
        <v>77.666666666666657</v>
      </c>
      <c r="O459" s="29">
        <v>14.5</v>
      </c>
    </row>
    <row r="460" spans="3:15" x14ac:dyDescent="0.25">
      <c r="C460" s="29">
        <v>140</v>
      </c>
      <c r="D460" s="29">
        <v>13.07258878940892</v>
      </c>
      <c r="E460" s="29">
        <v>-0.2725887894089194</v>
      </c>
      <c r="F460" s="29">
        <v>-9.5348132452958159E-2</v>
      </c>
      <c r="H460" s="29">
        <v>92.999999999999986</v>
      </c>
      <c r="I460" s="29">
        <v>17.100000000000001</v>
      </c>
      <c r="N460" s="29">
        <v>78.333333333333329</v>
      </c>
      <c r="O460" s="29">
        <v>14.5</v>
      </c>
    </row>
    <row r="461" spans="3:15" x14ac:dyDescent="0.25">
      <c r="C461" s="29">
        <v>141</v>
      </c>
      <c r="D461" s="29">
        <v>11.895439302481552</v>
      </c>
      <c r="E461" s="29">
        <v>-5.2954393024815527</v>
      </c>
      <c r="F461" s="29">
        <v>-1.8522781113062541</v>
      </c>
      <c r="H461" s="29">
        <v>93.666666666666657</v>
      </c>
      <c r="I461" s="29">
        <v>18.2</v>
      </c>
      <c r="N461" s="29">
        <v>78.999999999999986</v>
      </c>
      <c r="O461" s="29">
        <v>14.8</v>
      </c>
    </row>
    <row r="462" spans="3:15" x14ac:dyDescent="0.25">
      <c r="C462" s="29">
        <v>142</v>
      </c>
      <c r="D462" s="29">
        <v>13.07258878940892</v>
      </c>
      <c r="E462" s="29">
        <v>3.9274112105910799</v>
      </c>
      <c r="F462" s="29">
        <v>1.3737590790753844</v>
      </c>
      <c r="H462" s="29">
        <v>94.333333333333329</v>
      </c>
      <c r="I462" s="29">
        <v>18.2</v>
      </c>
      <c r="N462" s="29">
        <v>79.666666666666657</v>
      </c>
      <c r="O462" s="29">
        <v>14.8</v>
      </c>
    </row>
    <row r="463" spans="3:15" x14ac:dyDescent="0.25">
      <c r="C463" s="29">
        <v>143</v>
      </c>
      <c r="D463" s="29">
        <v>16.011452454703605</v>
      </c>
      <c r="E463" s="29">
        <v>0.6885475452963945</v>
      </c>
      <c r="F463" s="29">
        <v>0.24084527720835036</v>
      </c>
      <c r="H463" s="29">
        <v>94.999999999999986</v>
      </c>
      <c r="I463" s="29">
        <v>18.3</v>
      </c>
      <c r="N463" s="29">
        <v>80.333333333333329</v>
      </c>
      <c r="O463" s="29">
        <v>14.8</v>
      </c>
    </row>
    <row r="464" spans="3:15" x14ac:dyDescent="0.25">
      <c r="C464" s="29">
        <v>144</v>
      </c>
      <c r="D464" s="29">
        <v>14.54202062205626</v>
      </c>
      <c r="E464" s="29">
        <v>1.3579793779437406</v>
      </c>
      <c r="F464" s="29">
        <v>0.4750041183914101</v>
      </c>
      <c r="H464" s="29">
        <v>95.666666666666657</v>
      </c>
      <c r="I464" s="29">
        <v>18.5</v>
      </c>
      <c r="N464" s="29">
        <v>80.999999999999986</v>
      </c>
      <c r="O464" s="29">
        <v>14.9</v>
      </c>
    </row>
    <row r="465" spans="3:15" x14ac:dyDescent="0.25">
      <c r="C465" s="29">
        <v>145</v>
      </c>
      <c r="D465" s="29">
        <v>10.133725124114232</v>
      </c>
      <c r="E465" s="29">
        <v>-2.2337251241142315</v>
      </c>
      <c r="F465" s="29">
        <v>-0.7813289734305382</v>
      </c>
      <c r="H465" s="29">
        <v>96.333333333333329</v>
      </c>
      <c r="I465" s="29">
        <v>19</v>
      </c>
      <c r="N465" s="29">
        <v>81.666666666666657</v>
      </c>
      <c r="O465" s="29">
        <v>15.3</v>
      </c>
    </row>
    <row r="466" spans="3:15" x14ac:dyDescent="0.25">
      <c r="C466" s="29">
        <v>146</v>
      </c>
      <c r="D466" s="29">
        <v>11.895439302481552</v>
      </c>
      <c r="E466" s="29">
        <v>2.2045606975184473</v>
      </c>
      <c r="F466" s="29">
        <v>0.77112762356578679</v>
      </c>
      <c r="H466" s="29">
        <v>96.999999999999986</v>
      </c>
      <c r="I466" s="29">
        <v>19.3</v>
      </c>
      <c r="N466" s="29">
        <v>82.333333333333329</v>
      </c>
      <c r="O466" s="29">
        <v>15.4</v>
      </c>
    </row>
    <row r="467" spans="3:15" x14ac:dyDescent="0.25">
      <c r="C467" s="29">
        <v>147</v>
      </c>
      <c r="D467" s="29">
        <v>10.133725124114232</v>
      </c>
      <c r="E467" s="29">
        <v>-2.0337251241142322</v>
      </c>
      <c r="F467" s="29">
        <v>-0.71137148716728393</v>
      </c>
      <c r="H467" s="29">
        <v>97.666666666666657</v>
      </c>
      <c r="I467" s="29">
        <v>19.5</v>
      </c>
      <c r="N467" s="29">
        <v>82.999999999999986</v>
      </c>
      <c r="O467" s="29">
        <v>15.5</v>
      </c>
    </row>
    <row r="468" spans="3:15" x14ac:dyDescent="0.25">
      <c r="C468" s="29">
        <v>148</v>
      </c>
      <c r="D468" s="29">
        <v>10.648356807511737</v>
      </c>
      <c r="E468" s="29">
        <v>2.9516431924882625</v>
      </c>
      <c r="F468" s="29">
        <v>1.0324476904626303</v>
      </c>
      <c r="H468" s="29">
        <v>98.333333333333329</v>
      </c>
      <c r="I468" s="29">
        <v>20.399999999999999</v>
      </c>
      <c r="N468" s="29">
        <v>83.666666666666657</v>
      </c>
      <c r="O468" s="29">
        <v>15.6</v>
      </c>
    </row>
    <row r="469" spans="3:15" x14ac:dyDescent="0.25">
      <c r="C469" s="29">
        <v>149</v>
      </c>
      <c r="D469" s="29">
        <v>11.60315695676158</v>
      </c>
      <c r="E469" s="29">
        <v>-1.6031569567615804</v>
      </c>
      <c r="F469" s="29">
        <v>-0.56076415390244516</v>
      </c>
      <c r="H469" s="29">
        <v>98.999999999999986</v>
      </c>
      <c r="I469" s="29">
        <v>21</v>
      </c>
      <c r="N469" s="29">
        <v>84.333333333333329</v>
      </c>
      <c r="O469" s="29">
        <v>15.7</v>
      </c>
    </row>
    <row r="470" spans="3:15" ht="15.75" thickBot="1" x14ac:dyDescent="0.3">
      <c r="C470" s="30">
        <v>150</v>
      </c>
      <c r="D470" s="30">
        <v>8.6642932914668904</v>
      </c>
      <c r="E470" s="30">
        <v>2.9357067085331092</v>
      </c>
      <c r="F470" s="30">
        <v>1.0268733086757442</v>
      </c>
      <c r="H470" s="30">
        <v>99.666666666666657</v>
      </c>
      <c r="I470" s="30">
        <v>23.5</v>
      </c>
      <c r="N470" s="29">
        <v>84.999999999999986</v>
      </c>
      <c r="O470" s="29">
        <v>15.8</v>
      </c>
    </row>
    <row r="471" spans="3:15" x14ac:dyDescent="0.25">
      <c r="N471" s="29">
        <v>85.666666666666657</v>
      </c>
      <c r="O471" s="29">
        <v>15.9</v>
      </c>
    </row>
    <row r="472" spans="3:15" x14ac:dyDescent="0.25">
      <c r="N472" s="29">
        <v>86.333333333333329</v>
      </c>
      <c r="O472" s="29">
        <v>15.9</v>
      </c>
    </row>
    <row r="473" spans="3:15" x14ac:dyDescent="0.25">
      <c r="N473" s="29">
        <v>86.999999999999986</v>
      </c>
      <c r="O473" s="29">
        <v>16.100000000000001</v>
      </c>
    </row>
    <row r="474" spans="3:15" x14ac:dyDescent="0.25">
      <c r="N474" s="29">
        <v>87.666666666666657</v>
      </c>
      <c r="O474" s="29">
        <v>16.2</v>
      </c>
    </row>
    <row r="475" spans="3:15" x14ac:dyDescent="0.25">
      <c r="N475" s="29">
        <v>88.333333333333329</v>
      </c>
      <c r="O475" s="29">
        <v>16.2</v>
      </c>
    </row>
    <row r="476" spans="3:15" x14ac:dyDescent="0.25">
      <c r="N476" s="29">
        <v>88.999999999999986</v>
      </c>
      <c r="O476" s="29">
        <v>16.3</v>
      </c>
    </row>
    <row r="477" spans="3:15" x14ac:dyDescent="0.25">
      <c r="N477" s="29">
        <v>89.666666666666657</v>
      </c>
      <c r="O477" s="29">
        <v>16.7</v>
      </c>
    </row>
    <row r="478" spans="3:15" x14ac:dyDescent="0.25">
      <c r="N478" s="29">
        <v>90.333333333333329</v>
      </c>
      <c r="O478" s="29">
        <v>16.8</v>
      </c>
    </row>
    <row r="479" spans="3:15" x14ac:dyDescent="0.25">
      <c r="N479" s="29">
        <v>90.999999999999986</v>
      </c>
      <c r="O479" s="29">
        <v>16.899999999999999</v>
      </c>
    </row>
    <row r="480" spans="3:15" x14ac:dyDescent="0.25">
      <c r="N480" s="29">
        <v>91.666666666666657</v>
      </c>
      <c r="O480" s="29">
        <v>17</v>
      </c>
    </row>
    <row r="481" spans="14:15" x14ac:dyDescent="0.25">
      <c r="N481" s="29">
        <v>92.333333333333329</v>
      </c>
      <c r="O481" s="29">
        <v>17.100000000000001</v>
      </c>
    </row>
    <row r="482" spans="14:15" x14ac:dyDescent="0.25">
      <c r="N482" s="29">
        <v>92.999999999999986</v>
      </c>
      <c r="O482" s="29">
        <v>17.100000000000001</v>
      </c>
    </row>
    <row r="483" spans="14:15" x14ac:dyDescent="0.25">
      <c r="N483" s="29">
        <v>93.666666666666657</v>
      </c>
      <c r="O483" s="29">
        <v>18.2</v>
      </c>
    </row>
    <row r="484" spans="14:15" x14ac:dyDescent="0.25">
      <c r="N484" s="29">
        <v>94.333333333333329</v>
      </c>
      <c r="O484" s="29">
        <v>18.2</v>
      </c>
    </row>
    <row r="485" spans="14:15" x14ac:dyDescent="0.25">
      <c r="N485" s="29">
        <v>94.999999999999986</v>
      </c>
      <c r="O485" s="29">
        <v>18.3</v>
      </c>
    </row>
    <row r="486" spans="14:15" x14ac:dyDescent="0.25">
      <c r="N486" s="29">
        <v>95.666666666666657</v>
      </c>
      <c r="O486" s="29">
        <v>18.5</v>
      </c>
    </row>
    <row r="487" spans="14:15" x14ac:dyDescent="0.25">
      <c r="N487" s="29">
        <v>96.333333333333329</v>
      </c>
      <c r="O487" s="29">
        <v>19</v>
      </c>
    </row>
    <row r="488" spans="14:15" x14ac:dyDescent="0.25">
      <c r="N488" s="29">
        <v>96.999999999999986</v>
      </c>
      <c r="O488" s="29">
        <v>19.3</v>
      </c>
    </row>
    <row r="489" spans="14:15" x14ac:dyDescent="0.25">
      <c r="N489" s="29">
        <v>97.666666666666657</v>
      </c>
      <c r="O489" s="29">
        <v>19.5</v>
      </c>
    </row>
    <row r="490" spans="14:15" x14ac:dyDescent="0.25">
      <c r="N490" s="29">
        <v>98.333333333333329</v>
      </c>
      <c r="O490" s="29">
        <v>20.399999999999999</v>
      </c>
    </row>
    <row r="491" spans="14:15" x14ac:dyDescent="0.25">
      <c r="N491" s="29">
        <v>98.999999999999986</v>
      </c>
      <c r="O491" s="29">
        <v>21</v>
      </c>
    </row>
    <row r="492" spans="14:15" ht="15.75" thickBot="1" x14ac:dyDescent="0.3">
      <c r="N492" s="30">
        <v>99.666666666666657</v>
      </c>
      <c r="O492" s="30">
        <v>23.5</v>
      </c>
    </row>
  </sheetData>
  <sortState xmlns:xlrd2="http://schemas.microsoft.com/office/spreadsheetml/2017/richdata2" ref="I321:I470">
    <sortCondition ref="I321"/>
  </sortState>
  <conditionalFormatting sqref="F321:F470">
    <cfRule type="cellIs" dxfId="16" priority="2" operator="greaterThan">
      <formula>2</formula>
    </cfRule>
    <cfRule type="cellIs" dxfId="15" priority="1" operator="lessThan">
      <formula>-2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EA8B-60C6-4889-A2C1-CEC2F82EF119}">
  <dimension ref="A1:AB176"/>
  <sheetViews>
    <sheetView topLeftCell="A52" workbookViewId="0">
      <selection activeCell="E42" sqref="E42:O42"/>
    </sheetView>
  </sheetViews>
  <sheetFormatPr defaultRowHeight="15" x14ac:dyDescent="0.25"/>
  <cols>
    <col min="1" max="1" width="13.5703125" customWidth="1"/>
    <col min="2" max="2" width="13.28515625" customWidth="1"/>
    <col min="20" max="20" width="18.5703125" customWidth="1"/>
  </cols>
  <sheetData>
    <row r="1" spans="1:28" x14ac:dyDescent="0.25">
      <c r="A1" t="s">
        <v>45</v>
      </c>
    </row>
    <row r="2" spans="1:28" ht="15.75" thickBot="1" x14ac:dyDescent="0.3"/>
    <row r="3" spans="1:28" x14ac:dyDescent="0.25">
      <c r="A3" s="117" t="s">
        <v>46</v>
      </c>
      <c r="B3" s="117"/>
    </row>
    <row r="4" spans="1:28" x14ac:dyDescent="0.25">
      <c r="A4" s="34" t="s">
        <v>47</v>
      </c>
      <c r="B4" s="34">
        <v>0.59921947196398517</v>
      </c>
      <c r="C4" s="114" t="s">
        <v>162</v>
      </c>
      <c r="D4" s="32"/>
      <c r="E4" s="32"/>
      <c r="F4" s="32"/>
      <c r="G4" s="32"/>
      <c r="H4" s="32"/>
      <c r="I4" s="32"/>
    </row>
    <row r="5" spans="1:28" x14ac:dyDescent="0.25">
      <c r="A5" s="34" t="s">
        <v>48</v>
      </c>
      <c r="B5" s="34">
        <v>0.359063975580797</v>
      </c>
      <c r="C5" s="114" t="s">
        <v>205</v>
      </c>
      <c r="D5" s="32"/>
      <c r="E5" s="32"/>
      <c r="F5" s="32"/>
      <c r="G5" s="32"/>
      <c r="H5" s="32"/>
      <c r="I5" s="32"/>
    </row>
    <row r="6" spans="1:28" x14ac:dyDescent="0.25">
      <c r="A6" s="34" t="s">
        <v>49</v>
      </c>
      <c r="B6" s="34">
        <v>0.34589405727081357</v>
      </c>
      <c r="C6" s="114" t="s">
        <v>204</v>
      </c>
      <c r="D6" s="32"/>
      <c r="E6" s="32"/>
      <c r="F6" s="32"/>
      <c r="G6" s="32"/>
      <c r="H6" s="32"/>
      <c r="I6" s="32"/>
    </row>
    <row r="7" spans="1:28" x14ac:dyDescent="0.25">
      <c r="A7" s="34" t="s">
        <v>50</v>
      </c>
      <c r="B7" s="34">
        <v>2.8881018592115324</v>
      </c>
      <c r="C7" s="110" t="s">
        <v>203</v>
      </c>
      <c r="D7" s="32"/>
      <c r="E7" s="32"/>
      <c r="F7" s="32"/>
      <c r="G7" s="32"/>
      <c r="H7" s="32"/>
      <c r="I7" s="32"/>
    </row>
    <row r="8" spans="1:28" ht="15.75" thickBot="1" x14ac:dyDescent="0.3">
      <c r="A8" s="35" t="s">
        <v>51</v>
      </c>
      <c r="B8" s="35">
        <v>150</v>
      </c>
      <c r="C8" s="114" t="s">
        <v>154</v>
      </c>
      <c r="D8" s="32"/>
      <c r="E8" s="32"/>
      <c r="F8" s="32"/>
      <c r="G8" s="32"/>
      <c r="H8" s="32"/>
      <c r="I8" s="32"/>
    </row>
    <row r="9" spans="1:28" x14ac:dyDescent="0.25">
      <c r="A9" s="32"/>
      <c r="B9" s="32"/>
      <c r="C9" s="32"/>
      <c r="D9" s="32"/>
      <c r="E9" s="32"/>
      <c r="F9" s="32"/>
      <c r="G9" s="32"/>
      <c r="H9" s="32"/>
      <c r="I9" s="32"/>
    </row>
    <row r="10" spans="1:28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</row>
    <row r="11" spans="1:28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114" t="s">
        <v>211</v>
      </c>
      <c r="I11" s="32"/>
      <c r="AA11">
        <v>0</v>
      </c>
      <c r="AB11">
        <v>0</v>
      </c>
    </row>
    <row r="12" spans="1:28" x14ac:dyDescent="0.25">
      <c r="A12" s="34" t="s">
        <v>53</v>
      </c>
      <c r="B12" s="34">
        <v>3</v>
      </c>
      <c r="C12" s="34">
        <v>682.23661035289024</v>
      </c>
      <c r="D12" s="34">
        <v>227.4122034509634</v>
      </c>
      <c r="E12" s="34">
        <v>27.263948578071606</v>
      </c>
      <c r="F12" s="34">
        <v>4.6402583442638423E-14</v>
      </c>
      <c r="G12" s="32"/>
      <c r="H12" s="32"/>
      <c r="I12" s="32"/>
      <c r="AA12">
        <v>100</v>
      </c>
      <c r="AB12">
        <v>22</v>
      </c>
    </row>
    <row r="13" spans="1:28" x14ac:dyDescent="0.25">
      <c r="A13" s="34" t="s">
        <v>54</v>
      </c>
      <c r="B13" s="34">
        <v>146</v>
      </c>
      <c r="C13" s="34">
        <v>1217.805322980442</v>
      </c>
      <c r="D13" s="34">
        <v>8.3411323491811107</v>
      </c>
      <c r="E13" s="34"/>
      <c r="F13" s="34"/>
      <c r="G13" s="32"/>
      <c r="H13" s="32"/>
      <c r="I13" s="32"/>
      <c r="AA13">
        <v>0</v>
      </c>
      <c r="AB13">
        <v>0</v>
      </c>
    </row>
    <row r="14" spans="1:28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32"/>
      <c r="H14" s="32"/>
      <c r="I14" s="32"/>
      <c r="K14" s="176" t="s">
        <v>284</v>
      </c>
      <c r="AA14">
        <v>100</v>
      </c>
      <c r="AB14">
        <v>25</v>
      </c>
    </row>
    <row r="15" spans="1:28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</row>
    <row r="16" spans="1:28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  <c r="K16" s="180" t="s">
        <v>155</v>
      </c>
      <c r="L16" s="180"/>
      <c r="M16" s="180"/>
      <c r="N16" s="180"/>
      <c r="O16" s="180"/>
      <c r="P16" s="180"/>
      <c r="Q16" s="180"/>
      <c r="R16" s="180"/>
      <c r="S16" s="110"/>
      <c r="T16" s="110"/>
      <c r="U16" s="110"/>
      <c r="V16" s="110"/>
      <c r="W16" s="110"/>
      <c r="X16" s="110"/>
      <c r="Y16" s="110"/>
      <c r="Z16" s="110"/>
    </row>
    <row r="17" spans="1:26" x14ac:dyDescent="0.25">
      <c r="A17" s="34" t="s">
        <v>56</v>
      </c>
      <c r="B17" s="34">
        <v>8.1541918175721069</v>
      </c>
      <c r="C17" s="34">
        <v>0.85388903306003139</v>
      </c>
      <c r="D17" s="34">
        <v>9.5494748168276793</v>
      </c>
      <c r="E17" s="34">
        <v>4.3391526771252524E-17</v>
      </c>
      <c r="F17" s="34">
        <v>6.4666119375785991</v>
      </c>
      <c r="G17" s="34">
        <v>9.8417716975656155</v>
      </c>
      <c r="H17" s="34">
        <v>6.4666119375785991</v>
      </c>
      <c r="I17" s="34">
        <v>9.8417716975656155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spans="1:26" x14ac:dyDescent="0.25">
      <c r="A18" s="34" t="s">
        <v>16</v>
      </c>
      <c r="B18" s="34">
        <v>1.2470824949698149</v>
      </c>
      <c r="C18" s="34">
        <v>0.31732912699468419</v>
      </c>
      <c r="D18" s="34">
        <v>3.9299339042101411</v>
      </c>
      <c r="E18" s="34">
        <v>1.3073742729269021E-4</v>
      </c>
      <c r="F18" s="34">
        <v>0.61993045375782174</v>
      </c>
      <c r="G18" s="34">
        <v>1.8742345361818082</v>
      </c>
      <c r="H18" s="34">
        <v>0.61993045375782174</v>
      </c>
      <c r="I18" s="34">
        <v>1.8742345361818082</v>
      </c>
      <c r="K18" s="180" t="s">
        <v>208</v>
      </c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:26" x14ac:dyDescent="0.25">
      <c r="A19" s="34" t="s">
        <v>18</v>
      </c>
      <c r="B19" s="34">
        <v>7.8572606371314979</v>
      </c>
      <c r="C19" s="34">
        <v>1.0367828825776437</v>
      </c>
      <c r="D19" s="34">
        <v>7.5785015061174823</v>
      </c>
      <c r="E19" s="34">
        <v>3.7099645177342699E-12</v>
      </c>
      <c r="F19" s="34">
        <v>5.8082192923919216</v>
      </c>
      <c r="G19" s="34">
        <v>9.9063019818710742</v>
      </c>
      <c r="H19" s="34">
        <v>5.8082192923919216</v>
      </c>
      <c r="I19" s="34">
        <v>9.9063019818710742</v>
      </c>
      <c r="K19" s="180" t="s">
        <v>209</v>
      </c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:26" ht="15.75" thickBot="1" x14ac:dyDescent="0.3">
      <c r="A20" s="35" t="s">
        <v>92</v>
      </c>
      <c r="B20" s="35">
        <v>-2.7165143276171575</v>
      </c>
      <c r="C20" s="35">
        <v>0.36698135606913096</v>
      </c>
      <c r="D20" s="35">
        <v>-7.4023224414305879</v>
      </c>
      <c r="E20" s="35">
        <v>9.7819190338174378E-12</v>
      </c>
      <c r="F20" s="35">
        <v>-3.4417963360013304</v>
      </c>
      <c r="G20" s="35">
        <v>-1.9912323192329846</v>
      </c>
      <c r="H20" s="35">
        <v>-3.4417963360013304</v>
      </c>
      <c r="I20" s="35">
        <v>-1.9912323192329846</v>
      </c>
      <c r="K20" s="116" t="s">
        <v>215</v>
      </c>
    </row>
    <row r="24" spans="1:26" x14ac:dyDescent="0.25">
      <c r="A24" t="s">
        <v>70</v>
      </c>
    </row>
    <row r="25" spans="1:26" ht="15.75" thickBot="1" x14ac:dyDescent="0.3"/>
    <row r="26" spans="1:26" x14ac:dyDescent="0.25">
      <c r="A26" s="31" t="s">
        <v>71</v>
      </c>
      <c r="B26" s="31" t="s">
        <v>72</v>
      </c>
      <c r="C26" s="31" t="s">
        <v>73</v>
      </c>
    </row>
    <row r="27" spans="1:26" x14ac:dyDescent="0.25">
      <c r="A27" s="29">
        <v>1</v>
      </c>
      <c r="B27" s="29">
        <v>11.60315695676158</v>
      </c>
      <c r="C27" s="29">
        <v>0.89684304323841957</v>
      </c>
    </row>
    <row r="28" spans="1:26" x14ac:dyDescent="0.25">
      <c r="A28" s="29">
        <v>2</v>
      </c>
      <c r="B28" s="29">
        <v>11.60315695676158</v>
      </c>
      <c r="C28" s="29">
        <v>2.8968430432384196</v>
      </c>
    </row>
    <row r="29" spans="1:26" x14ac:dyDescent="0.25">
      <c r="A29" s="29">
        <v>3</v>
      </c>
      <c r="B29" s="29">
        <v>14.54202062205626</v>
      </c>
      <c r="C29" s="29">
        <v>4.4579793779437402</v>
      </c>
    </row>
    <row r="30" spans="1:26" x14ac:dyDescent="0.25">
      <c r="A30" s="29">
        <v>4</v>
      </c>
      <c r="B30" s="29">
        <v>14.54202062205626</v>
      </c>
      <c r="C30" s="29">
        <v>3.6579793779437395</v>
      </c>
    </row>
    <row r="31" spans="1:26" x14ac:dyDescent="0.25">
      <c r="A31" s="29">
        <v>5</v>
      </c>
      <c r="B31" s="29">
        <v>10.133725124114232</v>
      </c>
      <c r="C31" s="29">
        <v>-2.5337251241142322</v>
      </c>
    </row>
    <row r="32" spans="1:26" x14ac:dyDescent="0.25">
      <c r="A32" s="29">
        <v>6</v>
      </c>
      <c r="B32" s="29">
        <v>16.011452454703605</v>
      </c>
      <c r="C32" s="29">
        <v>2.4885475452963952</v>
      </c>
    </row>
    <row r="33" spans="1:17" x14ac:dyDescent="0.25">
      <c r="A33" s="29">
        <v>7</v>
      </c>
      <c r="B33" s="29">
        <v>13.07258878940892</v>
      </c>
      <c r="C33" s="29">
        <v>2.7411210591079538E-2</v>
      </c>
    </row>
    <row r="34" spans="1:17" x14ac:dyDescent="0.25">
      <c r="A34" s="29">
        <v>8</v>
      </c>
      <c r="B34" s="29">
        <v>13.07258878940892</v>
      </c>
      <c r="C34" s="29">
        <v>1.8274112105910802</v>
      </c>
    </row>
    <row r="35" spans="1:17" x14ac:dyDescent="0.25">
      <c r="A35" s="29">
        <v>9</v>
      </c>
      <c r="B35" s="29">
        <v>13.142521797451366</v>
      </c>
      <c r="C35" s="29">
        <v>3.9574782025486357</v>
      </c>
    </row>
    <row r="36" spans="1:17" x14ac:dyDescent="0.25">
      <c r="A36" s="29">
        <v>10</v>
      </c>
      <c r="B36" s="29">
        <v>11.895439302481552</v>
      </c>
      <c r="C36" s="29">
        <v>-2.6954393024815531</v>
      </c>
    </row>
    <row r="37" spans="1:17" x14ac:dyDescent="0.25">
      <c r="A37" s="29">
        <v>11</v>
      </c>
      <c r="B37" s="29">
        <v>13.07258878940892</v>
      </c>
      <c r="C37" s="29">
        <v>-2.7725887894089194</v>
      </c>
    </row>
    <row r="38" spans="1:17" x14ac:dyDescent="0.25">
      <c r="A38" s="29">
        <v>12</v>
      </c>
      <c r="B38" s="29">
        <v>14.54202062205626</v>
      </c>
      <c r="C38" s="29">
        <v>4.7579793779437409</v>
      </c>
    </row>
    <row r="39" spans="1:17" x14ac:dyDescent="0.25">
      <c r="A39" s="29">
        <v>13</v>
      </c>
      <c r="B39" s="29">
        <v>9.401274312541922</v>
      </c>
      <c r="C39" s="29">
        <v>-1.3012743125419224</v>
      </c>
    </row>
    <row r="40" spans="1:17" x14ac:dyDescent="0.25">
      <c r="A40" s="29">
        <v>14</v>
      </c>
      <c r="B40" s="29">
        <v>8.6642932914668904</v>
      </c>
      <c r="C40" s="29">
        <v>0.43570670853310922</v>
      </c>
    </row>
    <row r="41" spans="1:17" x14ac:dyDescent="0.25">
      <c r="A41" s="29">
        <v>15</v>
      </c>
      <c r="B41" s="29">
        <v>13.142521797451366</v>
      </c>
      <c r="C41" s="29">
        <v>2.5574782025486336</v>
      </c>
    </row>
    <row r="42" spans="1:17" x14ac:dyDescent="0.25">
      <c r="A42" s="29">
        <v>16</v>
      </c>
      <c r="B42" s="29">
        <v>10.133725124114232</v>
      </c>
      <c r="C42" s="29">
        <v>-0.33372512411423116</v>
      </c>
      <c r="E42" s="181" t="s">
        <v>200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Q42" s="118" t="s">
        <v>155</v>
      </c>
    </row>
    <row r="43" spans="1:17" x14ac:dyDescent="0.25">
      <c r="A43" s="29">
        <v>17</v>
      </c>
      <c r="B43" s="29">
        <v>13.142521797451366</v>
      </c>
      <c r="C43" s="29">
        <v>6.3574782025486343</v>
      </c>
      <c r="E43" s="181" t="s">
        <v>201</v>
      </c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Q43" s="119" t="s">
        <v>198</v>
      </c>
    </row>
    <row r="44" spans="1:17" ht="24" customHeight="1" x14ac:dyDescent="0.25">
      <c r="A44" s="29">
        <v>18</v>
      </c>
      <c r="B44" s="29">
        <v>16.011452454703605</v>
      </c>
      <c r="C44" s="29">
        <v>0.1885475452963945</v>
      </c>
      <c r="E44" s="181" t="s">
        <v>285</v>
      </c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Q44" s="116" t="s">
        <v>216</v>
      </c>
    </row>
    <row r="45" spans="1:17" ht="24" customHeight="1" x14ac:dyDescent="0.25">
      <c r="A45" s="29">
        <v>19</v>
      </c>
      <c r="B45" s="29">
        <v>11.60315695676158</v>
      </c>
      <c r="C45" s="29">
        <v>-3.6031569567615804</v>
      </c>
      <c r="E45" s="183" t="s">
        <v>202</v>
      </c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Q45" s="116" t="s">
        <v>199</v>
      </c>
    </row>
    <row r="46" spans="1:17" x14ac:dyDescent="0.25">
      <c r="A46" s="29">
        <v>20</v>
      </c>
      <c r="B46" s="29">
        <v>8.1541918175721069</v>
      </c>
      <c r="C46" s="29">
        <v>4.0458081824278924</v>
      </c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</row>
    <row r="47" spans="1:17" x14ac:dyDescent="0.25">
      <c r="A47" s="29">
        <v>21</v>
      </c>
      <c r="B47" s="29">
        <v>10.648356807511737</v>
      </c>
      <c r="C47" s="29">
        <v>0.45164319248826246</v>
      </c>
      <c r="Q47" s="116"/>
    </row>
    <row r="48" spans="1:17" x14ac:dyDescent="0.25">
      <c r="A48" s="29">
        <v>22</v>
      </c>
      <c r="B48" s="29">
        <v>16.011452454703605</v>
      </c>
      <c r="C48" s="29">
        <v>0.78854754529639592</v>
      </c>
      <c r="E48" s="110" t="s">
        <v>212</v>
      </c>
    </row>
    <row r="49" spans="1:21" x14ac:dyDescent="0.25">
      <c r="A49" s="29">
        <v>23</v>
      </c>
      <c r="B49" s="29">
        <v>7.1948614588195525</v>
      </c>
      <c r="C49" s="29">
        <v>4.6051385411804482</v>
      </c>
      <c r="E49" s="110" t="s">
        <v>213</v>
      </c>
    </row>
    <row r="50" spans="1:21" x14ac:dyDescent="0.25">
      <c r="A50" s="29">
        <v>24</v>
      </c>
      <c r="B50" s="29">
        <v>13.07258878940892</v>
      </c>
      <c r="C50" s="29">
        <v>0.92741121059107989</v>
      </c>
      <c r="E50" s="110" t="s">
        <v>214</v>
      </c>
    </row>
    <row r="51" spans="1:21" x14ac:dyDescent="0.25">
      <c r="A51" s="29">
        <v>25</v>
      </c>
      <c r="B51" s="29">
        <v>11.60315695676158</v>
      </c>
      <c r="C51" s="29">
        <v>-1.1031569567615804</v>
      </c>
    </row>
    <row r="52" spans="1:21" x14ac:dyDescent="0.25">
      <c r="A52" s="29">
        <v>26</v>
      </c>
      <c r="B52" s="29">
        <v>10.648356807511737</v>
      </c>
      <c r="C52" s="29">
        <v>-4.448356807511737</v>
      </c>
      <c r="T52" s="110" t="s">
        <v>260</v>
      </c>
      <c r="U52" s="110" t="s">
        <v>261</v>
      </c>
    </row>
    <row r="53" spans="1:21" x14ac:dyDescent="0.25">
      <c r="A53" s="29">
        <v>27</v>
      </c>
      <c r="B53" s="29">
        <v>13.07258878940892</v>
      </c>
      <c r="C53" s="29">
        <v>3.8274112105910785</v>
      </c>
      <c r="T53" s="110" t="s">
        <v>38</v>
      </c>
      <c r="U53" s="110"/>
    </row>
    <row r="54" spans="1:21" x14ac:dyDescent="0.25">
      <c r="A54" s="29">
        <v>28</v>
      </c>
      <c r="B54" s="29">
        <v>10.133725124114232</v>
      </c>
      <c r="C54" s="29">
        <v>-2.2337251241142315</v>
      </c>
      <c r="L54" s="110" t="s">
        <v>253</v>
      </c>
      <c r="T54" s="110" t="s">
        <v>267</v>
      </c>
      <c r="U54" s="110"/>
    </row>
    <row r="55" spans="1:21" x14ac:dyDescent="0.25">
      <c r="A55" s="29">
        <v>29</v>
      </c>
      <c r="B55" s="29">
        <v>10.133725124114232</v>
      </c>
      <c r="C55" s="29">
        <v>-0.53372512411423223</v>
      </c>
      <c r="L55" s="110" t="s">
        <v>254</v>
      </c>
      <c r="T55" s="110" t="s">
        <v>268</v>
      </c>
      <c r="U55" s="110"/>
    </row>
    <row r="56" spans="1:21" x14ac:dyDescent="0.25">
      <c r="A56" s="29">
        <v>30</v>
      </c>
      <c r="B56" s="29">
        <v>13.07258878940892</v>
      </c>
      <c r="C56" s="29">
        <v>3.2274112105910806</v>
      </c>
      <c r="L56" s="110" t="s">
        <v>255</v>
      </c>
      <c r="T56" s="110" t="s">
        <v>269</v>
      </c>
      <c r="U56" s="110"/>
    </row>
    <row r="57" spans="1:21" x14ac:dyDescent="0.25">
      <c r="A57" s="29">
        <v>31</v>
      </c>
      <c r="B57" s="29">
        <v>10.133725124114232</v>
      </c>
      <c r="C57" s="29">
        <v>1.0662748758857674</v>
      </c>
    </row>
    <row r="58" spans="1:21" x14ac:dyDescent="0.25">
      <c r="A58" s="29">
        <v>32</v>
      </c>
      <c r="B58" s="29">
        <v>13.07258878940892</v>
      </c>
      <c r="C58" s="29">
        <v>2.7411210591079538E-2</v>
      </c>
    </row>
    <row r="59" spans="1:21" x14ac:dyDescent="0.25">
      <c r="A59" s="29">
        <v>33</v>
      </c>
      <c r="B59" s="29">
        <v>10.648356807511737</v>
      </c>
      <c r="C59" s="29">
        <v>-2.6483568075117372</v>
      </c>
    </row>
    <row r="60" spans="1:21" x14ac:dyDescent="0.25">
      <c r="A60" s="29">
        <v>34</v>
      </c>
      <c r="B60" s="29">
        <v>14.54202062205626</v>
      </c>
      <c r="C60" s="29">
        <v>1.5579793779437416</v>
      </c>
    </row>
    <row r="61" spans="1:21" x14ac:dyDescent="0.25">
      <c r="A61" s="29">
        <v>35</v>
      </c>
      <c r="B61" s="29">
        <v>14.54202062205626</v>
      </c>
      <c r="C61" s="29">
        <v>-4.1420206220562594</v>
      </c>
      <c r="M61" s="171" t="s">
        <v>16</v>
      </c>
      <c r="N61" s="110"/>
      <c r="O61" s="110"/>
      <c r="P61" s="110" t="s">
        <v>258</v>
      </c>
    </row>
    <row r="62" spans="1:21" x14ac:dyDescent="0.25">
      <c r="A62" s="29">
        <v>36</v>
      </c>
      <c r="B62" s="29">
        <v>11.895439302481552</v>
      </c>
      <c r="C62" s="29">
        <v>-4.495439302481552</v>
      </c>
      <c r="M62" s="171" t="s">
        <v>18</v>
      </c>
      <c r="N62" s="110"/>
      <c r="O62" s="110"/>
      <c r="P62" s="110" t="s">
        <v>259</v>
      </c>
    </row>
    <row r="63" spans="1:21" ht="15.75" thickBot="1" x14ac:dyDescent="0.3">
      <c r="A63" s="29">
        <v>37</v>
      </c>
      <c r="B63" s="29">
        <v>9.401274312541922</v>
      </c>
      <c r="C63" s="29">
        <v>1.098725687458078</v>
      </c>
      <c r="M63" s="172" t="s">
        <v>92</v>
      </c>
      <c r="N63" s="110"/>
      <c r="O63" s="110"/>
      <c r="P63" s="110" t="s">
        <v>258</v>
      </c>
    </row>
    <row r="64" spans="1:21" x14ac:dyDescent="0.25">
      <c r="A64" s="29">
        <v>38</v>
      </c>
      <c r="B64" s="29">
        <v>11.60315695676158</v>
      </c>
      <c r="C64" s="29">
        <v>0.39684304323841957</v>
      </c>
      <c r="M64" s="110"/>
      <c r="N64" s="110"/>
      <c r="O64" s="110"/>
      <c r="P64" s="110"/>
    </row>
    <row r="65" spans="1:3" x14ac:dyDescent="0.25">
      <c r="A65" s="29">
        <v>39</v>
      </c>
      <c r="B65" s="29">
        <v>16.011452454703605</v>
      </c>
      <c r="C65" s="29">
        <v>-1.5114524547036048</v>
      </c>
    </row>
    <row r="66" spans="1:3" x14ac:dyDescent="0.25">
      <c r="A66" s="29">
        <v>40</v>
      </c>
      <c r="B66" s="29">
        <v>10.648356807511737</v>
      </c>
      <c r="C66" s="29">
        <v>-4.7483568075117368</v>
      </c>
    </row>
    <row r="67" spans="1:3" x14ac:dyDescent="0.25">
      <c r="A67" s="29">
        <v>41</v>
      </c>
      <c r="B67" s="29">
        <v>11.60315695676158</v>
      </c>
      <c r="C67" s="29">
        <v>-2.6031569567615804</v>
      </c>
    </row>
    <row r="68" spans="1:3" x14ac:dyDescent="0.25">
      <c r="A68" s="29">
        <v>42</v>
      </c>
      <c r="B68" s="29">
        <v>13.07258878940892</v>
      </c>
      <c r="C68" s="29">
        <v>2.7274112105910806</v>
      </c>
    </row>
    <row r="69" spans="1:3" x14ac:dyDescent="0.25">
      <c r="A69" s="29">
        <v>43</v>
      </c>
      <c r="B69" s="29">
        <v>14.54202062205626</v>
      </c>
      <c r="C69" s="29">
        <v>-0.54202062205625978</v>
      </c>
    </row>
    <row r="70" spans="1:3" x14ac:dyDescent="0.25">
      <c r="A70" s="29">
        <v>44</v>
      </c>
      <c r="B70" s="29">
        <v>13.07258878940892</v>
      </c>
      <c r="C70" s="29">
        <v>2.2274112105910806</v>
      </c>
    </row>
    <row r="71" spans="1:3" x14ac:dyDescent="0.25">
      <c r="A71" s="29">
        <v>45</v>
      </c>
      <c r="B71" s="29">
        <v>13.07258878940892</v>
      </c>
      <c r="C71" s="29">
        <v>1.3274112105910802</v>
      </c>
    </row>
    <row r="72" spans="1:3" x14ac:dyDescent="0.25">
      <c r="A72" s="29">
        <v>46</v>
      </c>
      <c r="B72" s="29">
        <v>14.54202062205626</v>
      </c>
      <c r="C72" s="29">
        <v>0.25797937794374093</v>
      </c>
    </row>
    <row r="73" spans="1:3" x14ac:dyDescent="0.25">
      <c r="A73" s="29">
        <v>47</v>
      </c>
      <c r="B73" s="29">
        <v>14.54202062205626</v>
      </c>
      <c r="C73" s="29">
        <v>-2.4420206220562601</v>
      </c>
    </row>
    <row r="74" spans="1:3" x14ac:dyDescent="0.25">
      <c r="A74" s="29">
        <v>48</v>
      </c>
      <c r="B74" s="29">
        <v>11.895439302481552</v>
      </c>
      <c r="C74" s="29">
        <v>-3.8954393024815523</v>
      </c>
    </row>
    <row r="75" spans="1:3" x14ac:dyDescent="0.25">
      <c r="A75" s="29">
        <v>49</v>
      </c>
      <c r="B75" s="29">
        <v>9.401274312541922</v>
      </c>
      <c r="C75" s="29">
        <v>-1.0012743125419217</v>
      </c>
    </row>
    <row r="76" spans="1:3" x14ac:dyDescent="0.25">
      <c r="A76" s="29">
        <v>50</v>
      </c>
      <c r="B76" s="29">
        <v>10.648356807511737</v>
      </c>
      <c r="C76" s="29">
        <v>-4.8356807511737543E-2</v>
      </c>
    </row>
    <row r="77" spans="1:3" x14ac:dyDescent="0.25">
      <c r="A77" s="29">
        <v>51</v>
      </c>
      <c r="B77" s="29">
        <v>8.1541918175721069</v>
      </c>
      <c r="C77" s="29">
        <v>2.7458081824278935</v>
      </c>
    </row>
    <row r="78" spans="1:3" x14ac:dyDescent="0.25">
      <c r="A78" s="29">
        <v>52</v>
      </c>
      <c r="B78" s="29">
        <v>7.1948614588195525</v>
      </c>
      <c r="C78" s="29">
        <v>1.5051385411804468</v>
      </c>
    </row>
    <row r="79" spans="1:3" x14ac:dyDescent="0.25">
      <c r="A79" s="29">
        <v>53</v>
      </c>
      <c r="B79" s="29">
        <v>11.60315695676158</v>
      </c>
      <c r="C79" s="29">
        <v>-2.1031569567615804</v>
      </c>
    </row>
    <row r="80" spans="1:3" x14ac:dyDescent="0.25">
      <c r="A80" s="29">
        <v>54</v>
      </c>
      <c r="B80" s="29">
        <v>7.1948614588195525</v>
      </c>
      <c r="C80" s="29">
        <v>-0.3948614588195527</v>
      </c>
    </row>
    <row r="81" spans="1:3" x14ac:dyDescent="0.25">
      <c r="A81" s="29">
        <v>55</v>
      </c>
      <c r="B81" s="29">
        <v>10.648356807511737</v>
      </c>
      <c r="C81" s="29">
        <v>-3.448356807511737</v>
      </c>
    </row>
    <row r="82" spans="1:3" x14ac:dyDescent="0.25">
      <c r="A82" s="29">
        <v>56</v>
      </c>
      <c r="B82" s="29">
        <v>13.07258878940892</v>
      </c>
      <c r="C82" s="29">
        <v>-1.7725887894089194</v>
      </c>
    </row>
    <row r="83" spans="1:3" x14ac:dyDescent="0.25">
      <c r="A83" s="29">
        <v>57</v>
      </c>
      <c r="B83" s="29">
        <v>11.60315695676158</v>
      </c>
      <c r="C83" s="29">
        <v>-2.2031569567615801</v>
      </c>
    </row>
    <row r="84" spans="1:3" x14ac:dyDescent="0.25">
      <c r="A84" s="29">
        <v>58</v>
      </c>
      <c r="B84" s="29">
        <v>11.895439302481552</v>
      </c>
      <c r="C84" s="29">
        <v>-3.2954393024815527</v>
      </c>
    </row>
    <row r="85" spans="1:3" x14ac:dyDescent="0.25">
      <c r="A85" s="29">
        <v>59</v>
      </c>
      <c r="B85" s="29">
        <v>13.142521797451366</v>
      </c>
      <c r="C85" s="29">
        <v>3.9574782025486357</v>
      </c>
    </row>
    <row r="86" spans="1:3" x14ac:dyDescent="0.25">
      <c r="A86" s="29">
        <v>60</v>
      </c>
      <c r="B86" s="29">
        <v>9.401274312541922</v>
      </c>
      <c r="C86" s="29">
        <v>5.9987256874580783</v>
      </c>
    </row>
    <row r="87" spans="1:3" x14ac:dyDescent="0.25">
      <c r="A87" s="29">
        <v>61</v>
      </c>
      <c r="B87" s="29">
        <v>10.648356807511737</v>
      </c>
      <c r="C87" s="29">
        <v>0.35164319248826281</v>
      </c>
    </row>
    <row r="88" spans="1:3" x14ac:dyDescent="0.25">
      <c r="A88" s="29">
        <v>62</v>
      </c>
      <c r="B88" s="29">
        <v>13.142521797451366</v>
      </c>
      <c r="C88" s="29">
        <v>2.4574782025486339</v>
      </c>
    </row>
    <row r="89" spans="1:3" x14ac:dyDescent="0.25">
      <c r="A89" s="29">
        <v>63</v>
      </c>
      <c r="B89" s="29">
        <v>10.648356807511737</v>
      </c>
      <c r="C89" s="29">
        <v>-3.0483568075117375</v>
      </c>
    </row>
    <row r="90" spans="1:3" x14ac:dyDescent="0.25">
      <c r="A90" s="29">
        <v>64</v>
      </c>
      <c r="B90" s="29">
        <v>10.648356807511737</v>
      </c>
      <c r="C90" s="29">
        <v>0.75164319248826317</v>
      </c>
    </row>
    <row r="91" spans="1:3" x14ac:dyDescent="0.25">
      <c r="A91" s="29">
        <v>65</v>
      </c>
      <c r="B91" s="29">
        <v>16.011452454703605</v>
      </c>
      <c r="C91" s="29">
        <v>7.4885475452963952</v>
      </c>
    </row>
    <row r="92" spans="1:3" x14ac:dyDescent="0.25">
      <c r="A92" s="29">
        <v>66</v>
      </c>
      <c r="B92" s="29">
        <v>13.07258878940892</v>
      </c>
      <c r="C92" s="29">
        <v>-0.67258878940891975</v>
      </c>
    </row>
    <row r="93" spans="1:3" x14ac:dyDescent="0.25">
      <c r="A93" s="29">
        <v>67</v>
      </c>
      <c r="B93" s="29">
        <v>10.648356807511737</v>
      </c>
      <c r="C93" s="29">
        <v>2.7516431924882632</v>
      </c>
    </row>
    <row r="94" spans="1:3" x14ac:dyDescent="0.25">
      <c r="A94" s="29">
        <v>68</v>
      </c>
      <c r="B94" s="29">
        <v>11.60315695676158</v>
      </c>
      <c r="C94" s="29">
        <v>2.1968430432384203</v>
      </c>
    </row>
    <row r="95" spans="1:3" x14ac:dyDescent="0.25">
      <c r="A95" s="29">
        <v>69</v>
      </c>
      <c r="B95" s="29">
        <v>11.60315695676158</v>
      </c>
      <c r="C95" s="29">
        <v>-3.156956761580787E-3</v>
      </c>
    </row>
    <row r="96" spans="1:3" x14ac:dyDescent="0.25">
      <c r="A96" s="29">
        <v>70</v>
      </c>
      <c r="B96" s="29">
        <v>13.07258878940892</v>
      </c>
      <c r="C96" s="29">
        <v>-1.2725887894089194</v>
      </c>
    </row>
    <row r="97" spans="1:3" x14ac:dyDescent="0.25">
      <c r="A97" s="29">
        <v>71</v>
      </c>
      <c r="B97" s="29">
        <v>14.54202062205626</v>
      </c>
      <c r="C97" s="29">
        <v>-2.1420206220562594</v>
      </c>
    </row>
    <row r="98" spans="1:3" x14ac:dyDescent="0.25">
      <c r="A98" s="29">
        <v>72</v>
      </c>
      <c r="B98" s="29">
        <v>10.133725124114232</v>
      </c>
      <c r="C98" s="29">
        <v>-2.0337251241142322</v>
      </c>
    </row>
    <row r="99" spans="1:3" x14ac:dyDescent="0.25">
      <c r="A99" s="29">
        <v>73</v>
      </c>
      <c r="B99" s="29">
        <v>14.54202062205626</v>
      </c>
      <c r="C99" s="29">
        <v>-5.0420206220562598</v>
      </c>
    </row>
    <row r="100" spans="1:3" x14ac:dyDescent="0.25">
      <c r="A100" s="29">
        <v>74</v>
      </c>
      <c r="B100" s="29">
        <v>8.1541918175721069</v>
      </c>
      <c r="C100" s="29">
        <v>0.24580818242789348</v>
      </c>
    </row>
    <row r="101" spans="1:3" x14ac:dyDescent="0.25">
      <c r="A101" s="29">
        <v>75</v>
      </c>
      <c r="B101" s="29">
        <v>8.6642932914668904</v>
      </c>
      <c r="C101" s="29">
        <v>0.33570670853310958</v>
      </c>
    </row>
    <row r="102" spans="1:3" x14ac:dyDescent="0.25">
      <c r="A102" s="29">
        <v>76</v>
      </c>
      <c r="B102" s="29">
        <v>14.389604292421183</v>
      </c>
      <c r="C102" s="29">
        <v>1.1103957075788173</v>
      </c>
    </row>
    <row r="103" spans="1:3" x14ac:dyDescent="0.25">
      <c r="A103" s="29">
        <v>77</v>
      </c>
      <c r="B103" s="29">
        <v>11.60315695676158</v>
      </c>
      <c r="C103" s="29">
        <v>-1.2031569567615801</v>
      </c>
    </row>
    <row r="104" spans="1:3" x14ac:dyDescent="0.25">
      <c r="A104" s="29">
        <v>78</v>
      </c>
      <c r="B104" s="29">
        <v>8.6642932914668904</v>
      </c>
      <c r="C104" s="29">
        <v>4.0357067085331089</v>
      </c>
    </row>
    <row r="105" spans="1:3" x14ac:dyDescent="0.25">
      <c r="A105" s="29">
        <v>79</v>
      </c>
      <c r="B105" s="29">
        <v>11.60315695676158</v>
      </c>
      <c r="C105" s="29">
        <v>2.3968430432384196</v>
      </c>
    </row>
    <row r="106" spans="1:3" x14ac:dyDescent="0.25">
      <c r="A106" s="29">
        <v>80</v>
      </c>
      <c r="B106" s="29">
        <v>11.60315695676158</v>
      </c>
      <c r="C106" s="29">
        <v>-2.2031569567615801</v>
      </c>
    </row>
    <row r="107" spans="1:3" x14ac:dyDescent="0.25">
      <c r="A107" s="29">
        <v>81</v>
      </c>
      <c r="B107" s="29">
        <v>11.60315695676158</v>
      </c>
      <c r="C107" s="29">
        <v>2.3968430432384196</v>
      </c>
    </row>
    <row r="108" spans="1:3" x14ac:dyDescent="0.25">
      <c r="A108" s="29">
        <v>82</v>
      </c>
      <c r="B108" s="29">
        <v>13.142521797451366</v>
      </c>
      <c r="C108" s="29">
        <v>2.7574782025486346</v>
      </c>
    </row>
    <row r="109" spans="1:3" x14ac:dyDescent="0.25">
      <c r="A109" s="29">
        <v>83</v>
      </c>
      <c r="B109" s="29">
        <v>11.895439302481552</v>
      </c>
      <c r="C109" s="29">
        <v>-4.3954393024815523</v>
      </c>
    </row>
    <row r="110" spans="1:3" x14ac:dyDescent="0.25">
      <c r="A110" s="29">
        <v>84</v>
      </c>
      <c r="B110" s="29">
        <v>10.133725124114232</v>
      </c>
      <c r="C110" s="29">
        <v>-2.0337251241142322</v>
      </c>
    </row>
    <row r="111" spans="1:3" x14ac:dyDescent="0.25">
      <c r="A111" s="29">
        <v>85</v>
      </c>
      <c r="B111" s="29">
        <v>9.401274312541922</v>
      </c>
      <c r="C111" s="29">
        <v>0.89872568745807868</v>
      </c>
    </row>
    <row r="112" spans="1:3" x14ac:dyDescent="0.25">
      <c r="A112" s="29">
        <v>86</v>
      </c>
      <c r="B112" s="29">
        <v>10.648356807511737</v>
      </c>
      <c r="C112" s="29">
        <v>-2.948356807511737</v>
      </c>
    </row>
    <row r="113" spans="1:3" x14ac:dyDescent="0.25">
      <c r="A113" s="29">
        <v>87</v>
      </c>
      <c r="B113" s="29">
        <v>11.895439302481552</v>
      </c>
      <c r="C113" s="29">
        <v>-3.3954393024815523</v>
      </c>
    </row>
    <row r="114" spans="1:3" x14ac:dyDescent="0.25">
      <c r="A114" s="29">
        <v>88</v>
      </c>
      <c r="B114" s="29">
        <v>11.895439302481552</v>
      </c>
      <c r="C114" s="29">
        <v>-1.1954393024815531</v>
      </c>
    </row>
    <row r="115" spans="1:3" x14ac:dyDescent="0.25">
      <c r="A115" s="29">
        <v>89</v>
      </c>
      <c r="B115" s="29">
        <v>10.648356807511737</v>
      </c>
      <c r="C115" s="29">
        <v>-3.2483568075117368</v>
      </c>
    </row>
    <row r="116" spans="1:3" x14ac:dyDescent="0.25">
      <c r="A116" s="29">
        <v>90</v>
      </c>
      <c r="B116" s="29">
        <v>11.60315695676158</v>
      </c>
      <c r="C116" s="29">
        <v>3.1968430432384203</v>
      </c>
    </row>
    <row r="117" spans="1:3" x14ac:dyDescent="0.25">
      <c r="A117" s="29">
        <v>91</v>
      </c>
      <c r="B117" s="29">
        <v>8.6642932914668904</v>
      </c>
      <c r="C117" s="29">
        <v>-1.3642932914668906</v>
      </c>
    </row>
    <row r="118" spans="1:3" x14ac:dyDescent="0.25">
      <c r="A118" s="29">
        <v>92</v>
      </c>
      <c r="B118" s="29">
        <v>10.133725124114232</v>
      </c>
      <c r="C118" s="29">
        <v>-2.5337251241142322</v>
      </c>
    </row>
    <row r="119" spans="1:3" x14ac:dyDescent="0.25">
      <c r="A119" s="29">
        <v>93</v>
      </c>
      <c r="B119" s="29">
        <v>14.54202062205626</v>
      </c>
      <c r="C119" s="29">
        <v>-5.5420206220562598</v>
      </c>
    </row>
    <row r="120" spans="1:3" x14ac:dyDescent="0.25">
      <c r="A120" s="29">
        <v>94</v>
      </c>
      <c r="B120" s="29">
        <v>13.07258878940892</v>
      </c>
      <c r="C120" s="29">
        <v>-0.17258878940891975</v>
      </c>
    </row>
    <row r="121" spans="1:3" x14ac:dyDescent="0.25">
      <c r="A121" s="29">
        <v>95</v>
      </c>
      <c r="B121" s="29">
        <v>10.133725124114232</v>
      </c>
      <c r="C121" s="29">
        <v>-1.1337251241142319</v>
      </c>
    </row>
    <row r="122" spans="1:3" x14ac:dyDescent="0.25">
      <c r="A122" s="29">
        <v>96</v>
      </c>
      <c r="B122" s="29">
        <v>16.011452454703605</v>
      </c>
      <c r="C122" s="29">
        <v>2.1885475452963945</v>
      </c>
    </row>
    <row r="123" spans="1:3" x14ac:dyDescent="0.25">
      <c r="A123" s="29">
        <v>97</v>
      </c>
      <c r="B123" s="29">
        <v>14.389604292421183</v>
      </c>
      <c r="C123" s="29">
        <v>1.0395707578817692E-2</v>
      </c>
    </row>
    <row r="124" spans="1:3" x14ac:dyDescent="0.25">
      <c r="A124" s="29">
        <v>98</v>
      </c>
      <c r="B124" s="29">
        <v>11.895439302481552</v>
      </c>
      <c r="C124" s="29">
        <v>-3.0954393024815516</v>
      </c>
    </row>
    <row r="125" spans="1:3" x14ac:dyDescent="0.25">
      <c r="A125" s="29">
        <v>99</v>
      </c>
      <c r="B125" s="29">
        <v>13.07258878940892</v>
      </c>
      <c r="C125" s="29">
        <v>-0.57258878940892011</v>
      </c>
    </row>
    <row r="126" spans="1:3" x14ac:dyDescent="0.25">
      <c r="A126" s="29">
        <v>100</v>
      </c>
      <c r="B126" s="29">
        <v>10.648356807511737</v>
      </c>
      <c r="C126" s="29">
        <v>2.6516431924882635</v>
      </c>
    </row>
    <row r="127" spans="1:3" x14ac:dyDescent="0.25">
      <c r="A127" s="29">
        <v>101</v>
      </c>
      <c r="B127" s="29">
        <v>11.60315695676158</v>
      </c>
      <c r="C127" s="29">
        <v>0.89684304323841957</v>
      </c>
    </row>
    <row r="128" spans="1:3" x14ac:dyDescent="0.25">
      <c r="A128" s="29">
        <v>102</v>
      </c>
      <c r="B128" s="29">
        <v>8.1541918175721069</v>
      </c>
      <c r="C128" s="29">
        <v>5.0458081824278924</v>
      </c>
    </row>
    <row r="129" spans="1:3" x14ac:dyDescent="0.25">
      <c r="A129" s="29">
        <v>103</v>
      </c>
      <c r="B129" s="29">
        <v>10.648356807511737</v>
      </c>
      <c r="C129" s="29">
        <v>0.45164319248826246</v>
      </c>
    </row>
    <row r="130" spans="1:3" x14ac:dyDescent="0.25">
      <c r="A130" s="29">
        <v>104</v>
      </c>
      <c r="B130" s="29">
        <v>11.895439302481552</v>
      </c>
      <c r="C130" s="29">
        <v>-3.5954393024815516</v>
      </c>
    </row>
    <row r="131" spans="1:3" x14ac:dyDescent="0.25">
      <c r="A131" s="29">
        <v>105</v>
      </c>
      <c r="B131" s="29">
        <v>5.725429626172204</v>
      </c>
      <c r="C131" s="29">
        <v>3.5745703738277967</v>
      </c>
    </row>
    <row r="132" spans="1:3" x14ac:dyDescent="0.25">
      <c r="A132" s="29">
        <v>106</v>
      </c>
      <c r="B132" s="29">
        <v>11.60315695676158</v>
      </c>
      <c r="C132" s="29">
        <v>-3.4031569567615811</v>
      </c>
    </row>
    <row r="133" spans="1:3" x14ac:dyDescent="0.25">
      <c r="A133" s="29">
        <v>107</v>
      </c>
      <c r="B133" s="29">
        <v>13.07258878940892</v>
      </c>
      <c r="C133" s="29">
        <v>1.7274112105910806</v>
      </c>
    </row>
    <row r="134" spans="1:3" x14ac:dyDescent="0.25">
      <c r="A134" s="29">
        <v>108</v>
      </c>
      <c r="B134" s="29">
        <v>9.401274312541922</v>
      </c>
      <c r="C134" s="29">
        <v>1.2987256874580773</v>
      </c>
    </row>
    <row r="135" spans="1:3" x14ac:dyDescent="0.25">
      <c r="A135" s="29">
        <v>109</v>
      </c>
      <c r="B135" s="29">
        <v>10.133725124114232</v>
      </c>
      <c r="C135" s="29">
        <v>-1.3337251241142312</v>
      </c>
    </row>
    <row r="136" spans="1:3" x14ac:dyDescent="0.25">
      <c r="A136" s="29">
        <v>110</v>
      </c>
      <c r="B136" s="29">
        <v>13.07258878940892</v>
      </c>
      <c r="C136" s="29">
        <v>-3.3725887894089208</v>
      </c>
    </row>
    <row r="137" spans="1:3" x14ac:dyDescent="0.25">
      <c r="A137" s="29">
        <v>111</v>
      </c>
      <c r="B137" s="29">
        <v>13.07258878940892</v>
      </c>
      <c r="C137" s="29">
        <v>-3.3725887894089208</v>
      </c>
    </row>
    <row r="138" spans="1:3" x14ac:dyDescent="0.25">
      <c r="A138" s="29">
        <v>112</v>
      </c>
      <c r="B138" s="29">
        <v>11.60315695676158</v>
      </c>
      <c r="C138" s="29">
        <v>-1.1031569567615804</v>
      </c>
    </row>
    <row r="139" spans="1:3" x14ac:dyDescent="0.25">
      <c r="A139" s="29">
        <v>113</v>
      </c>
      <c r="B139" s="29">
        <v>5.725429626172204</v>
      </c>
      <c r="C139" s="29">
        <v>3.1745703738277964</v>
      </c>
    </row>
    <row r="140" spans="1:3" x14ac:dyDescent="0.25">
      <c r="A140" s="29">
        <v>114</v>
      </c>
      <c r="B140" s="29">
        <v>10.133725124114232</v>
      </c>
      <c r="C140" s="29">
        <v>-2.2337251241142315</v>
      </c>
    </row>
    <row r="141" spans="1:3" x14ac:dyDescent="0.25">
      <c r="A141" s="29">
        <v>115</v>
      </c>
      <c r="B141" s="29">
        <v>16.011452454703605</v>
      </c>
      <c r="C141" s="29">
        <v>4.9885475452963952</v>
      </c>
    </row>
    <row r="142" spans="1:3" x14ac:dyDescent="0.25">
      <c r="A142" s="29">
        <v>116</v>
      </c>
      <c r="B142" s="29">
        <v>9.401274312541922</v>
      </c>
      <c r="C142" s="29">
        <v>3.2987256874580773</v>
      </c>
    </row>
    <row r="143" spans="1:3" x14ac:dyDescent="0.25">
      <c r="A143" s="29">
        <v>117</v>
      </c>
      <c r="B143" s="29">
        <v>10.648356807511737</v>
      </c>
      <c r="C143" s="29">
        <v>-1.2483568075117368</v>
      </c>
    </row>
    <row r="144" spans="1:3" x14ac:dyDescent="0.25">
      <c r="A144" s="29">
        <v>118</v>
      </c>
      <c r="B144" s="29">
        <v>8.6642932914668904</v>
      </c>
      <c r="C144" s="29">
        <v>-1.1642932914668904</v>
      </c>
    </row>
    <row r="145" spans="1:3" x14ac:dyDescent="0.25">
      <c r="A145" s="29">
        <v>119</v>
      </c>
      <c r="B145" s="29">
        <v>13.07258878940892</v>
      </c>
      <c r="C145" s="29">
        <v>-1.2725887894089194</v>
      </c>
    </row>
    <row r="146" spans="1:3" x14ac:dyDescent="0.25">
      <c r="A146" s="29">
        <v>120</v>
      </c>
      <c r="B146" s="29">
        <v>11.60315695676158</v>
      </c>
      <c r="C146" s="29">
        <v>-0.20315695676158008</v>
      </c>
    </row>
    <row r="147" spans="1:3" x14ac:dyDescent="0.25">
      <c r="A147" s="29">
        <v>121</v>
      </c>
      <c r="B147" s="29">
        <v>11.895439302481552</v>
      </c>
      <c r="C147" s="29">
        <v>-4.6954393024815522</v>
      </c>
    </row>
    <row r="148" spans="1:3" x14ac:dyDescent="0.25">
      <c r="A148" s="29">
        <v>122</v>
      </c>
      <c r="B148" s="29">
        <v>13.142521797451366</v>
      </c>
      <c r="C148" s="29">
        <v>7.2574782025486329</v>
      </c>
    </row>
    <row r="149" spans="1:3" x14ac:dyDescent="0.25">
      <c r="A149" s="29">
        <v>123</v>
      </c>
      <c r="B149" s="29">
        <v>10.133725124114232</v>
      </c>
      <c r="C149" s="29">
        <v>-0.33372512411423116</v>
      </c>
    </row>
    <row r="150" spans="1:3" x14ac:dyDescent="0.25">
      <c r="A150" s="29">
        <v>124</v>
      </c>
      <c r="B150" s="29">
        <v>13.142521797451366</v>
      </c>
      <c r="C150" s="29">
        <v>3.0574782025486336</v>
      </c>
    </row>
    <row r="151" spans="1:3" x14ac:dyDescent="0.25">
      <c r="A151" s="29">
        <v>125</v>
      </c>
      <c r="B151" s="29">
        <v>9.401274312541922</v>
      </c>
      <c r="C151" s="29">
        <v>1.9987256874580783</v>
      </c>
    </row>
    <row r="152" spans="1:3" x14ac:dyDescent="0.25">
      <c r="A152" s="29">
        <v>126</v>
      </c>
      <c r="B152" s="29">
        <v>13.142521797451366</v>
      </c>
      <c r="C152" s="29">
        <v>5.157478202548635</v>
      </c>
    </row>
    <row r="153" spans="1:3" x14ac:dyDescent="0.25">
      <c r="A153" s="29">
        <v>127</v>
      </c>
      <c r="B153" s="29">
        <v>13.07258878940892</v>
      </c>
      <c r="C153" s="29">
        <v>-4.3725887894089208</v>
      </c>
    </row>
    <row r="154" spans="1:3" x14ac:dyDescent="0.25">
      <c r="A154" s="29">
        <v>128</v>
      </c>
      <c r="B154" s="29">
        <v>8.6642932914668904</v>
      </c>
      <c r="C154" s="29">
        <v>0.43570670853310922</v>
      </c>
    </row>
    <row r="155" spans="1:3" x14ac:dyDescent="0.25">
      <c r="A155" s="29">
        <v>129</v>
      </c>
      <c r="B155" s="29">
        <v>10.133725124114232</v>
      </c>
      <c r="C155" s="29">
        <v>-0.43372512411423259</v>
      </c>
    </row>
    <row r="156" spans="1:3" x14ac:dyDescent="0.25">
      <c r="A156" s="29">
        <v>130</v>
      </c>
      <c r="B156" s="29">
        <v>10.648356807511737</v>
      </c>
      <c r="C156" s="29">
        <v>-4.0483568075117375</v>
      </c>
    </row>
    <row r="157" spans="1:3" x14ac:dyDescent="0.25">
      <c r="A157" s="29">
        <v>131</v>
      </c>
      <c r="B157" s="29">
        <v>10.648356807511737</v>
      </c>
      <c r="C157" s="29">
        <v>-1.5483568075117375</v>
      </c>
    </row>
    <row r="158" spans="1:3" x14ac:dyDescent="0.25">
      <c r="A158" s="29">
        <v>132</v>
      </c>
      <c r="B158" s="29">
        <v>13.07258878940892</v>
      </c>
      <c r="C158" s="29">
        <v>-3.3725887894089208</v>
      </c>
    </row>
    <row r="159" spans="1:3" x14ac:dyDescent="0.25">
      <c r="A159" s="29">
        <v>133</v>
      </c>
      <c r="B159" s="29">
        <v>11.895439302481552</v>
      </c>
      <c r="C159" s="29">
        <v>-4.0954393024815525</v>
      </c>
    </row>
    <row r="160" spans="1:3" x14ac:dyDescent="0.25">
      <c r="A160" s="29">
        <v>134</v>
      </c>
      <c r="B160" s="29">
        <v>11.60315695676158</v>
      </c>
      <c r="C160" s="29">
        <v>2.2968430432384199</v>
      </c>
    </row>
    <row r="161" spans="1:3" x14ac:dyDescent="0.25">
      <c r="A161" s="29">
        <v>135</v>
      </c>
      <c r="B161" s="29">
        <v>11.60315695676158</v>
      </c>
      <c r="C161" s="29">
        <v>-1.3031569567615797</v>
      </c>
    </row>
    <row r="162" spans="1:3" x14ac:dyDescent="0.25">
      <c r="A162" s="29">
        <v>136</v>
      </c>
      <c r="B162" s="29">
        <v>8.6642932914668904</v>
      </c>
      <c r="C162" s="29">
        <v>3.0357067085331089</v>
      </c>
    </row>
    <row r="163" spans="1:3" x14ac:dyDescent="0.25">
      <c r="A163" s="29">
        <v>137</v>
      </c>
      <c r="B163" s="29">
        <v>13.07258878940892</v>
      </c>
      <c r="C163" s="29">
        <v>-3.6725887894089198</v>
      </c>
    </row>
    <row r="164" spans="1:3" x14ac:dyDescent="0.25">
      <c r="A164" s="29">
        <v>138</v>
      </c>
      <c r="B164" s="29">
        <v>11.60315695676158</v>
      </c>
      <c r="C164" s="29">
        <v>-2.1031569567615804</v>
      </c>
    </row>
    <row r="165" spans="1:3" x14ac:dyDescent="0.25">
      <c r="A165" s="29">
        <v>139</v>
      </c>
      <c r="B165" s="29">
        <v>10.133725124114232</v>
      </c>
      <c r="C165" s="29">
        <v>-1.4337251241142326</v>
      </c>
    </row>
    <row r="166" spans="1:3" x14ac:dyDescent="0.25">
      <c r="A166" s="29">
        <v>140</v>
      </c>
      <c r="B166" s="29">
        <v>13.07258878940892</v>
      </c>
      <c r="C166" s="29">
        <v>-0.2725887894089194</v>
      </c>
    </row>
    <row r="167" spans="1:3" x14ac:dyDescent="0.25">
      <c r="A167" s="29">
        <v>141</v>
      </c>
      <c r="B167" s="29">
        <v>11.895439302481552</v>
      </c>
      <c r="C167" s="29">
        <v>-5.2954393024815527</v>
      </c>
    </row>
    <row r="168" spans="1:3" x14ac:dyDescent="0.25">
      <c r="A168" s="29">
        <v>142</v>
      </c>
      <c r="B168" s="29">
        <v>13.07258878940892</v>
      </c>
      <c r="C168" s="29">
        <v>3.9274112105910799</v>
      </c>
    </row>
    <row r="169" spans="1:3" x14ac:dyDescent="0.25">
      <c r="A169" s="29">
        <v>143</v>
      </c>
      <c r="B169" s="29">
        <v>16.011452454703605</v>
      </c>
      <c r="C169" s="29">
        <v>0.6885475452963945</v>
      </c>
    </row>
    <row r="170" spans="1:3" x14ac:dyDescent="0.25">
      <c r="A170" s="29">
        <v>144</v>
      </c>
      <c r="B170" s="29">
        <v>14.54202062205626</v>
      </c>
      <c r="C170" s="29">
        <v>1.3579793779437406</v>
      </c>
    </row>
    <row r="171" spans="1:3" x14ac:dyDescent="0.25">
      <c r="A171" s="29">
        <v>145</v>
      </c>
      <c r="B171" s="29">
        <v>10.133725124114232</v>
      </c>
      <c r="C171" s="29">
        <v>-2.2337251241142315</v>
      </c>
    </row>
    <row r="172" spans="1:3" x14ac:dyDescent="0.25">
      <c r="A172" s="29">
        <v>146</v>
      </c>
      <c r="B172" s="29">
        <v>11.895439302481552</v>
      </c>
      <c r="C172" s="29">
        <v>2.2045606975184473</v>
      </c>
    </row>
    <row r="173" spans="1:3" x14ac:dyDescent="0.25">
      <c r="A173" s="29">
        <v>147</v>
      </c>
      <c r="B173" s="29">
        <v>10.133725124114232</v>
      </c>
      <c r="C173" s="29">
        <v>-2.0337251241142322</v>
      </c>
    </row>
    <row r="174" spans="1:3" x14ac:dyDescent="0.25">
      <c r="A174" s="29">
        <v>148</v>
      </c>
      <c r="B174" s="29">
        <v>10.648356807511737</v>
      </c>
      <c r="C174" s="29">
        <v>2.9516431924882625</v>
      </c>
    </row>
    <row r="175" spans="1:3" x14ac:dyDescent="0.25">
      <c r="A175" s="29">
        <v>149</v>
      </c>
      <c r="B175" s="29">
        <v>11.60315695676158</v>
      </c>
      <c r="C175" s="29">
        <v>-1.6031569567615804</v>
      </c>
    </row>
    <row r="176" spans="1:3" ht="15.75" thickBot="1" x14ac:dyDescent="0.3">
      <c r="A176" s="30">
        <v>150</v>
      </c>
      <c r="B176" s="30">
        <v>8.6642932914668904</v>
      </c>
      <c r="C176" s="30">
        <v>2.9357067085331092</v>
      </c>
    </row>
  </sheetData>
  <mergeCells count="7">
    <mergeCell ref="E44:O44"/>
    <mergeCell ref="E45:O46"/>
    <mergeCell ref="K16:R16"/>
    <mergeCell ref="K18:Z18"/>
    <mergeCell ref="K19:Z19"/>
    <mergeCell ref="E42:O42"/>
    <mergeCell ref="E43:O4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4BBB-083F-46AB-A6F7-870EB86FD1C0}">
  <dimension ref="A1:F34"/>
  <sheetViews>
    <sheetView zoomScale="90" workbookViewId="0">
      <selection activeCell="B8" sqref="B8:B9"/>
    </sheetView>
  </sheetViews>
  <sheetFormatPr defaultRowHeight="12.75" x14ac:dyDescent="0.2"/>
  <cols>
    <col min="1" max="1" width="40.42578125" style="38" customWidth="1"/>
    <col min="2" max="5" width="9.140625" style="38"/>
    <col min="6" max="6" width="13.7109375" style="38" customWidth="1"/>
    <col min="7" max="8" width="15.140625" style="38" customWidth="1"/>
    <col min="9" max="256" width="9.140625" style="38"/>
    <col min="257" max="257" width="40.42578125" style="38" customWidth="1"/>
    <col min="258" max="261" width="9.140625" style="38"/>
    <col min="262" max="262" width="13.7109375" style="38" customWidth="1"/>
    <col min="263" max="264" width="15.140625" style="38" customWidth="1"/>
    <col min="265" max="512" width="9.140625" style="38"/>
    <col min="513" max="513" width="40.42578125" style="38" customWidth="1"/>
    <col min="514" max="517" width="9.140625" style="38"/>
    <col min="518" max="518" width="13.7109375" style="38" customWidth="1"/>
    <col min="519" max="520" width="15.140625" style="38" customWidth="1"/>
    <col min="521" max="768" width="9.140625" style="38"/>
    <col min="769" max="769" width="40.42578125" style="38" customWidth="1"/>
    <col min="770" max="773" width="9.140625" style="38"/>
    <col min="774" max="774" width="13.7109375" style="38" customWidth="1"/>
    <col min="775" max="776" width="15.140625" style="38" customWidth="1"/>
    <col min="777" max="1024" width="9.140625" style="38"/>
    <col min="1025" max="1025" width="40.42578125" style="38" customWidth="1"/>
    <col min="1026" max="1029" width="9.140625" style="38"/>
    <col min="1030" max="1030" width="13.7109375" style="38" customWidth="1"/>
    <col min="1031" max="1032" width="15.140625" style="38" customWidth="1"/>
    <col min="1033" max="1280" width="9.140625" style="38"/>
    <col min="1281" max="1281" width="40.42578125" style="38" customWidth="1"/>
    <col min="1282" max="1285" width="9.140625" style="38"/>
    <col min="1286" max="1286" width="13.7109375" style="38" customWidth="1"/>
    <col min="1287" max="1288" width="15.140625" style="38" customWidth="1"/>
    <col min="1289" max="1536" width="9.140625" style="38"/>
    <col min="1537" max="1537" width="40.42578125" style="38" customWidth="1"/>
    <col min="1538" max="1541" width="9.140625" style="38"/>
    <col min="1542" max="1542" width="13.7109375" style="38" customWidth="1"/>
    <col min="1543" max="1544" width="15.140625" style="38" customWidth="1"/>
    <col min="1545" max="1792" width="9.140625" style="38"/>
    <col min="1793" max="1793" width="40.42578125" style="38" customWidth="1"/>
    <col min="1794" max="1797" width="9.140625" style="38"/>
    <col min="1798" max="1798" width="13.7109375" style="38" customWidth="1"/>
    <col min="1799" max="1800" width="15.140625" style="38" customWidth="1"/>
    <col min="1801" max="2048" width="9.140625" style="38"/>
    <col min="2049" max="2049" width="40.42578125" style="38" customWidth="1"/>
    <col min="2050" max="2053" width="9.140625" style="38"/>
    <col min="2054" max="2054" width="13.7109375" style="38" customWidth="1"/>
    <col min="2055" max="2056" width="15.140625" style="38" customWidth="1"/>
    <col min="2057" max="2304" width="9.140625" style="38"/>
    <col min="2305" max="2305" width="40.42578125" style="38" customWidth="1"/>
    <col min="2306" max="2309" width="9.140625" style="38"/>
    <col min="2310" max="2310" width="13.7109375" style="38" customWidth="1"/>
    <col min="2311" max="2312" width="15.140625" style="38" customWidth="1"/>
    <col min="2313" max="2560" width="9.140625" style="38"/>
    <col min="2561" max="2561" width="40.42578125" style="38" customWidth="1"/>
    <col min="2562" max="2565" width="9.140625" style="38"/>
    <col min="2566" max="2566" width="13.7109375" style="38" customWidth="1"/>
    <col min="2567" max="2568" width="15.140625" style="38" customWidth="1"/>
    <col min="2569" max="2816" width="9.140625" style="38"/>
    <col min="2817" max="2817" width="40.42578125" style="38" customWidth="1"/>
    <col min="2818" max="2821" width="9.140625" style="38"/>
    <col min="2822" max="2822" width="13.7109375" style="38" customWidth="1"/>
    <col min="2823" max="2824" width="15.140625" style="38" customWidth="1"/>
    <col min="2825" max="3072" width="9.140625" style="38"/>
    <col min="3073" max="3073" width="40.42578125" style="38" customWidth="1"/>
    <col min="3074" max="3077" width="9.140625" style="38"/>
    <col min="3078" max="3078" width="13.7109375" style="38" customWidth="1"/>
    <col min="3079" max="3080" width="15.140625" style="38" customWidth="1"/>
    <col min="3081" max="3328" width="9.140625" style="38"/>
    <col min="3329" max="3329" width="40.42578125" style="38" customWidth="1"/>
    <col min="3330" max="3333" width="9.140625" style="38"/>
    <col min="3334" max="3334" width="13.7109375" style="38" customWidth="1"/>
    <col min="3335" max="3336" width="15.140625" style="38" customWidth="1"/>
    <col min="3337" max="3584" width="9.140625" style="38"/>
    <col min="3585" max="3585" width="40.42578125" style="38" customWidth="1"/>
    <col min="3586" max="3589" width="9.140625" style="38"/>
    <col min="3590" max="3590" width="13.7109375" style="38" customWidth="1"/>
    <col min="3591" max="3592" width="15.140625" style="38" customWidth="1"/>
    <col min="3593" max="3840" width="9.140625" style="38"/>
    <col min="3841" max="3841" width="40.42578125" style="38" customWidth="1"/>
    <col min="3842" max="3845" width="9.140625" style="38"/>
    <col min="3846" max="3846" width="13.7109375" style="38" customWidth="1"/>
    <col min="3847" max="3848" width="15.140625" style="38" customWidth="1"/>
    <col min="3849" max="4096" width="9.140625" style="38"/>
    <col min="4097" max="4097" width="40.42578125" style="38" customWidth="1"/>
    <col min="4098" max="4101" width="9.140625" style="38"/>
    <col min="4102" max="4102" width="13.7109375" style="38" customWidth="1"/>
    <col min="4103" max="4104" width="15.140625" style="38" customWidth="1"/>
    <col min="4105" max="4352" width="9.140625" style="38"/>
    <col min="4353" max="4353" width="40.42578125" style="38" customWidth="1"/>
    <col min="4354" max="4357" width="9.140625" style="38"/>
    <col min="4358" max="4358" width="13.7109375" style="38" customWidth="1"/>
    <col min="4359" max="4360" width="15.140625" style="38" customWidth="1"/>
    <col min="4361" max="4608" width="9.140625" style="38"/>
    <col min="4609" max="4609" width="40.42578125" style="38" customWidth="1"/>
    <col min="4610" max="4613" width="9.140625" style="38"/>
    <col min="4614" max="4614" width="13.7109375" style="38" customWidth="1"/>
    <col min="4615" max="4616" width="15.140625" style="38" customWidth="1"/>
    <col min="4617" max="4864" width="9.140625" style="38"/>
    <col min="4865" max="4865" width="40.42578125" style="38" customWidth="1"/>
    <col min="4866" max="4869" width="9.140625" style="38"/>
    <col min="4870" max="4870" width="13.7109375" style="38" customWidth="1"/>
    <col min="4871" max="4872" width="15.140625" style="38" customWidth="1"/>
    <col min="4873" max="5120" width="9.140625" style="38"/>
    <col min="5121" max="5121" width="40.42578125" style="38" customWidth="1"/>
    <col min="5122" max="5125" width="9.140625" style="38"/>
    <col min="5126" max="5126" width="13.7109375" style="38" customWidth="1"/>
    <col min="5127" max="5128" width="15.140625" style="38" customWidth="1"/>
    <col min="5129" max="5376" width="9.140625" style="38"/>
    <col min="5377" max="5377" width="40.42578125" style="38" customWidth="1"/>
    <col min="5378" max="5381" width="9.140625" style="38"/>
    <col min="5382" max="5382" width="13.7109375" style="38" customWidth="1"/>
    <col min="5383" max="5384" width="15.140625" style="38" customWidth="1"/>
    <col min="5385" max="5632" width="9.140625" style="38"/>
    <col min="5633" max="5633" width="40.42578125" style="38" customWidth="1"/>
    <col min="5634" max="5637" width="9.140625" style="38"/>
    <col min="5638" max="5638" width="13.7109375" style="38" customWidth="1"/>
    <col min="5639" max="5640" width="15.140625" style="38" customWidth="1"/>
    <col min="5641" max="5888" width="9.140625" style="38"/>
    <col min="5889" max="5889" width="40.42578125" style="38" customWidth="1"/>
    <col min="5890" max="5893" width="9.140625" style="38"/>
    <col min="5894" max="5894" width="13.7109375" style="38" customWidth="1"/>
    <col min="5895" max="5896" width="15.140625" style="38" customWidth="1"/>
    <col min="5897" max="6144" width="9.140625" style="38"/>
    <col min="6145" max="6145" width="40.42578125" style="38" customWidth="1"/>
    <col min="6146" max="6149" width="9.140625" style="38"/>
    <col min="6150" max="6150" width="13.7109375" style="38" customWidth="1"/>
    <col min="6151" max="6152" width="15.140625" style="38" customWidth="1"/>
    <col min="6153" max="6400" width="9.140625" style="38"/>
    <col min="6401" max="6401" width="40.42578125" style="38" customWidth="1"/>
    <col min="6402" max="6405" width="9.140625" style="38"/>
    <col min="6406" max="6406" width="13.7109375" style="38" customWidth="1"/>
    <col min="6407" max="6408" width="15.140625" style="38" customWidth="1"/>
    <col min="6409" max="6656" width="9.140625" style="38"/>
    <col min="6657" max="6657" width="40.42578125" style="38" customWidth="1"/>
    <col min="6658" max="6661" width="9.140625" style="38"/>
    <col min="6662" max="6662" width="13.7109375" style="38" customWidth="1"/>
    <col min="6663" max="6664" width="15.140625" style="38" customWidth="1"/>
    <col min="6665" max="6912" width="9.140625" style="38"/>
    <col min="6913" max="6913" width="40.42578125" style="38" customWidth="1"/>
    <col min="6914" max="6917" width="9.140625" style="38"/>
    <col min="6918" max="6918" width="13.7109375" style="38" customWidth="1"/>
    <col min="6919" max="6920" width="15.140625" style="38" customWidth="1"/>
    <col min="6921" max="7168" width="9.140625" style="38"/>
    <col min="7169" max="7169" width="40.42578125" style="38" customWidth="1"/>
    <col min="7170" max="7173" width="9.140625" style="38"/>
    <col min="7174" max="7174" width="13.7109375" style="38" customWidth="1"/>
    <col min="7175" max="7176" width="15.140625" style="38" customWidth="1"/>
    <col min="7177" max="7424" width="9.140625" style="38"/>
    <col min="7425" max="7425" width="40.42578125" style="38" customWidth="1"/>
    <col min="7426" max="7429" width="9.140625" style="38"/>
    <col min="7430" max="7430" width="13.7109375" style="38" customWidth="1"/>
    <col min="7431" max="7432" width="15.140625" style="38" customWidth="1"/>
    <col min="7433" max="7680" width="9.140625" style="38"/>
    <col min="7681" max="7681" width="40.42578125" style="38" customWidth="1"/>
    <col min="7682" max="7685" width="9.140625" style="38"/>
    <col min="7686" max="7686" width="13.7109375" style="38" customWidth="1"/>
    <col min="7687" max="7688" width="15.140625" style="38" customWidth="1"/>
    <col min="7689" max="7936" width="9.140625" style="38"/>
    <col min="7937" max="7937" width="40.42578125" style="38" customWidth="1"/>
    <col min="7938" max="7941" width="9.140625" style="38"/>
    <col min="7942" max="7942" width="13.7109375" style="38" customWidth="1"/>
    <col min="7943" max="7944" width="15.140625" style="38" customWidth="1"/>
    <col min="7945" max="8192" width="9.140625" style="38"/>
    <col min="8193" max="8193" width="40.42578125" style="38" customWidth="1"/>
    <col min="8194" max="8197" width="9.140625" style="38"/>
    <col min="8198" max="8198" width="13.7109375" style="38" customWidth="1"/>
    <col min="8199" max="8200" width="15.140625" style="38" customWidth="1"/>
    <col min="8201" max="8448" width="9.140625" style="38"/>
    <col min="8449" max="8449" width="40.42578125" style="38" customWidth="1"/>
    <col min="8450" max="8453" width="9.140625" style="38"/>
    <col min="8454" max="8454" width="13.7109375" style="38" customWidth="1"/>
    <col min="8455" max="8456" width="15.140625" style="38" customWidth="1"/>
    <col min="8457" max="8704" width="9.140625" style="38"/>
    <col min="8705" max="8705" width="40.42578125" style="38" customWidth="1"/>
    <col min="8706" max="8709" width="9.140625" style="38"/>
    <col min="8710" max="8710" width="13.7109375" style="38" customWidth="1"/>
    <col min="8711" max="8712" width="15.140625" style="38" customWidth="1"/>
    <col min="8713" max="8960" width="9.140625" style="38"/>
    <col min="8961" max="8961" width="40.42578125" style="38" customWidth="1"/>
    <col min="8962" max="8965" width="9.140625" style="38"/>
    <col min="8966" max="8966" width="13.7109375" style="38" customWidth="1"/>
    <col min="8967" max="8968" width="15.140625" style="38" customWidth="1"/>
    <col min="8969" max="9216" width="9.140625" style="38"/>
    <col min="9217" max="9217" width="40.42578125" style="38" customWidth="1"/>
    <col min="9218" max="9221" width="9.140625" style="38"/>
    <col min="9222" max="9222" width="13.7109375" style="38" customWidth="1"/>
    <col min="9223" max="9224" width="15.140625" style="38" customWidth="1"/>
    <col min="9225" max="9472" width="9.140625" style="38"/>
    <col min="9473" max="9473" width="40.42578125" style="38" customWidth="1"/>
    <col min="9474" max="9477" width="9.140625" style="38"/>
    <col min="9478" max="9478" width="13.7109375" style="38" customWidth="1"/>
    <col min="9479" max="9480" width="15.140625" style="38" customWidth="1"/>
    <col min="9481" max="9728" width="9.140625" style="38"/>
    <col min="9729" max="9729" width="40.42578125" style="38" customWidth="1"/>
    <col min="9730" max="9733" width="9.140625" style="38"/>
    <col min="9734" max="9734" width="13.7109375" style="38" customWidth="1"/>
    <col min="9735" max="9736" width="15.140625" style="38" customWidth="1"/>
    <col min="9737" max="9984" width="9.140625" style="38"/>
    <col min="9985" max="9985" width="40.42578125" style="38" customWidth="1"/>
    <col min="9986" max="9989" width="9.140625" style="38"/>
    <col min="9990" max="9990" width="13.7109375" style="38" customWidth="1"/>
    <col min="9991" max="9992" width="15.140625" style="38" customWidth="1"/>
    <col min="9993" max="10240" width="9.140625" style="38"/>
    <col min="10241" max="10241" width="40.42578125" style="38" customWidth="1"/>
    <col min="10242" max="10245" width="9.140625" style="38"/>
    <col min="10246" max="10246" width="13.7109375" style="38" customWidth="1"/>
    <col min="10247" max="10248" width="15.140625" style="38" customWidth="1"/>
    <col min="10249" max="10496" width="9.140625" style="38"/>
    <col min="10497" max="10497" width="40.42578125" style="38" customWidth="1"/>
    <col min="10498" max="10501" width="9.140625" style="38"/>
    <col min="10502" max="10502" width="13.7109375" style="38" customWidth="1"/>
    <col min="10503" max="10504" width="15.140625" style="38" customWidth="1"/>
    <col min="10505" max="10752" width="9.140625" style="38"/>
    <col min="10753" max="10753" width="40.42578125" style="38" customWidth="1"/>
    <col min="10754" max="10757" width="9.140625" style="38"/>
    <col min="10758" max="10758" width="13.7109375" style="38" customWidth="1"/>
    <col min="10759" max="10760" width="15.140625" style="38" customWidth="1"/>
    <col min="10761" max="11008" width="9.140625" style="38"/>
    <col min="11009" max="11009" width="40.42578125" style="38" customWidth="1"/>
    <col min="11010" max="11013" width="9.140625" style="38"/>
    <col min="11014" max="11014" width="13.7109375" style="38" customWidth="1"/>
    <col min="11015" max="11016" width="15.140625" style="38" customWidth="1"/>
    <col min="11017" max="11264" width="9.140625" style="38"/>
    <col min="11265" max="11265" width="40.42578125" style="38" customWidth="1"/>
    <col min="11266" max="11269" width="9.140625" style="38"/>
    <col min="11270" max="11270" width="13.7109375" style="38" customWidth="1"/>
    <col min="11271" max="11272" width="15.140625" style="38" customWidth="1"/>
    <col min="11273" max="11520" width="9.140625" style="38"/>
    <col min="11521" max="11521" width="40.42578125" style="38" customWidth="1"/>
    <col min="11522" max="11525" width="9.140625" style="38"/>
    <col min="11526" max="11526" width="13.7109375" style="38" customWidth="1"/>
    <col min="11527" max="11528" width="15.140625" style="38" customWidth="1"/>
    <col min="11529" max="11776" width="9.140625" style="38"/>
    <col min="11777" max="11777" width="40.42578125" style="38" customWidth="1"/>
    <col min="11778" max="11781" width="9.140625" style="38"/>
    <col min="11782" max="11782" width="13.7109375" style="38" customWidth="1"/>
    <col min="11783" max="11784" width="15.140625" style="38" customWidth="1"/>
    <col min="11785" max="12032" width="9.140625" style="38"/>
    <col min="12033" max="12033" width="40.42578125" style="38" customWidth="1"/>
    <col min="12034" max="12037" width="9.140625" style="38"/>
    <col min="12038" max="12038" width="13.7109375" style="38" customWidth="1"/>
    <col min="12039" max="12040" width="15.140625" style="38" customWidth="1"/>
    <col min="12041" max="12288" width="9.140625" style="38"/>
    <col min="12289" max="12289" width="40.42578125" style="38" customWidth="1"/>
    <col min="12290" max="12293" width="9.140625" style="38"/>
    <col min="12294" max="12294" width="13.7109375" style="38" customWidth="1"/>
    <col min="12295" max="12296" width="15.140625" style="38" customWidth="1"/>
    <col min="12297" max="12544" width="9.140625" style="38"/>
    <col min="12545" max="12545" width="40.42578125" style="38" customWidth="1"/>
    <col min="12546" max="12549" width="9.140625" style="38"/>
    <col min="12550" max="12550" width="13.7109375" style="38" customWidth="1"/>
    <col min="12551" max="12552" width="15.140625" style="38" customWidth="1"/>
    <col min="12553" max="12800" width="9.140625" style="38"/>
    <col min="12801" max="12801" width="40.42578125" style="38" customWidth="1"/>
    <col min="12802" max="12805" width="9.140625" style="38"/>
    <col min="12806" max="12806" width="13.7109375" style="38" customWidth="1"/>
    <col min="12807" max="12808" width="15.140625" style="38" customWidth="1"/>
    <col min="12809" max="13056" width="9.140625" style="38"/>
    <col min="13057" max="13057" width="40.42578125" style="38" customWidth="1"/>
    <col min="13058" max="13061" width="9.140625" style="38"/>
    <col min="13062" max="13062" width="13.7109375" style="38" customWidth="1"/>
    <col min="13063" max="13064" width="15.140625" style="38" customWidth="1"/>
    <col min="13065" max="13312" width="9.140625" style="38"/>
    <col min="13313" max="13313" width="40.42578125" style="38" customWidth="1"/>
    <col min="13314" max="13317" width="9.140625" style="38"/>
    <col min="13318" max="13318" width="13.7109375" style="38" customWidth="1"/>
    <col min="13319" max="13320" width="15.140625" style="38" customWidth="1"/>
    <col min="13321" max="13568" width="9.140625" style="38"/>
    <col min="13569" max="13569" width="40.42578125" style="38" customWidth="1"/>
    <col min="13570" max="13573" width="9.140625" style="38"/>
    <col min="13574" max="13574" width="13.7109375" style="38" customWidth="1"/>
    <col min="13575" max="13576" width="15.140625" style="38" customWidth="1"/>
    <col min="13577" max="13824" width="9.140625" style="38"/>
    <col min="13825" max="13825" width="40.42578125" style="38" customWidth="1"/>
    <col min="13826" max="13829" width="9.140625" style="38"/>
    <col min="13830" max="13830" width="13.7109375" style="38" customWidth="1"/>
    <col min="13831" max="13832" width="15.140625" style="38" customWidth="1"/>
    <col min="13833" max="14080" width="9.140625" style="38"/>
    <col min="14081" max="14081" width="40.42578125" style="38" customWidth="1"/>
    <col min="14082" max="14085" width="9.140625" style="38"/>
    <col min="14086" max="14086" width="13.7109375" style="38" customWidth="1"/>
    <col min="14087" max="14088" width="15.140625" style="38" customWidth="1"/>
    <col min="14089" max="14336" width="9.140625" style="38"/>
    <col min="14337" max="14337" width="40.42578125" style="38" customWidth="1"/>
    <col min="14338" max="14341" width="9.140625" style="38"/>
    <col min="14342" max="14342" width="13.7109375" style="38" customWidth="1"/>
    <col min="14343" max="14344" width="15.140625" style="38" customWidth="1"/>
    <col min="14345" max="14592" width="9.140625" style="38"/>
    <col min="14593" max="14593" width="40.42578125" style="38" customWidth="1"/>
    <col min="14594" max="14597" width="9.140625" style="38"/>
    <col min="14598" max="14598" width="13.7109375" style="38" customWidth="1"/>
    <col min="14599" max="14600" width="15.140625" style="38" customWidth="1"/>
    <col min="14601" max="14848" width="9.140625" style="38"/>
    <col min="14849" max="14849" width="40.42578125" style="38" customWidth="1"/>
    <col min="14850" max="14853" width="9.140625" style="38"/>
    <col min="14854" max="14854" width="13.7109375" style="38" customWidth="1"/>
    <col min="14855" max="14856" width="15.140625" style="38" customWidth="1"/>
    <col min="14857" max="15104" width="9.140625" style="38"/>
    <col min="15105" max="15105" width="40.42578125" style="38" customWidth="1"/>
    <col min="15106" max="15109" width="9.140625" style="38"/>
    <col min="15110" max="15110" width="13.7109375" style="38" customWidth="1"/>
    <col min="15111" max="15112" width="15.140625" style="38" customWidth="1"/>
    <col min="15113" max="15360" width="9.140625" style="38"/>
    <col min="15361" max="15361" width="40.42578125" style="38" customWidth="1"/>
    <col min="15362" max="15365" width="9.140625" style="38"/>
    <col min="15366" max="15366" width="13.7109375" style="38" customWidth="1"/>
    <col min="15367" max="15368" width="15.140625" style="38" customWidth="1"/>
    <col min="15369" max="15616" width="9.140625" style="38"/>
    <col min="15617" max="15617" width="40.42578125" style="38" customWidth="1"/>
    <col min="15618" max="15621" width="9.140625" style="38"/>
    <col min="15622" max="15622" width="13.7109375" style="38" customWidth="1"/>
    <col min="15623" max="15624" width="15.140625" style="38" customWidth="1"/>
    <col min="15625" max="15872" width="9.140625" style="38"/>
    <col min="15873" max="15873" width="40.42578125" style="38" customWidth="1"/>
    <col min="15874" max="15877" width="9.140625" style="38"/>
    <col min="15878" max="15878" width="13.7109375" style="38" customWidth="1"/>
    <col min="15879" max="15880" width="15.140625" style="38" customWidth="1"/>
    <col min="15881" max="16128" width="9.140625" style="38"/>
    <col min="16129" max="16129" width="40.42578125" style="38" customWidth="1"/>
    <col min="16130" max="16133" width="9.140625" style="38"/>
    <col min="16134" max="16134" width="13.7109375" style="38" customWidth="1"/>
    <col min="16135" max="16136" width="15.140625" style="38" customWidth="1"/>
    <col min="16137" max="16384" width="9.140625" style="38"/>
  </cols>
  <sheetData>
    <row r="1" spans="1:6" ht="12.75" customHeight="1" x14ac:dyDescent="0.2">
      <c r="A1" s="185" t="s">
        <v>77</v>
      </c>
      <c r="B1" s="185"/>
      <c r="C1" s="185"/>
      <c r="D1" s="185"/>
      <c r="E1" s="185"/>
      <c r="F1" s="185"/>
    </row>
    <row r="2" spans="1:6" x14ac:dyDescent="0.2">
      <c r="A2" s="185"/>
      <c r="B2" s="185"/>
      <c r="C2" s="185"/>
      <c r="D2" s="185"/>
      <c r="E2" s="185"/>
      <c r="F2" s="185"/>
    </row>
    <row r="4" spans="1:6" ht="25.5" x14ac:dyDescent="0.2">
      <c r="A4" s="39" t="s">
        <v>78</v>
      </c>
    </row>
    <row r="6" spans="1:6" x14ac:dyDescent="0.2">
      <c r="A6" s="40" t="s">
        <v>79</v>
      </c>
    </row>
    <row r="7" spans="1:6" x14ac:dyDescent="0.2">
      <c r="A7" s="41" t="s">
        <v>80</v>
      </c>
      <c r="B7" s="42" t="s">
        <v>94</v>
      </c>
    </row>
    <row r="8" spans="1:6" x14ac:dyDescent="0.2">
      <c r="A8" s="41" t="s">
        <v>81</v>
      </c>
      <c r="B8" s="42" t="s">
        <v>143</v>
      </c>
    </row>
    <row r="9" spans="1:6" x14ac:dyDescent="0.2">
      <c r="A9" s="41" t="s">
        <v>82</v>
      </c>
      <c r="B9" s="42" t="s">
        <v>93</v>
      </c>
    </row>
    <row r="10" spans="1:6" x14ac:dyDescent="0.2">
      <c r="A10" s="43"/>
      <c r="B10" s="44"/>
    </row>
    <row r="11" spans="1:6" x14ac:dyDescent="0.2">
      <c r="A11" s="40" t="s">
        <v>83</v>
      </c>
      <c r="B11" s="44"/>
    </row>
    <row r="12" spans="1:6" ht="15" x14ac:dyDescent="0.25">
      <c r="A12" s="41" t="s">
        <v>84</v>
      </c>
      <c r="B12" s="29">
        <v>1.2470824949698149</v>
      </c>
    </row>
    <row r="13" spans="1:6" ht="15" x14ac:dyDescent="0.25">
      <c r="A13" s="41" t="s">
        <v>85</v>
      </c>
      <c r="B13" s="29">
        <v>7.8572606371314979</v>
      </c>
    </row>
    <row r="14" spans="1:6" ht="15.75" thickBot="1" x14ac:dyDescent="0.3">
      <c r="A14" s="41" t="s">
        <v>86</v>
      </c>
      <c r="B14" s="30">
        <v>-2.7165143276171575</v>
      </c>
    </row>
    <row r="15" spans="1:6" x14ac:dyDescent="0.2">
      <c r="A15" s="43"/>
      <c r="B15" s="44"/>
    </row>
    <row r="16" spans="1:6" ht="15" x14ac:dyDescent="0.25">
      <c r="A16" s="41" t="s">
        <v>87</v>
      </c>
      <c r="B16" s="29">
        <v>8.1541918175721069</v>
      </c>
    </row>
    <row r="18" spans="1:4" x14ac:dyDescent="0.2">
      <c r="A18" s="40" t="s">
        <v>88</v>
      </c>
    </row>
    <row r="19" spans="1:4" x14ac:dyDescent="0.2">
      <c r="A19" s="41" t="s">
        <v>89</v>
      </c>
      <c r="B19" s="45">
        <v>2.6266666666666665</v>
      </c>
    </row>
    <row r="20" spans="1:4" x14ac:dyDescent="0.2">
      <c r="A20" s="41" t="s">
        <v>90</v>
      </c>
      <c r="B20" s="45">
        <v>1.4873857412214311</v>
      </c>
    </row>
    <row r="21" spans="1:4" x14ac:dyDescent="0.2">
      <c r="A21" s="41"/>
      <c r="B21" s="44"/>
    </row>
    <row r="22" spans="1:4" x14ac:dyDescent="0.2">
      <c r="A22" s="41"/>
      <c r="B22" s="44"/>
    </row>
    <row r="31" spans="1:4" s="47" customFormat="1" x14ac:dyDescent="0.2">
      <c r="A31" s="46" t="s">
        <v>91</v>
      </c>
    </row>
    <row r="32" spans="1:4" x14ac:dyDescent="0.2">
      <c r="B32" s="48"/>
      <c r="C32" s="48" t="str">
        <f>CONCATENATE("Low ", B7)</f>
        <v>Low competitors</v>
      </c>
      <c r="D32" s="48" t="str">
        <f>CONCATENATE("High ", B7)</f>
        <v>High competitors</v>
      </c>
    </row>
    <row r="33" spans="2:4" x14ac:dyDescent="0.2">
      <c r="B33" s="49" t="str">
        <f>B8</f>
        <v>open 24/7</v>
      </c>
      <c r="C33" s="48">
        <f>((B19-B20)*B12)+B16</f>
        <v>9.5749691165478712</v>
      </c>
      <c r="D33" s="48">
        <f>(B19+B20)*B12+B16</f>
        <v>13.28475455883777</v>
      </c>
    </row>
    <row r="34" spans="2:4" x14ac:dyDescent="0.2">
      <c r="B34" s="49" t="str">
        <f>B9</f>
        <v>closed</v>
      </c>
      <c r="C34" s="48">
        <f>((B19-B20)*B12)+B13+((B19-B20)*B14)+B16</f>
        <v>14.337356796526453</v>
      </c>
      <c r="D34" s="48">
        <f>(B19+B20)*B12+B13+((B19+B20)*B14)+B16</f>
        <v>9.9661328853733853</v>
      </c>
    </row>
  </sheetData>
  <mergeCells count="1">
    <mergeCell ref="A1:F2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6520-10B8-4C52-A9A7-67EF66B59C0E}">
  <dimension ref="A1:R151"/>
  <sheetViews>
    <sheetView topLeftCell="H1" workbookViewId="0">
      <selection activeCell="R1" sqref="R1:R1048576"/>
    </sheetView>
  </sheetViews>
  <sheetFormatPr defaultColWidth="8.85546875" defaultRowHeight="15" x14ac:dyDescent="0.25"/>
  <cols>
    <col min="1" max="1" width="11.42578125" bestFit="1" customWidth="1"/>
    <col min="2" max="2" width="22.140625" bestFit="1" customWidth="1"/>
    <col min="3" max="3" width="27.28515625" bestFit="1" customWidth="1"/>
    <col min="5" max="5" width="17.140625" bestFit="1" customWidth="1"/>
    <col min="6" max="6" width="28.7109375" bestFit="1" customWidth="1"/>
    <col min="7" max="7" width="17.140625" bestFit="1" customWidth="1"/>
    <col min="8" max="8" width="15" bestFit="1" customWidth="1"/>
    <col min="10" max="10" width="25" bestFit="1" customWidth="1"/>
    <col min="11" max="11" width="17" bestFit="1" customWidth="1"/>
    <col min="12" max="12" width="13.42578125" bestFit="1" customWidth="1"/>
    <col min="13" max="13" width="20.140625" bestFit="1" customWidth="1"/>
    <col min="14" max="14" width="21.42578125" bestFit="1" customWidth="1"/>
    <col min="15" max="15" width="6.85546875" bestFit="1" customWidth="1"/>
    <col min="16" max="16" width="15.42578125" bestFit="1" customWidth="1"/>
    <col min="17" max="17" width="10.140625" bestFit="1" customWidth="1"/>
    <col min="18" max="18" width="11.28515625" bestFit="1" customWidth="1"/>
  </cols>
  <sheetData>
    <row r="1" spans="1:18" ht="15.75" x14ac:dyDescent="0.25">
      <c r="A1" s="11" t="s">
        <v>14</v>
      </c>
      <c r="B1" s="11" t="s">
        <v>29</v>
      </c>
      <c r="C1" s="11" t="s">
        <v>13</v>
      </c>
      <c r="E1" s="11" t="s">
        <v>34</v>
      </c>
      <c r="F1" s="11" t="s">
        <v>22</v>
      </c>
      <c r="G1" s="11" t="s">
        <v>12</v>
      </c>
      <c r="H1" s="11" t="s">
        <v>17</v>
      </c>
      <c r="I1" s="11" t="s">
        <v>69</v>
      </c>
      <c r="J1" s="11" t="s">
        <v>16</v>
      </c>
      <c r="K1" s="11" t="s">
        <v>19</v>
      </c>
      <c r="L1" s="11" t="s">
        <v>20</v>
      </c>
      <c r="M1" s="11" t="s">
        <v>21</v>
      </c>
      <c r="N1" s="11" t="s">
        <v>23</v>
      </c>
      <c r="O1" s="11" t="s">
        <v>33</v>
      </c>
      <c r="P1" s="11" t="s">
        <v>24</v>
      </c>
      <c r="Q1" s="11" t="s">
        <v>11</v>
      </c>
      <c r="R1" s="11" t="s">
        <v>18</v>
      </c>
    </row>
    <row r="2" spans="1:18" ht="15.75" x14ac:dyDescent="0.25">
      <c r="A2" s="4">
        <v>2.2999999999999998</v>
      </c>
      <c r="B2" s="2">
        <v>10</v>
      </c>
      <c r="C2" s="2">
        <v>171</v>
      </c>
      <c r="E2" s="2">
        <v>60</v>
      </c>
      <c r="F2" s="2">
        <v>2</v>
      </c>
      <c r="G2" s="5">
        <v>0.71199999999999997</v>
      </c>
      <c r="H2" s="2">
        <v>110</v>
      </c>
      <c r="I2">
        <v>100</v>
      </c>
      <c r="J2" s="2">
        <v>3</v>
      </c>
      <c r="K2" s="9">
        <v>0</v>
      </c>
      <c r="L2" s="2">
        <v>33</v>
      </c>
      <c r="M2" s="2">
        <v>12</v>
      </c>
      <c r="N2" s="6">
        <v>38</v>
      </c>
      <c r="O2">
        <v>1</v>
      </c>
      <c r="P2" s="3">
        <v>46</v>
      </c>
      <c r="Q2" s="4">
        <v>12.5</v>
      </c>
      <c r="R2" s="2">
        <v>1</v>
      </c>
    </row>
    <row r="3" spans="1:18" ht="15.75" x14ac:dyDescent="0.25">
      <c r="A3" s="4">
        <v>2.7</v>
      </c>
      <c r="B3" s="2">
        <v>8</v>
      </c>
      <c r="C3" s="2">
        <v>213</v>
      </c>
      <c r="E3" s="2">
        <v>69</v>
      </c>
      <c r="F3" s="2">
        <v>1</v>
      </c>
      <c r="G3" s="5">
        <v>9.0999999999999998E-2</v>
      </c>
      <c r="H3" s="2">
        <v>134</v>
      </c>
      <c r="I3">
        <v>64</v>
      </c>
      <c r="J3" s="2">
        <v>3</v>
      </c>
      <c r="K3" s="9">
        <v>0</v>
      </c>
      <c r="L3" s="2">
        <v>33</v>
      </c>
      <c r="M3" s="2">
        <v>16</v>
      </c>
      <c r="N3" s="6">
        <v>36</v>
      </c>
      <c r="O3">
        <v>1</v>
      </c>
      <c r="P3" s="3">
        <v>73</v>
      </c>
      <c r="Q3" s="4">
        <v>14.5</v>
      </c>
      <c r="R3" s="2">
        <v>1</v>
      </c>
    </row>
    <row r="4" spans="1:18" ht="15.75" x14ac:dyDescent="0.25">
      <c r="A4" s="4">
        <v>3.1</v>
      </c>
      <c r="B4" s="2">
        <v>7</v>
      </c>
      <c r="C4" s="2">
        <v>255</v>
      </c>
      <c r="E4" s="2">
        <v>79</v>
      </c>
      <c r="F4" s="2">
        <v>2</v>
      </c>
      <c r="G4" s="5">
        <v>1.72</v>
      </c>
      <c r="H4" s="2">
        <v>98</v>
      </c>
      <c r="I4">
        <v>49</v>
      </c>
      <c r="J4" s="2">
        <v>1</v>
      </c>
      <c r="K4" s="9">
        <v>1</v>
      </c>
      <c r="L4" s="2">
        <v>40</v>
      </c>
      <c r="M4" s="2">
        <v>13</v>
      </c>
      <c r="N4" s="6">
        <v>39</v>
      </c>
      <c r="O4">
        <v>1</v>
      </c>
      <c r="P4" s="3">
        <v>64</v>
      </c>
      <c r="Q4" s="4">
        <v>19</v>
      </c>
      <c r="R4" s="2">
        <v>1</v>
      </c>
    </row>
    <row r="5" spans="1:18" ht="15.75" x14ac:dyDescent="0.25">
      <c r="A5" s="4">
        <v>2.6</v>
      </c>
      <c r="B5" s="2">
        <v>7</v>
      </c>
      <c r="C5" s="2">
        <v>287</v>
      </c>
      <c r="E5" s="2">
        <v>66</v>
      </c>
      <c r="F5" s="2">
        <v>2</v>
      </c>
      <c r="G5" s="5">
        <v>1.3720000000000001</v>
      </c>
      <c r="H5" s="2">
        <v>85</v>
      </c>
      <c r="I5">
        <v>49</v>
      </c>
      <c r="J5" s="2">
        <v>1</v>
      </c>
      <c r="K5" s="9">
        <v>1</v>
      </c>
      <c r="L5" s="2">
        <v>29</v>
      </c>
      <c r="M5" s="2">
        <v>10</v>
      </c>
      <c r="N5" s="6">
        <v>38</v>
      </c>
      <c r="O5">
        <v>0</v>
      </c>
      <c r="P5" s="3">
        <v>66</v>
      </c>
      <c r="Q5" s="4">
        <v>18.2</v>
      </c>
      <c r="R5" s="2">
        <v>1</v>
      </c>
    </row>
    <row r="6" spans="1:18" ht="15.75" x14ac:dyDescent="0.25">
      <c r="A6" s="4">
        <v>2</v>
      </c>
      <c r="B6" s="2">
        <v>15</v>
      </c>
      <c r="C6" s="2">
        <v>112</v>
      </c>
      <c r="E6" s="2">
        <v>51</v>
      </c>
      <c r="F6" s="2">
        <v>3</v>
      </c>
      <c r="G6" s="5">
        <v>0.93500000000000005</v>
      </c>
      <c r="H6" s="2">
        <v>72</v>
      </c>
      <c r="I6">
        <v>225</v>
      </c>
      <c r="J6" s="2">
        <v>4</v>
      </c>
      <c r="K6" s="9">
        <v>0</v>
      </c>
      <c r="L6" s="2">
        <v>36</v>
      </c>
      <c r="M6" s="2">
        <v>4</v>
      </c>
      <c r="N6" s="6">
        <v>40</v>
      </c>
      <c r="O6">
        <v>0</v>
      </c>
      <c r="P6" s="3">
        <v>29</v>
      </c>
      <c r="Q6" s="4">
        <v>7.6</v>
      </c>
      <c r="R6" s="2">
        <v>1</v>
      </c>
    </row>
    <row r="7" spans="1:18" ht="15.75" x14ac:dyDescent="0.25">
      <c r="A7" s="4">
        <v>2.7</v>
      </c>
      <c r="B7" s="2">
        <v>6</v>
      </c>
      <c r="C7" s="2">
        <v>238</v>
      </c>
      <c r="E7" s="2">
        <v>62</v>
      </c>
      <c r="F7" s="2">
        <v>4</v>
      </c>
      <c r="G7" s="5">
        <v>2.0190000000000001</v>
      </c>
      <c r="H7" s="2">
        <v>77</v>
      </c>
      <c r="I7">
        <v>36</v>
      </c>
      <c r="J7" s="2">
        <v>0</v>
      </c>
      <c r="K7" s="9">
        <v>1</v>
      </c>
      <c r="L7" s="2">
        <v>32</v>
      </c>
      <c r="M7" s="2">
        <v>15</v>
      </c>
      <c r="N7" s="6">
        <v>37</v>
      </c>
      <c r="O7">
        <v>1</v>
      </c>
      <c r="P7" s="3">
        <v>40</v>
      </c>
      <c r="Q7" s="4">
        <v>18.5</v>
      </c>
      <c r="R7" s="2">
        <v>1</v>
      </c>
    </row>
    <row r="8" spans="1:18" ht="15.75" x14ac:dyDescent="0.25">
      <c r="A8" s="4">
        <v>2.4</v>
      </c>
      <c r="B8" s="2">
        <v>7</v>
      </c>
      <c r="C8" s="2">
        <v>124</v>
      </c>
      <c r="E8" s="2">
        <v>61</v>
      </c>
      <c r="F8" s="2">
        <v>3</v>
      </c>
      <c r="G8" s="5">
        <v>0.66200000000000003</v>
      </c>
      <c r="H8" s="2">
        <v>100</v>
      </c>
      <c r="I8">
        <v>49</v>
      </c>
      <c r="J8" s="2">
        <v>2</v>
      </c>
      <c r="K8" s="9">
        <v>1</v>
      </c>
      <c r="L8" s="2">
        <v>52</v>
      </c>
      <c r="M8" s="2">
        <v>15</v>
      </c>
      <c r="N8" s="6">
        <v>37</v>
      </c>
      <c r="O8">
        <v>0</v>
      </c>
      <c r="P8" s="3">
        <v>69</v>
      </c>
      <c r="Q8" s="4">
        <v>13.1</v>
      </c>
      <c r="R8" s="2">
        <v>1</v>
      </c>
    </row>
    <row r="9" spans="1:18" ht="15.75" x14ac:dyDescent="0.25">
      <c r="A9" s="4">
        <v>2.5</v>
      </c>
      <c r="B9" s="2">
        <v>6</v>
      </c>
      <c r="C9" s="2">
        <v>214</v>
      </c>
      <c r="E9" s="2">
        <v>59</v>
      </c>
      <c r="F9" s="2">
        <v>3</v>
      </c>
      <c r="G9" s="5">
        <v>0.7</v>
      </c>
      <c r="H9" s="2">
        <v>95</v>
      </c>
      <c r="I9">
        <v>36</v>
      </c>
      <c r="J9" s="2">
        <v>2</v>
      </c>
      <c r="K9" s="9">
        <v>0</v>
      </c>
      <c r="L9" s="2">
        <v>41</v>
      </c>
      <c r="M9" s="2">
        <v>4</v>
      </c>
      <c r="N9" s="6">
        <v>36</v>
      </c>
      <c r="O9">
        <v>0</v>
      </c>
      <c r="P9" s="3">
        <v>45</v>
      </c>
      <c r="Q9" s="4">
        <v>14.9</v>
      </c>
      <c r="R9" s="2">
        <v>1</v>
      </c>
    </row>
    <row r="10" spans="1:18" ht="15.75" x14ac:dyDescent="0.25">
      <c r="A10" s="4">
        <v>2.7</v>
      </c>
      <c r="B10" s="2">
        <v>8</v>
      </c>
      <c r="C10" s="2">
        <v>215</v>
      </c>
      <c r="E10" s="2">
        <v>65</v>
      </c>
      <c r="F10" s="2">
        <v>5</v>
      </c>
      <c r="G10" s="5">
        <v>0.93700000000000006</v>
      </c>
      <c r="H10" s="2">
        <v>112</v>
      </c>
      <c r="I10">
        <v>64</v>
      </c>
      <c r="J10" s="2">
        <v>4</v>
      </c>
      <c r="K10" s="9">
        <v>1</v>
      </c>
      <c r="L10" s="2">
        <v>31</v>
      </c>
      <c r="M10" s="2">
        <v>12</v>
      </c>
      <c r="N10" s="6">
        <v>40</v>
      </c>
      <c r="O10">
        <v>1</v>
      </c>
      <c r="P10" s="3">
        <v>42</v>
      </c>
      <c r="Q10" s="4">
        <v>17.100000000000001</v>
      </c>
      <c r="R10" s="2">
        <v>0</v>
      </c>
    </row>
    <row r="11" spans="1:18" ht="15.75" x14ac:dyDescent="0.25">
      <c r="A11" s="4">
        <v>2.1</v>
      </c>
      <c r="B11" s="2">
        <v>16</v>
      </c>
      <c r="C11" s="2">
        <v>154</v>
      </c>
      <c r="E11" s="2">
        <v>55</v>
      </c>
      <c r="F11" s="2">
        <v>2</v>
      </c>
      <c r="G11" s="5">
        <v>6.5000000000000002E-2</v>
      </c>
      <c r="H11" s="2">
        <v>75</v>
      </c>
      <c r="I11">
        <v>256</v>
      </c>
      <c r="J11" s="2">
        <v>3</v>
      </c>
      <c r="K11" s="9">
        <v>0</v>
      </c>
      <c r="L11" s="2">
        <v>42</v>
      </c>
      <c r="M11" s="2">
        <v>13</v>
      </c>
      <c r="N11" s="6">
        <v>34</v>
      </c>
      <c r="O11">
        <v>1</v>
      </c>
      <c r="P11" s="3">
        <v>34</v>
      </c>
      <c r="Q11" s="4">
        <v>9.1999999999999993</v>
      </c>
      <c r="R11" s="2">
        <v>0</v>
      </c>
    </row>
    <row r="12" spans="1:18" ht="15.75" x14ac:dyDescent="0.25">
      <c r="A12" s="4">
        <v>2.2000000000000002</v>
      </c>
      <c r="B12" s="2">
        <v>10</v>
      </c>
      <c r="C12" s="2">
        <v>97</v>
      </c>
      <c r="E12" s="2">
        <v>65</v>
      </c>
      <c r="F12" s="2">
        <v>2</v>
      </c>
      <c r="G12" s="5">
        <v>2.1440000000000001</v>
      </c>
      <c r="H12" s="2">
        <v>100</v>
      </c>
      <c r="I12">
        <v>100</v>
      </c>
      <c r="J12" s="2">
        <v>2</v>
      </c>
      <c r="K12" s="9">
        <v>0</v>
      </c>
      <c r="L12" s="2">
        <v>32</v>
      </c>
      <c r="M12" s="2">
        <v>8</v>
      </c>
      <c r="N12" s="6">
        <v>40</v>
      </c>
      <c r="O12">
        <v>1</v>
      </c>
      <c r="P12" s="3">
        <v>51</v>
      </c>
      <c r="Q12" s="4">
        <v>10.3</v>
      </c>
      <c r="R12" s="2">
        <v>1</v>
      </c>
    </row>
    <row r="13" spans="1:18" ht="15.75" x14ac:dyDescent="0.25">
      <c r="A13" s="4">
        <v>3.1</v>
      </c>
      <c r="B13" s="2">
        <v>7</v>
      </c>
      <c r="C13" s="2">
        <v>301</v>
      </c>
      <c r="E13" s="2">
        <v>74</v>
      </c>
      <c r="F13" s="2">
        <v>5</v>
      </c>
      <c r="G13" s="5">
        <v>0.248</v>
      </c>
      <c r="H13" s="2">
        <v>96</v>
      </c>
      <c r="I13">
        <v>49</v>
      </c>
      <c r="J13" s="2">
        <v>1</v>
      </c>
      <c r="K13" s="9">
        <v>1</v>
      </c>
      <c r="L13" s="2">
        <v>39</v>
      </c>
      <c r="M13" s="2">
        <v>21</v>
      </c>
      <c r="N13" s="6">
        <v>40</v>
      </c>
      <c r="O13">
        <v>1</v>
      </c>
      <c r="P13" s="3">
        <v>86</v>
      </c>
      <c r="Q13" s="4">
        <v>19.3</v>
      </c>
      <c r="R13" s="2">
        <v>1</v>
      </c>
    </row>
    <row r="14" spans="1:18" ht="15.75" x14ac:dyDescent="0.25">
      <c r="A14" s="4">
        <v>1.8</v>
      </c>
      <c r="B14" s="2">
        <v>23</v>
      </c>
      <c r="C14" s="2">
        <v>123</v>
      </c>
      <c r="E14" s="2">
        <v>43</v>
      </c>
      <c r="F14" s="2">
        <v>3</v>
      </c>
      <c r="G14" s="5">
        <v>1.607</v>
      </c>
      <c r="H14" s="2">
        <v>72</v>
      </c>
      <c r="I14">
        <v>529</v>
      </c>
      <c r="J14" s="2">
        <v>1</v>
      </c>
      <c r="K14" s="9">
        <v>0</v>
      </c>
      <c r="L14" s="2">
        <v>45</v>
      </c>
      <c r="M14" s="2">
        <v>8</v>
      </c>
      <c r="N14" s="6">
        <v>44</v>
      </c>
      <c r="O14">
        <v>0</v>
      </c>
      <c r="P14" s="3">
        <v>19</v>
      </c>
      <c r="Q14" s="4">
        <v>8.1</v>
      </c>
      <c r="R14" s="2">
        <v>0</v>
      </c>
    </row>
    <row r="15" spans="1:18" ht="15.75" x14ac:dyDescent="0.25">
      <c r="A15" s="4">
        <v>3.3</v>
      </c>
      <c r="B15" s="2">
        <v>3</v>
      </c>
      <c r="C15" s="2">
        <v>148</v>
      </c>
      <c r="E15" s="2">
        <v>78</v>
      </c>
      <c r="F15" s="2">
        <v>4</v>
      </c>
      <c r="G15" s="5">
        <v>1.6240000000000001</v>
      </c>
      <c r="H15" s="2">
        <v>73</v>
      </c>
      <c r="I15">
        <v>9</v>
      </c>
      <c r="J15" s="2">
        <v>5</v>
      </c>
      <c r="K15" s="9">
        <v>0</v>
      </c>
      <c r="L15" s="2">
        <v>39</v>
      </c>
      <c r="M15" s="2">
        <v>11</v>
      </c>
      <c r="N15" s="6">
        <v>36</v>
      </c>
      <c r="O15">
        <v>0</v>
      </c>
      <c r="P15" s="3">
        <v>59</v>
      </c>
      <c r="Q15" s="4">
        <v>9.1</v>
      </c>
      <c r="R15" s="2">
        <v>1</v>
      </c>
    </row>
    <row r="16" spans="1:18" ht="15.75" x14ac:dyDescent="0.25">
      <c r="A16" s="4">
        <v>2.8</v>
      </c>
      <c r="B16" s="2">
        <v>9</v>
      </c>
      <c r="C16" s="2">
        <v>228</v>
      </c>
      <c r="E16" s="2">
        <v>67</v>
      </c>
      <c r="F16" s="2">
        <v>1</v>
      </c>
      <c r="G16" s="5">
        <v>0.05</v>
      </c>
      <c r="H16" s="2">
        <v>86</v>
      </c>
      <c r="I16">
        <v>81</v>
      </c>
      <c r="J16" s="2">
        <v>4</v>
      </c>
      <c r="K16" s="9">
        <v>1</v>
      </c>
      <c r="L16" s="2">
        <v>31</v>
      </c>
      <c r="M16" s="2">
        <v>13</v>
      </c>
      <c r="N16" s="6">
        <v>38</v>
      </c>
      <c r="O16">
        <v>1</v>
      </c>
      <c r="P16" s="3">
        <v>70</v>
      </c>
      <c r="Q16" s="4">
        <v>15.7</v>
      </c>
      <c r="R16" s="2">
        <v>0</v>
      </c>
    </row>
    <row r="17" spans="1:18" ht="15.75" x14ac:dyDescent="0.25">
      <c r="A17" s="4">
        <v>2.1</v>
      </c>
      <c r="B17" s="2">
        <v>16</v>
      </c>
      <c r="C17" s="2">
        <v>136</v>
      </c>
      <c r="E17" s="2">
        <v>62</v>
      </c>
      <c r="F17" s="2">
        <v>3</v>
      </c>
      <c r="G17" s="5">
        <v>0.58799999999999997</v>
      </c>
      <c r="H17" s="2">
        <v>121</v>
      </c>
      <c r="I17">
        <v>256</v>
      </c>
      <c r="J17" s="2">
        <v>4</v>
      </c>
      <c r="K17" s="9">
        <v>1</v>
      </c>
      <c r="L17" s="2">
        <v>41</v>
      </c>
      <c r="M17" s="2">
        <v>10</v>
      </c>
      <c r="N17" s="6">
        <v>41</v>
      </c>
      <c r="O17">
        <v>1</v>
      </c>
      <c r="P17" s="3">
        <v>44</v>
      </c>
      <c r="Q17" s="4">
        <v>9.8000000000000007</v>
      </c>
      <c r="R17" s="2">
        <v>1</v>
      </c>
    </row>
    <row r="18" spans="1:18" ht="15.75" x14ac:dyDescent="0.25">
      <c r="A18" s="4">
        <v>3.8</v>
      </c>
      <c r="B18" s="2">
        <v>9</v>
      </c>
      <c r="C18" s="2">
        <v>369</v>
      </c>
      <c r="E18" s="2">
        <v>99</v>
      </c>
      <c r="F18" s="2">
        <v>2</v>
      </c>
      <c r="G18" s="5">
        <v>1.76</v>
      </c>
      <c r="H18" s="2">
        <v>85</v>
      </c>
      <c r="I18">
        <v>81</v>
      </c>
      <c r="J18" s="2">
        <v>4</v>
      </c>
      <c r="K18" s="9">
        <v>1</v>
      </c>
      <c r="L18" s="2">
        <v>38</v>
      </c>
      <c r="M18" s="2">
        <v>12</v>
      </c>
      <c r="N18" s="6">
        <v>38</v>
      </c>
      <c r="O18">
        <v>1</v>
      </c>
      <c r="P18" s="3">
        <v>68</v>
      </c>
      <c r="Q18" s="4">
        <v>19.5</v>
      </c>
      <c r="R18" s="2">
        <v>0</v>
      </c>
    </row>
    <row r="19" spans="1:18" ht="15.75" x14ac:dyDescent="0.25">
      <c r="A19" s="4">
        <v>2.6</v>
      </c>
      <c r="B19" s="2">
        <v>8</v>
      </c>
      <c r="C19" s="2">
        <v>187</v>
      </c>
      <c r="E19" s="2">
        <v>67</v>
      </c>
      <c r="F19" s="2">
        <v>1</v>
      </c>
      <c r="G19" s="5">
        <v>4.4999999999999998E-2</v>
      </c>
      <c r="H19" s="2">
        <v>73</v>
      </c>
      <c r="I19">
        <v>64</v>
      </c>
      <c r="J19" s="2">
        <v>0</v>
      </c>
      <c r="K19" s="9">
        <v>1</v>
      </c>
      <c r="L19" s="2">
        <v>29</v>
      </c>
      <c r="M19" s="2">
        <v>13</v>
      </c>
      <c r="N19" s="6">
        <v>41</v>
      </c>
      <c r="O19">
        <v>1</v>
      </c>
      <c r="P19" s="3">
        <v>45</v>
      </c>
      <c r="Q19" s="4">
        <v>16.2</v>
      </c>
      <c r="R19" s="2">
        <v>1</v>
      </c>
    </row>
    <row r="20" spans="1:18" ht="15.75" x14ac:dyDescent="0.25">
      <c r="A20" s="4">
        <v>1.9</v>
      </c>
      <c r="B20" s="2">
        <v>12</v>
      </c>
      <c r="C20" s="2">
        <v>66</v>
      </c>
      <c r="E20" s="2">
        <v>51</v>
      </c>
      <c r="F20" s="2">
        <v>2</v>
      </c>
      <c r="G20" s="5">
        <v>1</v>
      </c>
      <c r="H20" s="2">
        <v>90</v>
      </c>
      <c r="I20">
        <v>144</v>
      </c>
      <c r="J20" s="2">
        <v>3</v>
      </c>
      <c r="K20" s="9">
        <v>0</v>
      </c>
      <c r="L20" s="2">
        <v>34</v>
      </c>
      <c r="M20" s="2">
        <v>6</v>
      </c>
      <c r="N20" s="6">
        <v>40</v>
      </c>
      <c r="O20">
        <v>0</v>
      </c>
      <c r="P20" s="3">
        <v>25</v>
      </c>
      <c r="Q20" s="4">
        <v>8</v>
      </c>
      <c r="R20" s="2">
        <v>1</v>
      </c>
    </row>
    <row r="21" spans="1:18" ht="15.75" x14ac:dyDescent="0.25">
      <c r="A21" s="4">
        <v>2.6</v>
      </c>
      <c r="B21" s="2">
        <v>13</v>
      </c>
      <c r="C21" s="2">
        <v>116</v>
      </c>
      <c r="E21" s="2">
        <v>71</v>
      </c>
      <c r="F21" s="2">
        <v>2</v>
      </c>
      <c r="G21" s="5">
        <v>0.121</v>
      </c>
      <c r="H21" s="2">
        <v>82</v>
      </c>
      <c r="I21">
        <v>169</v>
      </c>
      <c r="J21" s="2">
        <v>0</v>
      </c>
      <c r="K21" s="9">
        <v>1</v>
      </c>
      <c r="L21" s="2">
        <v>34</v>
      </c>
      <c r="M21" s="2">
        <v>8</v>
      </c>
      <c r="N21" s="6">
        <v>47</v>
      </c>
      <c r="O21">
        <v>1</v>
      </c>
      <c r="P21" s="3">
        <v>51</v>
      </c>
      <c r="Q21" s="4">
        <v>12.2</v>
      </c>
      <c r="R21" s="2">
        <v>0</v>
      </c>
    </row>
    <row r="22" spans="1:18" ht="15.75" x14ac:dyDescent="0.25">
      <c r="A22" s="4">
        <v>2.4</v>
      </c>
      <c r="B22" s="2">
        <v>3</v>
      </c>
      <c r="C22" s="2">
        <v>144</v>
      </c>
      <c r="E22" s="2">
        <v>65</v>
      </c>
      <c r="F22" s="2">
        <v>3</v>
      </c>
      <c r="G22" s="5">
        <v>0.159</v>
      </c>
      <c r="H22" s="2">
        <v>85</v>
      </c>
      <c r="I22">
        <v>9</v>
      </c>
      <c r="J22" s="2">
        <v>2</v>
      </c>
      <c r="K22" s="9">
        <v>1</v>
      </c>
      <c r="L22" s="2">
        <v>47</v>
      </c>
      <c r="M22" s="2">
        <v>14</v>
      </c>
      <c r="N22" s="6">
        <v>27</v>
      </c>
      <c r="O22">
        <v>1</v>
      </c>
      <c r="P22" s="3">
        <v>59</v>
      </c>
      <c r="Q22" s="4">
        <v>11.1</v>
      </c>
      <c r="R22" s="2">
        <v>0</v>
      </c>
    </row>
    <row r="23" spans="1:18" ht="15.75" x14ac:dyDescent="0.25">
      <c r="A23" s="4">
        <v>3</v>
      </c>
      <c r="B23" s="2">
        <v>8</v>
      </c>
      <c r="C23" s="2">
        <v>201</v>
      </c>
      <c r="E23" s="2">
        <v>86</v>
      </c>
      <c r="F23" s="2">
        <v>2</v>
      </c>
      <c r="G23" s="5">
        <v>2.2839999999999998</v>
      </c>
      <c r="H23" s="2">
        <v>80</v>
      </c>
      <c r="I23">
        <v>64</v>
      </c>
      <c r="J23" s="2">
        <v>0</v>
      </c>
      <c r="K23" s="9">
        <v>1</v>
      </c>
      <c r="L23" s="2">
        <v>38</v>
      </c>
      <c r="M23" s="2">
        <v>10</v>
      </c>
      <c r="N23" s="6">
        <v>32</v>
      </c>
      <c r="O23">
        <v>1</v>
      </c>
      <c r="P23" s="3">
        <v>78</v>
      </c>
      <c r="Q23" s="4">
        <v>16.8</v>
      </c>
      <c r="R23" s="2">
        <v>1</v>
      </c>
    </row>
    <row r="24" spans="1:18" ht="15.75" x14ac:dyDescent="0.25">
      <c r="A24" s="4">
        <v>2</v>
      </c>
      <c r="B24" s="2">
        <v>8</v>
      </c>
      <c r="C24" s="2">
        <v>96</v>
      </c>
      <c r="E24" s="2">
        <v>51</v>
      </c>
      <c r="F24" s="2">
        <v>2</v>
      </c>
      <c r="G24" s="5">
        <v>0.79900000000000004</v>
      </c>
      <c r="H24" s="2">
        <v>145</v>
      </c>
      <c r="I24">
        <v>64</v>
      </c>
      <c r="J24" s="2">
        <v>6</v>
      </c>
      <c r="K24" s="9">
        <v>1</v>
      </c>
      <c r="L24" s="2">
        <v>34</v>
      </c>
      <c r="M24" s="2">
        <v>12</v>
      </c>
      <c r="N24" s="6">
        <v>40</v>
      </c>
      <c r="O24">
        <v>0</v>
      </c>
      <c r="P24" s="3">
        <v>22</v>
      </c>
      <c r="Q24" s="4">
        <v>11.8</v>
      </c>
      <c r="R24" s="2">
        <v>1</v>
      </c>
    </row>
    <row r="25" spans="1:18" ht="15.75" x14ac:dyDescent="0.25">
      <c r="A25" s="4">
        <v>2.2999999999999998</v>
      </c>
      <c r="B25" s="2">
        <v>7</v>
      </c>
      <c r="C25" s="2">
        <v>134</v>
      </c>
      <c r="E25" s="2">
        <v>56</v>
      </c>
      <c r="F25" s="2">
        <v>1</v>
      </c>
      <c r="G25" s="5">
        <v>0.91100000000000003</v>
      </c>
      <c r="H25" s="2">
        <v>112</v>
      </c>
      <c r="I25">
        <v>49</v>
      </c>
      <c r="J25" s="2">
        <v>2</v>
      </c>
      <c r="K25" s="9">
        <v>0</v>
      </c>
      <c r="L25" s="2">
        <v>30</v>
      </c>
      <c r="M25" s="2">
        <v>13</v>
      </c>
      <c r="N25" s="6">
        <v>38</v>
      </c>
      <c r="O25">
        <v>1</v>
      </c>
      <c r="P25" s="3">
        <v>34</v>
      </c>
      <c r="Q25" s="4">
        <v>14</v>
      </c>
      <c r="R25" s="2">
        <v>1</v>
      </c>
    </row>
    <row r="26" spans="1:18" ht="15.75" x14ac:dyDescent="0.25">
      <c r="A26" s="4">
        <v>2.2999999999999998</v>
      </c>
      <c r="B26" s="2">
        <v>3</v>
      </c>
      <c r="C26" s="2">
        <v>101</v>
      </c>
      <c r="E26" s="2">
        <v>60</v>
      </c>
      <c r="F26" s="2">
        <v>3</v>
      </c>
      <c r="G26" s="5">
        <v>0.81299999999999994</v>
      </c>
      <c r="H26" s="2">
        <v>106</v>
      </c>
      <c r="I26">
        <v>9</v>
      </c>
      <c r="J26" s="2">
        <v>3</v>
      </c>
      <c r="K26" s="9">
        <v>0</v>
      </c>
      <c r="L26" s="2">
        <v>44</v>
      </c>
      <c r="M26" s="2">
        <v>8</v>
      </c>
      <c r="N26" s="6">
        <v>33</v>
      </c>
      <c r="O26">
        <v>0</v>
      </c>
      <c r="P26" s="3">
        <v>45</v>
      </c>
      <c r="Q26" s="4">
        <v>10.5</v>
      </c>
      <c r="R26" s="2">
        <v>1</v>
      </c>
    </row>
    <row r="27" spans="1:18" ht="15.75" x14ac:dyDescent="0.25">
      <c r="A27" s="4">
        <v>1.6</v>
      </c>
      <c r="B27" s="2">
        <v>14</v>
      </c>
      <c r="C27" s="2">
        <v>82</v>
      </c>
      <c r="E27" s="2">
        <v>40</v>
      </c>
      <c r="F27" s="2">
        <v>3</v>
      </c>
      <c r="G27" s="5">
        <v>0.97599999999999998</v>
      </c>
      <c r="H27" s="2">
        <v>101</v>
      </c>
      <c r="I27">
        <v>196</v>
      </c>
      <c r="J27" s="2">
        <v>2</v>
      </c>
      <c r="K27" s="9">
        <v>0</v>
      </c>
      <c r="L27" s="2">
        <v>37</v>
      </c>
      <c r="M27" s="2">
        <v>5</v>
      </c>
      <c r="N27" s="6">
        <v>40</v>
      </c>
      <c r="O27">
        <v>0</v>
      </c>
      <c r="P27" s="3">
        <v>9</v>
      </c>
      <c r="Q27" s="4">
        <v>6.2</v>
      </c>
      <c r="R27" s="2">
        <v>0</v>
      </c>
    </row>
    <row r="28" spans="1:18" ht="15.75" x14ac:dyDescent="0.25">
      <c r="A28" s="4">
        <v>3.4</v>
      </c>
      <c r="B28" s="2">
        <v>12</v>
      </c>
      <c r="C28" s="2">
        <v>311</v>
      </c>
      <c r="E28" s="2">
        <v>85</v>
      </c>
      <c r="F28" s="2">
        <v>2</v>
      </c>
      <c r="G28" s="5">
        <v>1.86</v>
      </c>
      <c r="H28" s="2">
        <v>124</v>
      </c>
      <c r="I28">
        <v>144</v>
      </c>
      <c r="J28" s="2">
        <v>2</v>
      </c>
      <c r="K28" s="9">
        <v>1</v>
      </c>
      <c r="L28" s="2">
        <v>37</v>
      </c>
      <c r="M28" s="2">
        <v>13</v>
      </c>
      <c r="N28" s="6">
        <v>42</v>
      </c>
      <c r="O28">
        <v>1</v>
      </c>
      <c r="P28" s="3">
        <v>62</v>
      </c>
      <c r="Q28" s="4">
        <v>16.899999999999999</v>
      </c>
      <c r="R28" s="2">
        <v>1</v>
      </c>
    </row>
    <row r="29" spans="1:18" ht="15.75" x14ac:dyDescent="0.25">
      <c r="A29" s="4">
        <v>1.5</v>
      </c>
      <c r="B29" s="2">
        <v>6</v>
      </c>
      <c r="C29" s="2">
        <v>65</v>
      </c>
      <c r="E29" s="2">
        <v>35</v>
      </c>
      <c r="F29" s="2">
        <v>6</v>
      </c>
      <c r="G29" s="5">
        <v>4.7E-2</v>
      </c>
      <c r="H29" s="2">
        <v>88</v>
      </c>
      <c r="I29">
        <v>36</v>
      </c>
      <c r="J29" s="2">
        <v>4</v>
      </c>
      <c r="K29" s="9">
        <v>0</v>
      </c>
      <c r="L29" s="2">
        <v>27</v>
      </c>
      <c r="M29" s="2">
        <v>5</v>
      </c>
      <c r="N29" s="6">
        <v>37</v>
      </c>
      <c r="O29">
        <v>0</v>
      </c>
      <c r="P29" s="3">
        <v>16</v>
      </c>
      <c r="Q29" s="4">
        <v>7.9</v>
      </c>
      <c r="R29" s="2">
        <v>1</v>
      </c>
    </row>
    <row r="30" spans="1:18" ht="15.75" x14ac:dyDescent="0.25">
      <c r="A30" s="4">
        <v>1.9</v>
      </c>
      <c r="B30" s="2">
        <v>6</v>
      </c>
      <c r="C30" s="2">
        <v>31</v>
      </c>
      <c r="E30" s="2">
        <v>51</v>
      </c>
      <c r="F30" s="2">
        <v>2</v>
      </c>
      <c r="G30" s="5">
        <v>0.498</v>
      </c>
      <c r="H30" s="2">
        <v>117</v>
      </c>
      <c r="I30">
        <v>36</v>
      </c>
      <c r="J30" s="2">
        <v>4</v>
      </c>
      <c r="K30" s="9">
        <v>0</v>
      </c>
      <c r="L30" s="2">
        <v>30</v>
      </c>
      <c r="M30" s="2">
        <v>5</v>
      </c>
      <c r="N30" s="6">
        <v>36</v>
      </c>
      <c r="O30">
        <v>0</v>
      </c>
      <c r="P30" s="3">
        <v>20</v>
      </c>
      <c r="Q30" s="4">
        <v>9.6</v>
      </c>
      <c r="R30" s="2">
        <v>1</v>
      </c>
    </row>
    <row r="31" spans="1:18" ht="15.75" x14ac:dyDescent="0.25">
      <c r="A31" s="4">
        <v>3.7</v>
      </c>
      <c r="B31" s="2">
        <v>12</v>
      </c>
      <c r="C31" s="2">
        <v>249</v>
      </c>
      <c r="E31" s="2">
        <v>102</v>
      </c>
      <c r="F31" s="2">
        <v>2</v>
      </c>
      <c r="G31" s="5">
        <v>8.4000000000000005E-2</v>
      </c>
      <c r="H31" s="2">
        <v>86</v>
      </c>
      <c r="I31">
        <v>144</v>
      </c>
      <c r="J31" s="2">
        <v>2</v>
      </c>
      <c r="K31" s="9">
        <v>1</v>
      </c>
      <c r="L31" s="2">
        <v>38</v>
      </c>
      <c r="M31" s="2">
        <v>11</v>
      </c>
      <c r="N31" s="6">
        <v>32</v>
      </c>
      <c r="O31">
        <v>1</v>
      </c>
      <c r="P31" s="3">
        <v>114</v>
      </c>
      <c r="Q31" s="4">
        <v>16.3</v>
      </c>
      <c r="R31" s="2">
        <v>1</v>
      </c>
    </row>
    <row r="32" spans="1:18" ht="15.75" x14ac:dyDescent="0.25">
      <c r="A32" s="4">
        <v>2.6</v>
      </c>
      <c r="B32" s="2">
        <v>14</v>
      </c>
      <c r="C32" s="2">
        <v>197</v>
      </c>
      <c r="E32" s="2">
        <v>70</v>
      </c>
      <c r="F32" s="2">
        <v>3</v>
      </c>
      <c r="G32" s="5">
        <v>4.8000000000000001E-2</v>
      </c>
      <c r="H32" s="2">
        <v>72</v>
      </c>
      <c r="I32">
        <v>196</v>
      </c>
      <c r="J32" s="2">
        <v>4</v>
      </c>
      <c r="K32" s="9">
        <v>1</v>
      </c>
      <c r="L32" s="2">
        <v>35</v>
      </c>
      <c r="M32" s="2">
        <v>11</v>
      </c>
      <c r="N32" s="6">
        <v>42</v>
      </c>
      <c r="O32">
        <v>0</v>
      </c>
      <c r="P32" s="3">
        <v>56</v>
      </c>
      <c r="Q32" s="4">
        <v>11.2</v>
      </c>
      <c r="R32" s="2">
        <v>1</v>
      </c>
    </row>
    <row r="33" spans="1:18" ht="15.75" x14ac:dyDescent="0.25">
      <c r="A33" s="4">
        <v>2.5</v>
      </c>
      <c r="B33" s="2">
        <v>7</v>
      </c>
      <c r="C33" s="2">
        <v>213</v>
      </c>
      <c r="E33" s="2">
        <v>61</v>
      </c>
      <c r="F33" s="2">
        <v>5</v>
      </c>
      <c r="G33" s="5">
        <v>0.96</v>
      </c>
      <c r="H33" s="2">
        <v>101</v>
      </c>
      <c r="I33">
        <v>49</v>
      </c>
      <c r="J33" s="2">
        <v>2</v>
      </c>
      <c r="K33" s="9">
        <v>1</v>
      </c>
      <c r="L33" s="2">
        <v>30</v>
      </c>
      <c r="M33" s="2">
        <v>10</v>
      </c>
      <c r="N33" s="6">
        <v>39</v>
      </c>
      <c r="O33">
        <v>1</v>
      </c>
      <c r="P33" s="3">
        <v>43</v>
      </c>
      <c r="Q33" s="4">
        <v>13.1</v>
      </c>
      <c r="R33" s="2">
        <v>1</v>
      </c>
    </row>
    <row r="34" spans="1:18" ht="15.75" x14ac:dyDescent="0.25">
      <c r="A34" s="4">
        <v>1.8</v>
      </c>
      <c r="B34" s="2">
        <v>3</v>
      </c>
      <c r="C34" s="2">
        <v>69</v>
      </c>
      <c r="E34" s="2">
        <v>44</v>
      </c>
      <c r="F34" s="2">
        <v>2</v>
      </c>
      <c r="G34" s="5">
        <v>1.18</v>
      </c>
      <c r="H34" s="2">
        <v>72</v>
      </c>
      <c r="I34">
        <v>9</v>
      </c>
      <c r="J34" s="2">
        <v>2</v>
      </c>
      <c r="K34" s="9">
        <v>0</v>
      </c>
      <c r="L34" s="2">
        <v>34</v>
      </c>
      <c r="M34" s="2">
        <v>6</v>
      </c>
      <c r="N34" s="6">
        <v>47</v>
      </c>
      <c r="O34">
        <v>0</v>
      </c>
      <c r="P34" s="3">
        <v>20</v>
      </c>
      <c r="Q34" s="4">
        <v>8</v>
      </c>
      <c r="R34" s="2">
        <v>0</v>
      </c>
    </row>
    <row r="35" spans="1:18" ht="15.75" x14ac:dyDescent="0.25">
      <c r="A35" s="4">
        <v>3.9</v>
      </c>
      <c r="B35" s="2">
        <v>3</v>
      </c>
      <c r="C35" s="2">
        <v>201</v>
      </c>
      <c r="E35" s="2">
        <v>98</v>
      </c>
      <c r="F35" s="2">
        <v>3</v>
      </c>
      <c r="G35" s="5">
        <v>0.97399999999999998</v>
      </c>
      <c r="H35" s="2">
        <v>91</v>
      </c>
      <c r="I35">
        <v>9</v>
      </c>
      <c r="J35" s="2">
        <v>1</v>
      </c>
      <c r="K35" s="9">
        <v>1</v>
      </c>
      <c r="L35" s="2">
        <v>37</v>
      </c>
      <c r="M35" s="2">
        <v>6</v>
      </c>
      <c r="N35" s="6">
        <v>32</v>
      </c>
      <c r="O35">
        <v>0</v>
      </c>
      <c r="P35" s="3">
        <v>106</v>
      </c>
      <c r="Q35" s="4">
        <v>16.100000000000001</v>
      </c>
      <c r="R35" s="2">
        <v>1</v>
      </c>
    </row>
    <row r="36" spans="1:18" ht="15.75" x14ac:dyDescent="0.25">
      <c r="A36" s="4">
        <v>2</v>
      </c>
      <c r="B36" s="2">
        <v>4</v>
      </c>
      <c r="C36" s="2">
        <v>69</v>
      </c>
      <c r="E36" s="2">
        <v>53</v>
      </c>
      <c r="F36" s="2">
        <v>2</v>
      </c>
      <c r="G36" s="5">
        <v>1.3149999999999999</v>
      </c>
      <c r="H36" s="2">
        <v>78</v>
      </c>
      <c r="I36">
        <v>16</v>
      </c>
      <c r="J36" s="2">
        <v>1</v>
      </c>
      <c r="K36" s="9">
        <v>1</v>
      </c>
      <c r="L36" s="2">
        <v>35</v>
      </c>
      <c r="M36" s="2">
        <v>9</v>
      </c>
      <c r="N36" s="6">
        <v>47</v>
      </c>
      <c r="O36">
        <v>0</v>
      </c>
      <c r="P36" s="3">
        <v>25</v>
      </c>
      <c r="Q36" s="4">
        <v>10.4</v>
      </c>
      <c r="R36" s="2">
        <v>1</v>
      </c>
    </row>
    <row r="37" spans="1:18" ht="15.75" x14ac:dyDescent="0.25">
      <c r="A37" s="4">
        <v>1.8</v>
      </c>
      <c r="B37" s="2">
        <v>12</v>
      </c>
      <c r="C37" s="2">
        <v>117</v>
      </c>
      <c r="E37" s="2">
        <v>44</v>
      </c>
      <c r="F37" s="2">
        <v>2</v>
      </c>
      <c r="G37" s="5">
        <v>0.97399999999999998</v>
      </c>
      <c r="H37" s="2">
        <v>96</v>
      </c>
      <c r="I37">
        <v>144</v>
      </c>
      <c r="J37" s="2">
        <v>3</v>
      </c>
      <c r="K37" s="9">
        <v>0</v>
      </c>
      <c r="L37" s="2">
        <v>33</v>
      </c>
      <c r="M37" s="2">
        <v>6</v>
      </c>
      <c r="N37" s="6">
        <v>40</v>
      </c>
      <c r="O37">
        <v>1</v>
      </c>
      <c r="P37" s="3">
        <v>22</v>
      </c>
      <c r="Q37" s="4">
        <v>7.4</v>
      </c>
      <c r="R37" s="2">
        <v>0</v>
      </c>
    </row>
    <row r="38" spans="1:18" ht="15.75" x14ac:dyDescent="0.25">
      <c r="A38" s="4">
        <v>2.2999999999999998</v>
      </c>
      <c r="B38" s="2">
        <v>15</v>
      </c>
      <c r="C38" s="2">
        <v>81</v>
      </c>
      <c r="E38" s="2">
        <v>58</v>
      </c>
      <c r="F38" s="2">
        <v>2</v>
      </c>
      <c r="G38" s="5">
        <v>0.16700000000000001</v>
      </c>
      <c r="H38" s="2">
        <v>120</v>
      </c>
      <c r="I38">
        <v>225</v>
      </c>
      <c r="J38" s="2">
        <v>1</v>
      </c>
      <c r="K38" s="9">
        <v>0</v>
      </c>
      <c r="L38" s="2">
        <v>39</v>
      </c>
      <c r="M38" s="2">
        <v>10</v>
      </c>
      <c r="N38" s="6">
        <v>47</v>
      </c>
      <c r="O38">
        <v>0</v>
      </c>
      <c r="P38" s="3">
        <v>35</v>
      </c>
      <c r="Q38" s="4">
        <v>10.5</v>
      </c>
      <c r="R38" s="2">
        <v>0</v>
      </c>
    </row>
    <row r="39" spans="1:18" ht="15.75" x14ac:dyDescent="0.25">
      <c r="A39" s="4">
        <v>2.2999999999999998</v>
      </c>
      <c r="B39" s="2">
        <v>5</v>
      </c>
      <c r="C39" s="2">
        <v>211</v>
      </c>
      <c r="E39" s="2">
        <v>60</v>
      </c>
      <c r="F39" s="2">
        <v>4</v>
      </c>
      <c r="G39" s="5">
        <v>0.93700000000000006</v>
      </c>
      <c r="H39" s="2">
        <v>112</v>
      </c>
      <c r="I39">
        <v>25</v>
      </c>
      <c r="J39" s="2">
        <v>3</v>
      </c>
      <c r="K39" s="9">
        <v>0</v>
      </c>
      <c r="L39" s="2">
        <v>59</v>
      </c>
      <c r="M39" s="2">
        <v>15</v>
      </c>
      <c r="N39" s="6">
        <v>37</v>
      </c>
      <c r="O39">
        <v>0</v>
      </c>
      <c r="P39" s="3">
        <v>39</v>
      </c>
      <c r="Q39" s="4">
        <v>12</v>
      </c>
      <c r="R39" s="2">
        <v>1</v>
      </c>
    </row>
    <row r="40" spans="1:18" ht="15.75" x14ac:dyDescent="0.25">
      <c r="A40" s="4">
        <v>2.4</v>
      </c>
      <c r="B40" s="2">
        <v>9</v>
      </c>
      <c r="C40" s="2">
        <v>151</v>
      </c>
      <c r="E40" s="2">
        <v>54</v>
      </c>
      <c r="F40" s="2">
        <v>5</v>
      </c>
      <c r="G40" s="5">
        <v>4.5999999999999999E-2</v>
      </c>
      <c r="H40" s="2">
        <v>72</v>
      </c>
      <c r="I40">
        <v>81</v>
      </c>
      <c r="J40" s="2">
        <v>0</v>
      </c>
      <c r="K40" s="9">
        <v>1</v>
      </c>
      <c r="L40" s="2">
        <v>30</v>
      </c>
      <c r="M40" s="2">
        <v>13</v>
      </c>
      <c r="N40" s="6">
        <v>39</v>
      </c>
      <c r="O40">
        <v>0</v>
      </c>
      <c r="P40" s="3">
        <v>26</v>
      </c>
      <c r="Q40" s="4">
        <v>14.5</v>
      </c>
      <c r="R40" s="2">
        <v>1</v>
      </c>
    </row>
    <row r="41" spans="1:18" ht="15.75" x14ac:dyDescent="0.25">
      <c r="A41" s="7">
        <v>1.9</v>
      </c>
      <c r="B41" s="1">
        <v>2</v>
      </c>
      <c r="C41" s="1">
        <v>77</v>
      </c>
      <c r="E41" s="2">
        <v>48</v>
      </c>
      <c r="F41" s="2">
        <v>6</v>
      </c>
      <c r="G41" s="8">
        <v>1.7999999999999999E-2</v>
      </c>
      <c r="H41" s="1">
        <v>150</v>
      </c>
      <c r="I41">
        <v>4</v>
      </c>
      <c r="J41" s="1">
        <v>2</v>
      </c>
      <c r="K41" s="9">
        <v>0</v>
      </c>
      <c r="L41" s="2">
        <v>28</v>
      </c>
      <c r="M41" s="2">
        <v>1</v>
      </c>
      <c r="N41" s="6">
        <v>30</v>
      </c>
      <c r="O41">
        <v>0</v>
      </c>
      <c r="P41" s="3">
        <v>24</v>
      </c>
      <c r="Q41" s="7">
        <v>5.9</v>
      </c>
      <c r="R41" s="2">
        <v>0</v>
      </c>
    </row>
    <row r="42" spans="1:18" ht="15.75" x14ac:dyDescent="0.25">
      <c r="A42" s="4">
        <v>1.9</v>
      </c>
      <c r="B42" s="2">
        <v>13</v>
      </c>
      <c r="C42" s="2">
        <v>99</v>
      </c>
      <c r="E42" s="2">
        <v>53</v>
      </c>
      <c r="F42" s="2">
        <v>2</v>
      </c>
      <c r="G42" s="5">
        <v>0.84</v>
      </c>
      <c r="H42" s="2">
        <v>110</v>
      </c>
      <c r="I42">
        <v>169</v>
      </c>
      <c r="J42" s="2">
        <v>3</v>
      </c>
      <c r="K42" s="9">
        <v>0</v>
      </c>
      <c r="L42" s="2">
        <v>36</v>
      </c>
      <c r="M42" s="2">
        <v>9</v>
      </c>
      <c r="N42" s="6">
        <v>41</v>
      </c>
      <c r="O42">
        <v>1</v>
      </c>
      <c r="P42" s="3">
        <v>30</v>
      </c>
      <c r="Q42" s="4">
        <v>9</v>
      </c>
      <c r="R42" s="2">
        <v>1</v>
      </c>
    </row>
    <row r="43" spans="1:18" ht="15.75" x14ac:dyDescent="0.25">
      <c r="A43" s="4">
        <v>3.5</v>
      </c>
      <c r="B43" s="2">
        <v>18</v>
      </c>
      <c r="C43" s="2">
        <v>283</v>
      </c>
      <c r="E43" s="2">
        <v>88</v>
      </c>
      <c r="F43" s="2">
        <v>3</v>
      </c>
      <c r="G43" s="5">
        <v>1</v>
      </c>
      <c r="H43" s="2">
        <v>104</v>
      </c>
      <c r="I43">
        <v>324</v>
      </c>
      <c r="J43" s="2">
        <v>2</v>
      </c>
      <c r="K43" s="9">
        <v>0</v>
      </c>
      <c r="L43" s="2">
        <v>40</v>
      </c>
      <c r="M43" s="2">
        <v>8</v>
      </c>
      <c r="N43" s="6">
        <v>43</v>
      </c>
      <c r="O43">
        <v>0</v>
      </c>
      <c r="P43" s="3">
        <v>64</v>
      </c>
      <c r="Q43" s="4">
        <v>15.8</v>
      </c>
      <c r="R43" s="2">
        <v>1</v>
      </c>
    </row>
    <row r="44" spans="1:18" ht="15.75" x14ac:dyDescent="0.25">
      <c r="A44" s="4">
        <v>2.5</v>
      </c>
      <c r="B44" s="2">
        <v>5</v>
      </c>
      <c r="C44" s="2">
        <v>196</v>
      </c>
      <c r="E44" s="2">
        <v>59</v>
      </c>
      <c r="F44" s="2">
        <v>5</v>
      </c>
      <c r="G44" s="5">
        <v>1.159</v>
      </c>
      <c r="H44" s="2">
        <v>99</v>
      </c>
      <c r="I44">
        <v>25</v>
      </c>
      <c r="J44" s="2">
        <v>1</v>
      </c>
      <c r="K44" s="9">
        <v>0</v>
      </c>
      <c r="L44" s="2">
        <v>43</v>
      </c>
      <c r="M44" s="2">
        <v>15</v>
      </c>
      <c r="N44" s="6">
        <v>35</v>
      </c>
      <c r="O44">
        <v>0</v>
      </c>
      <c r="P44" s="3">
        <v>45</v>
      </c>
      <c r="Q44" s="4">
        <v>14</v>
      </c>
      <c r="R44" s="2">
        <v>1</v>
      </c>
    </row>
    <row r="45" spans="1:18" ht="15.75" x14ac:dyDescent="0.25">
      <c r="A45" s="4">
        <v>3.4</v>
      </c>
      <c r="B45" s="2">
        <v>2</v>
      </c>
      <c r="C45" s="2">
        <v>253</v>
      </c>
      <c r="E45" s="2">
        <v>117</v>
      </c>
      <c r="F45" s="2">
        <v>3</v>
      </c>
      <c r="G45" s="5">
        <v>0.104</v>
      </c>
      <c r="H45" s="2">
        <v>145</v>
      </c>
      <c r="I45">
        <v>4</v>
      </c>
      <c r="J45" s="2">
        <v>2</v>
      </c>
      <c r="K45" s="9">
        <v>1</v>
      </c>
      <c r="L45" s="2">
        <v>52</v>
      </c>
      <c r="M45" s="2">
        <v>15</v>
      </c>
      <c r="N45" s="6">
        <v>30</v>
      </c>
      <c r="O45">
        <v>0</v>
      </c>
      <c r="P45" s="3">
        <v>59</v>
      </c>
      <c r="Q45" s="4">
        <v>15.3</v>
      </c>
      <c r="R45" s="2">
        <v>1</v>
      </c>
    </row>
    <row r="46" spans="1:18" ht="15.75" x14ac:dyDescent="0.25">
      <c r="A46" s="4">
        <v>3.1</v>
      </c>
      <c r="B46" s="2">
        <v>22</v>
      </c>
      <c r="C46" s="2">
        <v>203</v>
      </c>
      <c r="E46" s="2">
        <v>83</v>
      </c>
      <c r="F46" s="2">
        <v>3</v>
      </c>
      <c r="G46" s="5">
        <v>0.93600000000000005</v>
      </c>
      <c r="H46" s="2">
        <v>111</v>
      </c>
      <c r="I46">
        <v>484</v>
      </c>
      <c r="J46" s="2">
        <v>2</v>
      </c>
      <c r="K46" s="9">
        <v>0</v>
      </c>
      <c r="L46" s="2">
        <v>45</v>
      </c>
      <c r="M46" s="2">
        <v>9</v>
      </c>
      <c r="N46" s="6">
        <v>50</v>
      </c>
      <c r="O46">
        <v>0</v>
      </c>
      <c r="P46" s="3">
        <v>87</v>
      </c>
      <c r="Q46" s="4">
        <v>14.4</v>
      </c>
      <c r="R46" s="2">
        <v>1</v>
      </c>
    </row>
    <row r="47" spans="1:18" ht="15.75" x14ac:dyDescent="0.25">
      <c r="A47" s="4">
        <v>3.6</v>
      </c>
      <c r="B47" s="2">
        <v>2</v>
      </c>
      <c r="C47" s="2">
        <v>164</v>
      </c>
      <c r="E47" s="2">
        <v>91</v>
      </c>
      <c r="F47" s="2">
        <v>2</v>
      </c>
      <c r="G47" s="5">
        <v>1.968</v>
      </c>
      <c r="H47" s="2">
        <v>86</v>
      </c>
      <c r="I47">
        <v>4</v>
      </c>
      <c r="J47" s="2">
        <v>1</v>
      </c>
      <c r="K47" s="9">
        <v>0</v>
      </c>
      <c r="L47" s="2">
        <v>33</v>
      </c>
      <c r="M47" s="2">
        <v>5</v>
      </c>
      <c r="N47" s="6">
        <v>37</v>
      </c>
      <c r="O47">
        <v>0</v>
      </c>
      <c r="P47" s="3">
        <v>98</v>
      </c>
      <c r="Q47" s="4">
        <v>14.8</v>
      </c>
      <c r="R47" s="2">
        <v>1</v>
      </c>
    </row>
    <row r="48" spans="1:18" ht="15.75" x14ac:dyDescent="0.25">
      <c r="A48" s="4">
        <v>2.5</v>
      </c>
      <c r="B48" s="2">
        <v>4</v>
      </c>
      <c r="C48" s="2">
        <v>146</v>
      </c>
      <c r="E48" s="2">
        <v>56</v>
      </c>
      <c r="F48" s="2">
        <v>2</v>
      </c>
      <c r="G48" s="5">
        <v>2.536</v>
      </c>
      <c r="H48" s="2">
        <v>84</v>
      </c>
      <c r="I48">
        <v>16</v>
      </c>
      <c r="J48" s="2">
        <v>1</v>
      </c>
      <c r="K48" s="9">
        <v>1</v>
      </c>
      <c r="L48" s="2">
        <v>36</v>
      </c>
      <c r="M48" s="2">
        <v>8</v>
      </c>
      <c r="N48" s="6">
        <v>50</v>
      </c>
      <c r="O48">
        <v>0</v>
      </c>
      <c r="P48" s="3">
        <v>40</v>
      </c>
      <c r="Q48" s="4">
        <v>12.1</v>
      </c>
      <c r="R48" s="2">
        <v>1</v>
      </c>
    </row>
    <row r="49" spans="1:18" ht="15.75" x14ac:dyDescent="0.25">
      <c r="A49" s="4">
        <v>1.9</v>
      </c>
      <c r="B49" s="2">
        <v>2</v>
      </c>
      <c r="C49" s="2">
        <v>121</v>
      </c>
      <c r="E49" s="2">
        <v>51</v>
      </c>
      <c r="F49" s="2">
        <v>2</v>
      </c>
      <c r="G49" s="5">
        <v>0.41699999999999998</v>
      </c>
      <c r="H49" s="2">
        <v>123</v>
      </c>
      <c r="I49">
        <v>4</v>
      </c>
      <c r="J49" s="2">
        <v>3</v>
      </c>
      <c r="K49" s="9">
        <v>0</v>
      </c>
      <c r="L49" s="2">
        <v>36</v>
      </c>
      <c r="M49" s="2">
        <v>8</v>
      </c>
      <c r="N49" s="6">
        <v>33</v>
      </c>
      <c r="O49">
        <v>1</v>
      </c>
      <c r="P49" s="3">
        <v>32</v>
      </c>
      <c r="Q49" s="4">
        <v>8</v>
      </c>
      <c r="R49" s="2">
        <v>0</v>
      </c>
    </row>
    <row r="50" spans="1:18" ht="15.75" x14ac:dyDescent="0.25">
      <c r="A50" s="4">
        <v>2</v>
      </c>
      <c r="B50" s="2">
        <v>14</v>
      </c>
      <c r="C50" s="2">
        <v>128</v>
      </c>
      <c r="E50" s="2">
        <v>56</v>
      </c>
      <c r="F50" s="2">
        <v>3</v>
      </c>
      <c r="G50" s="5">
        <v>3.9E-2</v>
      </c>
      <c r="H50" s="2">
        <v>97</v>
      </c>
      <c r="I50">
        <v>196</v>
      </c>
      <c r="J50" s="2">
        <v>1</v>
      </c>
      <c r="K50" s="9">
        <v>1</v>
      </c>
      <c r="L50" s="2">
        <v>43</v>
      </c>
      <c r="M50" s="2">
        <v>6</v>
      </c>
      <c r="N50" s="6">
        <v>41</v>
      </c>
      <c r="O50">
        <v>0</v>
      </c>
      <c r="P50" s="3">
        <v>37</v>
      </c>
      <c r="Q50" s="4">
        <v>8.4</v>
      </c>
      <c r="R50" s="2">
        <v>0</v>
      </c>
    </row>
    <row r="51" spans="1:18" ht="15.75" x14ac:dyDescent="0.25">
      <c r="A51" s="4">
        <v>2</v>
      </c>
      <c r="B51" s="2">
        <v>3</v>
      </c>
      <c r="C51" s="2">
        <v>132</v>
      </c>
      <c r="E51" s="2">
        <v>51</v>
      </c>
      <c r="F51" s="2">
        <v>3</v>
      </c>
      <c r="G51" s="5">
        <v>1.155</v>
      </c>
      <c r="H51" s="2">
        <v>98</v>
      </c>
      <c r="I51">
        <v>9</v>
      </c>
      <c r="J51" s="2">
        <v>2</v>
      </c>
      <c r="K51" s="9">
        <v>1</v>
      </c>
      <c r="L51" s="2">
        <v>35</v>
      </c>
      <c r="M51" s="2">
        <v>1</v>
      </c>
      <c r="N51" s="6">
        <v>35</v>
      </c>
      <c r="O51">
        <v>0</v>
      </c>
      <c r="P51" s="3">
        <v>26</v>
      </c>
      <c r="Q51" s="4">
        <v>10.6</v>
      </c>
      <c r="R51" s="2">
        <v>0</v>
      </c>
    </row>
    <row r="52" spans="1:18" ht="15.75" x14ac:dyDescent="0.25">
      <c r="A52" s="4">
        <v>2.2999999999999998</v>
      </c>
      <c r="B52" s="2">
        <v>9</v>
      </c>
      <c r="C52" s="2">
        <v>75</v>
      </c>
      <c r="E52" s="2">
        <v>56</v>
      </c>
      <c r="F52" s="2">
        <v>4</v>
      </c>
      <c r="G52" s="5">
        <v>1.9990000000000001</v>
      </c>
      <c r="H52" s="2">
        <v>72</v>
      </c>
      <c r="I52">
        <v>81</v>
      </c>
      <c r="J52" s="2">
        <v>0</v>
      </c>
      <c r="K52" s="9">
        <v>1</v>
      </c>
      <c r="L52" s="2">
        <v>49</v>
      </c>
      <c r="M52" s="2">
        <v>7</v>
      </c>
      <c r="N52" s="6">
        <v>41</v>
      </c>
      <c r="O52">
        <v>0</v>
      </c>
      <c r="P52" s="3">
        <v>33</v>
      </c>
      <c r="Q52" s="4">
        <v>10.9</v>
      </c>
      <c r="R52" s="2">
        <v>0</v>
      </c>
    </row>
    <row r="53" spans="1:18" ht="15.75" x14ac:dyDescent="0.25">
      <c r="A53" s="4">
        <v>2.1</v>
      </c>
      <c r="B53" s="2">
        <v>2</v>
      </c>
      <c r="C53" s="2">
        <v>144</v>
      </c>
      <c r="E53" s="2">
        <v>53</v>
      </c>
      <c r="F53" s="2">
        <v>3</v>
      </c>
      <c r="G53" s="5">
        <v>2.8719999999999999</v>
      </c>
      <c r="H53" s="2">
        <v>73</v>
      </c>
      <c r="I53">
        <v>4</v>
      </c>
      <c r="J53" s="2">
        <v>6</v>
      </c>
      <c r="K53" s="9">
        <v>1</v>
      </c>
      <c r="L53" s="2">
        <v>35</v>
      </c>
      <c r="M53" s="2">
        <v>4</v>
      </c>
      <c r="N53" s="6">
        <v>50</v>
      </c>
      <c r="O53">
        <v>0</v>
      </c>
      <c r="P53" s="3">
        <v>34</v>
      </c>
      <c r="Q53" s="4">
        <v>8.6999999999999993</v>
      </c>
      <c r="R53" s="2">
        <v>1</v>
      </c>
    </row>
    <row r="54" spans="1:18" ht="15.75" x14ac:dyDescent="0.25">
      <c r="A54" s="4">
        <v>2.5</v>
      </c>
      <c r="B54" s="2">
        <v>21</v>
      </c>
      <c r="C54" s="2">
        <v>152</v>
      </c>
      <c r="E54" s="2">
        <v>62</v>
      </c>
      <c r="F54" s="2">
        <v>3</v>
      </c>
      <c r="G54" s="5">
        <v>0.73399999999999999</v>
      </c>
      <c r="H54" s="2">
        <v>111</v>
      </c>
      <c r="I54">
        <v>441</v>
      </c>
      <c r="J54" s="2">
        <v>3</v>
      </c>
      <c r="K54" s="9">
        <v>0</v>
      </c>
      <c r="L54" s="2">
        <v>44</v>
      </c>
      <c r="M54" s="2">
        <v>5</v>
      </c>
      <c r="N54" s="6">
        <v>47</v>
      </c>
      <c r="O54">
        <v>0</v>
      </c>
      <c r="P54" s="3">
        <v>43</v>
      </c>
      <c r="Q54" s="4">
        <v>9.5</v>
      </c>
      <c r="R54" s="2">
        <v>1</v>
      </c>
    </row>
    <row r="55" spans="1:18" ht="15.75" x14ac:dyDescent="0.25">
      <c r="A55" s="4">
        <v>1.7</v>
      </c>
      <c r="B55" s="2">
        <v>4</v>
      </c>
      <c r="C55" s="2">
        <v>104</v>
      </c>
      <c r="E55" s="2">
        <v>44</v>
      </c>
      <c r="F55" s="2">
        <v>2</v>
      </c>
      <c r="G55" s="5">
        <v>4.5900000000000003E-2</v>
      </c>
      <c r="H55" s="2">
        <v>86</v>
      </c>
      <c r="I55">
        <v>16</v>
      </c>
      <c r="J55" s="2">
        <v>6</v>
      </c>
      <c r="K55" s="9">
        <v>0</v>
      </c>
      <c r="L55" s="2">
        <v>29</v>
      </c>
      <c r="M55" s="2">
        <v>2</v>
      </c>
      <c r="N55" s="6">
        <v>36</v>
      </c>
      <c r="O55">
        <v>0</v>
      </c>
      <c r="P55" s="3">
        <v>21</v>
      </c>
      <c r="Q55" s="4">
        <v>6.8</v>
      </c>
      <c r="R55" s="2">
        <v>1</v>
      </c>
    </row>
    <row r="56" spans="1:18" ht="15.75" x14ac:dyDescent="0.25">
      <c r="A56" s="4">
        <v>1.6</v>
      </c>
      <c r="B56" s="2">
        <v>12</v>
      </c>
      <c r="C56" s="2">
        <v>112</v>
      </c>
      <c r="E56" s="2">
        <v>41</v>
      </c>
      <c r="F56" s="2">
        <v>3</v>
      </c>
      <c r="G56" s="5">
        <v>0.879</v>
      </c>
      <c r="H56" s="2">
        <v>120</v>
      </c>
      <c r="I56">
        <v>144</v>
      </c>
      <c r="J56" s="2">
        <v>2</v>
      </c>
      <c r="K56" s="9">
        <v>0</v>
      </c>
      <c r="L56" s="2">
        <v>39</v>
      </c>
      <c r="M56" s="2">
        <v>5</v>
      </c>
      <c r="N56" s="6">
        <v>40</v>
      </c>
      <c r="O56">
        <v>0</v>
      </c>
      <c r="P56" s="3">
        <v>14</v>
      </c>
      <c r="Q56" s="4">
        <v>7.2</v>
      </c>
      <c r="R56" s="2">
        <v>0</v>
      </c>
    </row>
    <row r="57" spans="1:18" ht="15.75" x14ac:dyDescent="0.25">
      <c r="A57" s="4">
        <v>2.6</v>
      </c>
      <c r="B57" s="2">
        <v>4</v>
      </c>
      <c r="C57" s="2">
        <v>139</v>
      </c>
      <c r="E57" s="2">
        <v>72</v>
      </c>
      <c r="F57" s="2">
        <v>3</v>
      </c>
      <c r="G57" s="5">
        <v>1.496</v>
      </c>
      <c r="H57" s="2">
        <v>84</v>
      </c>
      <c r="I57">
        <v>16</v>
      </c>
      <c r="J57" s="2">
        <v>2</v>
      </c>
      <c r="K57" s="9">
        <v>1</v>
      </c>
      <c r="L57" s="2">
        <v>36</v>
      </c>
      <c r="M57" s="2">
        <v>6</v>
      </c>
      <c r="N57" s="6">
        <v>34</v>
      </c>
      <c r="O57">
        <v>0</v>
      </c>
      <c r="P57" s="3">
        <v>77</v>
      </c>
      <c r="Q57" s="4">
        <v>11.3</v>
      </c>
      <c r="R57" s="2">
        <v>1</v>
      </c>
    </row>
    <row r="58" spans="1:18" ht="15.75" x14ac:dyDescent="0.25">
      <c r="A58" s="4">
        <v>2</v>
      </c>
      <c r="B58" s="2">
        <v>14</v>
      </c>
      <c r="C58" s="2">
        <v>150</v>
      </c>
      <c r="E58" s="2">
        <v>55</v>
      </c>
      <c r="F58" s="2">
        <v>2</v>
      </c>
      <c r="G58" s="5">
        <v>0.65500000000000003</v>
      </c>
      <c r="H58" s="2">
        <v>108</v>
      </c>
      <c r="I58">
        <v>196</v>
      </c>
      <c r="J58" s="2">
        <v>3</v>
      </c>
      <c r="K58" s="9">
        <v>0</v>
      </c>
      <c r="L58" s="2">
        <v>37</v>
      </c>
      <c r="M58" s="2">
        <v>9</v>
      </c>
      <c r="N58" s="6">
        <v>40</v>
      </c>
      <c r="O58">
        <v>0</v>
      </c>
      <c r="P58" s="3">
        <v>35</v>
      </c>
      <c r="Q58" s="4">
        <v>9.4</v>
      </c>
      <c r="R58" s="2">
        <v>1</v>
      </c>
    </row>
    <row r="59" spans="1:18" ht="15.75" x14ac:dyDescent="0.25">
      <c r="A59" s="4">
        <v>1.8</v>
      </c>
      <c r="B59" s="2">
        <v>10</v>
      </c>
      <c r="C59" s="2">
        <v>60</v>
      </c>
      <c r="E59" s="2">
        <v>48</v>
      </c>
      <c r="F59" s="2">
        <v>1</v>
      </c>
      <c r="G59" s="5">
        <v>1.6439999999999999</v>
      </c>
      <c r="H59" s="2">
        <v>118</v>
      </c>
      <c r="I59">
        <v>100</v>
      </c>
      <c r="J59" s="2">
        <v>3</v>
      </c>
      <c r="K59" s="9">
        <v>1</v>
      </c>
      <c r="L59" s="2">
        <v>34</v>
      </c>
      <c r="M59" s="2">
        <v>19</v>
      </c>
      <c r="N59" s="6">
        <v>39</v>
      </c>
      <c r="O59">
        <v>1</v>
      </c>
      <c r="P59" s="3">
        <v>22</v>
      </c>
      <c r="Q59" s="4">
        <v>8.6</v>
      </c>
      <c r="R59" s="2">
        <v>0</v>
      </c>
    </row>
    <row r="60" spans="1:18" ht="15.75" x14ac:dyDescent="0.25">
      <c r="A60" s="4">
        <v>2.9</v>
      </c>
      <c r="B60" s="2">
        <v>5</v>
      </c>
      <c r="C60" s="2">
        <v>266</v>
      </c>
      <c r="E60" s="2">
        <v>76</v>
      </c>
      <c r="F60" s="2">
        <v>5</v>
      </c>
      <c r="G60" s="5">
        <v>0.81899999999999995</v>
      </c>
      <c r="H60" s="2">
        <v>92</v>
      </c>
      <c r="I60">
        <v>25</v>
      </c>
      <c r="J60" s="2">
        <v>4</v>
      </c>
      <c r="K60" s="9">
        <v>1</v>
      </c>
      <c r="L60" s="2">
        <v>52</v>
      </c>
      <c r="M60" s="2">
        <v>18</v>
      </c>
      <c r="N60" s="6">
        <v>34</v>
      </c>
      <c r="O60">
        <v>1</v>
      </c>
      <c r="P60" s="3">
        <v>87</v>
      </c>
      <c r="Q60" s="4">
        <v>17.100000000000001</v>
      </c>
      <c r="R60" s="2">
        <v>0</v>
      </c>
    </row>
    <row r="61" spans="1:18" ht="15.75" x14ac:dyDescent="0.25">
      <c r="A61" s="4">
        <v>2.4</v>
      </c>
      <c r="B61" s="2">
        <v>6</v>
      </c>
      <c r="C61" s="2">
        <v>209</v>
      </c>
      <c r="E61" s="2">
        <v>58</v>
      </c>
      <c r="F61" s="2">
        <v>3</v>
      </c>
      <c r="G61" s="5">
        <v>1.623</v>
      </c>
      <c r="H61" s="2">
        <v>88</v>
      </c>
      <c r="I61">
        <v>36</v>
      </c>
      <c r="J61" s="2">
        <v>1</v>
      </c>
      <c r="K61" s="9">
        <v>1</v>
      </c>
      <c r="L61" s="2">
        <v>45</v>
      </c>
      <c r="M61" s="2">
        <v>10</v>
      </c>
      <c r="N61" s="6">
        <v>38</v>
      </c>
      <c r="O61">
        <v>1</v>
      </c>
      <c r="P61" s="3">
        <v>45</v>
      </c>
      <c r="Q61" s="4">
        <v>15.4</v>
      </c>
      <c r="R61" s="2">
        <v>0</v>
      </c>
    </row>
    <row r="62" spans="1:18" ht="15.75" x14ac:dyDescent="0.25">
      <c r="A62" s="4">
        <v>2.2000000000000002</v>
      </c>
      <c r="B62" s="2">
        <v>6</v>
      </c>
      <c r="C62" s="2">
        <v>181</v>
      </c>
      <c r="E62" s="2">
        <v>51</v>
      </c>
      <c r="F62" s="2">
        <v>4</v>
      </c>
      <c r="G62" s="5">
        <v>1.0840000000000001</v>
      </c>
      <c r="H62" s="2">
        <v>101</v>
      </c>
      <c r="I62">
        <v>36</v>
      </c>
      <c r="J62" s="2">
        <v>2</v>
      </c>
      <c r="K62" s="9">
        <v>1</v>
      </c>
      <c r="L62" s="2">
        <v>53</v>
      </c>
      <c r="M62" s="2">
        <v>9</v>
      </c>
      <c r="N62" s="6">
        <v>37</v>
      </c>
      <c r="O62">
        <v>0</v>
      </c>
      <c r="P62" s="3">
        <v>33</v>
      </c>
      <c r="Q62" s="4">
        <v>11</v>
      </c>
      <c r="R62" s="2">
        <v>0</v>
      </c>
    </row>
    <row r="63" spans="1:18" ht="15.75" x14ac:dyDescent="0.25">
      <c r="A63" s="4">
        <v>3</v>
      </c>
      <c r="B63" s="2">
        <v>13</v>
      </c>
      <c r="C63" s="2">
        <v>180</v>
      </c>
      <c r="E63" s="2">
        <v>67</v>
      </c>
      <c r="F63" s="2">
        <v>3</v>
      </c>
      <c r="G63" s="5">
        <v>1.4610000000000001</v>
      </c>
      <c r="H63" s="2">
        <v>91</v>
      </c>
      <c r="I63">
        <v>169</v>
      </c>
      <c r="J63" s="2">
        <v>4</v>
      </c>
      <c r="K63" s="9">
        <v>0</v>
      </c>
      <c r="L63" s="2">
        <v>44</v>
      </c>
      <c r="M63" s="2">
        <v>10</v>
      </c>
      <c r="N63" s="6">
        <v>40</v>
      </c>
      <c r="O63">
        <v>0</v>
      </c>
      <c r="P63" s="3">
        <v>44</v>
      </c>
      <c r="Q63" s="4">
        <v>15.6</v>
      </c>
      <c r="R63" s="2">
        <v>0</v>
      </c>
    </row>
    <row r="64" spans="1:18" ht="15.75" x14ac:dyDescent="0.25">
      <c r="A64" s="4">
        <v>1.8</v>
      </c>
      <c r="B64" s="2">
        <v>3</v>
      </c>
      <c r="C64" s="2">
        <v>111</v>
      </c>
      <c r="E64" s="2">
        <v>50</v>
      </c>
      <c r="F64" s="2">
        <v>4</v>
      </c>
      <c r="G64" s="5">
        <v>0.53200000000000003</v>
      </c>
      <c r="H64" s="2">
        <v>120</v>
      </c>
      <c r="I64">
        <v>9</v>
      </c>
      <c r="J64" s="2">
        <v>2</v>
      </c>
      <c r="K64" s="9">
        <v>0</v>
      </c>
      <c r="L64" s="2">
        <v>46</v>
      </c>
      <c r="M64" s="2">
        <v>3</v>
      </c>
      <c r="N64" s="6">
        <v>32</v>
      </c>
      <c r="O64">
        <v>0</v>
      </c>
      <c r="P64" s="3">
        <v>26</v>
      </c>
      <c r="Q64" s="4">
        <v>7.6</v>
      </c>
      <c r="R64" s="2">
        <v>0</v>
      </c>
    </row>
    <row r="65" spans="1:18" ht="15.75" x14ac:dyDescent="0.25">
      <c r="A65" s="4">
        <v>2.4</v>
      </c>
      <c r="B65" s="2">
        <v>2</v>
      </c>
      <c r="C65" s="2">
        <v>150</v>
      </c>
      <c r="E65" s="2">
        <v>58</v>
      </c>
      <c r="F65" s="2">
        <v>2</v>
      </c>
      <c r="G65" s="5">
        <v>1.3360000000000001</v>
      </c>
      <c r="H65" s="2">
        <v>98</v>
      </c>
      <c r="I65">
        <v>4</v>
      </c>
      <c r="J65" s="2">
        <v>2</v>
      </c>
      <c r="K65" s="9">
        <v>1</v>
      </c>
      <c r="L65" s="2">
        <v>38</v>
      </c>
      <c r="M65" s="2">
        <v>9</v>
      </c>
      <c r="N65" s="6">
        <v>47</v>
      </c>
      <c r="O65">
        <v>1</v>
      </c>
      <c r="P65" s="3">
        <v>41</v>
      </c>
      <c r="Q65" s="4">
        <v>11.4</v>
      </c>
      <c r="R65" s="2">
        <v>0</v>
      </c>
    </row>
    <row r="66" spans="1:18" ht="15.75" x14ac:dyDescent="0.25">
      <c r="A66" s="4">
        <v>3.6</v>
      </c>
      <c r="B66" s="2">
        <v>8</v>
      </c>
      <c r="C66" s="2">
        <v>348</v>
      </c>
      <c r="E66" s="2">
        <v>89</v>
      </c>
      <c r="F66" s="2">
        <v>1</v>
      </c>
      <c r="G66" s="5">
        <v>1.018</v>
      </c>
      <c r="H66" s="2">
        <v>98</v>
      </c>
      <c r="I66">
        <v>64</v>
      </c>
      <c r="J66" s="2">
        <v>0</v>
      </c>
      <c r="K66" s="9">
        <v>1</v>
      </c>
      <c r="L66" s="2">
        <v>36</v>
      </c>
      <c r="M66" s="2">
        <v>12</v>
      </c>
      <c r="N66" s="6">
        <v>40</v>
      </c>
      <c r="O66">
        <v>1</v>
      </c>
      <c r="P66" s="3">
        <v>57</v>
      </c>
      <c r="Q66" s="4">
        <v>23.5</v>
      </c>
      <c r="R66" s="2">
        <v>1</v>
      </c>
    </row>
    <row r="67" spans="1:18" ht="15.75" x14ac:dyDescent="0.25">
      <c r="A67" s="4">
        <v>3.2</v>
      </c>
      <c r="B67" s="2">
        <v>19</v>
      </c>
      <c r="C67" s="2">
        <v>214</v>
      </c>
      <c r="E67" s="2">
        <v>76</v>
      </c>
      <c r="F67" s="2">
        <v>3</v>
      </c>
      <c r="G67" s="5">
        <v>4.2999999999999997E-2</v>
      </c>
      <c r="H67" s="2">
        <v>98</v>
      </c>
      <c r="I67">
        <v>361</v>
      </c>
      <c r="J67" s="2">
        <v>2</v>
      </c>
      <c r="K67" s="9">
        <v>1</v>
      </c>
      <c r="L67" s="2">
        <v>42</v>
      </c>
      <c r="M67" s="2">
        <v>3</v>
      </c>
      <c r="N67" s="6">
        <v>43</v>
      </c>
      <c r="O67">
        <v>0</v>
      </c>
      <c r="P67" s="3">
        <v>59</v>
      </c>
      <c r="Q67" s="4">
        <v>12.4</v>
      </c>
      <c r="R67" s="2">
        <v>1</v>
      </c>
    </row>
    <row r="68" spans="1:18" ht="15.75" x14ac:dyDescent="0.25">
      <c r="A68" s="4">
        <v>2.7</v>
      </c>
      <c r="B68" s="2">
        <v>5</v>
      </c>
      <c r="C68" s="2">
        <v>141</v>
      </c>
      <c r="E68" s="2">
        <v>71</v>
      </c>
      <c r="F68" s="2">
        <v>1</v>
      </c>
      <c r="G68" s="5">
        <v>1.28</v>
      </c>
      <c r="H68" s="2">
        <v>96</v>
      </c>
      <c r="I68">
        <v>25</v>
      </c>
      <c r="J68" s="2">
        <v>2</v>
      </c>
      <c r="K68" s="9">
        <v>1</v>
      </c>
      <c r="L68" s="2">
        <v>28</v>
      </c>
      <c r="M68" s="2">
        <v>9</v>
      </c>
      <c r="N68" s="6">
        <v>37</v>
      </c>
      <c r="O68">
        <v>1</v>
      </c>
      <c r="P68" s="3">
        <v>54</v>
      </c>
      <c r="Q68" s="4">
        <v>13.4</v>
      </c>
      <c r="R68" s="2">
        <v>0</v>
      </c>
    </row>
    <row r="69" spans="1:18" ht="15.75" x14ac:dyDescent="0.25">
      <c r="A69" s="4">
        <v>2.5</v>
      </c>
      <c r="B69" s="2">
        <v>12</v>
      </c>
      <c r="C69" s="2">
        <v>148</v>
      </c>
      <c r="E69" s="2">
        <v>63</v>
      </c>
      <c r="F69" s="2">
        <v>2</v>
      </c>
      <c r="G69" s="5">
        <v>0.61199999999999999</v>
      </c>
      <c r="H69" s="2">
        <v>116</v>
      </c>
      <c r="I69">
        <v>144</v>
      </c>
      <c r="J69" s="2">
        <v>3</v>
      </c>
      <c r="K69" s="9">
        <v>0</v>
      </c>
      <c r="L69" s="2">
        <v>35</v>
      </c>
      <c r="M69" s="2">
        <v>10</v>
      </c>
      <c r="N69" s="6">
        <v>39</v>
      </c>
      <c r="O69">
        <v>0</v>
      </c>
      <c r="P69" s="3">
        <v>42</v>
      </c>
      <c r="Q69" s="4">
        <v>13.8</v>
      </c>
      <c r="R69" s="2">
        <v>1</v>
      </c>
    </row>
    <row r="70" spans="1:18" ht="15.75" x14ac:dyDescent="0.25">
      <c r="A70" s="4">
        <v>2.2999999999999998</v>
      </c>
      <c r="B70" s="2">
        <v>3</v>
      </c>
      <c r="C70" s="2">
        <v>146</v>
      </c>
      <c r="E70" s="2">
        <v>55</v>
      </c>
      <c r="F70" s="2">
        <v>3</v>
      </c>
      <c r="G70" s="5">
        <v>0.73899999999999999</v>
      </c>
      <c r="H70" s="2">
        <v>114</v>
      </c>
      <c r="I70">
        <v>9</v>
      </c>
      <c r="J70" s="2">
        <v>3</v>
      </c>
      <c r="K70" s="9">
        <v>1</v>
      </c>
      <c r="L70" s="2">
        <v>43</v>
      </c>
      <c r="M70" s="2">
        <v>11</v>
      </c>
      <c r="N70" s="6">
        <v>28</v>
      </c>
      <c r="O70">
        <v>0</v>
      </c>
      <c r="P70" s="3">
        <v>35</v>
      </c>
      <c r="Q70" s="4">
        <v>11.6</v>
      </c>
      <c r="R70" s="2">
        <v>1</v>
      </c>
    </row>
    <row r="71" spans="1:18" ht="15.75" x14ac:dyDescent="0.25">
      <c r="A71" s="4">
        <v>2.6</v>
      </c>
      <c r="B71" s="2">
        <v>2</v>
      </c>
      <c r="C71" s="2">
        <v>199</v>
      </c>
      <c r="E71" s="2">
        <v>56</v>
      </c>
      <c r="F71" s="2">
        <v>2</v>
      </c>
      <c r="G71" s="5">
        <v>1.1419999999999999</v>
      </c>
      <c r="H71" s="2">
        <v>98</v>
      </c>
      <c r="I71">
        <v>4</v>
      </c>
      <c r="J71" s="2">
        <v>2</v>
      </c>
      <c r="K71" s="9">
        <v>1</v>
      </c>
      <c r="L71" s="2">
        <v>35</v>
      </c>
      <c r="M71" s="2">
        <v>8</v>
      </c>
      <c r="N71" s="6">
        <v>30</v>
      </c>
      <c r="O71">
        <v>0</v>
      </c>
      <c r="P71" s="3">
        <v>37</v>
      </c>
      <c r="Q71" s="4">
        <v>11.8</v>
      </c>
      <c r="R71" s="2">
        <v>1</v>
      </c>
    </row>
    <row r="72" spans="1:18" ht="15.75" x14ac:dyDescent="0.25">
      <c r="A72" s="4">
        <v>2.6</v>
      </c>
      <c r="B72" s="2">
        <v>7</v>
      </c>
      <c r="C72" s="2">
        <v>171</v>
      </c>
      <c r="E72" s="2">
        <v>57</v>
      </c>
      <c r="F72" s="2">
        <v>2</v>
      </c>
      <c r="G72" s="5">
        <v>1.476</v>
      </c>
      <c r="H72" s="2">
        <v>91</v>
      </c>
      <c r="I72">
        <v>49</v>
      </c>
      <c r="J72" s="2">
        <v>1</v>
      </c>
      <c r="K72" s="9">
        <v>0</v>
      </c>
      <c r="L72" s="2">
        <v>28</v>
      </c>
      <c r="M72" s="2">
        <v>8</v>
      </c>
      <c r="N72" s="6">
        <v>47</v>
      </c>
      <c r="O72">
        <v>1</v>
      </c>
      <c r="P72" s="3">
        <v>41</v>
      </c>
      <c r="Q72" s="4">
        <v>12.4</v>
      </c>
      <c r="R72" s="2">
        <v>1</v>
      </c>
    </row>
    <row r="73" spans="1:18" ht="15.75" x14ac:dyDescent="0.25">
      <c r="A73" s="4">
        <v>3.3</v>
      </c>
      <c r="B73" s="2">
        <v>2</v>
      </c>
      <c r="C73" s="2">
        <v>122</v>
      </c>
      <c r="E73" s="2">
        <v>79</v>
      </c>
      <c r="F73" s="2">
        <v>5</v>
      </c>
      <c r="G73" s="5">
        <v>0.54600000000000004</v>
      </c>
      <c r="H73" s="2">
        <v>129</v>
      </c>
      <c r="I73">
        <v>4</v>
      </c>
      <c r="J73" s="2">
        <v>4</v>
      </c>
      <c r="K73" s="9">
        <v>0</v>
      </c>
      <c r="L73" s="2">
        <v>56</v>
      </c>
      <c r="M73" s="2">
        <v>3</v>
      </c>
      <c r="N73" s="6">
        <v>33</v>
      </c>
      <c r="O73">
        <v>0</v>
      </c>
      <c r="P73" s="3">
        <v>74</v>
      </c>
      <c r="Q73" s="4">
        <v>8.1</v>
      </c>
      <c r="R73" s="2">
        <v>1</v>
      </c>
    </row>
    <row r="74" spans="1:18" ht="15.75" x14ac:dyDescent="0.25">
      <c r="A74" s="4">
        <v>2</v>
      </c>
      <c r="B74" s="2">
        <v>19</v>
      </c>
      <c r="C74" s="2">
        <v>110</v>
      </c>
      <c r="E74" s="2">
        <v>53</v>
      </c>
      <c r="F74" s="2">
        <v>3</v>
      </c>
      <c r="G74" s="5">
        <v>1.2949999999999999</v>
      </c>
      <c r="H74" s="2">
        <v>88</v>
      </c>
      <c r="I74">
        <v>361</v>
      </c>
      <c r="J74" s="2">
        <v>1</v>
      </c>
      <c r="K74" s="9">
        <v>0</v>
      </c>
      <c r="L74" s="2">
        <v>40</v>
      </c>
      <c r="M74" s="2">
        <v>8</v>
      </c>
      <c r="N74" s="6">
        <v>49</v>
      </c>
      <c r="O74">
        <v>1</v>
      </c>
      <c r="P74" s="3">
        <v>31</v>
      </c>
      <c r="Q74" s="4">
        <v>9.5</v>
      </c>
      <c r="R74" s="2">
        <v>1</v>
      </c>
    </row>
    <row r="75" spans="1:18" ht="15.75" x14ac:dyDescent="0.25">
      <c r="A75" s="4">
        <v>1.8</v>
      </c>
      <c r="B75" s="2">
        <v>10</v>
      </c>
      <c r="C75" s="2">
        <v>73</v>
      </c>
      <c r="E75" s="2">
        <v>47</v>
      </c>
      <c r="F75" s="2">
        <v>2</v>
      </c>
      <c r="G75" s="5">
        <v>1.512</v>
      </c>
      <c r="H75" s="2">
        <v>82</v>
      </c>
      <c r="I75">
        <v>100</v>
      </c>
      <c r="J75" s="2">
        <v>0</v>
      </c>
      <c r="K75" s="9">
        <v>1</v>
      </c>
      <c r="L75" s="2">
        <v>31</v>
      </c>
      <c r="M75" s="2">
        <v>7</v>
      </c>
      <c r="N75" s="6">
        <v>41</v>
      </c>
      <c r="O75">
        <v>1</v>
      </c>
      <c r="P75" s="3">
        <v>22</v>
      </c>
      <c r="Q75" s="4">
        <v>8.4</v>
      </c>
      <c r="R75" s="2">
        <v>0</v>
      </c>
    </row>
    <row r="76" spans="1:18" ht="15.75" x14ac:dyDescent="0.25">
      <c r="A76" s="4">
        <v>1.8</v>
      </c>
      <c r="B76" s="2">
        <v>9</v>
      </c>
      <c r="C76" s="2">
        <v>89</v>
      </c>
      <c r="E76" s="2">
        <v>39</v>
      </c>
      <c r="F76" s="2">
        <v>2</v>
      </c>
      <c r="G76" s="5">
        <v>0.10299999999999999</v>
      </c>
      <c r="H76" s="2">
        <v>135</v>
      </c>
      <c r="I76">
        <v>81</v>
      </c>
      <c r="J76" s="2">
        <v>5</v>
      </c>
      <c r="K76" s="9">
        <v>0</v>
      </c>
      <c r="L76" s="2">
        <v>40</v>
      </c>
      <c r="M76" s="2">
        <v>20</v>
      </c>
      <c r="N76" s="6">
        <v>47</v>
      </c>
      <c r="O76">
        <v>1</v>
      </c>
      <c r="P76" s="3">
        <v>16</v>
      </c>
      <c r="Q76" s="4">
        <v>9</v>
      </c>
      <c r="R76" s="2">
        <v>1</v>
      </c>
    </row>
    <row r="77" spans="1:18" ht="15.75" x14ac:dyDescent="0.25">
      <c r="A77" s="4">
        <v>3.1</v>
      </c>
      <c r="B77" s="2">
        <v>4</v>
      </c>
      <c r="C77" s="2">
        <v>166</v>
      </c>
      <c r="E77" s="2">
        <v>75</v>
      </c>
      <c r="F77" s="2">
        <v>1</v>
      </c>
      <c r="G77" s="5">
        <v>0.185</v>
      </c>
      <c r="H77" s="2">
        <v>133</v>
      </c>
      <c r="I77">
        <v>16</v>
      </c>
      <c r="J77" s="2">
        <v>5</v>
      </c>
      <c r="K77" s="9">
        <v>0</v>
      </c>
      <c r="L77" s="2">
        <v>29</v>
      </c>
      <c r="M77" s="2">
        <v>15</v>
      </c>
      <c r="N77" s="6">
        <v>32</v>
      </c>
      <c r="O77">
        <v>1</v>
      </c>
      <c r="P77" s="3">
        <v>97</v>
      </c>
      <c r="Q77" s="4">
        <v>15.5</v>
      </c>
      <c r="R77" s="2">
        <v>0</v>
      </c>
    </row>
    <row r="78" spans="1:18" ht="15.75" x14ac:dyDescent="0.25">
      <c r="A78" s="4">
        <v>2.1</v>
      </c>
      <c r="B78" s="2">
        <v>5</v>
      </c>
      <c r="C78" s="2">
        <v>118</v>
      </c>
      <c r="E78" s="2">
        <v>51</v>
      </c>
      <c r="F78" s="2">
        <v>2</v>
      </c>
      <c r="G78" s="5">
        <v>0.63600000000000001</v>
      </c>
      <c r="H78" s="2">
        <v>112</v>
      </c>
      <c r="I78">
        <v>25</v>
      </c>
      <c r="J78" s="2">
        <v>3</v>
      </c>
      <c r="K78" s="9">
        <v>0</v>
      </c>
      <c r="L78" s="2">
        <v>32</v>
      </c>
      <c r="M78" s="2">
        <v>10</v>
      </c>
      <c r="N78" s="6">
        <v>35</v>
      </c>
      <c r="O78">
        <v>1</v>
      </c>
      <c r="P78" s="3">
        <v>26</v>
      </c>
      <c r="Q78" s="4">
        <v>10.4</v>
      </c>
      <c r="R78" s="2">
        <v>1</v>
      </c>
    </row>
    <row r="79" spans="1:18" ht="15.75" x14ac:dyDescent="0.25">
      <c r="A79" s="4">
        <v>2.2000000000000002</v>
      </c>
      <c r="B79" s="2">
        <v>7</v>
      </c>
      <c r="C79" s="2">
        <v>117</v>
      </c>
      <c r="E79" s="2">
        <v>51</v>
      </c>
      <c r="F79" s="2">
        <v>5</v>
      </c>
      <c r="G79" s="5">
        <v>0.17199999999999999</v>
      </c>
      <c r="H79" s="2">
        <v>168</v>
      </c>
      <c r="I79">
        <v>49</v>
      </c>
      <c r="J79" s="2">
        <v>5</v>
      </c>
      <c r="K79" s="9">
        <v>1</v>
      </c>
      <c r="L79" s="2">
        <v>33</v>
      </c>
      <c r="M79" s="2">
        <v>11</v>
      </c>
      <c r="N79" s="6">
        <v>36</v>
      </c>
      <c r="O79">
        <v>0</v>
      </c>
      <c r="P79" s="3">
        <v>23</v>
      </c>
      <c r="Q79" s="4">
        <v>12.7</v>
      </c>
      <c r="R79" s="2">
        <v>1</v>
      </c>
    </row>
    <row r="80" spans="1:18" ht="15.75" x14ac:dyDescent="0.25">
      <c r="A80" s="4">
        <v>3</v>
      </c>
      <c r="B80" s="2">
        <v>18</v>
      </c>
      <c r="C80" s="2">
        <v>175</v>
      </c>
      <c r="E80" s="2">
        <v>74</v>
      </c>
      <c r="F80" s="2">
        <v>3</v>
      </c>
      <c r="G80" s="5">
        <v>4.3999999999999997E-2</v>
      </c>
      <c r="H80" s="2">
        <v>78</v>
      </c>
      <c r="I80">
        <v>324</v>
      </c>
      <c r="J80" s="2">
        <v>3</v>
      </c>
      <c r="K80" s="9">
        <v>1</v>
      </c>
      <c r="L80" s="2">
        <v>39</v>
      </c>
      <c r="M80" s="2">
        <v>7</v>
      </c>
      <c r="N80" s="6">
        <v>45</v>
      </c>
      <c r="O80">
        <v>0</v>
      </c>
      <c r="P80" s="3">
        <v>84</v>
      </c>
      <c r="Q80" s="4">
        <v>14</v>
      </c>
      <c r="R80" s="2">
        <v>1</v>
      </c>
    </row>
    <row r="81" spans="1:18" ht="15.75" x14ac:dyDescent="0.25">
      <c r="A81" s="4">
        <v>2</v>
      </c>
      <c r="B81" s="2">
        <v>11</v>
      </c>
      <c r="C81" s="2">
        <v>102</v>
      </c>
      <c r="E81" s="2">
        <v>50</v>
      </c>
      <c r="F81" s="2">
        <v>3</v>
      </c>
      <c r="G81" s="5">
        <v>1.5449999999999999</v>
      </c>
      <c r="H81" s="2">
        <v>110</v>
      </c>
      <c r="I81">
        <v>121</v>
      </c>
      <c r="J81" s="2">
        <v>3</v>
      </c>
      <c r="K81" s="9">
        <v>0</v>
      </c>
      <c r="L81" s="2">
        <v>41</v>
      </c>
      <c r="M81" s="2">
        <v>10</v>
      </c>
      <c r="N81" s="6">
        <v>41</v>
      </c>
      <c r="O81">
        <v>1</v>
      </c>
      <c r="P81" s="3">
        <v>28</v>
      </c>
      <c r="Q81" s="4">
        <v>9.4</v>
      </c>
      <c r="R81" s="2">
        <v>1</v>
      </c>
    </row>
    <row r="82" spans="1:18" ht="15.75" x14ac:dyDescent="0.25">
      <c r="A82" s="4">
        <v>2.5</v>
      </c>
      <c r="B82" s="2">
        <v>5</v>
      </c>
      <c r="C82" s="2">
        <v>182</v>
      </c>
      <c r="E82" s="2">
        <v>70</v>
      </c>
      <c r="F82" s="2">
        <v>2</v>
      </c>
      <c r="G82" s="5">
        <v>0.29099999999999998</v>
      </c>
      <c r="H82" s="2">
        <v>132</v>
      </c>
      <c r="I82">
        <v>25</v>
      </c>
      <c r="J82" s="2">
        <v>3</v>
      </c>
      <c r="K82" s="9">
        <v>1</v>
      </c>
      <c r="L82" s="2">
        <v>31</v>
      </c>
      <c r="M82" s="2">
        <v>6</v>
      </c>
      <c r="N82" s="6">
        <v>35</v>
      </c>
      <c r="O82">
        <v>1</v>
      </c>
      <c r="P82" s="3">
        <v>74</v>
      </c>
      <c r="Q82" s="4">
        <v>14</v>
      </c>
      <c r="R82" s="2">
        <v>1</v>
      </c>
    </row>
    <row r="83" spans="1:18" ht="15.75" x14ac:dyDescent="0.25">
      <c r="A83" s="4">
        <v>2.5</v>
      </c>
      <c r="B83" s="2">
        <v>9</v>
      </c>
      <c r="C83" s="2">
        <v>230</v>
      </c>
      <c r="E83" s="2">
        <v>66</v>
      </c>
      <c r="F83" s="2">
        <v>3</v>
      </c>
      <c r="G83" s="5">
        <v>9.1999999999999998E-2</v>
      </c>
      <c r="H83" s="2">
        <v>137</v>
      </c>
      <c r="I83">
        <v>81</v>
      </c>
      <c r="J83" s="2">
        <v>4</v>
      </c>
      <c r="K83" s="9">
        <v>0</v>
      </c>
      <c r="L83" s="2">
        <v>43</v>
      </c>
      <c r="M83" s="2">
        <v>12</v>
      </c>
      <c r="N83" s="6">
        <v>36</v>
      </c>
      <c r="O83">
        <v>0</v>
      </c>
      <c r="P83" s="3">
        <v>65</v>
      </c>
      <c r="Q83" s="4">
        <v>15.9</v>
      </c>
      <c r="R83" s="2">
        <v>0</v>
      </c>
    </row>
    <row r="84" spans="1:18" ht="15.75" x14ac:dyDescent="0.25">
      <c r="A84" s="4">
        <v>1.6</v>
      </c>
      <c r="B84" s="2">
        <v>5</v>
      </c>
      <c r="C84" s="2">
        <v>59</v>
      </c>
      <c r="E84" s="2">
        <v>43</v>
      </c>
      <c r="F84" s="2">
        <v>2</v>
      </c>
      <c r="G84" s="5">
        <v>0.48</v>
      </c>
      <c r="H84" s="2">
        <v>127</v>
      </c>
      <c r="I84">
        <v>25</v>
      </c>
      <c r="J84" s="2">
        <v>3</v>
      </c>
      <c r="K84" s="9">
        <v>0</v>
      </c>
      <c r="L84" s="2">
        <v>30</v>
      </c>
      <c r="M84" s="2">
        <v>4</v>
      </c>
      <c r="N84" s="6">
        <v>35</v>
      </c>
      <c r="O84">
        <v>0</v>
      </c>
      <c r="P84" s="3">
        <v>17</v>
      </c>
      <c r="Q84" s="4">
        <v>7.5</v>
      </c>
      <c r="R84" s="2">
        <v>0</v>
      </c>
    </row>
    <row r="85" spans="1:18" ht="15.75" x14ac:dyDescent="0.25">
      <c r="A85" s="4">
        <v>1.9</v>
      </c>
      <c r="B85" s="2">
        <v>16</v>
      </c>
      <c r="C85" s="2">
        <v>71</v>
      </c>
      <c r="E85" s="2">
        <v>49</v>
      </c>
      <c r="F85" s="2">
        <v>3</v>
      </c>
      <c r="G85" s="5">
        <v>0.98299999999999998</v>
      </c>
      <c r="H85" s="2">
        <v>112</v>
      </c>
      <c r="I85">
        <v>256</v>
      </c>
      <c r="J85" s="2">
        <v>4</v>
      </c>
      <c r="K85" s="9">
        <v>0</v>
      </c>
      <c r="L85" s="2">
        <v>39</v>
      </c>
      <c r="M85" s="2">
        <v>7</v>
      </c>
      <c r="N85" s="6">
        <v>45</v>
      </c>
      <c r="O85">
        <v>0</v>
      </c>
      <c r="P85" s="3">
        <v>23</v>
      </c>
      <c r="Q85" s="4">
        <v>8.1</v>
      </c>
      <c r="R85" s="2">
        <v>1</v>
      </c>
    </row>
    <row r="86" spans="1:18" ht="15.75" x14ac:dyDescent="0.25">
      <c r="A86" s="4">
        <v>2.1</v>
      </c>
      <c r="B86" s="2">
        <v>3</v>
      </c>
      <c r="C86" s="2">
        <v>46</v>
      </c>
      <c r="E86" s="2">
        <v>49</v>
      </c>
      <c r="F86" s="2">
        <v>3</v>
      </c>
      <c r="G86" s="5">
        <v>1.881</v>
      </c>
      <c r="H86" s="2">
        <v>85</v>
      </c>
      <c r="I86">
        <v>9</v>
      </c>
      <c r="J86" s="2">
        <v>1</v>
      </c>
      <c r="K86" s="9">
        <v>1</v>
      </c>
      <c r="L86" s="2">
        <v>46</v>
      </c>
      <c r="M86" s="2">
        <v>9</v>
      </c>
      <c r="N86" s="6">
        <v>36</v>
      </c>
      <c r="O86">
        <v>0</v>
      </c>
      <c r="P86" s="3">
        <v>17</v>
      </c>
      <c r="Q86" s="4">
        <v>10.3</v>
      </c>
      <c r="R86" s="2">
        <v>0</v>
      </c>
    </row>
    <row r="87" spans="1:18" ht="15.75" x14ac:dyDescent="0.25">
      <c r="A87" s="4">
        <v>1.9</v>
      </c>
      <c r="B87" s="2">
        <v>3</v>
      </c>
      <c r="C87" s="2">
        <v>43</v>
      </c>
      <c r="E87" s="2">
        <v>46</v>
      </c>
      <c r="F87" s="2">
        <v>4</v>
      </c>
      <c r="G87" s="5">
        <v>2.6259999999999999</v>
      </c>
      <c r="H87" s="2">
        <v>74</v>
      </c>
      <c r="I87">
        <v>9</v>
      </c>
      <c r="J87" s="2">
        <v>2</v>
      </c>
      <c r="K87" s="9">
        <v>0</v>
      </c>
      <c r="L87" s="2">
        <v>50</v>
      </c>
      <c r="M87" s="2">
        <v>4</v>
      </c>
      <c r="N87" s="6">
        <v>50</v>
      </c>
      <c r="O87">
        <v>0</v>
      </c>
      <c r="P87" s="3">
        <v>21</v>
      </c>
      <c r="Q87" s="4">
        <v>7.7</v>
      </c>
      <c r="R87" s="2">
        <v>0</v>
      </c>
    </row>
    <row r="88" spans="1:18" ht="15.75" x14ac:dyDescent="0.25">
      <c r="A88" s="4">
        <v>1.9</v>
      </c>
      <c r="B88" s="2">
        <v>21</v>
      </c>
      <c r="C88" s="2">
        <v>125</v>
      </c>
      <c r="E88" s="2">
        <v>53</v>
      </c>
      <c r="F88" s="2">
        <v>3</v>
      </c>
      <c r="G88" s="5">
        <v>0.56799999999999995</v>
      </c>
      <c r="H88" s="2">
        <v>109</v>
      </c>
      <c r="I88">
        <v>441</v>
      </c>
      <c r="J88" s="2">
        <v>3</v>
      </c>
      <c r="K88" s="9">
        <v>0</v>
      </c>
      <c r="L88" s="2">
        <v>44</v>
      </c>
      <c r="M88" s="2">
        <v>8</v>
      </c>
      <c r="N88" s="6">
        <v>45</v>
      </c>
      <c r="O88">
        <v>0</v>
      </c>
      <c r="P88" s="3">
        <v>34</v>
      </c>
      <c r="Q88" s="4">
        <v>8.5</v>
      </c>
      <c r="R88" s="2">
        <v>0</v>
      </c>
    </row>
    <row r="89" spans="1:18" ht="15.75" x14ac:dyDescent="0.25">
      <c r="A89" s="4">
        <v>2.2000000000000002</v>
      </c>
      <c r="B89" s="2">
        <v>8</v>
      </c>
      <c r="C89" s="2">
        <v>118</v>
      </c>
      <c r="E89" s="2">
        <v>62</v>
      </c>
      <c r="F89" s="2">
        <v>2</v>
      </c>
      <c r="G89" s="5">
        <v>0.879</v>
      </c>
      <c r="H89" s="2">
        <v>108</v>
      </c>
      <c r="I89">
        <v>64</v>
      </c>
      <c r="J89" s="2">
        <v>3</v>
      </c>
      <c r="K89" s="9">
        <v>1</v>
      </c>
      <c r="L89" s="2">
        <v>31</v>
      </c>
      <c r="M89" s="2">
        <v>10</v>
      </c>
      <c r="N89" s="6">
        <v>37</v>
      </c>
      <c r="O89">
        <v>1</v>
      </c>
      <c r="P89" s="3">
        <v>50</v>
      </c>
      <c r="Q89" s="4">
        <v>10.7</v>
      </c>
      <c r="R89" s="2">
        <v>0</v>
      </c>
    </row>
    <row r="90" spans="1:18" ht="15.75" x14ac:dyDescent="0.25">
      <c r="A90" s="4">
        <v>1.8</v>
      </c>
      <c r="B90" s="2">
        <v>4</v>
      </c>
      <c r="C90" s="2">
        <v>101</v>
      </c>
      <c r="E90" s="2">
        <v>51</v>
      </c>
      <c r="F90" s="2">
        <v>4</v>
      </c>
      <c r="G90" s="5">
        <v>1.083</v>
      </c>
      <c r="H90" s="2">
        <v>100</v>
      </c>
      <c r="I90">
        <v>16</v>
      </c>
      <c r="J90" s="2">
        <v>2</v>
      </c>
      <c r="K90" s="9">
        <v>0</v>
      </c>
      <c r="L90" s="2">
        <v>53</v>
      </c>
      <c r="M90" s="2">
        <v>7</v>
      </c>
      <c r="N90" s="6">
        <v>34</v>
      </c>
      <c r="O90">
        <v>0</v>
      </c>
      <c r="P90" s="3">
        <v>28</v>
      </c>
      <c r="Q90" s="4">
        <v>7.4</v>
      </c>
      <c r="R90" s="2">
        <v>0</v>
      </c>
    </row>
    <row r="91" spans="1:18" ht="15.75" x14ac:dyDescent="0.25">
      <c r="A91" s="4">
        <v>2.6</v>
      </c>
      <c r="B91" s="2">
        <v>6</v>
      </c>
      <c r="C91" s="2">
        <v>213</v>
      </c>
      <c r="E91" s="2">
        <v>70</v>
      </c>
      <c r="F91" s="2">
        <v>2</v>
      </c>
      <c r="G91" s="5">
        <v>0.82799999999999996</v>
      </c>
      <c r="H91" s="2">
        <v>105</v>
      </c>
      <c r="I91">
        <v>36</v>
      </c>
      <c r="J91" s="2">
        <v>3</v>
      </c>
      <c r="K91" s="9">
        <v>1</v>
      </c>
      <c r="L91" s="2">
        <v>37</v>
      </c>
      <c r="M91" s="2">
        <v>15</v>
      </c>
      <c r="N91" s="6">
        <v>37</v>
      </c>
      <c r="O91">
        <v>1</v>
      </c>
      <c r="P91" s="3">
        <v>75</v>
      </c>
      <c r="Q91" s="4">
        <v>14.8</v>
      </c>
      <c r="R91" s="2">
        <v>1</v>
      </c>
    </row>
    <row r="92" spans="1:18" ht="15.75" x14ac:dyDescent="0.25">
      <c r="A92" s="4">
        <v>1.9</v>
      </c>
      <c r="B92" s="2">
        <v>24</v>
      </c>
      <c r="C92" s="2">
        <v>115</v>
      </c>
      <c r="E92" s="2">
        <v>56</v>
      </c>
      <c r="F92" s="2">
        <v>4</v>
      </c>
      <c r="G92" s="5">
        <v>1.56</v>
      </c>
      <c r="H92" s="2">
        <v>87</v>
      </c>
      <c r="I92">
        <v>576</v>
      </c>
      <c r="J92" s="2">
        <v>5</v>
      </c>
      <c r="K92" s="9">
        <v>0</v>
      </c>
      <c r="L92" s="2">
        <v>46</v>
      </c>
      <c r="M92" s="2">
        <v>1</v>
      </c>
      <c r="N92" s="6">
        <v>45</v>
      </c>
      <c r="O92">
        <v>0</v>
      </c>
      <c r="P92" s="3">
        <v>37</v>
      </c>
      <c r="Q92" s="4">
        <v>7.3</v>
      </c>
      <c r="R92" s="2">
        <v>1</v>
      </c>
    </row>
    <row r="93" spans="1:18" ht="15.75" x14ac:dyDescent="0.25">
      <c r="A93" s="4">
        <v>1.8</v>
      </c>
      <c r="B93" s="2">
        <v>1</v>
      </c>
      <c r="C93" s="2">
        <v>121</v>
      </c>
      <c r="E93" s="2">
        <v>42</v>
      </c>
      <c r="F93" s="2">
        <v>4</v>
      </c>
      <c r="G93" s="5">
        <v>1.4279999999999999</v>
      </c>
      <c r="H93" s="2">
        <v>84</v>
      </c>
      <c r="I93">
        <v>1</v>
      </c>
      <c r="J93" s="2">
        <v>4</v>
      </c>
      <c r="K93" s="9">
        <v>0</v>
      </c>
      <c r="L93" s="2">
        <v>45</v>
      </c>
      <c r="M93" s="2">
        <v>5</v>
      </c>
      <c r="N93" s="6">
        <v>24</v>
      </c>
      <c r="O93">
        <v>0</v>
      </c>
      <c r="P93" s="3">
        <v>14</v>
      </c>
      <c r="Q93" s="4">
        <v>7.6</v>
      </c>
      <c r="R93" s="2">
        <v>1</v>
      </c>
    </row>
    <row r="94" spans="1:18" ht="15.75" x14ac:dyDescent="0.25">
      <c r="A94" s="4">
        <v>1.9</v>
      </c>
      <c r="B94" s="2">
        <v>3</v>
      </c>
      <c r="C94" s="2">
        <v>69</v>
      </c>
      <c r="E94" s="2">
        <v>56</v>
      </c>
      <c r="F94" s="2">
        <v>2</v>
      </c>
      <c r="G94" s="5">
        <v>1.4039999999999999</v>
      </c>
      <c r="H94" s="2">
        <v>87</v>
      </c>
      <c r="I94">
        <v>9</v>
      </c>
      <c r="J94" s="2">
        <v>1</v>
      </c>
      <c r="K94" s="9">
        <v>0</v>
      </c>
      <c r="L94" s="2">
        <v>34</v>
      </c>
      <c r="M94" s="2">
        <v>8</v>
      </c>
      <c r="N94" s="6">
        <v>32</v>
      </c>
      <c r="O94">
        <v>0</v>
      </c>
      <c r="P94" s="3">
        <v>38</v>
      </c>
      <c r="Q94" s="4">
        <v>9</v>
      </c>
      <c r="R94" s="2">
        <v>1</v>
      </c>
    </row>
    <row r="95" spans="1:18" ht="15.75" x14ac:dyDescent="0.25">
      <c r="A95" s="4">
        <v>2.1</v>
      </c>
      <c r="B95" s="2">
        <v>5</v>
      </c>
      <c r="C95" s="2">
        <v>178</v>
      </c>
      <c r="E95" s="2">
        <v>60</v>
      </c>
      <c r="F95" s="2">
        <v>2</v>
      </c>
      <c r="G95" s="5">
        <v>1.0720000000000001</v>
      </c>
      <c r="H95" s="2">
        <v>101</v>
      </c>
      <c r="I95">
        <v>25</v>
      </c>
      <c r="J95" s="2">
        <v>2</v>
      </c>
      <c r="K95" s="9">
        <v>1</v>
      </c>
      <c r="L95" s="2">
        <v>38</v>
      </c>
      <c r="M95" s="2">
        <v>13</v>
      </c>
      <c r="N95" s="6">
        <v>36</v>
      </c>
      <c r="O95">
        <v>1</v>
      </c>
      <c r="P95" s="3">
        <v>49</v>
      </c>
      <c r="Q95" s="4">
        <v>12.9</v>
      </c>
      <c r="R95" s="2">
        <v>1</v>
      </c>
    </row>
    <row r="96" spans="1:18" ht="15.75" x14ac:dyDescent="0.25">
      <c r="A96" s="4">
        <v>1.9</v>
      </c>
      <c r="B96" s="2">
        <v>12</v>
      </c>
      <c r="C96" s="2">
        <v>85</v>
      </c>
      <c r="E96" s="2">
        <v>48</v>
      </c>
      <c r="F96" s="2">
        <v>2</v>
      </c>
      <c r="G96" s="5">
        <v>0.183</v>
      </c>
      <c r="H96" s="2">
        <v>130</v>
      </c>
      <c r="I96">
        <v>144</v>
      </c>
      <c r="J96" s="2">
        <v>4</v>
      </c>
      <c r="K96" s="9">
        <v>0</v>
      </c>
      <c r="L96" s="2">
        <v>37</v>
      </c>
      <c r="M96" s="2">
        <v>11</v>
      </c>
      <c r="N96" s="6">
        <v>38</v>
      </c>
      <c r="O96">
        <v>0</v>
      </c>
      <c r="P96" s="3">
        <v>22</v>
      </c>
      <c r="Q96" s="4">
        <v>9</v>
      </c>
      <c r="R96" s="2">
        <v>1</v>
      </c>
    </row>
    <row r="97" spans="1:18" ht="15.75" x14ac:dyDescent="0.25">
      <c r="A97" s="4">
        <v>3.6</v>
      </c>
      <c r="B97" s="2">
        <v>12</v>
      </c>
      <c r="C97" s="2">
        <v>282</v>
      </c>
      <c r="E97" s="2">
        <v>88</v>
      </c>
      <c r="F97" s="2">
        <v>1</v>
      </c>
      <c r="G97" s="5">
        <v>1.6</v>
      </c>
      <c r="H97" s="2">
        <v>72</v>
      </c>
      <c r="I97">
        <v>144</v>
      </c>
      <c r="J97" s="2">
        <v>0</v>
      </c>
      <c r="K97" s="9">
        <v>1</v>
      </c>
      <c r="L97" s="2">
        <v>39</v>
      </c>
      <c r="M97" s="2">
        <v>18</v>
      </c>
      <c r="N97" s="6">
        <v>41</v>
      </c>
      <c r="O97">
        <v>1</v>
      </c>
      <c r="P97" s="3">
        <v>29</v>
      </c>
      <c r="Q97" s="4">
        <v>18.2</v>
      </c>
      <c r="R97" s="2">
        <v>1</v>
      </c>
    </row>
    <row r="98" spans="1:18" ht="15.75" x14ac:dyDescent="0.25">
      <c r="A98" s="4">
        <v>3</v>
      </c>
      <c r="B98" s="2">
        <v>5</v>
      </c>
      <c r="C98" s="2">
        <v>156</v>
      </c>
      <c r="E98" s="2">
        <v>75</v>
      </c>
      <c r="F98" s="2">
        <v>4</v>
      </c>
      <c r="G98" s="5">
        <v>0.61199999999999999</v>
      </c>
      <c r="H98" s="2">
        <v>129</v>
      </c>
      <c r="I98">
        <v>25</v>
      </c>
      <c r="J98" s="2">
        <v>5</v>
      </c>
      <c r="K98" s="9">
        <v>1</v>
      </c>
      <c r="L98" s="2">
        <v>42</v>
      </c>
      <c r="M98" s="2">
        <v>15</v>
      </c>
      <c r="N98" s="6">
        <v>36</v>
      </c>
      <c r="O98">
        <v>1</v>
      </c>
      <c r="P98" s="3">
        <v>55</v>
      </c>
      <c r="Q98" s="4">
        <v>14.4</v>
      </c>
      <c r="R98" s="2">
        <v>0</v>
      </c>
    </row>
    <row r="99" spans="1:18" ht="15.75" x14ac:dyDescent="0.25">
      <c r="A99" s="4">
        <v>2</v>
      </c>
      <c r="B99" s="2">
        <v>3</v>
      </c>
      <c r="C99" s="2">
        <v>86</v>
      </c>
      <c r="E99" s="2">
        <v>56</v>
      </c>
      <c r="F99" s="2">
        <v>4</v>
      </c>
      <c r="G99" s="5">
        <v>0.496</v>
      </c>
      <c r="H99" s="2">
        <v>100</v>
      </c>
      <c r="I99">
        <v>9</v>
      </c>
      <c r="J99" s="2">
        <v>3</v>
      </c>
      <c r="K99" s="9">
        <v>0</v>
      </c>
      <c r="L99" s="2">
        <v>54</v>
      </c>
      <c r="M99" s="2">
        <v>8</v>
      </c>
      <c r="N99" s="6">
        <v>31</v>
      </c>
      <c r="O99">
        <v>0</v>
      </c>
      <c r="P99" s="3">
        <v>37</v>
      </c>
      <c r="Q99" s="4">
        <v>8.8000000000000007</v>
      </c>
      <c r="R99" s="2">
        <v>0</v>
      </c>
    </row>
    <row r="100" spans="1:18" ht="15.75" x14ac:dyDescent="0.25">
      <c r="A100" s="4">
        <v>2.5</v>
      </c>
      <c r="B100" s="2">
        <v>17</v>
      </c>
      <c r="C100" s="2">
        <v>212</v>
      </c>
      <c r="E100" s="2">
        <v>60</v>
      </c>
      <c r="F100" s="2">
        <v>3</v>
      </c>
      <c r="G100" s="5">
        <v>1.8</v>
      </c>
      <c r="H100" s="2">
        <v>86</v>
      </c>
      <c r="I100">
        <v>289</v>
      </c>
      <c r="J100" s="2">
        <v>2</v>
      </c>
      <c r="K100" s="9">
        <v>1</v>
      </c>
      <c r="L100" s="2">
        <v>39</v>
      </c>
      <c r="M100" s="2">
        <v>9</v>
      </c>
      <c r="N100" s="6">
        <v>44</v>
      </c>
      <c r="O100">
        <v>0</v>
      </c>
      <c r="P100" s="3">
        <v>40</v>
      </c>
      <c r="Q100" s="4">
        <v>12.5</v>
      </c>
      <c r="R100" s="2">
        <v>1</v>
      </c>
    </row>
    <row r="101" spans="1:18" ht="15.75" x14ac:dyDescent="0.25">
      <c r="A101" s="4">
        <v>2.2000000000000002</v>
      </c>
      <c r="B101" s="2">
        <v>6</v>
      </c>
      <c r="C101" s="2">
        <v>157</v>
      </c>
      <c r="E101" s="2">
        <v>58</v>
      </c>
      <c r="F101" s="2">
        <v>1</v>
      </c>
      <c r="G101" s="5">
        <v>0.40300000000000002</v>
      </c>
      <c r="H101" s="2">
        <v>98</v>
      </c>
      <c r="I101">
        <v>36</v>
      </c>
      <c r="J101" s="2">
        <v>2</v>
      </c>
      <c r="K101" s="9">
        <v>1</v>
      </c>
      <c r="L101" s="2">
        <v>35</v>
      </c>
      <c r="M101" s="2">
        <v>16</v>
      </c>
      <c r="N101" s="6">
        <v>36</v>
      </c>
      <c r="O101">
        <v>1</v>
      </c>
      <c r="P101" s="3">
        <v>45</v>
      </c>
      <c r="Q101" s="4">
        <v>13.3</v>
      </c>
      <c r="R101" s="2">
        <v>0</v>
      </c>
    </row>
    <row r="102" spans="1:18" ht="15.75" x14ac:dyDescent="0.25">
      <c r="A102" s="4">
        <v>2.4</v>
      </c>
      <c r="B102" s="2">
        <v>10</v>
      </c>
      <c r="C102" s="2">
        <v>91</v>
      </c>
      <c r="E102" s="2">
        <v>67</v>
      </c>
      <c r="F102" s="2">
        <v>3</v>
      </c>
      <c r="G102" s="5">
        <v>0.85599999999999998</v>
      </c>
      <c r="H102" s="2">
        <v>112</v>
      </c>
      <c r="I102">
        <v>100</v>
      </c>
      <c r="J102" s="2">
        <v>3</v>
      </c>
      <c r="K102" s="9">
        <v>0</v>
      </c>
      <c r="L102" s="2">
        <v>33</v>
      </c>
      <c r="M102" s="2">
        <v>1</v>
      </c>
      <c r="N102" s="6">
        <v>38</v>
      </c>
      <c r="O102">
        <v>0</v>
      </c>
      <c r="P102" s="3">
        <v>43</v>
      </c>
      <c r="Q102" s="4">
        <v>12.5</v>
      </c>
      <c r="R102" s="2">
        <v>1</v>
      </c>
    </row>
    <row r="103" spans="1:18" ht="15.75" x14ac:dyDescent="0.25">
      <c r="A103" s="4">
        <v>2.8</v>
      </c>
      <c r="B103" s="2">
        <v>15</v>
      </c>
      <c r="C103" s="2">
        <v>169</v>
      </c>
      <c r="E103" s="2">
        <v>73</v>
      </c>
      <c r="F103" s="2">
        <v>2</v>
      </c>
      <c r="G103" s="5">
        <v>1.8360000000000001</v>
      </c>
      <c r="H103" s="2">
        <v>85</v>
      </c>
      <c r="I103">
        <v>225</v>
      </c>
      <c r="J103" s="2">
        <v>0</v>
      </c>
      <c r="K103" s="9">
        <v>1</v>
      </c>
      <c r="L103" s="2">
        <v>36</v>
      </c>
      <c r="M103" s="2">
        <v>7</v>
      </c>
      <c r="N103" s="6">
        <v>42</v>
      </c>
      <c r="O103">
        <v>1</v>
      </c>
      <c r="P103" s="3">
        <v>83</v>
      </c>
      <c r="Q103" s="4">
        <v>13.2</v>
      </c>
      <c r="R103" s="2">
        <v>0</v>
      </c>
    </row>
    <row r="104" spans="1:18" ht="15.75" x14ac:dyDescent="0.25">
      <c r="A104" s="4">
        <v>2.5</v>
      </c>
      <c r="B104" s="2">
        <v>20</v>
      </c>
      <c r="C104" s="2">
        <v>175</v>
      </c>
      <c r="E104" s="2">
        <v>70</v>
      </c>
      <c r="F104" s="2">
        <v>6</v>
      </c>
      <c r="G104" s="5">
        <v>0.40799999999999997</v>
      </c>
      <c r="H104" s="2">
        <v>96</v>
      </c>
      <c r="I104">
        <v>400</v>
      </c>
      <c r="J104" s="2">
        <v>2</v>
      </c>
      <c r="K104" s="9">
        <v>0</v>
      </c>
      <c r="L104" s="2">
        <v>42</v>
      </c>
      <c r="M104" s="2">
        <v>7</v>
      </c>
      <c r="N104" s="6">
        <v>47</v>
      </c>
      <c r="O104">
        <v>0</v>
      </c>
      <c r="P104" s="3">
        <v>49</v>
      </c>
      <c r="Q104" s="4">
        <v>11.1</v>
      </c>
      <c r="R104" s="2">
        <v>0</v>
      </c>
    </row>
    <row r="105" spans="1:18" ht="15.75" x14ac:dyDescent="0.25">
      <c r="A105" s="4">
        <v>1.9</v>
      </c>
      <c r="B105" s="2">
        <v>4</v>
      </c>
      <c r="C105" s="2">
        <v>77</v>
      </c>
      <c r="E105" s="2">
        <v>49</v>
      </c>
      <c r="F105" s="2">
        <v>1</v>
      </c>
      <c r="G105" s="5">
        <v>0.124</v>
      </c>
      <c r="H105" s="2">
        <v>150</v>
      </c>
      <c r="I105">
        <v>16</v>
      </c>
      <c r="J105" s="2">
        <v>3</v>
      </c>
      <c r="K105" s="9">
        <v>0</v>
      </c>
      <c r="L105" s="2">
        <v>29</v>
      </c>
      <c r="M105" s="2">
        <v>10</v>
      </c>
      <c r="N105" s="6">
        <v>32</v>
      </c>
      <c r="O105">
        <v>1</v>
      </c>
      <c r="P105" s="3">
        <v>24</v>
      </c>
      <c r="Q105" s="4">
        <v>8.3000000000000007</v>
      </c>
      <c r="R105" s="2">
        <v>0</v>
      </c>
    </row>
    <row r="106" spans="1:18" ht="15.75" x14ac:dyDescent="0.25">
      <c r="A106" s="4">
        <v>1.9</v>
      </c>
      <c r="B106" s="2">
        <v>11</v>
      </c>
      <c r="C106" s="2">
        <v>125</v>
      </c>
      <c r="E106" s="2">
        <v>55</v>
      </c>
      <c r="F106" s="2">
        <v>5</v>
      </c>
      <c r="G106" s="5">
        <v>8.5000000000000006E-2</v>
      </c>
      <c r="H106" s="2">
        <v>107</v>
      </c>
      <c r="I106">
        <v>121</v>
      </c>
      <c r="J106" s="2">
        <v>7</v>
      </c>
      <c r="K106" s="9">
        <v>0</v>
      </c>
      <c r="L106" s="2">
        <v>38</v>
      </c>
      <c r="M106" s="2">
        <v>4</v>
      </c>
      <c r="N106" s="6">
        <v>32</v>
      </c>
      <c r="O106">
        <v>0</v>
      </c>
      <c r="P106" s="3">
        <v>35</v>
      </c>
      <c r="Q106" s="4">
        <v>9.3000000000000007</v>
      </c>
      <c r="R106" s="2">
        <v>1</v>
      </c>
    </row>
    <row r="107" spans="1:18" ht="15.75" x14ac:dyDescent="0.25">
      <c r="A107" s="4">
        <v>1.7</v>
      </c>
      <c r="B107" s="2">
        <v>13</v>
      </c>
      <c r="C107" s="2">
        <v>102</v>
      </c>
      <c r="E107" s="2">
        <v>49</v>
      </c>
      <c r="F107" s="2">
        <v>4</v>
      </c>
      <c r="G107" s="5">
        <v>0.85199999999999998</v>
      </c>
      <c r="H107" s="2">
        <v>108</v>
      </c>
      <c r="I107">
        <v>169</v>
      </c>
      <c r="J107" s="2">
        <v>3</v>
      </c>
      <c r="K107" s="9">
        <v>0</v>
      </c>
      <c r="L107" s="2">
        <v>37</v>
      </c>
      <c r="M107" s="2">
        <v>9</v>
      </c>
      <c r="N107" s="6">
        <v>41</v>
      </c>
      <c r="O107">
        <v>0</v>
      </c>
      <c r="P107" s="3">
        <v>25</v>
      </c>
      <c r="Q107" s="4">
        <v>8.1999999999999993</v>
      </c>
      <c r="R107" s="2">
        <v>1</v>
      </c>
    </row>
    <row r="108" spans="1:18" ht="15.75" x14ac:dyDescent="0.25">
      <c r="A108" s="4">
        <v>3.3</v>
      </c>
      <c r="B108" s="2">
        <v>6</v>
      </c>
      <c r="C108" s="2">
        <v>249</v>
      </c>
      <c r="E108" s="2">
        <v>74</v>
      </c>
      <c r="F108" s="2">
        <v>2</v>
      </c>
      <c r="G108" s="5">
        <v>1.927</v>
      </c>
      <c r="H108" s="2">
        <v>78</v>
      </c>
      <c r="I108">
        <v>36</v>
      </c>
      <c r="J108" s="2">
        <v>2</v>
      </c>
      <c r="K108" s="9">
        <v>1</v>
      </c>
      <c r="L108" s="2">
        <v>29</v>
      </c>
      <c r="M108" s="2">
        <v>7</v>
      </c>
      <c r="N108" s="6">
        <v>38</v>
      </c>
      <c r="O108">
        <v>0</v>
      </c>
      <c r="P108" s="3">
        <v>58</v>
      </c>
      <c r="Q108" s="4">
        <v>14.8</v>
      </c>
      <c r="R108" s="2">
        <v>1</v>
      </c>
    </row>
    <row r="109" spans="1:18" ht="15.75" x14ac:dyDescent="0.25">
      <c r="A109" s="4">
        <v>2</v>
      </c>
      <c r="B109" s="2">
        <v>4</v>
      </c>
      <c r="C109" s="2">
        <v>134</v>
      </c>
      <c r="E109" s="2">
        <v>53</v>
      </c>
      <c r="F109" s="2">
        <v>4</v>
      </c>
      <c r="G109" s="5">
        <v>1.018</v>
      </c>
      <c r="H109" s="2">
        <v>86</v>
      </c>
      <c r="I109">
        <v>16</v>
      </c>
      <c r="J109" s="2">
        <v>1</v>
      </c>
      <c r="K109" s="9">
        <v>1</v>
      </c>
      <c r="L109" s="2">
        <v>36</v>
      </c>
      <c r="M109" s="2">
        <v>10</v>
      </c>
      <c r="N109" s="6">
        <v>35</v>
      </c>
      <c r="O109">
        <v>0</v>
      </c>
      <c r="P109" s="3">
        <v>31</v>
      </c>
      <c r="Q109" s="4">
        <v>10.7</v>
      </c>
      <c r="R109" s="2">
        <v>0</v>
      </c>
    </row>
    <row r="110" spans="1:18" ht="15.75" x14ac:dyDescent="0.25">
      <c r="A110" s="4">
        <v>2.1</v>
      </c>
      <c r="B110" s="2">
        <v>13</v>
      </c>
      <c r="C110" s="2">
        <v>129</v>
      </c>
      <c r="E110" s="2">
        <v>58</v>
      </c>
      <c r="F110" s="2">
        <v>5</v>
      </c>
      <c r="G110" s="5">
        <v>0.86399999999999999</v>
      </c>
      <c r="H110" s="2">
        <v>133</v>
      </c>
      <c r="I110">
        <v>169</v>
      </c>
      <c r="J110" s="2">
        <v>4</v>
      </c>
      <c r="K110" s="9">
        <v>0</v>
      </c>
      <c r="L110" s="2">
        <v>61</v>
      </c>
      <c r="M110" s="2">
        <v>8</v>
      </c>
      <c r="N110" s="6">
        <v>44</v>
      </c>
      <c r="O110">
        <v>0</v>
      </c>
      <c r="P110" s="3">
        <v>39</v>
      </c>
      <c r="Q110" s="4">
        <v>8.8000000000000007</v>
      </c>
      <c r="R110" s="2">
        <v>1</v>
      </c>
    </row>
    <row r="111" spans="1:18" ht="15.75" x14ac:dyDescent="0.25">
      <c r="A111" s="4">
        <v>2</v>
      </c>
      <c r="B111" s="2">
        <v>2</v>
      </c>
      <c r="C111" s="2">
        <v>51</v>
      </c>
      <c r="E111" s="2">
        <v>54</v>
      </c>
      <c r="F111" s="2">
        <v>3</v>
      </c>
      <c r="G111" s="5">
        <v>0.626</v>
      </c>
      <c r="H111" s="2">
        <v>107</v>
      </c>
      <c r="I111">
        <v>4</v>
      </c>
      <c r="J111" s="2">
        <v>2</v>
      </c>
      <c r="K111" s="9">
        <v>0</v>
      </c>
      <c r="L111" s="2">
        <v>38</v>
      </c>
      <c r="M111" s="2">
        <v>8</v>
      </c>
      <c r="N111" s="6">
        <v>28</v>
      </c>
      <c r="O111">
        <v>0</v>
      </c>
      <c r="P111" s="3">
        <v>26</v>
      </c>
      <c r="Q111" s="4">
        <v>9.6999999999999993</v>
      </c>
      <c r="R111" s="2">
        <v>1</v>
      </c>
    </row>
    <row r="112" spans="1:18" ht="15.75" x14ac:dyDescent="0.25">
      <c r="A112" s="4">
        <v>1.9</v>
      </c>
      <c r="B112" s="2">
        <v>4</v>
      </c>
      <c r="C112" s="2">
        <v>33</v>
      </c>
      <c r="E112" s="2">
        <v>55</v>
      </c>
      <c r="F112" s="2">
        <v>1</v>
      </c>
      <c r="G112" s="5">
        <v>1.3839999999999999</v>
      </c>
      <c r="H112" s="2">
        <v>100</v>
      </c>
      <c r="I112">
        <v>16</v>
      </c>
      <c r="J112" s="2">
        <v>2</v>
      </c>
      <c r="K112" s="9">
        <v>0</v>
      </c>
      <c r="L112" s="2">
        <v>27</v>
      </c>
      <c r="M112" s="2">
        <v>10</v>
      </c>
      <c r="N112" s="6">
        <v>34</v>
      </c>
      <c r="O112">
        <v>1</v>
      </c>
      <c r="P112" s="3">
        <v>94</v>
      </c>
      <c r="Q112" s="4">
        <v>9.6999999999999993</v>
      </c>
      <c r="R112" s="2">
        <v>1</v>
      </c>
    </row>
    <row r="113" spans="1:18" ht="15.75" x14ac:dyDescent="0.25">
      <c r="A113" s="4">
        <v>2.2000000000000002</v>
      </c>
      <c r="B113" s="2">
        <v>3</v>
      </c>
      <c r="C113" s="2">
        <v>121</v>
      </c>
      <c r="E113" s="2">
        <v>65</v>
      </c>
      <c r="F113" s="2">
        <v>2</v>
      </c>
      <c r="G113" s="5">
        <v>0.59</v>
      </c>
      <c r="H113" s="2">
        <v>108</v>
      </c>
      <c r="I113">
        <v>9</v>
      </c>
      <c r="J113" s="2">
        <v>3</v>
      </c>
      <c r="K113" s="9">
        <v>1</v>
      </c>
      <c r="L113" s="2">
        <v>32</v>
      </c>
      <c r="M113" s="2">
        <v>10</v>
      </c>
      <c r="N113" s="6">
        <v>29</v>
      </c>
      <c r="O113">
        <v>0</v>
      </c>
      <c r="P113" s="3">
        <v>54</v>
      </c>
      <c r="Q113" s="4">
        <v>10.5</v>
      </c>
      <c r="R113" s="2">
        <v>1</v>
      </c>
    </row>
    <row r="114" spans="1:18" ht="15.75" x14ac:dyDescent="0.25">
      <c r="A114" s="4">
        <v>1.7</v>
      </c>
      <c r="B114" s="2">
        <v>7</v>
      </c>
      <c r="C114" s="2">
        <v>116</v>
      </c>
      <c r="E114" s="2">
        <v>39</v>
      </c>
      <c r="F114" s="2">
        <v>2</v>
      </c>
      <c r="G114" s="5">
        <v>7.1999999999999995E-2</v>
      </c>
      <c r="H114" s="2">
        <v>155</v>
      </c>
      <c r="I114">
        <v>49</v>
      </c>
      <c r="J114" s="2">
        <v>7</v>
      </c>
      <c r="K114" s="9">
        <v>1</v>
      </c>
      <c r="L114" s="2">
        <v>44</v>
      </c>
      <c r="M114" s="2">
        <v>16</v>
      </c>
      <c r="N114" s="6">
        <v>35</v>
      </c>
      <c r="O114">
        <v>1</v>
      </c>
      <c r="P114" s="3">
        <v>8</v>
      </c>
      <c r="Q114" s="4">
        <v>8.9</v>
      </c>
      <c r="R114" s="2">
        <v>1</v>
      </c>
    </row>
    <row r="115" spans="1:18" ht="15.75" x14ac:dyDescent="0.25">
      <c r="A115" s="4">
        <v>1.8</v>
      </c>
      <c r="B115" s="2">
        <v>4</v>
      </c>
      <c r="C115" s="2">
        <v>68</v>
      </c>
      <c r="E115" s="2">
        <v>42</v>
      </c>
      <c r="F115" s="2">
        <v>3</v>
      </c>
      <c r="G115" s="5">
        <v>1.2829999999999999</v>
      </c>
      <c r="H115" s="2">
        <v>90</v>
      </c>
      <c r="I115">
        <v>16</v>
      </c>
      <c r="J115" s="2">
        <v>4</v>
      </c>
      <c r="K115" s="9">
        <v>0</v>
      </c>
      <c r="L115" s="2">
        <v>37</v>
      </c>
      <c r="M115" s="2">
        <v>6</v>
      </c>
      <c r="N115" s="6">
        <v>36</v>
      </c>
      <c r="O115">
        <v>0</v>
      </c>
      <c r="P115" s="3">
        <v>17</v>
      </c>
      <c r="Q115" s="4">
        <v>7.9</v>
      </c>
      <c r="R115" s="2">
        <v>1</v>
      </c>
    </row>
    <row r="116" spans="1:18" ht="15.75" x14ac:dyDescent="0.25">
      <c r="A116" s="4">
        <v>3.3</v>
      </c>
      <c r="B116" s="2">
        <v>6</v>
      </c>
      <c r="C116" s="2">
        <v>296</v>
      </c>
      <c r="E116" s="2">
        <v>89</v>
      </c>
      <c r="F116" s="2">
        <v>1</v>
      </c>
      <c r="G116" s="5">
        <v>7.4999999999999997E-2</v>
      </c>
      <c r="H116" s="2">
        <v>137</v>
      </c>
      <c r="I116">
        <v>36</v>
      </c>
      <c r="J116" s="2">
        <v>0</v>
      </c>
      <c r="K116" s="9">
        <v>1</v>
      </c>
      <c r="L116" s="2">
        <v>37</v>
      </c>
      <c r="M116" s="2">
        <v>13</v>
      </c>
      <c r="N116" s="6">
        <v>36</v>
      </c>
      <c r="O116">
        <v>1</v>
      </c>
      <c r="P116" s="3">
        <v>27</v>
      </c>
      <c r="Q116" s="4">
        <v>21</v>
      </c>
      <c r="R116" s="2">
        <v>1</v>
      </c>
    </row>
    <row r="117" spans="1:18" ht="15.75" x14ac:dyDescent="0.25">
      <c r="A117" s="4">
        <v>2.2000000000000002</v>
      </c>
      <c r="B117" s="2">
        <v>6</v>
      </c>
      <c r="C117" s="2">
        <v>165</v>
      </c>
      <c r="E117" s="2">
        <v>65</v>
      </c>
      <c r="F117" s="2">
        <v>5</v>
      </c>
      <c r="G117" s="5">
        <v>0.89900000000000002</v>
      </c>
      <c r="H117" s="2">
        <v>140</v>
      </c>
      <c r="I117">
        <v>36</v>
      </c>
      <c r="J117" s="2">
        <v>1</v>
      </c>
      <c r="K117" s="9">
        <v>1</v>
      </c>
      <c r="L117" s="2">
        <v>60</v>
      </c>
      <c r="M117" s="2">
        <v>9</v>
      </c>
      <c r="N117" s="6">
        <v>35</v>
      </c>
      <c r="O117">
        <v>0</v>
      </c>
      <c r="P117" s="3">
        <v>62</v>
      </c>
      <c r="Q117" s="4">
        <v>12.7</v>
      </c>
      <c r="R117" s="2">
        <v>0</v>
      </c>
    </row>
    <row r="118" spans="1:18" ht="15.75" x14ac:dyDescent="0.25">
      <c r="A118" s="4">
        <v>1.9</v>
      </c>
      <c r="B118" s="2">
        <v>10</v>
      </c>
      <c r="C118" s="2">
        <v>92</v>
      </c>
      <c r="E118" s="2">
        <v>49</v>
      </c>
      <c r="F118" s="2">
        <v>4</v>
      </c>
      <c r="G118" s="5">
        <v>1.248</v>
      </c>
      <c r="H118" s="2">
        <v>98</v>
      </c>
      <c r="I118">
        <v>100</v>
      </c>
      <c r="J118" s="2">
        <v>2</v>
      </c>
      <c r="K118" s="9">
        <v>0</v>
      </c>
      <c r="L118" s="2">
        <v>53</v>
      </c>
      <c r="M118" s="2">
        <v>12</v>
      </c>
      <c r="N118" s="6">
        <v>42</v>
      </c>
      <c r="O118">
        <v>0</v>
      </c>
      <c r="P118" s="3">
        <v>25</v>
      </c>
      <c r="Q118" s="4">
        <v>9.4</v>
      </c>
      <c r="R118" s="2">
        <v>0</v>
      </c>
    </row>
    <row r="119" spans="1:18" ht="15.75" x14ac:dyDescent="0.25">
      <c r="A119" s="4">
        <v>1.8</v>
      </c>
      <c r="B119" s="2">
        <v>18</v>
      </c>
      <c r="C119" s="2">
        <v>109</v>
      </c>
      <c r="E119" s="2">
        <v>51</v>
      </c>
      <c r="F119" s="2">
        <v>3</v>
      </c>
      <c r="G119" s="5">
        <v>0.23100000000000001</v>
      </c>
      <c r="H119" s="2">
        <v>111</v>
      </c>
      <c r="I119">
        <v>324</v>
      </c>
      <c r="J119" s="2">
        <v>5</v>
      </c>
      <c r="K119" s="9">
        <v>0</v>
      </c>
      <c r="L119" s="2">
        <v>41</v>
      </c>
      <c r="M119" s="2">
        <v>7</v>
      </c>
      <c r="N119" s="6">
        <v>49</v>
      </c>
      <c r="O119">
        <v>1</v>
      </c>
      <c r="P119" s="3">
        <v>29</v>
      </c>
      <c r="Q119" s="4">
        <v>7.5</v>
      </c>
      <c r="R119" s="2">
        <v>1</v>
      </c>
    </row>
    <row r="120" spans="1:18" ht="15.75" x14ac:dyDescent="0.25">
      <c r="A120" s="4">
        <v>1.8</v>
      </c>
      <c r="B120" s="2">
        <v>7</v>
      </c>
      <c r="C120" s="2">
        <v>125</v>
      </c>
      <c r="E120" s="2">
        <v>53</v>
      </c>
      <c r="F120" s="2">
        <v>2</v>
      </c>
      <c r="G120" s="5">
        <v>1.512</v>
      </c>
      <c r="H120" s="2">
        <v>101</v>
      </c>
      <c r="I120">
        <v>49</v>
      </c>
      <c r="J120" s="2">
        <v>2</v>
      </c>
      <c r="K120" s="9">
        <v>0</v>
      </c>
      <c r="L120" s="2">
        <v>39</v>
      </c>
      <c r="M120" s="2">
        <v>13</v>
      </c>
      <c r="N120" s="6">
        <v>36</v>
      </c>
      <c r="O120">
        <v>0</v>
      </c>
      <c r="P120" s="3">
        <v>32</v>
      </c>
      <c r="Q120" s="4">
        <v>11.8</v>
      </c>
      <c r="R120" s="2">
        <v>1</v>
      </c>
    </row>
    <row r="121" spans="1:18" ht="15.75" x14ac:dyDescent="0.25">
      <c r="A121" s="4">
        <v>3.6</v>
      </c>
      <c r="B121" s="2">
        <v>1</v>
      </c>
      <c r="C121" s="2">
        <v>199</v>
      </c>
      <c r="E121" s="2">
        <v>96</v>
      </c>
      <c r="F121" s="2">
        <v>4</v>
      </c>
      <c r="G121" s="5">
        <v>0.83099999999999996</v>
      </c>
      <c r="H121" s="2">
        <v>109</v>
      </c>
      <c r="I121">
        <v>1</v>
      </c>
      <c r="J121" s="2">
        <v>3</v>
      </c>
      <c r="K121" s="9">
        <v>0</v>
      </c>
      <c r="L121" s="2">
        <v>44</v>
      </c>
      <c r="M121" s="2">
        <v>10</v>
      </c>
      <c r="N121" s="6">
        <v>24</v>
      </c>
      <c r="O121">
        <v>0</v>
      </c>
      <c r="P121" s="3">
        <v>65</v>
      </c>
      <c r="Q121" s="4">
        <v>11.4</v>
      </c>
      <c r="R121" s="2">
        <v>1</v>
      </c>
    </row>
    <row r="122" spans="1:18" ht="15.75" x14ac:dyDescent="0.25">
      <c r="A122" s="4">
        <v>1.9</v>
      </c>
      <c r="B122" s="2">
        <v>4</v>
      </c>
      <c r="C122" s="2">
        <v>113</v>
      </c>
      <c r="E122" s="2">
        <v>56</v>
      </c>
      <c r="F122" s="2">
        <v>3</v>
      </c>
      <c r="G122" s="5">
        <v>0.123</v>
      </c>
      <c r="H122" s="2">
        <v>132</v>
      </c>
      <c r="I122">
        <v>16</v>
      </c>
      <c r="J122" s="2">
        <v>3</v>
      </c>
      <c r="K122" s="9">
        <v>0</v>
      </c>
      <c r="L122" s="2">
        <v>45</v>
      </c>
      <c r="M122" s="2">
        <v>6</v>
      </c>
      <c r="N122" s="6">
        <v>31</v>
      </c>
      <c r="O122">
        <v>0</v>
      </c>
      <c r="P122" s="3">
        <v>36</v>
      </c>
      <c r="Q122" s="4">
        <v>7.2</v>
      </c>
      <c r="R122" s="2">
        <v>0</v>
      </c>
    </row>
    <row r="123" spans="1:18" ht="15.75" x14ac:dyDescent="0.25">
      <c r="A123" s="4">
        <v>3.3</v>
      </c>
      <c r="B123" s="2">
        <v>7</v>
      </c>
      <c r="C123" s="2">
        <v>284</v>
      </c>
      <c r="E123" s="2">
        <v>79</v>
      </c>
      <c r="F123" s="2">
        <v>5</v>
      </c>
      <c r="G123" s="5">
        <v>0.13100000000000001</v>
      </c>
      <c r="H123" s="2">
        <v>137</v>
      </c>
      <c r="I123">
        <v>49</v>
      </c>
      <c r="J123" s="2">
        <v>4</v>
      </c>
      <c r="K123" s="9">
        <v>1</v>
      </c>
      <c r="L123" s="2">
        <v>38</v>
      </c>
      <c r="M123" s="2">
        <v>15</v>
      </c>
      <c r="N123" s="6">
        <v>39</v>
      </c>
      <c r="O123">
        <v>1</v>
      </c>
      <c r="P123" s="3">
        <v>39</v>
      </c>
      <c r="Q123" s="4">
        <v>20.399999999999999</v>
      </c>
      <c r="R123" s="2">
        <v>0</v>
      </c>
    </row>
    <row r="124" spans="1:18" ht="15.75" x14ac:dyDescent="0.25">
      <c r="A124" s="4">
        <v>1.9</v>
      </c>
      <c r="B124" s="2">
        <v>5</v>
      </c>
      <c r="C124" s="2">
        <v>115</v>
      </c>
      <c r="E124" s="2">
        <v>64</v>
      </c>
      <c r="F124" s="2">
        <v>2</v>
      </c>
      <c r="G124" s="5">
        <v>1.5389999999999999</v>
      </c>
      <c r="H124" s="2">
        <v>72</v>
      </c>
      <c r="I124">
        <v>25</v>
      </c>
      <c r="J124" s="2">
        <v>4</v>
      </c>
      <c r="K124" s="9">
        <v>1</v>
      </c>
      <c r="L124" s="2">
        <v>36</v>
      </c>
      <c r="M124" s="2">
        <v>8</v>
      </c>
      <c r="N124" s="6">
        <v>35</v>
      </c>
      <c r="O124">
        <v>1</v>
      </c>
      <c r="P124" s="3">
        <v>50</v>
      </c>
      <c r="Q124" s="4">
        <v>9.8000000000000007</v>
      </c>
      <c r="R124" s="2">
        <v>1</v>
      </c>
    </row>
    <row r="125" spans="1:18" ht="15.75" x14ac:dyDescent="0.25">
      <c r="A125" s="4">
        <v>2.9</v>
      </c>
      <c r="B125" s="2">
        <v>9</v>
      </c>
      <c r="C125" s="2">
        <v>188</v>
      </c>
      <c r="E125" s="2">
        <v>67</v>
      </c>
      <c r="F125" s="2">
        <v>1</v>
      </c>
      <c r="G125" s="5">
        <v>0.63700000000000001</v>
      </c>
      <c r="H125" s="2">
        <v>76</v>
      </c>
      <c r="I125">
        <v>81</v>
      </c>
      <c r="J125" s="2">
        <v>4</v>
      </c>
      <c r="K125" s="9">
        <v>1</v>
      </c>
      <c r="L125" s="2">
        <v>30</v>
      </c>
      <c r="M125" s="2">
        <v>12</v>
      </c>
      <c r="N125" s="6">
        <v>37</v>
      </c>
      <c r="O125">
        <v>1</v>
      </c>
      <c r="P125" s="3">
        <v>49</v>
      </c>
      <c r="Q125" s="4">
        <v>16.2</v>
      </c>
      <c r="R125" s="2">
        <v>0</v>
      </c>
    </row>
    <row r="126" spans="1:18" ht="15.75" x14ac:dyDescent="0.25">
      <c r="A126" s="4">
        <v>2.2999999999999998</v>
      </c>
      <c r="B126" s="2">
        <v>9</v>
      </c>
      <c r="C126" s="2">
        <v>139</v>
      </c>
      <c r="E126" s="2">
        <v>65</v>
      </c>
      <c r="F126" s="2">
        <v>2</v>
      </c>
      <c r="G126" s="5">
        <v>0.27500000000000002</v>
      </c>
      <c r="H126" s="2">
        <v>124</v>
      </c>
      <c r="I126">
        <v>81</v>
      </c>
      <c r="J126" s="2">
        <v>1</v>
      </c>
      <c r="K126" s="9">
        <v>1</v>
      </c>
      <c r="L126" s="2">
        <v>34</v>
      </c>
      <c r="M126" s="2">
        <v>11</v>
      </c>
      <c r="N126" s="6">
        <v>40</v>
      </c>
      <c r="O126">
        <v>1</v>
      </c>
      <c r="P126" s="3">
        <v>59</v>
      </c>
      <c r="Q126" s="4">
        <v>11.4</v>
      </c>
      <c r="R126" s="2">
        <v>0</v>
      </c>
    </row>
    <row r="127" spans="1:18" ht="15.75" x14ac:dyDescent="0.25">
      <c r="A127" s="4">
        <v>3.2</v>
      </c>
      <c r="B127" s="2">
        <v>6</v>
      </c>
      <c r="C127" s="2">
        <v>232</v>
      </c>
      <c r="E127" s="2">
        <v>89</v>
      </c>
      <c r="F127" s="2">
        <v>3</v>
      </c>
      <c r="G127" s="5">
        <v>0.71099999999999997</v>
      </c>
      <c r="H127" s="2">
        <v>99</v>
      </c>
      <c r="I127">
        <v>36</v>
      </c>
      <c r="J127" s="2">
        <v>4</v>
      </c>
      <c r="K127" s="9">
        <v>1</v>
      </c>
      <c r="L127" s="2">
        <v>47</v>
      </c>
      <c r="M127" s="2">
        <v>13</v>
      </c>
      <c r="N127" s="6">
        <v>37</v>
      </c>
      <c r="O127">
        <v>1</v>
      </c>
      <c r="P127" s="3">
        <v>89</v>
      </c>
      <c r="Q127" s="4">
        <v>18.3</v>
      </c>
      <c r="R127" s="2">
        <v>0</v>
      </c>
    </row>
    <row r="128" spans="1:18" ht="15.75" x14ac:dyDescent="0.25">
      <c r="A128" s="4">
        <v>1.8</v>
      </c>
      <c r="B128" s="2">
        <v>10</v>
      </c>
      <c r="C128" s="2">
        <v>83</v>
      </c>
      <c r="E128" s="2">
        <v>53</v>
      </c>
      <c r="F128" s="2">
        <v>2</v>
      </c>
      <c r="G128" s="5">
        <v>1.2</v>
      </c>
      <c r="H128" s="2">
        <v>90</v>
      </c>
      <c r="I128">
        <v>100</v>
      </c>
      <c r="J128" s="2">
        <v>2</v>
      </c>
      <c r="K128" s="9">
        <v>1</v>
      </c>
      <c r="L128" s="2">
        <v>33</v>
      </c>
      <c r="M128" s="2">
        <v>8</v>
      </c>
      <c r="N128" s="6">
        <v>39</v>
      </c>
      <c r="O128">
        <v>1</v>
      </c>
      <c r="P128" s="3">
        <v>109</v>
      </c>
      <c r="Q128" s="4">
        <v>8.6999999999999993</v>
      </c>
      <c r="R128" s="2">
        <v>1</v>
      </c>
    </row>
    <row r="129" spans="1:18" ht="15.75" x14ac:dyDescent="0.25">
      <c r="A129" s="4">
        <v>1.8</v>
      </c>
      <c r="B129" s="2">
        <v>14</v>
      </c>
      <c r="C129" s="2">
        <v>100</v>
      </c>
      <c r="E129" s="2">
        <v>44</v>
      </c>
      <c r="F129" s="2">
        <v>4</v>
      </c>
      <c r="G129" s="5">
        <v>1.2270000000000001</v>
      </c>
      <c r="H129" s="2">
        <v>98</v>
      </c>
      <c r="I129">
        <v>196</v>
      </c>
      <c r="J129" s="2">
        <v>5</v>
      </c>
      <c r="K129" s="9">
        <v>0</v>
      </c>
      <c r="L129" s="2">
        <v>37</v>
      </c>
      <c r="M129" s="2">
        <v>10</v>
      </c>
      <c r="N129" s="6">
        <v>41</v>
      </c>
      <c r="O129">
        <v>0</v>
      </c>
      <c r="P129" s="3">
        <v>20</v>
      </c>
      <c r="Q129" s="4">
        <v>9.1</v>
      </c>
      <c r="R129" s="2">
        <v>1</v>
      </c>
    </row>
    <row r="130" spans="1:18" ht="15.75" x14ac:dyDescent="0.25">
      <c r="A130" s="4">
        <v>1.8</v>
      </c>
      <c r="B130" s="2">
        <v>7</v>
      </c>
      <c r="C130" s="2">
        <v>113</v>
      </c>
      <c r="E130" s="2">
        <v>46</v>
      </c>
      <c r="F130" s="2">
        <v>1</v>
      </c>
      <c r="G130" s="5">
        <v>1.9630000000000001</v>
      </c>
      <c r="H130" s="2">
        <v>85</v>
      </c>
      <c r="I130">
        <v>49</v>
      </c>
      <c r="J130" s="2">
        <v>4</v>
      </c>
      <c r="K130" s="9">
        <v>0</v>
      </c>
      <c r="L130" s="2">
        <v>28</v>
      </c>
      <c r="M130" s="2">
        <v>10</v>
      </c>
      <c r="N130" s="6">
        <v>39</v>
      </c>
      <c r="O130">
        <v>0</v>
      </c>
      <c r="P130" s="3">
        <v>22</v>
      </c>
      <c r="Q130" s="4">
        <v>9.6999999999999993</v>
      </c>
      <c r="R130" s="2">
        <v>1</v>
      </c>
    </row>
    <row r="131" spans="1:18" ht="15.75" x14ac:dyDescent="0.25">
      <c r="A131" s="4">
        <v>1.6</v>
      </c>
      <c r="B131" s="2">
        <v>17</v>
      </c>
      <c r="C131" s="2">
        <v>100</v>
      </c>
      <c r="E131" s="2">
        <v>58</v>
      </c>
      <c r="F131" s="2">
        <v>3</v>
      </c>
      <c r="G131" s="5">
        <v>0.496</v>
      </c>
      <c r="H131" s="2">
        <v>136</v>
      </c>
      <c r="I131">
        <v>289</v>
      </c>
      <c r="J131" s="2">
        <v>2</v>
      </c>
      <c r="K131" s="9">
        <v>0</v>
      </c>
      <c r="L131" s="2">
        <v>42</v>
      </c>
      <c r="M131" s="2">
        <v>5</v>
      </c>
      <c r="N131" s="6">
        <v>43</v>
      </c>
      <c r="O131">
        <v>0</v>
      </c>
      <c r="P131" s="3">
        <v>39</v>
      </c>
      <c r="Q131" s="4">
        <v>6.6</v>
      </c>
      <c r="R131" s="2">
        <v>0</v>
      </c>
    </row>
    <row r="132" spans="1:18" ht="15.75" x14ac:dyDescent="0.25">
      <c r="A132" s="4">
        <v>2.2000000000000002</v>
      </c>
      <c r="B132" s="2">
        <v>23</v>
      </c>
      <c r="C132" s="2">
        <v>123</v>
      </c>
      <c r="E132" s="2">
        <v>62</v>
      </c>
      <c r="F132" s="2">
        <v>3</v>
      </c>
      <c r="G132" s="5">
        <v>0.42399999999999999</v>
      </c>
      <c r="H132" s="2">
        <v>75</v>
      </c>
      <c r="I132">
        <v>529</v>
      </c>
      <c r="J132" s="2">
        <v>2</v>
      </c>
      <c r="K132" s="9">
        <v>0</v>
      </c>
      <c r="L132" s="2">
        <v>49</v>
      </c>
      <c r="M132" s="2">
        <v>12</v>
      </c>
      <c r="N132" s="6">
        <v>48</v>
      </c>
      <c r="O132">
        <v>1</v>
      </c>
      <c r="P132" s="3">
        <v>43</v>
      </c>
      <c r="Q132" s="4">
        <v>9.1</v>
      </c>
      <c r="R132" s="2">
        <v>0</v>
      </c>
    </row>
    <row r="133" spans="1:18" ht="15.75" x14ac:dyDescent="0.25">
      <c r="A133" s="4">
        <v>2.1</v>
      </c>
      <c r="B133" s="2">
        <v>11</v>
      </c>
      <c r="C133" s="2">
        <v>106</v>
      </c>
      <c r="E133" s="2">
        <v>62</v>
      </c>
      <c r="F133" s="2">
        <v>3</v>
      </c>
      <c r="G133" s="5">
        <v>1.1519999999999999</v>
      </c>
      <c r="H133" s="2">
        <v>96</v>
      </c>
      <c r="I133">
        <v>121</v>
      </c>
      <c r="J133" s="2">
        <v>2</v>
      </c>
      <c r="K133" s="9">
        <v>1</v>
      </c>
      <c r="L133" s="2">
        <v>42</v>
      </c>
      <c r="M133" s="2">
        <v>8</v>
      </c>
      <c r="N133" s="6">
        <v>42</v>
      </c>
      <c r="O133">
        <v>0</v>
      </c>
      <c r="P133" s="3">
        <v>49</v>
      </c>
      <c r="Q133" s="4">
        <v>9.6999999999999993</v>
      </c>
      <c r="R133" s="2">
        <v>1</v>
      </c>
    </row>
    <row r="134" spans="1:18" ht="15.75" x14ac:dyDescent="0.25">
      <c r="A134" s="4">
        <v>2.1</v>
      </c>
      <c r="B134" s="2">
        <v>17</v>
      </c>
      <c r="C134" s="2">
        <v>126</v>
      </c>
      <c r="E134" s="2">
        <v>46</v>
      </c>
      <c r="F134" s="2">
        <v>6</v>
      </c>
      <c r="G134" s="5">
        <v>1.4810000000000001</v>
      </c>
      <c r="H134" s="2">
        <v>97</v>
      </c>
      <c r="I134">
        <v>289</v>
      </c>
      <c r="J134" s="2">
        <v>3</v>
      </c>
      <c r="K134" s="9">
        <v>0</v>
      </c>
      <c r="L134" s="2">
        <v>40</v>
      </c>
      <c r="M134" s="2">
        <v>1</v>
      </c>
      <c r="N134" s="6">
        <v>47</v>
      </c>
      <c r="O134">
        <v>0</v>
      </c>
      <c r="P134" s="3">
        <v>24</v>
      </c>
      <c r="Q134" s="4">
        <v>7.8</v>
      </c>
      <c r="R134" s="2">
        <v>0</v>
      </c>
    </row>
    <row r="135" spans="1:18" ht="15.75" x14ac:dyDescent="0.25">
      <c r="A135" s="4">
        <v>2.4</v>
      </c>
      <c r="B135" s="2">
        <v>7</v>
      </c>
      <c r="C135" s="2">
        <v>200</v>
      </c>
      <c r="E135" s="2">
        <v>66</v>
      </c>
      <c r="F135" s="2">
        <v>2</v>
      </c>
      <c r="G135" s="5">
        <v>2.2850000000000001</v>
      </c>
      <c r="H135" s="2">
        <v>124</v>
      </c>
      <c r="I135">
        <v>49</v>
      </c>
      <c r="J135" s="2">
        <v>3</v>
      </c>
      <c r="K135" s="9">
        <v>1</v>
      </c>
      <c r="L135" s="2">
        <v>32</v>
      </c>
      <c r="M135" s="2">
        <v>9</v>
      </c>
      <c r="N135" s="6">
        <v>32</v>
      </c>
      <c r="O135">
        <v>0</v>
      </c>
      <c r="P135" s="3">
        <v>62</v>
      </c>
      <c r="Q135" s="4">
        <v>13.9</v>
      </c>
      <c r="R135" s="2">
        <v>1</v>
      </c>
    </row>
    <row r="136" spans="1:18" ht="15.75" x14ac:dyDescent="0.25">
      <c r="A136" s="4">
        <v>2.2000000000000002</v>
      </c>
      <c r="B136" s="2">
        <v>11</v>
      </c>
      <c r="C136" s="2">
        <v>47</v>
      </c>
      <c r="E136" s="2">
        <v>56</v>
      </c>
      <c r="F136" s="2">
        <v>2</v>
      </c>
      <c r="G136" s="5">
        <v>0.29199999999999998</v>
      </c>
      <c r="H136" s="2">
        <v>111</v>
      </c>
      <c r="I136">
        <v>121</v>
      </c>
      <c r="J136" s="2">
        <v>3</v>
      </c>
      <c r="K136" s="9">
        <v>0</v>
      </c>
      <c r="L136" s="2">
        <v>34</v>
      </c>
      <c r="M136" s="2">
        <v>9</v>
      </c>
      <c r="N136" s="6">
        <v>38</v>
      </c>
      <c r="O136">
        <v>0</v>
      </c>
      <c r="P136" s="3">
        <v>30</v>
      </c>
      <c r="Q136" s="4">
        <v>10.3</v>
      </c>
      <c r="R136" s="2">
        <v>1</v>
      </c>
    </row>
    <row r="137" spans="1:18" ht="15.75" x14ac:dyDescent="0.25">
      <c r="A137" s="4">
        <v>3</v>
      </c>
      <c r="B137" s="2">
        <v>15</v>
      </c>
      <c r="C137" s="2">
        <v>202</v>
      </c>
      <c r="E137" s="2">
        <v>82</v>
      </c>
      <c r="F137" s="2">
        <v>3</v>
      </c>
      <c r="G137" s="5">
        <v>0.88800000000000001</v>
      </c>
      <c r="H137" s="2">
        <v>147</v>
      </c>
      <c r="I137">
        <v>225</v>
      </c>
      <c r="J137" s="2">
        <v>5</v>
      </c>
      <c r="K137" s="9">
        <v>1</v>
      </c>
      <c r="L137" s="2">
        <v>40</v>
      </c>
      <c r="M137" s="2">
        <v>7</v>
      </c>
      <c r="N137" s="6">
        <v>42</v>
      </c>
      <c r="O137">
        <v>1</v>
      </c>
      <c r="P137" s="3">
        <v>61</v>
      </c>
      <c r="Q137" s="4">
        <v>11.7</v>
      </c>
      <c r="R137" s="2">
        <v>1</v>
      </c>
    </row>
    <row r="138" spans="1:18" ht="15.75" x14ac:dyDescent="0.25">
      <c r="A138" s="4">
        <v>1.8</v>
      </c>
      <c r="B138" s="2">
        <v>12</v>
      </c>
      <c r="C138" s="2">
        <v>97</v>
      </c>
      <c r="E138" s="2">
        <v>44</v>
      </c>
      <c r="F138" s="2">
        <v>3</v>
      </c>
      <c r="G138" s="5">
        <v>2.3239999999999998</v>
      </c>
      <c r="H138" s="2">
        <v>101</v>
      </c>
      <c r="I138">
        <v>144</v>
      </c>
      <c r="J138" s="2">
        <v>2</v>
      </c>
      <c r="K138" s="9">
        <v>0</v>
      </c>
      <c r="L138" s="2">
        <v>49</v>
      </c>
      <c r="M138" s="2">
        <v>19</v>
      </c>
      <c r="N138" s="6">
        <v>32</v>
      </c>
      <c r="O138">
        <v>1</v>
      </c>
      <c r="P138" s="3">
        <v>21</v>
      </c>
      <c r="Q138" s="4">
        <v>9.4</v>
      </c>
      <c r="R138" s="2">
        <v>1</v>
      </c>
    </row>
    <row r="139" spans="1:18" ht="15.75" x14ac:dyDescent="0.25">
      <c r="A139" s="4">
        <v>1.9</v>
      </c>
      <c r="B139" s="2">
        <v>10</v>
      </c>
      <c r="C139" s="2">
        <v>49</v>
      </c>
      <c r="E139" s="2">
        <v>44</v>
      </c>
      <c r="F139" s="2">
        <v>2</v>
      </c>
      <c r="G139" s="5">
        <v>0.19600000000000001</v>
      </c>
      <c r="H139" s="2">
        <v>111</v>
      </c>
      <c r="I139">
        <v>100</v>
      </c>
      <c r="J139" s="2">
        <v>3</v>
      </c>
      <c r="K139" s="9">
        <v>0</v>
      </c>
      <c r="L139" s="2">
        <v>33</v>
      </c>
      <c r="M139" s="2">
        <v>12</v>
      </c>
      <c r="N139" s="6">
        <v>40</v>
      </c>
      <c r="O139">
        <v>0</v>
      </c>
      <c r="P139" s="3">
        <v>15</v>
      </c>
      <c r="Q139" s="4">
        <v>9.5</v>
      </c>
      <c r="R139" s="2">
        <v>1</v>
      </c>
    </row>
    <row r="140" spans="1:18" ht="15.75" x14ac:dyDescent="0.25">
      <c r="A140" s="4">
        <v>2.1</v>
      </c>
      <c r="B140" s="2">
        <v>15</v>
      </c>
      <c r="C140" s="2">
        <v>84</v>
      </c>
      <c r="E140" s="2">
        <v>51</v>
      </c>
      <c r="F140" s="2">
        <v>3</v>
      </c>
      <c r="G140" s="5">
        <v>0.18</v>
      </c>
      <c r="H140" s="2">
        <v>122</v>
      </c>
      <c r="I140">
        <v>225</v>
      </c>
      <c r="J140" s="2">
        <v>4</v>
      </c>
      <c r="K140" s="9">
        <v>1</v>
      </c>
      <c r="L140" s="2">
        <v>40</v>
      </c>
      <c r="M140" s="2">
        <v>8</v>
      </c>
      <c r="N140" s="6">
        <v>43</v>
      </c>
      <c r="O140">
        <v>1</v>
      </c>
      <c r="P140" s="3">
        <v>26</v>
      </c>
      <c r="Q140" s="4">
        <v>8.6999999999999993</v>
      </c>
      <c r="R140" s="2">
        <v>1</v>
      </c>
    </row>
    <row r="141" spans="1:18" ht="15.75" x14ac:dyDescent="0.25">
      <c r="A141" s="4">
        <v>2.9</v>
      </c>
      <c r="B141" s="2">
        <v>13</v>
      </c>
      <c r="C141" s="2">
        <v>209</v>
      </c>
      <c r="E141" s="2">
        <v>70</v>
      </c>
      <c r="F141" s="2">
        <v>3</v>
      </c>
      <c r="G141" s="5">
        <v>1.4159999999999999</v>
      </c>
      <c r="H141" s="2">
        <v>85</v>
      </c>
      <c r="I141">
        <v>169</v>
      </c>
      <c r="J141" s="2">
        <v>2</v>
      </c>
      <c r="K141" s="9">
        <v>1</v>
      </c>
      <c r="L141" s="2">
        <v>45</v>
      </c>
      <c r="M141" s="2">
        <v>6</v>
      </c>
      <c r="N141" s="6">
        <v>40</v>
      </c>
      <c r="O141">
        <v>0</v>
      </c>
      <c r="P141" s="3">
        <v>57</v>
      </c>
      <c r="Q141" s="4">
        <v>12.8</v>
      </c>
      <c r="R141" s="2">
        <v>1</v>
      </c>
    </row>
    <row r="142" spans="1:18" ht="15.75" x14ac:dyDescent="0.25">
      <c r="A142" s="4">
        <v>1.7</v>
      </c>
      <c r="B142" s="2">
        <v>2</v>
      </c>
      <c r="C142" s="2">
        <v>70</v>
      </c>
      <c r="E142" s="2">
        <v>44</v>
      </c>
      <c r="F142" s="2">
        <v>3</v>
      </c>
      <c r="G142" s="5">
        <v>0.115</v>
      </c>
      <c r="H142" s="2">
        <v>137</v>
      </c>
      <c r="I142">
        <v>4</v>
      </c>
      <c r="J142" s="2">
        <v>3</v>
      </c>
      <c r="K142" s="9">
        <v>0</v>
      </c>
      <c r="L142" s="2">
        <v>46</v>
      </c>
      <c r="M142" s="2">
        <v>6</v>
      </c>
      <c r="N142" s="6">
        <v>29</v>
      </c>
      <c r="O142">
        <v>0</v>
      </c>
      <c r="P142" s="3">
        <v>19</v>
      </c>
      <c r="Q142" s="4">
        <v>6.6</v>
      </c>
      <c r="R142" s="2">
        <v>0</v>
      </c>
    </row>
    <row r="143" spans="1:18" ht="15.75" x14ac:dyDescent="0.25">
      <c r="A143" s="4">
        <v>3</v>
      </c>
      <c r="B143" s="2">
        <v>7</v>
      </c>
      <c r="C143" s="2">
        <v>185</v>
      </c>
      <c r="E143" s="2">
        <v>75</v>
      </c>
      <c r="F143" s="2">
        <v>2</v>
      </c>
      <c r="G143" s="5">
        <v>0.995</v>
      </c>
      <c r="H143" s="2">
        <v>99</v>
      </c>
      <c r="I143">
        <v>49</v>
      </c>
      <c r="J143" s="2">
        <v>2</v>
      </c>
      <c r="K143" s="9">
        <v>1</v>
      </c>
      <c r="L143" s="2">
        <v>30</v>
      </c>
      <c r="M143" s="2">
        <v>10</v>
      </c>
      <c r="N143" s="6">
        <v>39</v>
      </c>
      <c r="O143">
        <v>1</v>
      </c>
      <c r="P143" s="3">
        <v>58</v>
      </c>
      <c r="Q143" s="4">
        <v>17</v>
      </c>
      <c r="R143" s="2">
        <v>1</v>
      </c>
    </row>
    <row r="144" spans="1:18" ht="15.75" x14ac:dyDescent="0.25">
      <c r="A144" s="4">
        <v>3</v>
      </c>
      <c r="B144" s="2">
        <v>4</v>
      </c>
      <c r="C144" s="2">
        <v>209</v>
      </c>
      <c r="E144" s="2">
        <v>68</v>
      </c>
      <c r="F144" s="2">
        <v>2</v>
      </c>
      <c r="G144" s="5">
        <v>2.3519999999999999</v>
      </c>
      <c r="H144" s="2">
        <v>85</v>
      </c>
      <c r="I144">
        <v>16</v>
      </c>
      <c r="J144" s="2">
        <v>0</v>
      </c>
      <c r="K144" s="9">
        <v>1</v>
      </c>
      <c r="L144" s="2">
        <v>30</v>
      </c>
      <c r="M144" s="2">
        <v>12</v>
      </c>
      <c r="N144" s="6">
        <v>50</v>
      </c>
      <c r="O144">
        <v>1</v>
      </c>
      <c r="P144" s="3">
        <v>51</v>
      </c>
      <c r="Q144" s="4">
        <v>16.7</v>
      </c>
      <c r="R144" s="2">
        <v>1</v>
      </c>
    </row>
    <row r="145" spans="1:18" ht="15.75" x14ac:dyDescent="0.25">
      <c r="A145" s="4">
        <v>3.4</v>
      </c>
      <c r="B145" s="2">
        <v>9</v>
      </c>
      <c r="C145" s="2">
        <v>175</v>
      </c>
      <c r="E145" s="2">
        <v>84</v>
      </c>
      <c r="F145" s="2">
        <v>2</v>
      </c>
      <c r="G145" s="5">
        <v>1.2589999999999999</v>
      </c>
      <c r="H145" s="2">
        <v>84</v>
      </c>
      <c r="I145">
        <v>81</v>
      </c>
      <c r="J145" s="2">
        <v>1</v>
      </c>
      <c r="K145" s="9">
        <v>1</v>
      </c>
      <c r="L145" s="2">
        <v>31</v>
      </c>
      <c r="M145" s="2">
        <v>8</v>
      </c>
      <c r="N145" s="6">
        <v>37</v>
      </c>
      <c r="O145">
        <v>1</v>
      </c>
      <c r="P145" s="3">
        <v>76</v>
      </c>
      <c r="Q145" s="4">
        <v>15.9</v>
      </c>
      <c r="R145" s="2">
        <v>1</v>
      </c>
    </row>
    <row r="146" spans="1:18" ht="15.75" x14ac:dyDescent="0.25">
      <c r="A146" s="4">
        <v>2</v>
      </c>
      <c r="B146" s="2">
        <v>3</v>
      </c>
      <c r="C146" s="2">
        <v>118</v>
      </c>
      <c r="E146" s="2">
        <v>51</v>
      </c>
      <c r="F146" s="2">
        <v>4</v>
      </c>
      <c r="G146" s="5">
        <v>1.464</v>
      </c>
      <c r="H146" s="2">
        <v>115</v>
      </c>
      <c r="I146">
        <v>9</v>
      </c>
      <c r="J146" s="2">
        <v>4</v>
      </c>
      <c r="K146" s="9">
        <v>0</v>
      </c>
      <c r="L146" s="2">
        <v>46</v>
      </c>
      <c r="M146" s="2">
        <v>6</v>
      </c>
      <c r="N146" s="6">
        <v>33</v>
      </c>
      <c r="O146">
        <v>0</v>
      </c>
      <c r="P146" s="3">
        <v>31</v>
      </c>
      <c r="Q146" s="4">
        <v>7.9</v>
      </c>
      <c r="R146" s="2">
        <v>1</v>
      </c>
    </row>
    <row r="147" spans="1:18" ht="15.75" x14ac:dyDescent="0.25">
      <c r="A147" s="4">
        <v>3.3</v>
      </c>
      <c r="B147" s="2">
        <v>5</v>
      </c>
      <c r="C147" s="2">
        <v>253</v>
      </c>
      <c r="E147" s="2">
        <v>88</v>
      </c>
      <c r="F147" s="2">
        <v>3</v>
      </c>
      <c r="G147" s="5">
        <v>0.504</v>
      </c>
      <c r="H147" s="2">
        <v>124</v>
      </c>
      <c r="I147">
        <v>25</v>
      </c>
      <c r="J147" s="2">
        <v>3</v>
      </c>
      <c r="K147" s="9">
        <v>1</v>
      </c>
      <c r="L147" s="2">
        <v>42</v>
      </c>
      <c r="M147" s="2">
        <v>9</v>
      </c>
      <c r="N147" s="6">
        <v>35</v>
      </c>
      <c r="O147">
        <v>1</v>
      </c>
      <c r="P147" s="3">
        <v>63</v>
      </c>
      <c r="Q147" s="4">
        <v>14.1</v>
      </c>
      <c r="R147" s="2">
        <v>0</v>
      </c>
    </row>
    <row r="148" spans="1:18" ht="15.75" x14ac:dyDescent="0.25">
      <c r="A148" s="4">
        <v>1.7</v>
      </c>
      <c r="B148" s="2">
        <v>19</v>
      </c>
      <c r="C148" s="2">
        <v>20</v>
      </c>
      <c r="E148" s="2">
        <v>58</v>
      </c>
      <c r="F148" s="2">
        <v>3</v>
      </c>
      <c r="G148" s="5">
        <v>0.44700000000000001</v>
      </c>
      <c r="H148" s="2">
        <v>129</v>
      </c>
      <c r="I148">
        <v>361</v>
      </c>
      <c r="J148" s="2">
        <v>4</v>
      </c>
      <c r="K148" s="9">
        <v>0</v>
      </c>
      <c r="L148" s="2">
        <v>43</v>
      </c>
      <c r="M148" s="2">
        <v>10</v>
      </c>
      <c r="N148" s="6">
        <v>42</v>
      </c>
      <c r="O148">
        <v>0</v>
      </c>
      <c r="P148" s="3">
        <v>35</v>
      </c>
      <c r="Q148" s="4">
        <v>8.1</v>
      </c>
      <c r="R148" s="2">
        <v>1</v>
      </c>
    </row>
    <row r="149" spans="1:18" ht="15.75" x14ac:dyDescent="0.25">
      <c r="A149" s="4">
        <v>2.9</v>
      </c>
      <c r="B149" s="2">
        <v>17</v>
      </c>
      <c r="C149" s="2">
        <v>103</v>
      </c>
      <c r="E149" s="2">
        <v>66</v>
      </c>
      <c r="F149" s="2">
        <v>3</v>
      </c>
      <c r="G149" s="5">
        <v>2.62</v>
      </c>
      <c r="H149" s="2">
        <v>102</v>
      </c>
      <c r="I149">
        <v>289</v>
      </c>
      <c r="J149" s="2">
        <v>2</v>
      </c>
      <c r="K149" s="9">
        <v>1</v>
      </c>
      <c r="L149" s="2">
        <v>39</v>
      </c>
      <c r="M149" s="2">
        <v>8</v>
      </c>
      <c r="N149" s="6">
        <v>50</v>
      </c>
      <c r="O149">
        <v>0</v>
      </c>
      <c r="P149" s="3">
        <v>48</v>
      </c>
      <c r="Q149" s="4">
        <v>13.6</v>
      </c>
      <c r="R149" s="2">
        <v>0</v>
      </c>
    </row>
    <row r="150" spans="1:18" ht="15.75" x14ac:dyDescent="0.25">
      <c r="A150" s="4">
        <v>2</v>
      </c>
      <c r="B150" s="2">
        <v>8</v>
      </c>
      <c r="C150" s="2">
        <v>120</v>
      </c>
      <c r="E150" s="2">
        <v>55</v>
      </c>
      <c r="F150" s="2">
        <v>3</v>
      </c>
      <c r="G150" s="5">
        <v>1.1679999999999999</v>
      </c>
      <c r="H150" s="2">
        <v>114</v>
      </c>
      <c r="I150">
        <v>64</v>
      </c>
      <c r="J150" s="2">
        <v>3</v>
      </c>
      <c r="K150" s="9">
        <v>0</v>
      </c>
      <c r="L150" s="2">
        <v>52</v>
      </c>
      <c r="M150" s="2">
        <v>10</v>
      </c>
      <c r="N150" s="6">
        <v>40</v>
      </c>
      <c r="O150">
        <v>0</v>
      </c>
      <c r="P150" s="3">
        <v>34</v>
      </c>
      <c r="Q150" s="4">
        <v>10</v>
      </c>
      <c r="R150" s="2">
        <v>1</v>
      </c>
    </row>
    <row r="151" spans="1:18" ht="15.75" x14ac:dyDescent="0.25">
      <c r="A151" s="4">
        <v>2.2000000000000002</v>
      </c>
      <c r="B151" s="2">
        <v>9</v>
      </c>
      <c r="C151" s="2">
        <v>102</v>
      </c>
      <c r="E151" s="2">
        <v>60</v>
      </c>
      <c r="F151" s="2">
        <v>2</v>
      </c>
      <c r="G151" s="5">
        <v>3.2000000000000001E-2</v>
      </c>
      <c r="H151" s="2">
        <v>135</v>
      </c>
      <c r="I151">
        <v>81</v>
      </c>
      <c r="J151" s="2">
        <v>5</v>
      </c>
      <c r="K151" s="9">
        <v>1</v>
      </c>
      <c r="L151" s="2">
        <v>35</v>
      </c>
      <c r="M151" s="2">
        <v>8</v>
      </c>
      <c r="N151" s="6">
        <v>32</v>
      </c>
      <c r="O151">
        <v>0</v>
      </c>
      <c r="P151" s="3">
        <v>37</v>
      </c>
      <c r="Q151" s="4">
        <v>11.6</v>
      </c>
      <c r="R151" s="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A4BF-00BF-4A39-99D5-B2011A5F3336}">
  <dimension ref="A1:Q64"/>
  <sheetViews>
    <sheetView tabSelected="1" topLeftCell="A7" workbookViewId="0">
      <selection activeCell="A44" sqref="A44"/>
    </sheetView>
  </sheetViews>
  <sheetFormatPr defaultColWidth="8.85546875" defaultRowHeight="15" x14ac:dyDescent="0.25"/>
  <cols>
    <col min="1" max="1" width="21" customWidth="1"/>
    <col min="2" max="2" width="22" customWidth="1"/>
    <col min="3" max="3" width="24.85546875" customWidth="1"/>
    <col min="4" max="4" width="22" customWidth="1"/>
    <col min="5" max="5" width="24.140625" customWidth="1"/>
    <col min="6" max="6" width="19.85546875" customWidth="1"/>
    <col min="7" max="7" width="26.85546875" customWidth="1"/>
    <col min="8" max="8" width="25.7109375" customWidth="1"/>
    <col min="9" max="9" width="18.28515625" customWidth="1"/>
  </cols>
  <sheetData>
    <row r="1" spans="1:17" x14ac:dyDescent="0.25">
      <c r="A1" s="31"/>
      <c r="B1" s="31" t="s">
        <v>34</v>
      </c>
      <c r="C1" s="31" t="s">
        <v>22</v>
      </c>
      <c r="D1" s="31" t="s">
        <v>12</v>
      </c>
      <c r="E1" s="31" t="s">
        <v>17</v>
      </c>
      <c r="F1" s="31" t="s">
        <v>69</v>
      </c>
      <c r="G1" s="31" t="s">
        <v>14</v>
      </c>
      <c r="H1" s="31" t="s">
        <v>13</v>
      </c>
      <c r="I1" s="31" t="s">
        <v>16</v>
      </c>
      <c r="J1" s="31" t="s">
        <v>19</v>
      </c>
      <c r="K1" s="31" t="s">
        <v>20</v>
      </c>
      <c r="L1" s="31" t="s">
        <v>21</v>
      </c>
      <c r="M1" s="31" t="s">
        <v>23</v>
      </c>
      <c r="N1" s="31" t="s">
        <v>33</v>
      </c>
      <c r="O1" s="31" t="s">
        <v>24</v>
      </c>
      <c r="P1" s="31" t="s">
        <v>11</v>
      </c>
      <c r="Q1" s="31" t="s">
        <v>18</v>
      </c>
    </row>
    <row r="2" spans="1:17" x14ac:dyDescent="0.25">
      <c r="A2" s="29" t="s">
        <v>34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25">
      <c r="A3" s="29" t="s">
        <v>22</v>
      </c>
      <c r="B3" s="29">
        <v>-0.10915820770961249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x14ac:dyDescent="0.25">
      <c r="A4" s="29" t="s">
        <v>12</v>
      </c>
      <c r="B4" s="29">
        <v>1.2553150277961726E-3</v>
      </c>
      <c r="C4" s="29">
        <v>-6.1127420473628034E-2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x14ac:dyDescent="0.25">
      <c r="A5" s="29" t="s">
        <v>17</v>
      </c>
      <c r="B5" s="29">
        <v>-3.0379635440954667E-2</v>
      </c>
      <c r="C5" s="29">
        <v>6.6386339278294001E-2</v>
      </c>
      <c r="D5" s="29">
        <v>-0.4552161026111014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7" x14ac:dyDescent="0.25">
      <c r="A6" s="29" t="s">
        <v>69</v>
      </c>
      <c r="B6" s="29">
        <v>-2.8844672857866242E-2</v>
      </c>
      <c r="C6" s="29">
        <v>0.10468962248031122</v>
      </c>
      <c r="D6" s="29">
        <v>-6.3697846596700081E-2</v>
      </c>
      <c r="E6" s="29">
        <v>-9.2413352329108023E-2</v>
      </c>
      <c r="F6" s="29">
        <v>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7" x14ac:dyDescent="0.25">
      <c r="A7" s="29" t="s">
        <v>14</v>
      </c>
      <c r="B7" s="29">
        <v>0.92494601194435899</v>
      </c>
      <c r="C7" s="29">
        <v>-8.2404837836726474E-2</v>
      </c>
      <c r="D7" s="29">
        <v>7.8593440422867353E-2</v>
      </c>
      <c r="E7" s="29">
        <v>-0.11635833228313222</v>
      </c>
      <c r="F7" s="29">
        <v>-6.9393672287660566E-2</v>
      </c>
      <c r="G7" s="29">
        <v>1</v>
      </c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5">
      <c r="A8" s="29" t="s">
        <v>13</v>
      </c>
      <c r="B8" s="29">
        <v>0.73973541046407287</v>
      </c>
      <c r="C8" s="29">
        <v>-2.9464431600584953E-2</v>
      </c>
      <c r="D8" s="29">
        <v>3.9804302065437037E-2</v>
      </c>
      <c r="E8" s="29">
        <v>-8.7545424408770209E-2</v>
      </c>
      <c r="F8" s="29">
        <v>-4.4655768815449005E-2</v>
      </c>
      <c r="G8" s="29">
        <v>0.7959063161094394</v>
      </c>
      <c r="H8" s="29">
        <v>1</v>
      </c>
      <c r="I8" s="29"/>
      <c r="J8" s="29"/>
      <c r="K8" s="29"/>
      <c r="L8" s="29"/>
      <c r="M8" s="29"/>
      <c r="N8" s="29"/>
      <c r="O8" s="29"/>
      <c r="P8" s="29"/>
      <c r="Q8" s="29"/>
    </row>
    <row r="9" spans="1:17" x14ac:dyDescent="0.25">
      <c r="A9" s="29" t="s">
        <v>16</v>
      </c>
      <c r="B9" s="29">
        <v>-0.21463664100421898</v>
      </c>
      <c r="C9" s="29">
        <v>0.13479643259832944</v>
      </c>
      <c r="D9" s="29">
        <v>-0.27667767771321217</v>
      </c>
      <c r="E9" s="29">
        <v>0.37366977099343679</v>
      </c>
      <c r="F9" s="29">
        <v>3.6073663554098169E-2</v>
      </c>
      <c r="G9" s="29">
        <v>-0.2300754807224637</v>
      </c>
      <c r="H9" s="29">
        <v>-0.19783080256432672</v>
      </c>
      <c r="I9" s="29">
        <v>1</v>
      </c>
      <c r="J9" s="29"/>
      <c r="K9" s="29"/>
      <c r="L9" s="29"/>
      <c r="M9" s="29"/>
      <c r="N9" s="29"/>
      <c r="O9" s="29"/>
      <c r="P9" s="29"/>
      <c r="Q9" s="29"/>
    </row>
    <row r="10" spans="1:17" x14ac:dyDescent="0.25">
      <c r="A10" s="29" t="s">
        <v>19</v>
      </c>
      <c r="B10" s="29">
        <v>0.41908964366321272</v>
      </c>
      <c r="C10" s="29">
        <v>-0.13774327138044903</v>
      </c>
      <c r="D10" s="29">
        <v>0.11075439745492108</v>
      </c>
      <c r="E10" s="29">
        <v>-0.14136994032565614</v>
      </c>
      <c r="F10" s="29">
        <v>-0.21893353945058922</v>
      </c>
      <c r="G10" s="29">
        <v>0.43649683333043288</v>
      </c>
      <c r="H10" s="29">
        <v>0.46216671278453669</v>
      </c>
      <c r="I10" s="29">
        <v>-0.24494449828595602</v>
      </c>
      <c r="J10" s="29">
        <v>1</v>
      </c>
      <c r="K10" s="29"/>
      <c r="L10" s="29"/>
      <c r="M10" s="29"/>
      <c r="N10" s="29"/>
      <c r="O10" s="29"/>
      <c r="P10" s="29"/>
      <c r="Q10" s="29"/>
    </row>
    <row r="11" spans="1:17" x14ac:dyDescent="0.25">
      <c r="A11" s="29" t="s">
        <v>20</v>
      </c>
      <c r="B11" s="29">
        <v>5.2268881811103007E-2</v>
      </c>
      <c r="C11" s="29">
        <v>0.46518719734188729</v>
      </c>
      <c r="D11" s="29">
        <v>8.0527398341354028E-3</v>
      </c>
      <c r="E11" s="29">
        <v>0.11337949844302829</v>
      </c>
      <c r="F11" s="29">
        <v>0.17756347080609713</v>
      </c>
      <c r="G11" s="29">
        <v>-1.8917695250136226E-2</v>
      </c>
      <c r="H11" s="29">
        <v>2.0091899206972321E-2</v>
      </c>
      <c r="I11" s="29">
        <v>3.9987668158652213E-2</v>
      </c>
      <c r="J11" s="29">
        <v>-0.13102036763344119</v>
      </c>
      <c r="K11" s="29">
        <v>1</v>
      </c>
      <c r="L11" s="29"/>
      <c r="M11" s="29"/>
      <c r="N11" s="29"/>
      <c r="O11" s="29"/>
      <c r="P11" s="29"/>
      <c r="Q11" s="29"/>
    </row>
    <row r="12" spans="1:17" x14ac:dyDescent="0.25">
      <c r="A12" s="29" t="s">
        <v>21</v>
      </c>
      <c r="B12" s="29">
        <v>0.23436299324370363</v>
      </c>
      <c r="C12" s="29">
        <v>-0.21675729660106879</v>
      </c>
      <c r="D12" s="29">
        <v>-8.8266221430490469E-2</v>
      </c>
      <c r="E12" s="29">
        <v>9.8394447851928982E-2</v>
      </c>
      <c r="F12" s="29">
        <v>-0.17382100205116294</v>
      </c>
      <c r="G12" s="29">
        <v>0.26098025219790127</v>
      </c>
      <c r="H12" s="29">
        <v>0.37374950969766724</v>
      </c>
      <c r="I12" s="29">
        <v>-6.3296312862953313E-2</v>
      </c>
      <c r="J12" s="29">
        <v>0.28366578072093696</v>
      </c>
      <c r="K12" s="29">
        <v>5.1210562723216016E-2</v>
      </c>
      <c r="L12" s="29">
        <v>1</v>
      </c>
      <c r="M12" s="29"/>
      <c r="N12" s="29"/>
      <c r="O12" s="29"/>
      <c r="P12" s="29"/>
      <c r="Q12" s="29"/>
    </row>
    <row r="13" spans="1:17" x14ac:dyDescent="0.25">
      <c r="A13" s="29" t="s">
        <v>23</v>
      </c>
      <c r="B13" s="29">
        <v>-0.11040005458725689</v>
      </c>
      <c r="C13" s="29">
        <v>-1.6706835561097453E-2</v>
      </c>
      <c r="D13" s="29">
        <v>0.24268783418080622</v>
      </c>
      <c r="E13" s="29">
        <v>-0.23377747683887456</v>
      </c>
      <c r="F13" s="29">
        <v>0.58752871210175306</v>
      </c>
      <c r="G13" s="29">
        <v>-3.9537752081770142E-2</v>
      </c>
      <c r="H13" s="29">
        <v>-3.5361711748531803E-2</v>
      </c>
      <c r="I13" s="29">
        <v>-0.11729834470191974</v>
      </c>
      <c r="J13" s="29">
        <v>-1.0992148987643235E-2</v>
      </c>
      <c r="K13" s="29">
        <v>-2.5149223920559054E-2</v>
      </c>
      <c r="L13" s="29">
        <v>-8.8360533142823341E-2</v>
      </c>
      <c r="M13" s="29">
        <v>1</v>
      </c>
      <c r="N13" s="29"/>
      <c r="O13" s="29"/>
      <c r="P13" s="29"/>
      <c r="Q13" s="29"/>
    </row>
    <row r="14" spans="1:17" x14ac:dyDescent="0.25">
      <c r="A14" s="29" t="s">
        <v>33</v>
      </c>
      <c r="B14" s="29">
        <v>0.24870853641206828</v>
      </c>
      <c r="C14" s="29">
        <v>-0.38358711160772235</v>
      </c>
      <c r="D14" s="29">
        <v>-3.1916313542160742E-2</v>
      </c>
      <c r="E14" s="29">
        <v>5.1722506445331098E-3</v>
      </c>
      <c r="F14" s="29">
        <v>-9.2128588323757324E-2</v>
      </c>
      <c r="G14" s="29">
        <v>0.24749688808941572</v>
      </c>
      <c r="H14" s="29">
        <v>0.31885294289788974</v>
      </c>
      <c r="I14" s="29">
        <v>-0.107687668904023</v>
      </c>
      <c r="J14" s="29">
        <v>0.33613972452122481</v>
      </c>
      <c r="K14" s="29">
        <v>-0.27267684138186138</v>
      </c>
      <c r="L14" s="29">
        <v>0.49580258393872734</v>
      </c>
      <c r="M14" s="29">
        <v>3.6556690802929018E-2</v>
      </c>
      <c r="N14" s="29">
        <v>1</v>
      </c>
      <c r="O14" s="29"/>
      <c r="P14" s="29"/>
      <c r="Q14" s="29"/>
    </row>
    <row r="15" spans="1:17" x14ac:dyDescent="0.25">
      <c r="A15" s="29" t="s">
        <v>24</v>
      </c>
      <c r="B15" s="29">
        <v>0.76390626499893044</v>
      </c>
      <c r="C15" s="29">
        <v>-0.12222726482587697</v>
      </c>
      <c r="D15" s="29">
        <v>2.0256062042127113E-2</v>
      </c>
      <c r="E15" s="29">
        <v>-0.11578241223016765</v>
      </c>
      <c r="F15" s="29">
        <v>-4.5522246729629068E-2</v>
      </c>
      <c r="G15" s="29">
        <v>0.70282073981647664</v>
      </c>
      <c r="H15" s="29">
        <v>0.53709218303305062</v>
      </c>
      <c r="I15" s="29">
        <v>-0.17206318975439022</v>
      </c>
      <c r="J15" s="29">
        <v>0.36896106964700742</v>
      </c>
      <c r="K15" s="29">
        <v>-1.9405545201118056E-2</v>
      </c>
      <c r="L15" s="29">
        <v>0.18000803787253306</v>
      </c>
      <c r="M15" s="29">
        <v>-0.11571711914004978</v>
      </c>
      <c r="N15" s="29">
        <v>0.27668101401086642</v>
      </c>
      <c r="O15" s="29">
        <v>1</v>
      </c>
      <c r="P15" s="29"/>
      <c r="Q15" s="29"/>
    </row>
    <row r="16" spans="1:17" x14ac:dyDescent="0.25">
      <c r="A16" s="29" t="s">
        <v>11</v>
      </c>
      <c r="B16" s="29">
        <v>0.73682110933327571</v>
      </c>
      <c r="C16" s="29">
        <v>-0.18042928324545329</v>
      </c>
      <c r="D16" s="29">
        <v>7.2016432359314708E-2</v>
      </c>
      <c r="E16" s="29">
        <v>-9.1480084373456783E-2</v>
      </c>
      <c r="F16" s="29">
        <v>-0.18517387859711512</v>
      </c>
      <c r="G16" s="29">
        <v>0.81250606586306673</v>
      </c>
      <c r="H16" s="29">
        <v>0.84221888860671723</v>
      </c>
      <c r="I16" s="29">
        <v>-0.31032492168318238</v>
      </c>
      <c r="J16" s="29">
        <v>0.54704367199455262</v>
      </c>
      <c r="K16" s="29">
        <v>-0.14814932436897005</v>
      </c>
      <c r="L16" s="29">
        <v>0.50180591250724316</v>
      </c>
      <c r="M16" s="29">
        <v>-3.1901479344252685E-2</v>
      </c>
      <c r="N16" s="29">
        <v>0.38731617615367542</v>
      </c>
      <c r="O16" s="29">
        <v>0.57139390802953627</v>
      </c>
      <c r="P16" s="29">
        <v>1</v>
      </c>
      <c r="Q16" s="29"/>
    </row>
    <row r="17" spans="1:17" ht="15.75" thickBot="1" x14ac:dyDescent="0.3">
      <c r="A17" s="30" t="s">
        <v>18</v>
      </c>
      <c r="B17" s="30">
        <v>0.12178649007603699</v>
      </c>
      <c r="C17" s="30">
        <v>-0.1068960035787194</v>
      </c>
      <c r="D17" s="30">
        <v>8.7835796961221319E-2</v>
      </c>
      <c r="E17" s="30">
        <v>-2.4541210685796858E-2</v>
      </c>
      <c r="F17" s="30">
        <v>-1.1501001871812164E-2</v>
      </c>
      <c r="G17" s="37">
        <v>0.121227435539054</v>
      </c>
      <c r="H17" s="30">
        <v>8.3775321862760835E-2</v>
      </c>
      <c r="I17" s="30">
        <v>0.11967272673544904</v>
      </c>
      <c r="J17" s="30">
        <v>-3.7781136250272067E-2</v>
      </c>
      <c r="K17" s="30">
        <v>-0.17485289061277304</v>
      </c>
      <c r="L17" s="30">
        <v>4.6533378565231244E-2</v>
      </c>
      <c r="M17" s="30">
        <v>-1.8936403138646214E-2</v>
      </c>
      <c r="N17" s="30">
        <v>-0.10379331920582748</v>
      </c>
      <c r="O17" s="30">
        <v>0.10631366060173973</v>
      </c>
      <c r="P17" s="30">
        <v>0.11084370763740548</v>
      </c>
      <c r="Q17" s="30">
        <v>1</v>
      </c>
    </row>
    <row r="19" spans="1:17" x14ac:dyDescent="0.25">
      <c r="A19" s="110" t="s">
        <v>145</v>
      </c>
    </row>
    <row r="20" spans="1:17" x14ac:dyDescent="0.25">
      <c r="A20" s="110" t="s">
        <v>218</v>
      </c>
    </row>
    <row r="21" spans="1:17" x14ac:dyDescent="0.25">
      <c r="A21" s="110" t="s">
        <v>220</v>
      </c>
    </row>
    <row r="22" spans="1:17" x14ac:dyDescent="0.25">
      <c r="A22" s="110" t="s">
        <v>217</v>
      </c>
    </row>
    <row r="23" spans="1:17" ht="15.75" thickBot="1" x14ac:dyDescent="0.3"/>
    <row r="24" spans="1:17" x14ac:dyDescent="0.25">
      <c r="A24" s="31"/>
      <c r="B24" s="31" t="s">
        <v>34</v>
      </c>
      <c r="C24" s="31" t="s">
        <v>22</v>
      </c>
      <c r="D24" s="31" t="s">
        <v>12</v>
      </c>
      <c r="E24" s="31" t="s">
        <v>17</v>
      </c>
      <c r="F24" s="31" t="s">
        <v>69</v>
      </c>
      <c r="G24" s="31" t="s">
        <v>13</v>
      </c>
      <c r="H24" s="31" t="s">
        <v>16</v>
      </c>
      <c r="I24" s="31" t="s">
        <v>19</v>
      </c>
      <c r="J24" s="31" t="s">
        <v>20</v>
      </c>
      <c r="K24" s="31" t="s">
        <v>21</v>
      </c>
      <c r="L24" s="31" t="s">
        <v>23</v>
      </c>
      <c r="M24" s="31" t="s">
        <v>33</v>
      </c>
      <c r="N24" s="31" t="s">
        <v>24</v>
      </c>
      <c r="O24" s="31" t="s">
        <v>11</v>
      </c>
      <c r="P24" s="31" t="s">
        <v>18</v>
      </c>
    </row>
    <row r="25" spans="1:17" x14ac:dyDescent="0.25">
      <c r="A25" s="29" t="s">
        <v>34</v>
      </c>
      <c r="B25" s="29">
        <v>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17" x14ac:dyDescent="0.25">
      <c r="A26" s="29" t="s">
        <v>22</v>
      </c>
      <c r="B26" s="29">
        <v>-0.10915820770961249</v>
      </c>
      <c r="C26" s="29">
        <v>1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1:17" x14ac:dyDescent="0.25">
      <c r="A27" s="29" t="s">
        <v>12</v>
      </c>
      <c r="B27" s="29">
        <v>1.2553150277961726E-3</v>
      </c>
      <c r="C27" s="29">
        <v>-6.1127420473628034E-2</v>
      </c>
      <c r="D27" s="29">
        <v>1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1:17" x14ac:dyDescent="0.25">
      <c r="A28" s="29" t="s">
        <v>17</v>
      </c>
      <c r="B28" s="29">
        <v>-3.0379635440954667E-2</v>
      </c>
      <c r="C28" s="29">
        <v>6.6386339278294001E-2</v>
      </c>
      <c r="D28" s="29">
        <v>-0.4552161026111014</v>
      </c>
      <c r="E28" s="29">
        <v>1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7" x14ac:dyDescent="0.25">
      <c r="A29" s="29" t="s">
        <v>69</v>
      </c>
      <c r="B29" s="29">
        <v>-2.8844672857866242E-2</v>
      </c>
      <c r="C29" s="29">
        <v>0.10468962248031122</v>
      </c>
      <c r="D29" s="29">
        <v>-6.3697846596700081E-2</v>
      </c>
      <c r="E29" s="29">
        <v>-9.2413352329108023E-2</v>
      </c>
      <c r="F29" s="29">
        <v>1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1:17" x14ac:dyDescent="0.25">
      <c r="A30" s="29" t="s">
        <v>13</v>
      </c>
      <c r="B30" s="29">
        <v>0.73973541046407287</v>
      </c>
      <c r="C30" s="29">
        <v>-2.9464431600584953E-2</v>
      </c>
      <c r="D30" s="29">
        <v>3.9804302065437037E-2</v>
      </c>
      <c r="E30" s="29">
        <v>-8.7545424408770209E-2</v>
      </c>
      <c r="F30" s="29">
        <v>-4.4655768815449005E-2</v>
      </c>
      <c r="G30" s="29">
        <v>1</v>
      </c>
      <c r="H30" s="29"/>
      <c r="I30" s="29"/>
      <c r="J30" s="29"/>
      <c r="K30" s="29"/>
      <c r="L30" s="29"/>
      <c r="M30" s="29"/>
      <c r="N30" s="29"/>
      <c r="O30" s="29"/>
      <c r="P30" s="29"/>
    </row>
    <row r="31" spans="1:17" x14ac:dyDescent="0.25">
      <c r="A31" s="29" t="s">
        <v>16</v>
      </c>
      <c r="B31" s="29">
        <v>-0.21463664100421898</v>
      </c>
      <c r="C31" s="29">
        <v>0.13479643259832944</v>
      </c>
      <c r="D31" s="29">
        <v>-0.27667767771321217</v>
      </c>
      <c r="E31" s="29">
        <v>0.37366977099343679</v>
      </c>
      <c r="F31" s="29">
        <v>3.6073663554098169E-2</v>
      </c>
      <c r="G31" s="29">
        <v>-0.19783080256432672</v>
      </c>
      <c r="H31" s="29">
        <v>1</v>
      </c>
      <c r="I31" s="29"/>
      <c r="J31" s="29"/>
      <c r="K31" s="29"/>
      <c r="L31" s="29"/>
      <c r="M31" s="29"/>
      <c r="N31" s="29"/>
      <c r="O31" s="29"/>
      <c r="P31" s="29"/>
    </row>
    <row r="32" spans="1:17" x14ac:dyDescent="0.25">
      <c r="A32" s="29" t="s">
        <v>19</v>
      </c>
      <c r="B32" s="29">
        <v>0.41908964366321272</v>
      </c>
      <c r="C32" s="29">
        <v>-0.13774327138044903</v>
      </c>
      <c r="D32" s="29">
        <v>0.11075439745492108</v>
      </c>
      <c r="E32" s="29">
        <v>-0.14136994032565614</v>
      </c>
      <c r="F32" s="29">
        <v>-0.21893353945058922</v>
      </c>
      <c r="G32" s="29">
        <v>0.46216671278453669</v>
      </c>
      <c r="H32" s="29">
        <v>-0.24494449828595602</v>
      </c>
      <c r="I32" s="29">
        <v>1</v>
      </c>
      <c r="J32" s="29"/>
      <c r="K32" s="29"/>
      <c r="L32" s="29"/>
      <c r="M32" s="29"/>
      <c r="N32" s="29"/>
      <c r="O32" s="29"/>
      <c r="P32" s="29"/>
    </row>
    <row r="33" spans="1:16" x14ac:dyDescent="0.25">
      <c r="A33" s="29" t="s">
        <v>20</v>
      </c>
      <c r="B33" s="29">
        <v>5.2268881811103007E-2</v>
      </c>
      <c r="C33" s="29">
        <v>0.46518719734188729</v>
      </c>
      <c r="D33" s="29">
        <v>8.0527398341354028E-3</v>
      </c>
      <c r="E33" s="29">
        <v>0.11337949844302829</v>
      </c>
      <c r="F33" s="29">
        <v>0.17756347080609713</v>
      </c>
      <c r="G33" s="29">
        <v>2.0091899206972321E-2</v>
      </c>
      <c r="H33" s="29">
        <v>3.9987668158652213E-2</v>
      </c>
      <c r="I33" s="29">
        <v>-0.13102036763344119</v>
      </c>
      <c r="J33" s="29">
        <v>1</v>
      </c>
      <c r="K33" s="29"/>
      <c r="L33" s="29"/>
      <c r="M33" s="29"/>
      <c r="N33" s="29"/>
      <c r="O33" s="29"/>
      <c r="P33" s="29"/>
    </row>
    <row r="34" spans="1:16" x14ac:dyDescent="0.25">
      <c r="A34" s="29" t="s">
        <v>21</v>
      </c>
      <c r="B34" s="29">
        <v>0.23436299324370363</v>
      </c>
      <c r="C34" s="29">
        <v>-0.21675729660106879</v>
      </c>
      <c r="D34" s="29">
        <v>-8.8266221430490469E-2</v>
      </c>
      <c r="E34" s="29">
        <v>9.8394447851928982E-2</v>
      </c>
      <c r="F34" s="29">
        <v>-0.17382100205116294</v>
      </c>
      <c r="G34" s="29">
        <v>0.37374950969766724</v>
      </c>
      <c r="H34" s="29">
        <v>-6.3296312862953313E-2</v>
      </c>
      <c r="I34" s="29">
        <v>0.28366578072093696</v>
      </c>
      <c r="J34" s="29">
        <v>5.1210562723216016E-2</v>
      </c>
      <c r="K34" s="29">
        <v>1</v>
      </c>
      <c r="L34" s="29"/>
      <c r="M34" s="29"/>
      <c r="N34" s="29"/>
      <c r="O34" s="29"/>
      <c r="P34" s="29"/>
    </row>
    <row r="35" spans="1:16" x14ac:dyDescent="0.25">
      <c r="A35" s="29" t="s">
        <v>23</v>
      </c>
      <c r="B35" s="29">
        <v>-0.11040005458725689</v>
      </c>
      <c r="C35" s="29">
        <v>-1.6706835561097453E-2</v>
      </c>
      <c r="D35" s="29">
        <v>0.24268783418080622</v>
      </c>
      <c r="E35" s="29">
        <v>-0.23377747683887456</v>
      </c>
      <c r="F35" s="29">
        <v>0.58752871210175306</v>
      </c>
      <c r="G35" s="29">
        <v>-3.5361711748531803E-2</v>
      </c>
      <c r="H35" s="29">
        <v>-0.11729834470191974</v>
      </c>
      <c r="I35" s="29">
        <v>-1.0992148987643235E-2</v>
      </c>
      <c r="J35" s="29">
        <v>-2.5149223920559054E-2</v>
      </c>
      <c r="K35" s="29">
        <v>-8.8360533142823341E-2</v>
      </c>
      <c r="L35" s="29">
        <v>1</v>
      </c>
      <c r="M35" s="29"/>
      <c r="N35" s="29"/>
      <c r="O35" s="29"/>
      <c r="P35" s="29"/>
    </row>
    <row r="36" spans="1:16" x14ac:dyDescent="0.25">
      <c r="A36" s="29" t="s">
        <v>33</v>
      </c>
      <c r="B36" s="29">
        <v>0.24870853641206828</v>
      </c>
      <c r="C36" s="29">
        <v>-0.38358711160772235</v>
      </c>
      <c r="D36" s="29">
        <v>-3.1916313542160742E-2</v>
      </c>
      <c r="E36" s="29">
        <v>5.1722506445331098E-3</v>
      </c>
      <c r="F36" s="29">
        <v>-9.2128588323757324E-2</v>
      </c>
      <c r="G36" s="29">
        <v>0.31885294289788974</v>
      </c>
      <c r="H36" s="29">
        <v>-0.107687668904023</v>
      </c>
      <c r="I36" s="29">
        <v>0.33613972452122481</v>
      </c>
      <c r="J36" s="29">
        <v>-0.27267684138186138</v>
      </c>
      <c r="K36" s="29">
        <v>0.49580258393872734</v>
      </c>
      <c r="L36" s="29">
        <v>3.6556690802929018E-2</v>
      </c>
      <c r="M36" s="29">
        <v>1</v>
      </c>
      <c r="N36" s="29"/>
      <c r="O36" s="29"/>
      <c r="P36" s="29"/>
    </row>
    <row r="37" spans="1:16" x14ac:dyDescent="0.25">
      <c r="A37" s="29" t="s">
        <v>24</v>
      </c>
      <c r="B37" s="29">
        <v>0.76390626499893044</v>
      </c>
      <c r="C37" s="29">
        <v>-0.12222726482587697</v>
      </c>
      <c r="D37" s="29">
        <v>2.0256062042127113E-2</v>
      </c>
      <c r="E37" s="29">
        <v>-0.11578241223016765</v>
      </c>
      <c r="F37" s="29">
        <v>-4.5522246729629068E-2</v>
      </c>
      <c r="G37" s="29">
        <v>0.53709218303305062</v>
      </c>
      <c r="H37" s="29">
        <v>-0.17206318975439022</v>
      </c>
      <c r="I37" s="29">
        <v>0.36896106964700742</v>
      </c>
      <c r="J37" s="29">
        <v>-1.9405545201118056E-2</v>
      </c>
      <c r="K37" s="29">
        <v>0.18000803787253306</v>
      </c>
      <c r="L37" s="29">
        <v>-0.11571711914004978</v>
      </c>
      <c r="M37" s="29">
        <v>0.27668101401086642</v>
      </c>
      <c r="N37" s="29">
        <v>1</v>
      </c>
      <c r="O37" s="29"/>
      <c r="P37" s="29"/>
    </row>
    <row r="38" spans="1:16" x14ac:dyDescent="0.25">
      <c r="A38" s="29" t="s">
        <v>11</v>
      </c>
      <c r="B38" s="29">
        <v>0.73682110933327571</v>
      </c>
      <c r="C38" s="29">
        <v>-0.18042928324545329</v>
      </c>
      <c r="D38" s="29">
        <v>7.2016432359314708E-2</v>
      </c>
      <c r="E38" s="29">
        <v>-9.1480084373456783E-2</v>
      </c>
      <c r="F38" s="29">
        <v>-0.18517387859711512</v>
      </c>
      <c r="G38" s="29">
        <v>0.84221888860671723</v>
      </c>
      <c r="H38" s="29">
        <v>-0.31032492168318238</v>
      </c>
      <c r="I38" s="29">
        <v>0.54704367199455262</v>
      </c>
      <c r="J38" s="29">
        <v>-0.14814932436897005</v>
      </c>
      <c r="K38" s="29">
        <v>0.50180591250724316</v>
      </c>
      <c r="L38" s="29">
        <v>-3.1901479344252685E-2</v>
      </c>
      <c r="M38" s="29">
        <v>0.38731617615367542</v>
      </c>
      <c r="N38" s="29">
        <v>0.57139390802953627</v>
      </c>
      <c r="O38" s="29">
        <v>1</v>
      </c>
      <c r="P38" s="29"/>
    </row>
    <row r="39" spans="1:16" ht="15.75" thickBot="1" x14ac:dyDescent="0.3">
      <c r="A39" s="30" t="s">
        <v>18</v>
      </c>
      <c r="B39" s="30">
        <v>0.12178649007603669</v>
      </c>
      <c r="C39" s="30">
        <v>-0.1068960035787194</v>
      </c>
      <c r="D39" s="30">
        <v>8.7835796961221319E-2</v>
      </c>
      <c r="E39" s="30">
        <v>-2.4541210685796858E-2</v>
      </c>
      <c r="F39" s="30">
        <v>-1.1501001871812164E-2</v>
      </c>
      <c r="G39" s="37">
        <v>8.3775321862760835E-2</v>
      </c>
      <c r="H39" s="30">
        <v>0.11967272673544904</v>
      </c>
      <c r="I39" s="30">
        <v>-3.7781136250272067E-2</v>
      </c>
      <c r="J39" s="30">
        <v>-0.17485289061277304</v>
      </c>
      <c r="K39" s="30">
        <v>4.6533378565231244E-2</v>
      </c>
      <c r="L39" s="30">
        <v>-1.8936403138646214E-2</v>
      </c>
      <c r="M39" s="30">
        <v>-0.10379331920582748</v>
      </c>
      <c r="N39" s="30">
        <v>0.10631366060173973</v>
      </c>
      <c r="O39" s="30">
        <v>0.11084370763740548</v>
      </c>
      <c r="P39" s="30">
        <v>1</v>
      </c>
    </row>
    <row r="41" spans="1:16" x14ac:dyDescent="0.25">
      <c r="A41" s="110" t="s">
        <v>145</v>
      </c>
    </row>
    <row r="42" spans="1:16" x14ac:dyDescent="0.25">
      <c r="A42" s="110" t="s">
        <v>219</v>
      </c>
    </row>
    <row r="43" spans="1:16" x14ac:dyDescent="0.25">
      <c r="A43" s="110" t="s">
        <v>221</v>
      </c>
    </row>
    <row r="44" spans="1:16" ht="15.75" thickBot="1" x14ac:dyDescent="0.3">
      <c r="A44" s="110" t="s">
        <v>0</v>
      </c>
    </row>
    <row r="45" spans="1:16" x14ac:dyDescent="0.25">
      <c r="A45" s="31"/>
      <c r="B45" s="31" t="s">
        <v>34</v>
      </c>
      <c r="C45" s="31" t="s">
        <v>22</v>
      </c>
      <c r="D45" s="31" t="s">
        <v>12</v>
      </c>
      <c r="E45" s="31" t="s">
        <v>17</v>
      </c>
      <c r="F45" s="31" t="s">
        <v>69</v>
      </c>
      <c r="G45" s="31" t="s">
        <v>16</v>
      </c>
      <c r="H45" s="31" t="s">
        <v>19</v>
      </c>
      <c r="I45" s="31" t="s">
        <v>20</v>
      </c>
      <c r="J45" s="31" t="s">
        <v>21</v>
      </c>
      <c r="K45" s="31" t="s">
        <v>23</v>
      </c>
      <c r="L45" s="31" t="s">
        <v>33</v>
      </c>
      <c r="M45" s="31" t="s">
        <v>24</v>
      </c>
      <c r="N45" s="31" t="s">
        <v>11</v>
      </c>
      <c r="O45" s="31" t="s">
        <v>18</v>
      </c>
    </row>
    <row r="46" spans="1:16" x14ac:dyDescent="0.25">
      <c r="A46" s="29" t="s">
        <v>34</v>
      </c>
      <c r="B46" s="29">
        <v>1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6" x14ac:dyDescent="0.25">
      <c r="A47" s="29" t="s">
        <v>22</v>
      </c>
      <c r="B47" s="29">
        <v>-0.10915820770961249</v>
      </c>
      <c r="C47" s="29">
        <v>1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6" x14ac:dyDescent="0.25">
      <c r="A48" s="29" t="s">
        <v>12</v>
      </c>
      <c r="B48" s="29">
        <v>1.2553150277961726E-3</v>
      </c>
      <c r="C48" s="29">
        <v>-6.1127420473628034E-2</v>
      </c>
      <c r="D48" s="29">
        <v>1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1:15" x14ac:dyDescent="0.25">
      <c r="A49" s="29" t="s">
        <v>17</v>
      </c>
      <c r="B49" s="29">
        <v>-3.0379635440954667E-2</v>
      </c>
      <c r="C49" s="29">
        <v>6.6386339278294001E-2</v>
      </c>
      <c r="D49" s="29">
        <v>-0.4552161026111014</v>
      </c>
      <c r="E49" s="29">
        <v>1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1:15" x14ac:dyDescent="0.25">
      <c r="A50" s="29" t="s">
        <v>69</v>
      </c>
      <c r="B50" s="29">
        <v>-2.8844672857866242E-2</v>
      </c>
      <c r="C50" s="29">
        <v>0.10468962248031122</v>
      </c>
      <c r="D50" s="29">
        <v>-6.3697846596700081E-2</v>
      </c>
      <c r="E50" s="29">
        <v>-9.2413352329108023E-2</v>
      </c>
      <c r="F50" s="29">
        <v>1</v>
      </c>
      <c r="G50" s="29"/>
      <c r="H50" s="29"/>
      <c r="I50" s="29"/>
      <c r="J50" s="29"/>
      <c r="K50" s="29"/>
      <c r="L50" s="29"/>
      <c r="M50" s="29"/>
      <c r="N50" s="29"/>
      <c r="O50" s="29"/>
    </row>
    <row r="51" spans="1:15" x14ac:dyDescent="0.25">
      <c r="A51" s="29" t="s">
        <v>16</v>
      </c>
      <c r="B51" s="29">
        <v>-0.21463664100421898</v>
      </c>
      <c r="C51" s="29">
        <v>0.13479643259832944</v>
      </c>
      <c r="D51" s="29">
        <v>-0.27667767771321217</v>
      </c>
      <c r="E51" s="29">
        <v>0.37366977099343679</v>
      </c>
      <c r="F51" s="29">
        <v>3.6073663554098169E-2</v>
      </c>
      <c r="G51" s="29">
        <v>1</v>
      </c>
      <c r="H51" s="29"/>
      <c r="I51" s="29"/>
      <c r="J51" s="29"/>
      <c r="K51" s="29"/>
      <c r="L51" s="29"/>
      <c r="M51" s="29"/>
      <c r="N51" s="29"/>
      <c r="O51" s="29"/>
    </row>
    <row r="52" spans="1:15" x14ac:dyDescent="0.25">
      <c r="A52" s="29" t="s">
        <v>19</v>
      </c>
      <c r="B52" s="29">
        <v>0.41908964366321272</v>
      </c>
      <c r="C52" s="29">
        <v>-0.13774327138044903</v>
      </c>
      <c r="D52" s="29">
        <v>0.11075439745492108</v>
      </c>
      <c r="E52" s="29">
        <v>-0.14136994032565614</v>
      </c>
      <c r="F52" s="29">
        <v>-0.21893353945058922</v>
      </c>
      <c r="G52" s="29">
        <v>-0.24494449828595602</v>
      </c>
      <c r="H52" s="29">
        <v>1</v>
      </c>
      <c r="I52" s="29"/>
      <c r="J52" s="29"/>
      <c r="K52" s="29"/>
      <c r="L52" s="29"/>
      <c r="M52" s="29"/>
      <c r="N52" s="29"/>
      <c r="O52" s="29"/>
    </row>
    <row r="53" spans="1:15" x14ac:dyDescent="0.25">
      <c r="A53" s="29" t="s">
        <v>20</v>
      </c>
      <c r="B53" s="29">
        <v>5.2268881811103007E-2</v>
      </c>
      <c r="C53" s="29">
        <v>0.46518719734188729</v>
      </c>
      <c r="D53" s="29">
        <v>8.0527398341354028E-3</v>
      </c>
      <c r="E53" s="29">
        <v>0.11337949844302829</v>
      </c>
      <c r="F53" s="29">
        <v>0.17756347080609713</v>
      </c>
      <c r="G53" s="29">
        <v>3.9987668158652213E-2</v>
      </c>
      <c r="H53" s="29">
        <v>-0.13102036763344119</v>
      </c>
      <c r="I53" s="29">
        <v>1</v>
      </c>
      <c r="J53" s="29"/>
      <c r="K53" s="29"/>
      <c r="L53" s="29"/>
      <c r="M53" s="29"/>
      <c r="N53" s="29"/>
      <c r="O53" s="29"/>
    </row>
    <row r="54" spans="1:15" x14ac:dyDescent="0.25">
      <c r="A54" s="29" t="s">
        <v>21</v>
      </c>
      <c r="B54" s="29">
        <v>0.23436299324370363</v>
      </c>
      <c r="C54" s="29">
        <v>-0.21675729660106879</v>
      </c>
      <c r="D54" s="29">
        <v>-8.8266221430490469E-2</v>
      </c>
      <c r="E54" s="29">
        <v>9.8394447851928982E-2</v>
      </c>
      <c r="F54" s="29">
        <v>-0.17382100205116294</v>
      </c>
      <c r="G54" s="29">
        <v>-6.3296312862953313E-2</v>
      </c>
      <c r="H54" s="29">
        <v>0.28366578072093696</v>
      </c>
      <c r="I54" s="29">
        <v>5.1210562723216016E-2</v>
      </c>
      <c r="J54" s="29">
        <v>1</v>
      </c>
      <c r="K54" s="29"/>
      <c r="L54" s="29"/>
      <c r="M54" s="29"/>
      <c r="N54" s="29"/>
      <c r="O54" s="29"/>
    </row>
    <row r="55" spans="1:15" x14ac:dyDescent="0.25">
      <c r="A55" s="29" t="s">
        <v>23</v>
      </c>
      <c r="B55" s="29">
        <v>-0.11040005458725689</v>
      </c>
      <c r="C55" s="29">
        <v>-1.6706835561097453E-2</v>
      </c>
      <c r="D55" s="29">
        <v>0.24268783418080622</v>
      </c>
      <c r="E55" s="29">
        <v>-0.23377747683887456</v>
      </c>
      <c r="F55" s="29">
        <v>0.58752871210175306</v>
      </c>
      <c r="G55" s="29">
        <v>-0.11729834470191974</v>
      </c>
      <c r="H55" s="29">
        <v>-1.0992148987643235E-2</v>
      </c>
      <c r="I55" s="29">
        <v>-2.5149223920559054E-2</v>
      </c>
      <c r="J55" s="29">
        <v>-8.8360533142823341E-2</v>
      </c>
      <c r="K55" s="29">
        <v>1</v>
      </c>
      <c r="L55" s="29"/>
      <c r="M55" s="29"/>
      <c r="N55" s="29"/>
      <c r="O55" s="29"/>
    </row>
    <row r="56" spans="1:15" x14ac:dyDescent="0.25">
      <c r="A56" s="29" t="s">
        <v>33</v>
      </c>
      <c r="B56" s="29">
        <v>0.24870853641206828</v>
      </c>
      <c r="C56" s="29">
        <v>-0.38358711160772235</v>
      </c>
      <c r="D56" s="29">
        <v>-3.1916313542160742E-2</v>
      </c>
      <c r="E56" s="29">
        <v>5.1722506445331098E-3</v>
      </c>
      <c r="F56" s="29">
        <v>-9.2128588323757324E-2</v>
      </c>
      <c r="G56" s="29">
        <v>-0.107687668904023</v>
      </c>
      <c r="H56" s="29">
        <v>0.33613972452122481</v>
      </c>
      <c r="I56" s="29">
        <v>-0.27267684138186138</v>
      </c>
      <c r="J56" s="29">
        <v>0.49580258393872734</v>
      </c>
      <c r="K56" s="29">
        <v>3.6556690802929018E-2</v>
      </c>
      <c r="L56" s="29">
        <v>1</v>
      </c>
      <c r="M56" s="29"/>
      <c r="N56" s="29"/>
      <c r="O56" s="29"/>
    </row>
    <row r="57" spans="1:15" x14ac:dyDescent="0.25">
      <c r="A57" s="29" t="s">
        <v>24</v>
      </c>
      <c r="B57" s="29">
        <v>0.76390626499893044</v>
      </c>
      <c r="C57" s="29">
        <v>-0.12222726482587697</v>
      </c>
      <c r="D57" s="29">
        <v>2.0256062042127113E-2</v>
      </c>
      <c r="E57" s="29">
        <v>-0.11578241223016765</v>
      </c>
      <c r="F57" s="29">
        <v>-4.5522246729629068E-2</v>
      </c>
      <c r="G57" s="29">
        <v>-0.17206318975439022</v>
      </c>
      <c r="H57" s="29">
        <v>0.36896106964700742</v>
      </c>
      <c r="I57" s="29">
        <v>-1.9405545201118056E-2</v>
      </c>
      <c r="J57" s="29">
        <v>0.18000803787253306</v>
      </c>
      <c r="K57" s="29">
        <v>-0.11571711914004978</v>
      </c>
      <c r="L57" s="29">
        <v>0.27668101401086642</v>
      </c>
      <c r="M57" s="29">
        <v>1</v>
      </c>
      <c r="N57" s="29"/>
      <c r="O57" s="29"/>
    </row>
    <row r="58" spans="1:15" x14ac:dyDescent="0.25">
      <c r="A58" s="29" t="s">
        <v>11</v>
      </c>
      <c r="B58" s="29">
        <v>0.73682110933327571</v>
      </c>
      <c r="C58" s="29">
        <v>-0.18042928324545329</v>
      </c>
      <c r="D58" s="29">
        <v>7.2016432359314708E-2</v>
      </c>
      <c r="E58" s="29">
        <v>-9.1480084373456783E-2</v>
      </c>
      <c r="F58" s="29">
        <v>-0.18517387859711512</v>
      </c>
      <c r="G58" s="29">
        <v>-0.31032492168318238</v>
      </c>
      <c r="H58" s="29">
        <v>0.54704367199455262</v>
      </c>
      <c r="I58" s="29">
        <v>-0.14814932436897005</v>
      </c>
      <c r="J58" s="29">
        <v>0.50180591250724316</v>
      </c>
      <c r="K58" s="29">
        <v>-3.1901479344252685E-2</v>
      </c>
      <c r="L58" s="29">
        <v>0.38731617615367542</v>
      </c>
      <c r="M58" s="29">
        <v>0.57139390802953627</v>
      </c>
      <c r="N58" s="29">
        <v>1</v>
      </c>
      <c r="O58" s="29"/>
    </row>
    <row r="59" spans="1:15" ht="15.75" thickBot="1" x14ac:dyDescent="0.3">
      <c r="A59" s="30" t="s">
        <v>18</v>
      </c>
      <c r="B59" s="30">
        <v>0.12178649007603669</v>
      </c>
      <c r="C59" s="30">
        <v>-0.1068960035787194</v>
      </c>
      <c r="D59" s="30">
        <v>8.7835796961221319E-2</v>
      </c>
      <c r="E59" s="30">
        <v>-2.4541210685796858E-2</v>
      </c>
      <c r="F59" s="30">
        <v>-1.1501001871812164E-2</v>
      </c>
      <c r="G59" s="30">
        <v>0.11967272673544904</v>
      </c>
      <c r="H59" s="30">
        <v>-3.7781136250272067E-2</v>
      </c>
      <c r="I59" s="30">
        <v>-0.17485289061277304</v>
      </c>
      <c r="J59" s="30">
        <v>4.6533378565231244E-2</v>
      </c>
      <c r="K59" s="30">
        <v>-1.8936403138646214E-2</v>
      </c>
      <c r="L59" s="30">
        <v>-0.10379331920582748</v>
      </c>
      <c r="M59" s="30">
        <v>0.10631366060173973</v>
      </c>
      <c r="N59" s="30">
        <v>0.11084370763740548</v>
      </c>
      <c r="O59" s="30">
        <v>1</v>
      </c>
    </row>
    <row r="61" spans="1:15" x14ac:dyDescent="0.25">
      <c r="A61" s="110" t="s">
        <v>145</v>
      </c>
    </row>
    <row r="62" spans="1:15" x14ac:dyDescent="0.25">
      <c r="A62" s="110" t="s">
        <v>223</v>
      </c>
    </row>
    <row r="63" spans="1:15" x14ac:dyDescent="0.25">
      <c r="A63" s="110" t="s">
        <v>222</v>
      </c>
    </row>
    <row r="64" spans="1:15" x14ac:dyDescent="0.25">
      <c r="A64" s="110"/>
    </row>
  </sheetData>
  <conditionalFormatting sqref="B2:P16">
    <cfRule type="cellIs" dxfId="14" priority="3" operator="greaterThan">
      <formula>0.8</formula>
    </cfRule>
  </conditionalFormatting>
  <conditionalFormatting sqref="B25:P38">
    <cfRule type="cellIs" dxfId="13" priority="2" operator="greaterThan">
      <formula>0.8</formula>
    </cfRule>
  </conditionalFormatting>
  <conditionalFormatting sqref="B46:O58">
    <cfRule type="cellIs" dxfId="12" priority="1" operator="greaterThan">
      <formula>0.8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9799-E8D7-4D2B-B4C6-FA9431B52F02}">
  <dimension ref="A1:AX224"/>
  <sheetViews>
    <sheetView topLeftCell="P1" workbookViewId="0">
      <selection activeCell="R17" sqref="R17"/>
    </sheetView>
  </sheetViews>
  <sheetFormatPr defaultColWidth="8.85546875" defaultRowHeight="15" x14ac:dyDescent="0.25"/>
  <cols>
    <col min="18" max="18" width="20" customWidth="1"/>
  </cols>
  <sheetData>
    <row r="1" spans="18:50" x14ac:dyDescent="0.25">
      <c r="R1" t="s">
        <v>95</v>
      </c>
      <c r="AA1" t="s">
        <v>98</v>
      </c>
      <c r="AD1" t="s">
        <v>99</v>
      </c>
      <c r="AS1" t="s">
        <v>100</v>
      </c>
      <c r="AU1" t="s">
        <v>101</v>
      </c>
    </row>
    <row r="2" spans="18:50" ht="15.75" thickBot="1" x14ac:dyDescent="0.3">
      <c r="T2" t="s">
        <v>96</v>
      </c>
      <c r="U2">
        <v>20</v>
      </c>
      <c r="W2" t="s">
        <v>97</v>
      </c>
      <c r="X2">
        <v>0.05</v>
      </c>
    </row>
    <row r="3" spans="18:50" ht="15.75" thickTop="1" x14ac:dyDescent="0.25">
      <c r="R3" s="52" t="s">
        <v>104</v>
      </c>
      <c r="S3" s="52" t="s">
        <v>105</v>
      </c>
      <c r="T3" s="52" t="s">
        <v>106</v>
      </c>
      <c r="U3" s="52" t="s">
        <v>107</v>
      </c>
      <c r="V3" s="52" t="s">
        <v>108</v>
      </c>
      <c r="W3" s="52" t="s">
        <v>109</v>
      </c>
      <c r="X3" s="52" t="s">
        <v>110</v>
      </c>
      <c r="Y3" s="52" t="s">
        <v>111</v>
      </c>
      <c r="AA3" t="s">
        <v>112</v>
      </c>
      <c r="AB3" s="53">
        <v>-84.056495772419851</v>
      </c>
      <c r="AD3" s="56">
        <v>6.3373023818053191</v>
      </c>
      <c r="AE3" s="57">
        <v>-1.508257664866372E-2</v>
      </c>
      <c r="AF3" s="57">
        <v>-3.7424743144948459E-2</v>
      </c>
      <c r="AG3" s="57">
        <v>-9.7504124288933167E-2</v>
      </c>
      <c r="AH3" s="57">
        <v>-1.0785999244629703E-2</v>
      </c>
      <c r="AI3" s="57">
        <v>1.8598392923780424E-3</v>
      </c>
      <c r="AJ3" s="57">
        <v>-5.2379910565280144E-2</v>
      </c>
      <c r="AK3" s="57">
        <v>5.8392493937470188E-2</v>
      </c>
      <c r="AL3" s="57">
        <v>-2.4591614352536123E-2</v>
      </c>
      <c r="AM3" s="57">
        <v>-2.7502891086435386E-3</v>
      </c>
      <c r="AN3" s="57">
        <v>-8.2153884006226072E-2</v>
      </c>
      <c r="AO3" s="57">
        <v>-2.2891192481340077E-2</v>
      </c>
      <c r="AP3" s="57">
        <v>9.8091897504273633E-4</v>
      </c>
      <c r="AQ3" s="58">
        <v>-4.7949862638801142E-3</v>
      </c>
      <c r="AS3" s="53">
        <v>7.6605388699135801E-15</v>
      </c>
      <c r="AU3" t="s">
        <v>104</v>
      </c>
      <c r="AV3" s="65" t="s">
        <v>113</v>
      </c>
      <c r="AW3" s="65" t="s">
        <v>114</v>
      </c>
      <c r="AX3" s="65" t="s">
        <v>55</v>
      </c>
    </row>
    <row r="4" spans="18:50" x14ac:dyDescent="0.25">
      <c r="R4" s="50" t="s">
        <v>115</v>
      </c>
      <c r="S4" s="50">
        <v>0.8858243196366471</v>
      </c>
      <c r="T4" s="50">
        <v>2.5173999248839332</v>
      </c>
      <c r="U4" s="50">
        <v>0.12381999121780195</v>
      </c>
      <c r="V4" s="50">
        <v>0.72492777203770298</v>
      </c>
      <c r="W4" s="50">
        <v>2.4249825285374</v>
      </c>
      <c r="X4" s="50" t="s">
        <v>104</v>
      </c>
      <c r="Y4" s="50" t="s">
        <v>104</v>
      </c>
      <c r="AA4" t="s">
        <v>116</v>
      </c>
      <c r="AB4" s="54">
        <v>-98.012729219055274</v>
      </c>
      <c r="AD4" s="59">
        <v>-1.5082576648664298E-2</v>
      </c>
      <c r="AE4" s="50">
        <v>9.4652588314004084E-4</v>
      </c>
      <c r="AF4" s="50">
        <v>1.0135936270759E-3</v>
      </c>
      <c r="AG4" s="50">
        <v>7.8073285057991316E-4</v>
      </c>
      <c r="AH4" s="50">
        <v>-7.2288392808325251E-5</v>
      </c>
      <c r="AI4" s="50">
        <v>-1.4752471135314962E-5</v>
      </c>
      <c r="AJ4" s="50">
        <v>2.8405219277023491E-4</v>
      </c>
      <c r="AK4" s="50">
        <v>-1.1256073922657872E-3</v>
      </c>
      <c r="AL4" s="50">
        <v>-3.3067781693440931E-4</v>
      </c>
      <c r="AM4" s="50">
        <v>7.3542413334971542E-4</v>
      </c>
      <c r="AN4" s="50">
        <v>1.9717539411501364E-4</v>
      </c>
      <c r="AO4" s="50">
        <v>-1.1844344311485626E-3</v>
      </c>
      <c r="AP4" s="50">
        <v>-2.4518743927807053E-4</v>
      </c>
      <c r="AQ4" s="60">
        <v>-2.3644558259804647E-3</v>
      </c>
      <c r="AS4" s="54">
        <v>4.0323300254385686E-13</v>
      </c>
      <c r="AU4" t="s">
        <v>117</v>
      </c>
      <c r="AV4" s="56">
        <v>83</v>
      </c>
      <c r="AW4" s="58">
        <v>27</v>
      </c>
      <c r="AX4">
        <v>110</v>
      </c>
    </row>
    <row r="5" spans="18:50" x14ac:dyDescent="0.25">
      <c r="R5" s="50" t="s">
        <v>34</v>
      </c>
      <c r="S5" s="50">
        <v>3.508317079770315E-2</v>
      </c>
      <c r="T5" s="50">
        <v>3.076566077853761E-2</v>
      </c>
      <c r="U5" s="50">
        <v>1.3003647286829643</v>
      </c>
      <c r="V5" s="50">
        <v>0.25414661246828363</v>
      </c>
      <c r="W5" s="50">
        <v>1.0357058456989088</v>
      </c>
      <c r="X5" s="50">
        <v>0.97509886191489958</v>
      </c>
      <c r="Y5" s="50">
        <v>1.1000798387851152</v>
      </c>
      <c r="AA5" t="s">
        <v>118</v>
      </c>
      <c r="AB5" s="54">
        <v>27.912466893270846</v>
      </c>
      <c r="AD5" s="59">
        <v>-3.7424743144948078E-2</v>
      </c>
      <c r="AE5" s="50">
        <v>1.0135936270758968E-3</v>
      </c>
      <c r="AF5" s="50">
        <v>3.4727815284751877E-2</v>
      </c>
      <c r="AG5" s="50">
        <v>4.6379438899280031E-3</v>
      </c>
      <c r="AH5" s="50">
        <v>-2.2704597443582648E-5</v>
      </c>
      <c r="AI5" s="50">
        <v>-9.8036404132972666E-6</v>
      </c>
      <c r="AJ5" s="50">
        <v>-3.3629705828766457E-3</v>
      </c>
      <c r="AK5" s="50">
        <v>-1.938867571753833E-3</v>
      </c>
      <c r="AL5" s="50">
        <v>-2.3812384478861474E-3</v>
      </c>
      <c r="AM5" s="50">
        <v>2.479261380130117E-3</v>
      </c>
      <c r="AN5" s="50">
        <v>5.3605888225589345E-5</v>
      </c>
      <c r="AO5" s="50">
        <v>1.92487700023279E-2</v>
      </c>
      <c r="AP5" s="50">
        <v>-1.3073838557315024E-4</v>
      </c>
      <c r="AQ5" s="60">
        <v>-4.387778804515823E-3</v>
      </c>
      <c r="AS5" s="54">
        <v>2.1316282072803006E-14</v>
      </c>
      <c r="AU5" t="s">
        <v>119</v>
      </c>
      <c r="AV5" s="61">
        <v>13</v>
      </c>
      <c r="AW5" s="63">
        <v>27</v>
      </c>
      <c r="AX5">
        <v>40</v>
      </c>
    </row>
    <row r="6" spans="18:50" x14ac:dyDescent="0.25">
      <c r="R6" s="50" t="s">
        <v>22</v>
      </c>
      <c r="S6" s="50">
        <v>-0.12285112392858423</v>
      </c>
      <c r="T6" s="50">
        <v>0.18635400528228985</v>
      </c>
      <c r="U6" s="50">
        <v>0.43459107711688189</v>
      </c>
      <c r="V6" s="50">
        <v>0.50974473272685572</v>
      </c>
      <c r="W6" s="50">
        <v>0.8843953180609323</v>
      </c>
      <c r="X6" s="50">
        <v>0.6137925571921603</v>
      </c>
      <c r="Y6" s="50">
        <v>1.2742987340643623</v>
      </c>
      <c r="AA6" t="s">
        <v>57</v>
      </c>
      <c r="AB6" s="54">
        <v>13</v>
      </c>
      <c r="AD6" s="59">
        <v>-9.7504124288934124E-2</v>
      </c>
      <c r="AE6" s="50">
        <v>7.807328505799214E-4</v>
      </c>
      <c r="AF6" s="50">
        <v>4.6379438899280577E-3</v>
      </c>
      <c r="AG6" s="50">
        <v>0.12759751469444616</v>
      </c>
      <c r="AH6" s="50">
        <v>1.4730254978016629E-3</v>
      </c>
      <c r="AI6" s="50">
        <v>1.8029198894792251E-4</v>
      </c>
      <c r="AJ6" s="50">
        <v>7.5555931854431385E-3</v>
      </c>
      <c r="AK6" s="50">
        <v>-2.0354290214299078E-3</v>
      </c>
      <c r="AL6" s="50">
        <v>-3.1144825218658288E-3</v>
      </c>
      <c r="AM6" s="50">
        <v>4.0244404313966742E-3</v>
      </c>
      <c r="AN6" s="50">
        <v>-3.9456534976359215E-3</v>
      </c>
      <c r="AO6" s="50">
        <v>-2.0592283967457353E-2</v>
      </c>
      <c r="AP6" s="50">
        <v>1.46645108689786E-4</v>
      </c>
      <c r="AQ6" s="60">
        <v>-2.3712680657544814E-3</v>
      </c>
      <c r="AS6" s="54">
        <v>5.8642327105395964E-15</v>
      </c>
      <c r="AU6" t="s">
        <v>55</v>
      </c>
      <c r="AV6">
        <v>96</v>
      </c>
      <c r="AW6">
        <v>54</v>
      </c>
      <c r="AX6">
        <v>150</v>
      </c>
    </row>
    <row r="7" spans="18:50" x14ac:dyDescent="0.25">
      <c r="R7" s="50" t="s">
        <v>12</v>
      </c>
      <c r="S7" s="50">
        <v>0.66472005568798875</v>
      </c>
      <c r="T7" s="50">
        <v>0.35720794321297827</v>
      </c>
      <c r="U7" s="50">
        <v>3.4628633127528663</v>
      </c>
      <c r="V7" s="50">
        <v>6.2761544539259639E-2</v>
      </c>
      <c r="W7" s="50">
        <v>1.9439462484622252</v>
      </c>
      <c r="X7" s="50">
        <v>0.96522441719541507</v>
      </c>
      <c r="Y7" s="50">
        <v>3.9150760689317443</v>
      </c>
      <c r="AA7" t="s">
        <v>108</v>
      </c>
      <c r="AB7" s="54">
        <v>9.3076314934461557E-3</v>
      </c>
      <c r="AD7" s="59">
        <v>-1.0785999244629724E-2</v>
      </c>
      <c r="AE7" s="50">
        <v>-7.2288392808325129E-5</v>
      </c>
      <c r="AF7" s="50">
        <v>-2.2704597443579687E-5</v>
      </c>
      <c r="AG7" s="50">
        <v>1.4730254978016681E-3</v>
      </c>
      <c r="AH7" s="50">
        <v>1.3028890355457187E-4</v>
      </c>
      <c r="AI7" s="50">
        <v>4.5772945358873148E-6</v>
      </c>
      <c r="AJ7" s="50">
        <v>-5.3907661272052307E-4</v>
      </c>
      <c r="AK7" s="50">
        <v>5.0379505968586196E-4</v>
      </c>
      <c r="AL7" s="50">
        <v>-3.0688949202768823E-5</v>
      </c>
      <c r="AM7" s="50">
        <v>-2.9926610619656158E-5</v>
      </c>
      <c r="AN7" s="50">
        <v>-6.5113431413597073E-6</v>
      </c>
      <c r="AO7" s="50">
        <v>-4.9449730567435464E-4</v>
      </c>
      <c r="AP7" s="50">
        <v>3.3623086857461036E-5</v>
      </c>
      <c r="AQ7" s="60">
        <v>1.311813072091328E-4</v>
      </c>
      <c r="AS7" s="54">
        <v>6.8567374000849668E-13</v>
      </c>
      <c r="AU7" t="s">
        <v>120</v>
      </c>
      <c r="AV7">
        <v>0.86458333333333337</v>
      </c>
      <c r="AW7">
        <v>0.5</v>
      </c>
      <c r="AX7">
        <v>0.73333333333333328</v>
      </c>
    </row>
    <row r="8" spans="18:50" x14ac:dyDescent="0.25">
      <c r="R8" s="50" t="s">
        <v>17</v>
      </c>
      <c r="S8" s="50">
        <v>-9.4231889970440173E-4</v>
      </c>
      <c r="T8" s="50">
        <v>1.1414416478934703E-2</v>
      </c>
      <c r="U8" s="50">
        <v>6.8153532995859382E-3</v>
      </c>
      <c r="V8" s="50">
        <v>0.93420526214969257</v>
      </c>
      <c r="W8" s="50">
        <v>0.99905812494332513</v>
      </c>
      <c r="X8" s="50">
        <v>0.97695551120411472</v>
      </c>
      <c r="Y8" s="50">
        <v>1.0216607875880406</v>
      </c>
      <c r="AA8" t="s">
        <v>121</v>
      </c>
      <c r="AB8" s="54">
        <v>0.14239205007181965</v>
      </c>
      <c r="AD8" s="59">
        <v>1.8598392923780487E-3</v>
      </c>
      <c r="AE8" s="50">
        <v>-1.4752471135314739E-5</v>
      </c>
      <c r="AF8" s="50">
        <v>-9.8036404132968008E-6</v>
      </c>
      <c r="AG8" s="50">
        <v>1.8029198894792405E-4</v>
      </c>
      <c r="AH8" s="50">
        <v>4.5772945358873614E-6</v>
      </c>
      <c r="AI8" s="50">
        <v>4.538002312147872E-6</v>
      </c>
      <c r="AJ8" s="50">
        <v>-2.1060342914397146E-5</v>
      </c>
      <c r="AK8" s="50">
        <v>1.7826516088264167E-4</v>
      </c>
      <c r="AL8" s="50">
        <v>-8.1528003902869197E-6</v>
      </c>
      <c r="AM8" s="50">
        <v>2.1703114418022822E-6</v>
      </c>
      <c r="AN8" s="50">
        <v>-6.2988091410743315E-5</v>
      </c>
      <c r="AO8" s="50">
        <v>-2.7511400718456685E-5</v>
      </c>
      <c r="AP8" s="50">
        <v>4.5409120730133901E-7</v>
      </c>
      <c r="AQ8" s="60">
        <v>5.32451230817693E-5</v>
      </c>
      <c r="AS8" s="54">
        <v>1.0160761121369433E-12</v>
      </c>
    </row>
    <row r="9" spans="18:50" x14ac:dyDescent="0.25">
      <c r="R9" s="50" t="s">
        <v>69</v>
      </c>
      <c r="S9" s="50">
        <v>8.4619910999949796E-4</v>
      </c>
      <c r="T9" s="50">
        <v>2.1302587430046824E-3</v>
      </c>
      <c r="U9" s="50">
        <v>0.15779034132422604</v>
      </c>
      <c r="V9" s="50">
        <v>0.69119909730770224</v>
      </c>
      <c r="W9" s="50">
        <v>1.000846557237475</v>
      </c>
      <c r="X9" s="50">
        <v>0.99667650377681438</v>
      </c>
      <c r="Y9" s="50">
        <v>1.0050340580301425</v>
      </c>
      <c r="AA9" t="s">
        <v>122</v>
      </c>
      <c r="AB9" s="54">
        <v>0.16979540836579798</v>
      </c>
      <c r="AD9" s="59">
        <v>-5.2379910565280186E-2</v>
      </c>
      <c r="AE9" s="50">
        <v>2.8405219277023009E-4</v>
      </c>
      <c r="AF9" s="50">
        <v>-3.3629705828766053E-3</v>
      </c>
      <c r="AG9" s="50">
        <v>7.5555931854431897E-3</v>
      </c>
      <c r="AH9" s="50">
        <v>-5.3907661272052144E-4</v>
      </c>
      <c r="AI9" s="50">
        <v>-2.1060342914396604E-5</v>
      </c>
      <c r="AJ9" s="50">
        <v>2.4080993742089964E-2</v>
      </c>
      <c r="AK9" s="50">
        <v>3.0215011807754213E-3</v>
      </c>
      <c r="AL9" s="50">
        <v>-6.4640023805668094E-5</v>
      </c>
      <c r="AM9" s="50">
        <v>-3.0370594578565702E-4</v>
      </c>
      <c r="AN9" s="50">
        <v>5.627272471509069E-4</v>
      </c>
      <c r="AO9" s="50">
        <v>-6.5942156770587793E-3</v>
      </c>
      <c r="AP9" s="50">
        <v>-1.4993944977179173E-4</v>
      </c>
      <c r="AQ9" s="60">
        <v>2.3746616557044032E-3</v>
      </c>
      <c r="AS9" s="54">
        <v>1.6875389974302379E-14</v>
      </c>
      <c r="AU9" t="s">
        <v>102</v>
      </c>
      <c r="AV9" s="64">
        <v>0.5</v>
      </c>
    </row>
    <row r="10" spans="18:50" x14ac:dyDescent="0.25">
      <c r="R10" s="50" t="s">
        <v>16</v>
      </c>
      <c r="S10" s="50">
        <v>0.33301943384479238</v>
      </c>
      <c r="T10" s="50">
        <v>0.1551805198537817</v>
      </c>
      <c r="U10" s="50">
        <v>4.6053723740007539</v>
      </c>
      <c r="V10" s="50">
        <v>3.1871930795086989E-2</v>
      </c>
      <c r="W10" s="50">
        <v>1.3951744118093219</v>
      </c>
      <c r="X10" s="50">
        <v>1.0292920170671265</v>
      </c>
      <c r="Y10" s="50">
        <v>1.8911170077019488</v>
      </c>
      <c r="AA10" t="s">
        <v>123</v>
      </c>
      <c r="AB10" s="54">
        <v>0.23281172526524743</v>
      </c>
      <c r="AD10" s="59">
        <v>5.839249393747107E-2</v>
      </c>
      <c r="AE10" s="50">
        <v>-1.1256073922657713E-3</v>
      </c>
      <c r="AF10" s="50">
        <v>-1.9388675717539115E-3</v>
      </c>
      <c r="AG10" s="50">
        <v>-2.0354290214300115E-3</v>
      </c>
      <c r="AH10" s="50">
        <v>5.0379505968585361E-4</v>
      </c>
      <c r="AI10" s="50">
        <v>1.7826516088264105E-4</v>
      </c>
      <c r="AJ10" s="50">
        <v>3.0215011807754712E-3</v>
      </c>
      <c r="AK10" s="50">
        <v>0.24258295140514974</v>
      </c>
      <c r="AL10" s="50">
        <v>1.0378454527686964E-3</v>
      </c>
      <c r="AM10" s="50">
        <v>-1.0982421495572573E-3</v>
      </c>
      <c r="AN10" s="50">
        <v>-1.4566225592693327E-3</v>
      </c>
      <c r="AO10" s="50">
        <v>-2.3734268972093697E-2</v>
      </c>
      <c r="AP10" s="50">
        <v>-7.5968098734521588E-4</v>
      </c>
      <c r="AQ10" s="60">
        <v>-1.0011203927958665E-2</v>
      </c>
      <c r="AS10" s="54">
        <v>4.1078251911130792E-15</v>
      </c>
    </row>
    <row r="11" spans="18:50" x14ac:dyDescent="0.25">
      <c r="R11" s="50" t="s">
        <v>19</v>
      </c>
      <c r="S11" s="50">
        <v>-0.57260726810896356</v>
      </c>
      <c r="T11" s="50">
        <v>0.49252710727953836</v>
      </c>
      <c r="U11" s="50">
        <v>1.3516163505802319</v>
      </c>
      <c r="V11" s="50">
        <v>0.24499574289545867</v>
      </c>
      <c r="W11" s="50">
        <v>0.56405288276665344</v>
      </c>
      <c r="X11" s="50">
        <v>0.21482261029919592</v>
      </c>
      <c r="Y11" s="50">
        <v>1.4810156813300903</v>
      </c>
      <c r="AA11" t="s">
        <v>124</v>
      </c>
      <c r="AB11" s="54">
        <v>196.1129915448397</v>
      </c>
      <c r="AD11" s="59">
        <v>-2.4591614352535769E-2</v>
      </c>
      <c r="AE11" s="50">
        <v>-3.3067781693441593E-4</v>
      </c>
      <c r="AF11" s="50">
        <v>-2.3812384478861426E-3</v>
      </c>
      <c r="AG11" s="50">
        <v>-3.1144825218658227E-3</v>
      </c>
      <c r="AH11" s="50">
        <v>-3.0688949202768796E-5</v>
      </c>
      <c r="AI11" s="50">
        <v>-8.1528003902866131E-6</v>
      </c>
      <c r="AJ11" s="50">
        <v>-6.464002380566617E-5</v>
      </c>
      <c r="AK11" s="50">
        <v>1.0378454527686998E-3</v>
      </c>
      <c r="AL11" s="50">
        <v>1.1696546262711454E-3</v>
      </c>
      <c r="AM11" s="50">
        <v>-1.0747233227071755E-3</v>
      </c>
      <c r="AN11" s="50">
        <v>1.0099416486478665E-4</v>
      </c>
      <c r="AO11" s="50">
        <v>5.8026383975310408E-3</v>
      </c>
      <c r="AP11" s="50">
        <v>-7.0140274860870592E-7</v>
      </c>
      <c r="AQ11" s="60">
        <v>1.357431881406104E-3</v>
      </c>
      <c r="AS11" s="54">
        <v>2.6112445539183682E-13</v>
      </c>
      <c r="AU11" t="s">
        <v>103</v>
      </c>
      <c r="AV11" s="64">
        <v>0.75540123456790131</v>
      </c>
    </row>
    <row r="12" spans="18:50" x14ac:dyDescent="0.25">
      <c r="R12" s="50" t="s">
        <v>20</v>
      </c>
      <c r="S12" s="50">
        <v>-9.6183836477801238E-2</v>
      </c>
      <c r="T12" s="50">
        <v>3.4200213833705015E-2</v>
      </c>
      <c r="U12" s="50">
        <v>7.9094548012703516</v>
      </c>
      <c r="V12" s="50">
        <v>4.9177088233645083E-3</v>
      </c>
      <c r="W12" s="50">
        <v>0.90829702259399936</v>
      </c>
      <c r="X12" s="50">
        <v>0.84940852568084313</v>
      </c>
      <c r="Y12" s="50">
        <v>0.97126818993468766</v>
      </c>
      <c r="AA12" t="s">
        <v>125</v>
      </c>
      <c r="AB12" s="55">
        <v>238.2618856621873</v>
      </c>
      <c r="AD12" s="59">
        <v>-2.7502891086444298E-3</v>
      </c>
      <c r="AE12" s="50">
        <v>7.3542413334971325E-4</v>
      </c>
      <c r="AF12" s="50">
        <v>2.4792613801301075E-3</v>
      </c>
      <c r="AG12" s="50">
        <v>4.0244404313966274E-3</v>
      </c>
      <c r="AH12" s="50">
        <v>-2.9926610619656026E-5</v>
      </c>
      <c r="AI12" s="50">
        <v>2.1703114418018074E-6</v>
      </c>
      <c r="AJ12" s="50">
        <v>-3.0370594578565203E-4</v>
      </c>
      <c r="AK12" s="50">
        <v>-1.0982421495572784E-3</v>
      </c>
      <c r="AL12" s="50">
        <v>-1.0747233227071675E-3</v>
      </c>
      <c r="AM12" s="50">
        <v>4.7422423076790322E-3</v>
      </c>
      <c r="AN12" s="50">
        <v>1.4096159154541738E-4</v>
      </c>
      <c r="AO12" s="50">
        <v>-1.5686829130697494E-2</v>
      </c>
      <c r="AP12" s="50">
        <v>3.8230065715725577E-6</v>
      </c>
      <c r="AQ12" s="60">
        <v>-4.2317924234869415E-3</v>
      </c>
      <c r="AS12" s="54">
        <v>6.4837024638109142E-14</v>
      </c>
    </row>
    <row r="13" spans="18:50" x14ac:dyDescent="0.25">
      <c r="R13" s="50" t="s">
        <v>21</v>
      </c>
      <c r="S13" s="50">
        <v>0.12659729404384873</v>
      </c>
      <c r="T13" s="50">
        <v>6.8863940547132713E-2</v>
      </c>
      <c r="U13" s="50">
        <v>3.3795984724932051</v>
      </c>
      <c r="V13" s="50">
        <v>6.6008134311227984E-2</v>
      </c>
      <c r="W13" s="50">
        <v>1.1349598706398267</v>
      </c>
      <c r="X13" s="50">
        <v>0.99166141125233287</v>
      </c>
      <c r="Y13" s="50">
        <v>1.2989654466195626</v>
      </c>
      <c r="AD13" s="59">
        <v>-8.2153884006226127E-2</v>
      </c>
      <c r="AE13" s="50">
        <v>1.9717539411500724E-4</v>
      </c>
      <c r="AF13" s="50">
        <v>5.3605888225623023E-5</v>
      </c>
      <c r="AG13" s="50">
        <v>-3.9456534976359189E-3</v>
      </c>
      <c r="AH13" s="50">
        <v>-6.5113431413604179E-6</v>
      </c>
      <c r="AI13" s="50">
        <v>-6.2988091410743152E-5</v>
      </c>
      <c r="AJ13" s="50">
        <v>5.6272724715091297E-4</v>
      </c>
      <c r="AK13" s="50">
        <v>-1.4566225592693414E-3</v>
      </c>
      <c r="AL13" s="50">
        <v>1.0099416486479264E-4</v>
      </c>
      <c r="AM13" s="50">
        <v>1.4096159154540052E-4</v>
      </c>
      <c r="AN13" s="50">
        <v>2.1708727396109926E-3</v>
      </c>
      <c r="AO13" s="50">
        <v>-1.6703032060330697E-3</v>
      </c>
      <c r="AP13" s="50">
        <v>3.2909892143718743E-5</v>
      </c>
      <c r="AQ13" s="60">
        <v>-7.9310623005906763E-4</v>
      </c>
      <c r="AS13" s="54">
        <v>3.5882408155885059E-13</v>
      </c>
    </row>
    <row r="14" spans="18:50" x14ac:dyDescent="0.25">
      <c r="R14" s="50" t="s">
        <v>23</v>
      </c>
      <c r="S14" s="50">
        <v>-9.2129342836364987E-3</v>
      </c>
      <c r="T14" s="50">
        <v>4.6592625377960981E-2</v>
      </c>
      <c r="U14" s="50">
        <v>3.9098633727287765E-2</v>
      </c>
      <c r="V14" s="50">
        <v>0.84325338662275351</v>
      </c>
      <c r="W14" s="50">
        <v>0.99082937476556565</v>
      </c>
      <c r="X14" s="50">
        <v>0.9043554472863401</v>
      </c>
      <c r="Y14" s="50">
        <v>1.0855718875185578</v>
      </c>
      <c r="AD14" s="59">
        <v>-2.289119248133345E-2</v>
      </c>
      <c r="AE14" s="50">
        <v>-1.184434431148588E-3</v>
      </c>
      <c r="AF14" s="50">
        <v>1.9248770002327848E-2</v>
      </c>
      <c r="AG14" s="50">
        <v>-2.0592283967457228E-2</v>
      </c>
      <c r="AH14" s="50">
        <v>-4.9449730567435951E-4</v>
      </c>
      <c r="AI14" s="50">
        <v>-2.7511400718452816E-5</v>
      </c>
      <c r="AJ14" s="50">
        <v>-6.5942156770588201E-3</v>
      </c>
      <c r="AK14" s="50">
        <v>-2.3734268972093683E-2</v>
      </c>
      <c r="AL14" s="50">
        <v>5.8026383975310139E-3</v>
      </c>
      <c r="AM14" s="50">
        <v>-1.5686829130697508E-2</v>
      </c>
      <c r="AN14" s="50">
        <v>-1.6703032060331943E-3</v>
      </c>
      <c r="AO14" s="50">
        <v>0.27566779518767337</v>
      </c>
      <c r="AP14" s="50">
        <v>-1.0809739322547053E-3</v>
      </c>
      <c r="AQ14" s="60">
        <v>3.747828145496596E-3</v>
      </c>
      <c r="AS14" s="54">
        <v>5.0515147620444623E-15</v>
      </c>
    </row>
    <row r="15" spans="18:50" x14ac:dyDescent="0.25">
      <c r="R15" s="50" t="s">
        <v>33</v>
      </c>
      <c r="S15" s="50">
        <v>-1.5664619218321407</v>
      </c>
      <c r="T15" s="50">
        <v>0.52504075573966025</v>
      </c>
      <c r="U15" s="50">
        <v>8.9013043793508935</v>
      </c>
      <c r="V15" s="50">
        <v>2.8496702163280929E-3</v>
      </c>
      <c r="W15" s="50">
        <v>0.20878256616621058</v>
      </c>
      <c r="X15" s="50">
        <v>7.4606854434186187E-2</v>
      </c>
      <c r="Y15" s="50">
        <v>0.5842648140781862</v>
      </c>
      <c r="AD15" s="59">
        <v>9.8091897504278837E-4</v>
      </c>
      <c r="AE15" s="50">
        <v>-2.4518743927807107E-4</v>
      </c>
      <c r="AF15" s="50">
        <v>-1.307383855731494E-4</v>
      </c>
      <c r="AG15" s="50">
        <v>1.4664510868978126E-4</v>
      </c>
      <c r="AH15" s="50">
        <v>3.3623086857461043E-5</v>
      </c>
      <c r="AI15" s="50">
        <v>4.540912073013362E-7</v>
      </c>
      <c r="AJ15" s="50">
        <v>-1.4993944977179389E-4</v>
      </c>
      <c r="AK15" s="50">
        <v>-7.596809873452199E-4</v>
      </c>
      <c r="AL15" s="50">
        <v>-7.0140274860975719E-7</v>
      </c>
      <c r="AM15" s="50">
        <v>3.8230065715708713E-6</v>
      </c>
      <c r="AN15" s="50">
        <v>3.2909892143719292E-5</v>
      </c>
      <c r="AO15" s="50">
        <v>-1.0809739322547058E-3</v>
      </c>
      <c r="AP15" s="50">
        <v>1.9821645872284031E-4</v>
      </c>
      <c r="AQ15" s="60">
        <v>1.7867405984435606E-4</v>
      </c>
      <c r="AS15" s="54">
        <v>3.9968028886505635E-13</v>
      </c>
    </row>
    <row r="16" spans="18:50" x14ac:dyDescent="0.25">
      <c r="R16" s="50" t="s">
        <v>24</v>
      </c>
      <c r="S16" s="50">
        <v>7.3813217500533993E-3</v>
      </c>
      <c r="T16" s="50">
        <v>1.4078936704270018E-2</v>
      </c>
      <c r="U16" s="50">
        <v>0.27487077071634169</v>
      </c>
      <c r="V16" s="50">
        <v>0.60008297484102813</v>
      </c>
      <c r="W16" s="50">
        <v>1.0074086308565251</v>
      </c>
      <c r="X16" s="50">
        <v>0.97999002383363076</v>
      </c>
      <c r="Y16" s="50">
        <v>1.0355943681489042</v>
      </c>
      <c r="AD16" s="61">
        <v>-4.7949862638788669E-3</v>
      </c>
      <c r="AE16" s="62">
        <v>-2.3644558259804625E-3</v>
      </c>
      <c r="AF16" s="62">
        <v>-4.3877788045157632E-3</v>
      </c>
      <c r="AG16" s="62">
        <v>-2.3712680657543409E-3</v>
      </c>
      <c r="AH16" s="62">
        <v>1.3118130720913659E-4</v>
      </c>
      <c r="AI16" s="62">
        <v>5.3245123081770263E-5</v>
      </c>
      <c r="AJ16" s="62">
        <v>2.3746616557043785E-3</v>
      </c>
      <c r="AK16" s="62">
        <v>-1.0011203927958658E-2</v>
      </c>
      <c r="AL16" s="62">
        <v>1.3574318814060832E-3</v>
      </c>
      <c r="AM16" s="62">
        <v>-4.2317924234869476E-3</v>
      </c>
      <c r="AN16" s="62">
        <v>-7.9310623005909668E-4</v>
      </c>
      <c r="AO16" s="62">
        <v>3.7478281454965566E-3</v>
      </c>
      <c r="AP16" s="62">
        <v>1.7867405984435417E-4</v>
      </c>
      <c r="AQ16" s="63">
        <v>1.2991007808574304E-2</v>
      </c>
      <c r="AS16" s="55">
        <v>6.8833827526759706E-14</v>
      </c>
    </row>
    <row r="17" spans="18:25" x14ac:dyDescent="0.25">
      <c r="R17" s="51" t="s">
        <v>11</v>
      </c>
      <c r="S17" s="51">
        <v>2.1835135081803136E-3</v>
      </c>
      <c r="T17" s="51">
        <v>0.11397810232046546</v>
      </c>
      <c r="U17" s="51">
        <v>3.6700241510585817E-4</v>
      </c>
      <c r="V17" s="51">
        <v>0.98471561534961882</v>
      </c>
      <c r="W17" s="51">
        <v>1.0021858991098156</v>
      </c>
      <c r="X17" s="51">
        <v>0.80154876864404634</v>
      </c>
      <c r="Y17" s="51">
        <v>1.2530448747037817</v>
      </c>
    </row>
    <row r="19" spans="18:25" x14ac:dyDescent="0.25">
      <c r="T19" s="110" t="s">
        <v>286</v>
      </c>
    </row>
    <row r="74" spans="1:14" ht="15.75" x14ac:dyDescent="0.25">
      <c r="A74" s="11" t="s">
        <v>34</v>
      </c>
      <c r="B74" s="11" t="s">
        <v>22</v>
      </c>
      <c r="C74" s="11" t="s">
        <v>12</v>
      </c>
      <c r="D74" s="11" t="s">
        <v>17</v>
      </c>
      <c r="E74" s="11" t="s">
        <v>69</v>
      </c>
      <c r="F74" s="11" t="s">
        <v>16</v>
      </c>
      <c r="G74" s="11" t="s">
        <v>19</v>
      </c>
      <c r="H74" s="11" t="s">
        <v>20</v>
      </c>
      <c r="I74" s="11" t="s">
        <v>21</v>
      </c>
      <c r="J74" s="11" t="s">
        <v>23</v>
      </c>
      <c r="K74" s="11" t="s">
        <v>33</v>
      </c>
      <c r="L74" s="11" t="s">
        <v>24</v>
      </c>
      <c r="M74" s="11" t="s">
        <v>11</v>
      </c>
      <c r="N74" s="11" t="s">
        <v>18</v>
      </c>
    </row>
    <row r="75" spans="1:14" ht="15.75" x14ac:dyDescent="0.25">
      <c r="A75" s="2">
        <v>60</v>
      </c>
      <c r="B75" s="2">
        <v>2</v>
      </c>
      <c r="C75" s="5">
        <v>0.71199999999999997</v>
      </c>
      <c r="D75" s="2">
        <v>110</v>
      </c>
      <c r="E75">
        <v>100</v>
      </c>
      <c r="F75" s="2">
        <v>3</v>
      </c>
      <c r="G75" s="9">
        <v>0</v>
      </c>
      <c r="H75" s="2">
        <v>33</v>
      </c>
      <c r="I75" s="2">
        <v>12</v>
      </c>
      <c r="J75" s="6">
        <v>38</v>
      </c>
      <c r="K75">
        <v>1</v>
      </c>
      <c r="L75" s="3">
        <v>46</v>
      </c>
      <c r="M75" s="4">
        <v>12.5</v>
      </c>
      <c r="N75" s="2">
        <v>1</v>
      </c>
    </row>
    <row r="76" spans="1:14" ht="15.75" x14ac:dyDescent="0.25">
      <c r="A76" s="2">
        <v>69</v>
      </c>
      <c r="B76" s="2">
        <v>1</v>
      </c>
      <c r="C76" s="5">
        <v>9.0999999999999998E-2</v>
      </c>
      <c r="D76" s="2">
        <v>134</v>
      </c>
      <c r="E76">
        <v>64</v>
      </c>
      <c r="F76" s="2">
        <v>3</v>
      </c>
      <c r="G76" s="9">
        <v>0</v>
      </c>
      <c r="H76" s="2">
        <v>33</v>
      </c>
      <c r="I76" s="2">
        <v>16</v>
      </c>
      <c r="J76" s="6">
        <v>36</v>
      </c>
      <c r="K76">
        <v>1</v>
      </c>
      <c r="L76" s="3">
        <v>73</v>
      </c>
      <c r="M76" s="4">
        <v>14.5</v>
      </c>
      <c r="N76" s="2">
        <v>1</v>
      </c>
    </row>
    <row r="77" spans="1:14" ht="15.75" x14ac:dyDescent="0.25">
      <c r="A77" s="2">
        <v>79</v>
      </c>
      <c r="B77" s="2">
        <v>2</v>
      </c>
      <c r="C77" s="5">
        <v>1.72</v>
      </c>
      <c r="D77" s="2">
        <v>98</v>
      </c>
      <c r="E77">
        <v>49</v>
      </c>
      <c r="F77" s="2">
        <v>1</v>
      </c>
      <c r="G77" s="9">
        <v>1</v>
      </c>
      <c r="H77" s="2">
        <v>40</v>
      </c>
      <c r="I77" s="2">
        <v>13</v>
      </c>
      <c r="J77" s="6">
        <v>39</v>
      </c>
      <c r="K77">
        <v>1</v>
      </c>
      <c r="L77" s="3">
        <v>64</v>
      </c>
      <c r="M77" s="4">
        <v>19</v>
      </c>
      <c r="N77" s="2">
        <v>1</v>
      </c>
    </row>
    <row r="78" spans="1:14" ht="15.75" x14ac:dyDescent="0.25">
      <c r="A78" s="2">
        <v>66</v>
      </c>
      <c r="B78" s="2">
        <v>2</v>
      </c>
      <c r="C78" s="5">
        <v>1.3720000000000001</v>
      </c>
      <c r="D78" s="2">
        <v>85</v>
      </c>
      <c r="E78">
        <v>49</v>
      </c>
      <c r="F78" s="2">
        <v>1</v>
      </c>
      <c r="G78" s="9">
        <v>1</v>
      </c>
      <c r="H78" s="2">
        <v>29</v>
      </c>
      <c r="I78" s="2">
        <v>10</v>
      </c>
      <c r="J78" s="6">
        <v>38</v>
      </c>
      <c r="K78">
        <v>0</v>
      </c>
      <c r="L78" s="3">
        <v>66</v>
      </c>
      <c r="M78" s="4">
        <v>18.2</v>
      </c>
      <c r="N78" s="2">
        <v>1</v>
      </c>
    </row>
    <row r="79" spans="1:14" ht="15.75" x14ac:dyDescent="0.25">
      <c r="A79" s="2">
        <v>51</v>
      </c>
      <c r="B79" s="2">
        <v>3</v>
      </c>
      <c r="C79" s="5">
        <v>0.93500000000000005</v>
      </c>
      <c r="D79" s="2">
        <v>72</v>
      </c>
      <c r="E79">
        <v>225</v>
      </c>
      <c r="F79" s="2">
        <v>4</v>
      </c>
      <c r="G79" s="9">
        <v>0</v>
      </c>
      <c r="H79" s="2">
        <v>36</v>
      </c>
      <c r="I79" s="2">
        <v>4</v>
      </c>
      <c r="J79" s="6">
        <v>40</v>
      </c>
      <c r="K79">
        <v>0</v>
      </c>
      <c r="L79" s="3">
        <v>29</v>
      </c>
      <c r="M79" s="4">
        <v>7.6</v>
      </c>
      <c r="N79" s="2">
        <v>1</v>
      </c>
    </row>
    <row r="80" spans="1:14" ht="15.75" x14ac:dyDescent="0.25">
      <c r="A80" s="2">
        <v>62</v>
      </c>
      <c r="B80" s="2">
        <v>4</v>
      </c>
      <c r="C80" s="5">
        <v>2.0190000000000001</v>
      </c>
      <c r="D80" s="2">
        <v>77</v>
      </c>
      <c r="E80">
        <v>36</v>
      </c>
      <c r="F80" s="2">
        <v>0</v>
      </c>
      <c r="G80" s="9">
        <v>1</v>
      </c>
      <c r="H80" s="2">
        <v>32</v>
      </c>
      <c r="I80" s="2">
        <v>15</v>
      </c>
      <c r="J80" s="6">
        <v>37</v>
      </c>
      <c r="K80">
        <v>1</v>
      </c>
      <c r="L80" s="3">
        <v>40</v>
      </c>
      <c r="M80" s="4">
        <v>18.5</v>
      </c>
      <c r="N80" s="2">
        <v>1</v>
      </c>
    </row>
    <row r="81" spans="1:14" ht="15.75" x14ac:dyDescent="0.25">
      <c r="A81" s="2">
        <v>61</v>
      </c>
      <c r="B81" s="2">
        <v>3</v>
      </c>
      <c r="C81" s="5">
        <v>0.66200000000000003</v>
      </c>
      <c r="D81" s="2">
        <v>100</v>
      </c>
      <c r="E81">
        <v>49</v>
      </c>
      <c r="F81" s="2">
        <v>2</v>
      </c>
      <c r="G81" s="9">
        <v>1</v>
      </c>
      <c r="H81" s="2">
        <v>52</v>
      </c>
      <c r="I81" s="2">
        <v>15</v>
      </c>
      <c r="J81" s="6">
        <v>37</v>
      </c>
      <c r="K81">
        <v>0</v>
      </c>
      <c r="L81" s="3">
        <v>69</v>
      </c>
      <c r="M81" s="4">
        <v>13.1</v>
      </c>
      <c r="N81" s="2">
        <v>1</v>
      </c>
    </row>
    <row r="82" spans="1:14" ht="15.75" x14ac:dyDescent="0.25">
      <c r="A82" s="2">
        <v>59</v>
      </c>
      <c r="B82" s="2">
        <v>3</v>
      </c>
      <c r="C82" s="5">
        <v>0.7</v>
      </c>
      <c r="D82" s="2">
        <v>95</v>
      </c>
      <c r="E82">
        <v>36</v>
      </c>
      <c r="F82" s="2">
        <v>2</v>
      </c>
      <c r="G82" s="9">
        <v>0</v>
      </c>
      <c r="H82" s="2">
        <v>41</v>
      </c>
      <c r="I82" s="2">
        <v>4</v>
      </c>
      <c r="J82" s="6">
        <v>36</v>
      </c>
      <c r="K82">
        <v>0</v>
      </c>
      <c r="L82" s="3">
        <v>45</v>
      </c>
      <c r="M82" s="4">
        <v>14.9</v>
      </c>
      <c r="N82" s="2">
        <v>1</v>
      </c>
    </row>
    <row r="83" spans="1:14" ht="15.75" x14ac:dyDescent="0.25">
      <c r="A83" s="2">
        <v>65</v>
      </c>
      <c r="B83" s="2">
        <v>5</v>
      </c>
      <c r="C83" s="5">
        <v>0.93700000000000006</v>
      </c>
      <c r="D83" s="2">
        <v>112</v>
      </c>
      <c r="E83">
        <v>64</v>
      </c>
      <c r="F83" s="2">
        <v>4</v>
      </c>
      <c r="G83" s="9">
        <v>1</v>
      </c>
      <c r="H83" s="2">
        <v>31</v>
      </c>
      <c r="I83" s="2">
        <v>12</v>
      </c>
      <c r="J83" s="6">
        <v>40</v>
      </c>
      <c r="K83">
        <v>1</v>
      </c>
      <c r="L83" s="3">
        <v>42</v>
      </c>
      <c r="M83" s="4">
        <v>17.100000000000001</v>
      </c>
      <c r="N83" s="2">
        <v>0</v>
      </c>
    </row>
    <row r="84" spans="1:14" ht="15.75" x14ac:dyDescent="0.25">
      <c r="A84" s="2">
        <v>55</v>
      </c>
      <c r="B84" s="2">
        <v>2</v>
      </c>
      <c r="C84" s="5">
        <v>6.5000000000000002E-2</v>
      </c>
      <c r="D84" s="2">
        <v>75</v>
      </c>
      <c r="E84">
        <v>256</v>
      </c>
      <c r="F84" s="2">
        <v>3</v>
      </c>
      <c r="G84" s="9">
        <v>0</v>
      </c>
      <c r="H84" s="2">
        <v>42</v>
      </c>
      <c r="I84" s="2">
        <v>13</v>
      </c>
      <c r="J84" s="6">
        <v>34</v>
      </c>
      <c r="K84">
        <v>1</v>
      </c>
      <c r="L84" s="3">
        <v>34</v>
      </c>
      <c r="M84" s="4">
        <v>9.1999999999999993</v>
      </c>
      <c r="N84" s="2">
        <v>0</v>
      </c>
    </row>
    <row r="85" spans="1:14" ht="15.75" x14ac:dyDescent="0.25">
      <c r="A85" s="2">
        <v>65</v>
      </c>
      <c r="B85" s="2">
        <v>2</v>
      </c>
      <c r="C85" s="5">
        <v>2.1440000000000001</v>
      </c>
      <c r="D85" s="2">
        <v>100</v>
      </c>
      <c r="E85">
        <v>100</v>
      </c>
      <c r="F85" s="2">
        <v>2</v>
      </c>
      <c r="G85" s="9">
        <v>0</v>
      </c>
      <c r="H85" s="2">
        <v>32</v>
      </c>
      <c r="I85" s="2">
        <v>8</v>
      </c>
      <c r="J85" s="6">
        <v>40</v>
      </c>
      <c r="K85">
        <v>1</v>
      </c>
      <c r="L85" s="3">
        <v>51</v>
      </c>
      <c r="M85" s="4">
        <v>10.3</v>
      </c>
      <c r="N85" s="2">
        <v>1</v>
      </c>
    </row>
    <row r="86" spans="1:14" ht="15.75" x14ac:dyDescent="0.25">
      <c r="A86" s="2">
        <v>74</v>
      </c>
      <c r="B86" s="2">
        <v>5</v>
      </c>
      <c r="C86" s="5">
        <v>0.248</v>
      </c>
      <c r="D86" s="2">
        <v>96</v>
      </c>
      <c r="E86">
        <v>49</v>
      </c>
      <c r="F86" s="2">
        <v>1</v>
      </c>
      <c r="G86" s="9">
        <v>1</v>
      </c>
      <c r="H86" s="2">
        <v>39</v>
      </c>
      <c r="I86" s="2">
        <v>21</v>
      </c>
      <c r="J86" s="6">
        <v>40</v>
      </c>
      <c r="K86">
        <v>1</v>
      </c>
      <c r="L86" s="3">
        <v>86</v>
      </c>
      <c r="M86" s="4">
        <v>19.3</v>
      </c>
      <c r="N86" s="2">
        <v>1</v>
      </c>
    </row>
    <row r="87" spans="1:14" ht="15.75" x14ac:dyDescent="0.25">
      <c r="A87" s="2">
        <v>43</v>
      </c>
      <c r="B87" s="2">
        <v>3</v>
      </c>
      <c r="C87" s="5">
        <v>1.607</v>
      </c>
      <c r="D87" s="2">
        <v>72</v>
      </c>
      <c r="E87">
        <v>529</v>
      </c>
      <c r="F87" s="2">
        <v>1</v>
      </c>
      <c r="G87" s="9">
        <v>0</v>
      </c>
      <c r="H87" s="2">
        <v>45</v>
      </c>
      <c r="I87" s="2">
        <v>8</v>
      </c>
      <c r="J87" s="6">
        <v>44</v>
      </c>
      <c r="K87">
        <v>0</v>
      </c>
      <c r="L87" s="3">
        <v>19</v>
      </c>
      <c r="M87" s="4">
        <v>8.1</v>
      </c>
      <c r="N87" s="2">
        <v>0</v>
      </c>
    </row>
    <row r="88" spans="1:14" ht="15.75" x14ac:dyDescent="0.25">
      <c r="A88" s="2">
        <v>78</v>
      </c>
      <c r="B88" s="2">
        <v>4</v>
      </c>
      <c r="C88" s="5">
        <v>1.6240000000000001</v>
      </c>
      <c r="D88" s="2">
        <v>73</v>
      </c>
      <c r="E88">
        <v>9</v>
      </c>
      <c r="F88" s="2">
        <v>5</v>
      </c>
      <c r="G88" s="9">
        <v>0</v>
      </c>
      <c r="H88" s="2">
        <v>39</v>
      </c>
      <c r="I88" s="2">
        <v>11</v>
      </c>
      <c r="J88" s="6">
        <v>36</v>
      </c>
      <c r="K88">
        <v>0</v>
      </c>
      <c r="L88" s="3">
        <v>59</v>
      </c>
      <c r="M88" s="4">
        <v>9.1</v>
      </c>
      <c r="N88" s="2">
        <v>1</v>
      </c>
    </row>
    <row r="89" spans="1:14" ht="15.75" x14ac:dyDescent="0.25">
      <c r="A89" s="2">
        <v>67</v>
      </c>
      <c r="B89" s="2">
        <v>1</v>
      </c>
      <c r="C89" s="5">
        <v>0.05</v>
      </c>
      <c r="D89" s="2">
        <v>86</v>
      </c>
      <c r="E89">
        <v>81</v>
      </c>
      <c r="F89" s="2">
        <v>4</v>
      </c>
      <c r="G89" s="9">
        <v>1</v>
      </c>
      <c r="H89" s="2">
        <v>31</v>
      </c>
      <c r="I89" s="2">
        <v>13</v>
      </c>
      <c r="J89" s="6">
        <v>38</v>
      </c>
      <c r="K89">
        <v>1</v>
      </c>
      <c r="L89" s="3">
        <v>70</v>
      </c>
      <c r="M89" s="4">
        <v>15.7</v>
      </c>
      <c r="N89" s="2">
        <v>0</v>
      </c>
    </row>
    <row r="90" spans="1:14" ht="15.75" x14ac:dyDescent="0.25">
      <c r="A90" s="2">
        <v>62</v>
      </c>
      <c r="B90" s="2">
        <v>3</v>
      </c>
      <c r="C90" s="5">
        <v>0.58799999999999997</v>
      </c>
      <c r="D90" s="2">
        <v>121</v>
      </c>
      <c r="E90">
        <v>256</v>
      </c>
      <c r="F90" s="2">
        <v>4</v>
      </c>
      <c r="G90" s="9">
        <v>1</v>
      </c>
      <c r="H90" s="2">
        <v>41</v>
      </c>
      <c r="I90" s="2">
        <v>10</v>
      </c>
      <c r="J90" s="6">
        <v>41</v>
      </c>
      <c r="K90">
        <v>1</v>
      </c>
      <c r="L90" s="3">
        <v>44</v>
      </c>
      <c r="M90" s="4">
        <v>9.8000000000000007</v>
      </c>
      <c r="N90" s="2">
        <v>1</v>
      </c>
    </row>
    <row r="91" spans="1:14" ht="15.75" x14ac:dyDescent="0.25">
      <c r="A91" s="2">
        <v>99</v>
      </c>
      <c r="B91" s="2">
        <v>2</v>
      </c>
      <c r="C91" s="5">
        <v>1.76</v>
      </c>
      <c r="D91" s="2">
        <v>85</v>
      </c>
      <c r="E91">
        <v>81</v>
      </c>
      <c r="F91" s="2">
        <v>4</v>
      </c>
      <c r="G91" s="9">
        <v>1</v>
      </c>
      <c r="H91" s="2">
        <v>38</v>
      </c>
      <c r="I91" s="2">
        <v>12</v>
      </c>
      <c r="J91" s="6">
        <v>38</v>
      </c>
      <c r="K91">
        <v>1</v>
      </c>
      <c r="L91" s="3">
        <v>68</v>
      </c>
      <c r="M91" s="4">
        <v>19.5</v>
      </c>
      <c r="N91" s="2">
        <v>0</v>
      </c>
    </row>
    <row r="92" spans="1:14" ht="15.75" x14ac:dyDescent="0.25">
      <c r="A92" s="2">
        <v>67</v>
      </c>
      <c r="B92" s="2">
        <v>1</v>
      </c>
      <c r="C92" s="5">
        <v>4.4999999999999998E-2</v>
      </c>
      <c r="D92" s="2">
        <v>73</v>
      </c>
      <c r="E92">
        <v>64</v>
      </c>
      <c r="F92" s="2">
        <v>0</v>
      </c>
      <c r="G92" s="9">
        <v>1</v>
      </c>
      <c r="H92" s="2">
        <v>29</v>
      </c>
      <c r="I92" s="2">
        <v>13</v>
      </c>
      <c r="J92" s="6">
        <v>41</v>
      </c>
      <c r="K92">
        <v>1</v>
      </c>
      <c r="L92" s="3">
        <v>45</v>
      </c>
      <c r="M92" s="4">
        <v>16.2</v>
      </c>
      <c r="N92" s="2">
        <v>1</v>
      </c>
    </row>
    <row r="93" spans="1:14" ht="15.75" x14ac:dyDescent="0.25">
      <c r="A93" s="2">
        <v>51</v>
      </c>
      <c r="B93" s="2">
        <v>2</v>
      </c>
      <c r="C93" s="5">
        <v>1</v>
      </c>
      <c r="D93" s="2">
        <v>90</v>
      </c>
      <c r="E93">
        <v>144</v>
      </c>
      <c r="F93" s="2">
        <v>3</v>
      </c>
      <c r="G93" s="9">
        <v>0</v>
      </c>
      <c r="H93" s="2">
        <v>34</v>
      </c>
      <c r="I93" s="2">
        <v>6</v>
      </c>
      <c r="J93" s="6">
        <v>40</v>
      </c>
      <c r="K93">
        <v>0</v>
      </c>
      <c r="L93" s="3">
        <v>25</v>
      </c>
      <c r="M93" s="4">
        <v>8</v>
      </c>
      <c r="N93" s="2">
        <v>1</v>
      </c>
    </row>
    <row r="94" spans="1:14" ht="15.75" x14ac:dyDescent="0.25">
      <c r="A94" s="2">
        <v>71</v>
      </c>
      <c r="B94" s="2">
        <v>2</v>
      </c>
      <c r="C94" s="5">
        <v>0.121</v>
      </c>
      <c r="D94" s="2">
        <v>82</v>
      </c>
      <c r="E94">
        <v>169</v>
      </c>
      <c r="F94" s="2">
        <v>0</v>
      </c>
      <c r="G94" s="9">
        <v>1</v>
      </c>
      <c r="H94" s="2">
        <v>34</v>
      </c>
      <c r="I94" s="2">
        <v>8</v>
      </c>
      <c r="J94" s="6">
        <v>47</v>
      </c>
      <c r="K94">
        <v>1</v>
      </c>
      <c r="L94" s="3">
        <v>51</v>
      </c>
      <c r="M94" s="4">
        <v>12.2</v>
      </c>
      <c r="N94" s="2">
        <v>0</v>
      </c>
    </row>
    <row r="95" spans="1:14" ht="15.75" x14ac:dyDescent="0.25">
      <c r="A95" s="2">
        <v>65</v>
      </c>
      <c r="B95" s="2">
        <v>3</v>
      </c>
      <c r="C95" s="5">
        <v>0.159</v>
      </c>
      <c r="D95" s="2">
        <v>85</v>
      </c>
      <c r="E95">
        <v>9</v>
      </c>
      <c r="F95" s="2">
        <v>2</v>
      </c>
      <c r="G95" s="9">
        <v>1</v>
      </c>
      <c r="H95" s="2">
        <v>47</v>
      </c>
      <c r="I95" s="2">
        <v>14</v>
      </c>
      <c r="J95" s="6">
        <v>27</v>
      </c>
      <c r="K95">
        <v>1</v>
      </c>
      <c r="L95" s="3">
        <v>59</v>
      </c>
      <c r="M95" s="4">
        <v>11.1</v>
      </c>
      <c r="N95" s="2">
        <v>0</v>
      </c>
    </row>
    <row r="96" spans="1:14" ht="15.75" x14ac:dyDescent="0.25">
      <c r="A96" s="2">
        <v>86</v>
      </c>
      <c r="B96" s="2">
        <v>2</v>
      </c>
      <c r="C96" s="5">
        <v>2.2839999999999998</v>
      </c>
      <c r="D96" s="2">
        <v>80</v>
      </c>
      <c r="E96">
        <v>64</v>
      </c>
      <c r="F96" s="2">
        <v>0</v>
      </c>
      <c r="G96" s="9">
        <v>1</v>
      </c>
      <c r="H96" s="2">
        <v>38</v>
      </c>
      <c r="I96" s="2">
        <v>10</v>
      </c>
      <c r="J96" s="6">
        <v>32</v>
      </c>
      <c r="K96">
        <v>1</v>
      </c>
      <c r="L96" s="3">
        <v>78</v>
      </c>
      <c r="M96" s="4">
        <v>16.8</v>
      </c>
      <c r="N96" s="2">
        <v>1</v>
      </c>
    </row>
    <row r="97" spans="1:14" ht="15.75" x14ac:dyDescent="0.25">
      <c r="A97" s="2">
        <v>51</v>
      </c>
      <c r="B97" s="2">
        <v>2</v>
      </c>
      <c r="C97" s="5">
        <v>0.79900000000000004</v>
      </c>
      <c r="D97" s="2">
        <v>145</v>
      </c>
      <c r="E97">
        <v>64</v>
      </c>
      <c r="F97" s="2">
        <v>6</v>
      </c>
      <c r="G97" s="9">
        <v>1</v>
      </c>
      <c r="H97" s="2">
        <v>34</v>
      </c>
      <c r="I97" s="2">
        <v>12</v>
      </c>
      <c r="J97" s="6">
        <v>40</v>
      </c>
      <c r="K97">
        <v>0</v>
      </c>
      <c r="L97" s="3">
        <v>22</v>
      </c>
      <c r="M97" s="4">
        <v>11.8</v>
      </c>
      <c r="N97" s="2">
        <v>1</v>
      </c>
    </row>
    <row r="98" spans="1:14" ht="15.75" x14ac:dyDescent="0.25">
      <c r="A98" s="2">
        <v>56</v>
      </c>
      <c r="B98" s="2">
        <v>1</v>
      </c>
      <c r="C98" s="5">
        <v>0.91100000000000003</v>
      </c>
      <c r="D98" s="2">
        <v>112</v>
      </c>
      <c r="E98">
        <v>49</v>
      </c>
      <c r="F98" s="2">
        <v>2</v>
      </c>
      <c r="G98" s="9">
        <v>0</v>
      </c>
      <c r="H98" s="2">
        <v>30</v>
      </c>
      <c r="I98" s="2">
        <v>13</v>
      </c>
      <c r="J98" s="6">
        <v>38</v>
      </c>
      <c r="K98">
        <v>1</v>
      </c>
      <c r="L98" s="3">
        <v>34</v>
      </c>
      <c r="M98" s="4">
        <v>14</v>
      </c>
      <c r="N98" s="2">
        <v>1</v>
      </c>
    </row>
    <row r="99" spans="1:14" ht="15.75" x14ac:dyDescent="0.25">
      <c r="A99" s="2">
        <v>60</v>
      </c>
      <c r="B99" s="2">
        <v>3</v>
      </c>
      <c r="C99" s="5">
        <v>0.81299999999999994</v>
      </c>
      <c r="D99" s="2">
        <v>106</v>
      </c>
      <c r="E99">
        <v>9</v>
      </c>
      <c r="F99" s="2">
        <v>3</v>
      </c>
      <c r="G99" s="9">
        <v>0</v>
      </c>
      <c r="H99" s="2">
        <v>44</v>
      </c>
      <c r="I99" s="2">
        <v>8</v>
      </c>
      <c r="J99" s="6">
        <v>33</v>
      </c>
      <c r="K99">
        <v>0</v>
      </c>
      <c r="L99" s="3">
        <v>45</v>
      </c>
      <c r="M99" s="4">
        <v>10.5</v>
      </c>
      <c r="N99" s="2">
        <v>1</v>
      </c>
    </row>
    <row r="100" spans="1:14" ht="15.75" x14ac:dyDescent="0.25">
      <c r="A100" s="2">
        <v>40</v>
      </c>
      <c r="B100" s="2">
        <v>3</v>
      </c>
      <c r="C100" s="5">
        <v>0.97599999999999998</v>
      </c>
      <c r="D100" s="2">
        <v>101</v>
      </c>
      <c r="E100">
        <v>196</v>
      </c>
      <c r="F100" s="2">
        <v>2</v>
      </c>
      <c r="G100" s="9">
        <v>0</v>
      </c>
      <c r="H100" s="2">
        <v>37</v>
      </c>
      <c r="I100" s="2">
        <v>5</v>
      </c>
      <c r="J100" s="6">
        <v>40</v>
      </c>
      <c r="K100">
        <v>0</v>
      </c>
      <c r="L100" s="3">
        <v>9</v>
      </c>
      <c r="M100" s="4">
        <v>6.2</v>
      </c>
      <c r="N100" s="2">
        <v>0</v>
      </c>
    </row>
    <row r="101" spans="1:14" ht="15.75" x14ac:dyDescent="0.25">
      <c r="A101" s="2">
        <v>85</v>
      </c>
      <c r="B101" s="2">
        <v>2</v>
      </c>
      <c r="C101" s="5">
        <v>1.86</v>
      </c>
      <c r="D101" s="2">
        <v>124</v>
      </c>
      <c r="E101">
        <v>144</v>
      </c>
      <c r="F101" s="2">
        <v>2</v>
      </c>
      <c r="G101" s="9">
        <v>1</v>
      </c>
      <c r="H101" s="2">
        <v>37</v>
      </c>
      <c r="I101" s="2">
        <v>13</v>
      </c>
      <c r="J101" s="6">
        <v>42</v>
      </c>
      <c r="K101">
        <v>1</v>
      </c>
      <c r="L101" s="3">
        <v>62</v>
      </c>
      <c r="M101" s="4">
        <v>16.899999999999999</v>
      </c>
      <c r="N101" s="2">
        <v>1</v>
      </c>
    </row>
    <row r="102" spans="1:14" ht="15.75" x14ac:dyDescent="0.25">
      <c r="A102" s="2">
        <v>35</v>
      </c>
      <c r="B102" s="2">
        <v>6</v>
      </c>
      <c r="C102" s="5">
        <v>4.7E-2</v>
      </c>
      <c r="D102" s="2">
        <v>88</v>
      </c>
      <c r="E102">
        <v>36</v>
      </c>
      <c r="F102" s="2">
        <v>4</v>
      </c>
      <c r="G102" s="9">
        <v>0</v>
      </c>
      <c r="H102" s="2">
        <v>27</v>
      </c>
      <c r="I102" s="2">
        <v>5</v>
      </c>
      <c r="J102" s="6">
        <v>37</v>
      </c>
      <c r="K102">
        <v>0</v>
      </c>
      <c r="L102" s="3">
        <v>16</v>
      </c>
      <c r="M102" s="4">
        <v>7.9</v>
      </c>
      <c r="N102" s="2">
        <v>1</v>
      </c>
    </row>
    <row r="103" spans="1:14" ht="15.75" x14ac:dyDescent="0.25">
      <c r="A103" s="2">
        <v>51</v>
      </c>
      <c r="B103" s="2">
        <v>2</v>
      </c>
      <c r="C103" s="5">
        <v>0.498</v>
      </c>
      <c r="D103" s="2">
        <v>117</v>
      </c>
      <c r="E103">
        <v>36</v>
      </c>
      <c r="F103" s="2">
        <v>4</v>
      </c>
      <c r="G103" s="9">
        <v>0</v>
      </c>
      <c r="H103" s="2">
        <v>30</v>
      </c>
      <c r="I103" s="2">
        <v>5</v>
      </c>
      <c r="J103" s="6">
        <v>36</v>
      </c>
      <c r="K103">
        <v>0</v>
      </c>
      <c r="L103" s="3">
        <v>20</v>
      </c>
      <c r="M103" s="4">
        <v>9.6</v>
      </c>
      <c r="N103" s="2">
        <v>1</v>
      </c>
    </row>
    <row r="104" spans="1:14" ht="15.75" x14ac:dyDescent="0.25">
      <c r="A104" s="2">
        <v>102</v>
      </c>
      <c r="B104" s="2">
        <v>2</v>
      </c>
      <c r="C104" s="5">
        <v>8.4000000000000005E-2</v>
      </c>
      <c r="D104" s="2">
        <v>86</v>
      </c>
      <c r="E104">
        <v>144</v>
      </c>
      <c r="F104" s="2">
        <v>2</v>
      </c>
      <c r="G104" s="9">
        <v>1</v>
      </c>
      <c r="H104" s="2">
        <v>38</v>
      </c>
      <c r="I104" s="2">
        <v>11</v>
      </c>
      <c r="J104" s="6">
        <v>32</v>
      </c>
      <c r="K104">
        <v>1</v>
      </c>
      <c r="L104" s="3">
        <v>114</v>
      </c>
      <c r="M104" s="4">
        <v>16.3</v>
      </c>
      <c r="N104" s="2">
        <v>1</v>
      </c>
    </row>
    <row r="105" spans="1:14" ht="15.75" x14ac:dyDescent="0.25">
      <c r="A105" s="2">
        <v>70</v>
      </c>
      <c r="B105" s="2">
        <v>3</v>
      </c>
      <c r="C105" s="5">
        <v>4.8000000000000001E-2</v>
      </c>
      <c r="D105" s="2">
        <v>72</v>
      </c>
      <c r="E105">
        <v>196</v>
      </c>
      <c r="F105" s="2">
        <v>4</v>
      </c>
      <c r="G105" s="9">
        <v>1</v>
      </c>
      <c r="H105" s="2">
        <v>35</v>
      </c>
      <c r="I105" s="2">
        <v>11</v>
      </c>
      <c r="J105" s="6">
        <v>42</v>
      </c>
      <c r="K105">
        <v>0</v>
      </c>
      <c r="L105" s="3">
        <v>56</v>
      </c>
      <c r="M105" s="4">
        <v>11.2</v>
      </c>
      <c r="N105" s="2">
        <v>1</v>
      </c>
    </row>
    <row r="106" spans="1:14" ht="15.75" x14ac:dyDescent="0.25">
      <c r="A106" s="2">
        <v>61</v>
      </c>
      <c r="B106" s="2">
        <v>5</v>
      </c>
      <c r="C106" s="5">
        <v>0.96</v>
      </c>
      <c r="D106" s="2">
        <v>101</v>
      </c>
      <c r="E106">
        <v>49</v>
      </c>
      <c r="F106" s="2">
        <v>2</v>
      </c>
      <c r="G106" s="9">
        <v>1</v>
      </c>
      <c r="H106" s="2">
        <v>30</v>
      </c>
      <c r="I106" s="2">
        <v>10</v>
      </c>
      <c r="J106" s="6">
        <v>39</v>
      </c>
      <c r="K106">
        <v>1</v>
      </c>
      <c r="L106" s="3">
        <v>43</v>
      </c>
      <c r="M106" s="4">
        <v>13.1</v>
      </c>
      <c r="N106" s="2">
        <v>1</v>
      </c>
    </row>
    <row r="107" spans="1:14" ht="15.75" x14ac:dyDescent="0.25">
      <c r="A107" s="2">
        <v>44</v>
      </c>
      <c r="B107" s="2">
        <v>2</v>
      </c>
      <c r="C107" s="5">
        <v>1.18</v>
      </c>
      <c r="D107" s="2">
        <v>72</v>
      </c>
      <c r="E107">
        <v>9</v>
      </c>
      <c r="F107" s="2">
        <v>2</v>
      </c>
      <c r="G107" s="9">
        <v>0</v>
      </c>
      <c r="H107" s="2">
        <v>34</v>
      </c>
      <c r="I107" s="2">
        <v>6</v>
      </c>
      <c r="J107" s="6">
        <v>47</v>
      </c>
      <c r="K107">
        <v>0</v>
      </c>
      <c r="L107" s="3">
        <v>20</v>
      </c>
      <c r="M107" s="4">
        <v>8</v>
      </c>
      <c r="N107" s="2">
        <v>0</v>
      </c>
    </row>
    <row r="108" spans="1:14" ht="15.75" x14ac:dyDescent="0.25">
      <c r="A108" s="2">
        <v>98</v>
      </c>
      <c r="B108" s="2">
        <v>3</v>
      </c>
      <c r="C108" s="5">
        <v>0.97399999999999998</v>
      </c>
      <c r="D108" s="2">
        <v>91</v>
      </c>
      <c r="E108">
        <v>9</v>
      </c>
      <c r="F108" s="2">
        <v>1</v>
      </c>
      <c r="G108" s="9">
        <v>1</v>
      </c>
      <c r="H108" s="2">
        <v>37</v>
      </c>
      <c r="I108" s="2">
        <v>6</v>
      </c>
      <c r="J108" s="6">
        <v>32</v>
      </c>
      <c r="K108">
        <v>0</v>
      </c>
      <c r="L108" s="3">
        <v>106</v>
      </c>
      <c r="M108" s="4">
        <v>16.100000000000001</v>
      </c>
      <c r="N108" s="2">
        <v>1</v>
      </c>
    </row>
    <row r="109" spans="1:14" ht="15.75" x14ac:dyDescent="0.25">
      <c r="A109" s="2">
        <v>53</v>
      </c>
      <c r="B109" s="2">
        <v>2</v>
      </c>
      <c r="C109" s="5">
        <v>1.3149999999999999</v>
      </c>
      <c r="D109" s="2">
        <v>78</v>
      </c>
      <c r="E109">
        <v>16</v>
      </c>
      <c r="F109" s="2">
        <v>1</v>
      </c>
      <c r="G109" s="9">
        <v>1</v>
      </c>
      <c r="H109" s="2">
        <v>35</v>
      </c>
      <c r="I109" s="2">
        <v>9</v>
      </c>
      <c r="J109" s="6">
        <v>47</v>
      </c>
      <c r="K109">
        <v>0</v>
      </c>
      <c r="L109" s="3">
        <v>25</v>
      </c>
      <c r="M109" s="4">
        <v>10.4</v>
      </c>
      <c r="N109" s="2">
        <v>1</v>
      </c>
    </row>
    <row r="110" spans="1:14" ht="15.75" x14ac:dyDescent="0.25">
      <c r="A110" s="2">
        <v>44</v>
      </c>
      <c r="B110" s="2">
        <v>2</v>
      </c>
      <c r="C110" s="5">
        <v>0.97399999999999998</v>
      </c>
      <c r="D110" s="2">
        <v>96</v>
      </c>
      <c r="E110">
        <v>144</v>
      </c>
      <c r="F110" s="2">
        <v>3</v>
      </c>
      <c r="G110" s="9">
        <v>0</v>
      </c>
      <c r="H110" s="2">
        <v>33</v>
      </c>
      <c r="I110" s="2">
        <v>6</v>
      </c>
      <c r="J110" s="6">
        <v>40</v>
      </c>
      <c r="K110">
        <v>1</v>
      </c>
      <c r="L110" s="3">
        <v>22</v>
      </c>
      <c r="M110" s="4">
        <v>7.4</v>
      </c>
      <c r="N110" s="2">
        <v>0</v>
      </c>
    </row>
    <row r="111" spans="1:14" ht="15.75" x14ac:dyDescent="0.25">
      <c r="A111" s="2">
        <v>58</v>
      </c>
      <c r="B111" s="2">
        <v>2</v>
      </c>
      <c r="C111" s="5">
        <v>0.16700000000000001</v>
      </c>
      <c r="D111" s="2">
        <v>120</v>
      </c>
      <c r="E111">
        <v>225</v>
      </c>
      <c r="F111" s="2">
        <v>1</v>
      </c>
      <c r="G111" s="9">
        <v>0</v>
      </c>
      <c r="H111" s="2">
        <v>39</v>
      </c>
      <c r="I111" s="2">
        <v>10</v>
      </c>
      <c r="J111" s="6">
        <v>47</v>
      </c>
      <c r="K111">
        <v>0</v>
      </c>
      <c r="L111" s="3">
        <v>35</v>
      </c>
      <c r="M111" s="4">
        <v>10.5</v>
      </c>
      <c r="N111" s="2">
        <v>0</v>
      </c>
    </row>
    <row r="112" spans="1:14" ht="15.75" x14ac:dyDescent="0.25">
      <c r="A112" s="2">
        <v>60</v>
      </c>
      <c r="B112" s="2">
        <v>4</v>
      </c>
      <c r="C112" s="5">
        <v>0.93700000000000006</v>
      </c>
      <c r="D112" s="2">
        <v>112</v>
      </c>
      <c r="E112">
        <v>25</v>
      </c>
      <c r="F112" s="2">
        <v>3</v>
      </c>
      <c r="G112" s="9">
        <v>0</v>
      </c>
      <c r="H112" s="2">
        <v>59</v>
      </c>
      <c r="I112" s="2">
        <v>15</v>
      </c>
      <c r="J112" s="6">
        <v>37</v>
      </c>
      <c r="K112">
        <v>0</v>
      </c>
      <c r="L112" s="3">
        <v>39</v>
      </c>
      <c r="M112" s="4">
        <v>12</v>
      </c>
      <c r="N112" s="2">
        <v>1</v>
      </c>
    </row>
    <row r="113" spans="1:14" ht="15.75" x14ac:dyDescent="0.25">
      <c r="A113" s="2">
        <v>54</v>
      </c>
      <c r="B113" s="2">
        <v>5</v>
      </c>
      <c r="C113" s="5">
        <v>4.5999999999999999E-2</v>
      </c>
      <c r="D113" s="2">
        <v>72</v>
      </c>
      <c r="E113">
        <v>81</v>
      </c>
      <c r="F113" s="2">
        <v>0</v>
      </c>
      <c r="G113" s="9">
        <v>1</v>
      </c>
      <c r="H113" s="2">
        <v>30</v>
      </c>
      <c r="I113" s="2">
        <v>13</v>
      </c>
      <c r="J113" s="6">
        <v>39</v>
      </c>
      <c r="K113">
        <v>0</v>
      </c>
      <c r="L113" s="3">
        <v>26</v>
      </c>
      <c r="M113" s="4">
        <v>14.5</v>
      </c>
      <c r="N113" s="2">
        <v>1</v>
      </c>
    </row>
    <row r="114" spans="1:14" ht="15.75" x14ac:dyDescent="0.25">
      <c r="A114" s="2">
        <v>48</v>
      </c>
      <c r="B114" s="2">
        <v>6</v>
      </c>
      <c r="C114" s="8">
        <v>1.7999999999999999E-2</v>
      </c>
      <c r="D114" s="1">
        <v>150</v>
      </c>
      <c r="E114">
        <v>4</v>
      </c>
      <c r="F114" s="1">
        <v>2</v>
      </c>
      <c r="G114" s="9">
        <v>0</v>
      </c>
      <c r="H114" s="2">
        <v>28</v>
      </c>
      <c r="I114" s="2">
        <v>1</v>
      </c>
      <c r="J114" s="6">
        <v>30</v>
      </c>
      <c r="K114">
        <v>0</v>
      </c>
      <c r="L114" s="3">
        <v>24</v>
      </c>
      <c r="M114" s="7">
        <v>5.9</v>
      </c>
      <c r="N114" s="2">
        <v>0</v>
      </c>
    </row>
    <row r="115" spans="1:14" ht="15.75" x14ac:dyDescent="0.25">
      <c r="A115" s="2">
        <v>53</v>
      </c>
      <c r="B115" s="2">
        <v>2</v>
      </c>
      <c r="C115" s="5">
        <v>0.84</v>
      </c>
      <c r="D115" s="2">
        <v>110</v>
      </c>
      <c r="E115">
        <v>169</v>
      </c>
      <c r="F115" s="2">
        <v>3</v>
      </c>
      <c r="G115" s="9">
        <v>0</v>
      </c>
      <c r="H115" s="2">
        <v>36</v>
      </c>
      <c r="I115" s="2">
        <v>9</v>
      </c>
      <c r="J115" s="6">
        <v>41</v>
      </c>
      <c r="K115">
        <v>1</v>
      </c>
      <c r="L115" s="3">
        <v>30</v>
      </c>
      <c r="M115" s="4">
        <v>9</v>
      </c>
      <c r="N115" s="2">
        <v>1</v>
      </c>
    </row>
    <row r="116" spans="1:14" ht="15.75" x14ac:dyDescent="0.25">
      <c r="A116" s="2">
        <v>88</v>
      </c>
      <c r="B116" s="2">
        <v>3</v>
      </c>
      <c r="C116" s="5">
        <v>1</v>
      </c>
      <c r="D116" s="2">
        <v>104</v>
      </c>
      <c r="E116">
        <v>324</v>
      </c>
      <c r="F116" s="2">
        <v>2</v>
      </c>
      <c r="G116" s="9">
        <v>0</v>
      </c>
      <c r="H116" s="2">
        <v>40</v>
      </c>
      <c r="I116" s="2">
        <v>8</v>
      </c>
      <c r="J116" s="6">
        <v>43</v>
      </c>
      <c r="K116">
        <v>0</v>
      </c>
      <c r="L116" s="3">
        <v>64</v>
      </c>
      <c r="M116" s="4">
        <v>15.8</v>
      </c>
      <c r="N116" s="2">
        <v>1</v>
      </c>
    </row>
    <row r="117" spans="1:14" ht="15.75" x14ac:dyDescent="0.25">
      <c r="A117" s="2">
        <v>59</v>
      </c>
      <c r="B117" s="2">
        <v>5</v>
      </c>
      <c r="C117" s="5">
        <v>1.159</v>
      </c>
      <c r="D117" s="2">
        <v>99</v>
      </c>
      <c r="E117">
        <v>25</v>
      </c>
      <c r="F117" s="2">
        <v>1</v>
      </c>
      <c r="G117" s="9">
        <v>0</v>
      </c>
      <c r="H117" s="2">
        <v>43</v>
      </c>
      <c r="I117" s="2">
        <v>15</v>
      </c>
      <c r="J117" s="6">
        <v>35</v>
      </c>
      <c r="K117">
        <v>0</v>
      </c>
      <c r="L117" s="3">
        <v>45</v>
      </c>
      <c r="M117" s="4">
        <v>14</v>
      </c>
      <c r="N117" s="2">
        <v>1</v>
      </c>
    </row>
    <row r="118" spans="1:14" ht="15.75" x14ac:dyDescent="0.25">
      <c r="A118" s="2">
        <v>117</v>
      </c>
      <c r="B118" s="2">
        <v>3</v>
      </c>
      <c r="C118" s="5">
        <v>0.104</v>
      </c>
      <c r="D118" s="2">
        <v>145</v>
      </c>
      <c r="E118">
        <v>4</v>
      </c>
      <c r="F118" s="2">
        <v>2</v>
      </c>
      <c r="G118" s="9">
        <v>1</v>
      </c>
      <c r="H118" s="2">
        <v>52</v>
      </c>
      <c r="I118" s="2">
        <v>15</v>
      </c>
      <c r="J118" s="6">
        <v>30</v>
      </c>
      <c r="K118">
        <v>0</v>
      </c>
      <c r="L118" s="3">
        <v>59</v>
      </c>
      <c r="M118" s="4">
        <v>15.3</v>
      </c>
      <c r="N118" s="2">
        <v>1</v>
      </c>
    </row>
    <row r="119" spans="1:14" ht="15.75" x14ac:dyDescent="0.25">
      <c r="A119" s="2">
        <v>83</v>
      </c>
      <c r="B119" s="2">
        <v>3</v>
      </c>
      <c r="C119" s="5">
        <v>0.93600000000000005</v>
      </c>
      <c r="D119" s="2">
        <v>111</v>
      </c>
      <c r="E119">
        <v>484</v>
      </c>
      <c r="F119" s="2">
        <v>2</v>
      </c>
      <c r="G119" s="9">
        <v>0</v>
      </c>
      <c r="H119" s="2">
        <v>45</v>
      </c>
      <c r="I119" s="2">
        <v>9</v>
      </c>
      <c r="J119" s="6">
        <v>50</v>
      </c>
      <c r="K119">
        <v>0</v>
      </c>
      <c r="L119" s="3">
        <v>87</v>
      </c>
      <c r="M119" s="4">
        <v>14.4</v>
      </c>
      <c r="N119" s="2">
        <v>1</v>
      </c>
    </row>
    <row r="120" spans="1:14" ht="15.75" x14ac:dyDescent="0.25">
      <c r="A120" s="2">
        <v>91</v>
      </c>
      <c r="B120" s="2">
        <v>2</v>
      </c>
      <c r="C120" s="5">
        <v>1.968</v>
      </c>
      <c r="D120" s="2">
        <v>86</v>
      </c>
      <c r="E120">
        <v>4</v>
      </c>
      <c r="F120" s="2">
        <v>1</v>
      </c>
      <c r="G120" s="9">
        <v>0</v>
      </c>
      <c r="H120" s="2">
        <v>33</v>
      </c>
      <c r="I120" s="2">
        <v>5</v>
      </c>
      <c r="J120" s="6">
        <v>37</v>
      </c>
      <c r="K120">
        <v>0</v>
      </c>
      <c r="L120" s="3">
        <v>98</v>
      </c>
      <c r="M120" s="4">
        <v>14.8</v>
      </c>
      <c r="N120" s="2">
        <v>1</v>
      </c>
    </row>
    <row r="121" spans="1:14" ht="15.75" x14ac:dyDescent="0.25">
      <c r="A121" s="2">
        <v>56</v>
      </c>
      <c r="B121" s="2">
        <v>2</v>
      </c>
      <c r="C121" s="5">
        <v>2.536</v>
      </c>
      <c r="D121" s="2">
        <v>84</v>
      </c>
      <c r="E121">
        <v>16</v>
      </c>
      <c r="F121" s="2">
        <v>1</v>
      </c>
      <c r="G121" s="9">
        <v>1</v>
      </c>
      <c r="H121" s="2">
        <v>36</v>
      </c>
      <c r="I121" s="2">
        <v>8</v>
      </c>
      <c r="J121" s="6">
        <v>50</v>
      </c>
      <c r="K121">
        <v>0</v>
      </c>
      <c r="L121" s="3">
        <v>40</v>
      </c>
      <c r="M121" s="4">
        <v>12.1</v>
      </c>
      <c r="N121" s="2">
        <v>1</v>
      </c>
    </row>
    <row r="122" spans="1:14" ht="15.75" x14ac:dyDescent="0.25">
      <c r="A122" s="2">
        <v>51</v>
      </c>
      <c r="B122" s="2">
        <v>2</v>
      </c>
      <c r="C122" s="5">
        <v>0.41699999999999998</v>
      </c>
      <c r="D122" s="2">
        <v>123</v>
      </c>
      <c r="E122">
        <v>4</v>
      </c>
      <c r="F122" s="2">
        <v>3</v>
      </c>
      <c r="G122" s="9">
        <v>0</v>
      </c>
      <c r="H122" s="2">
        <v>36</v>
      </c>
      <c r="I122" s="2">
        <v>8</v>
      </c>
      <c r="J122" s="6">
        <v>33</v>
      </c>
      <c r="K122">
        <v>1</v>
      </c>
      <c r="L122" s="3">
        <v>32</v>
      </c>
      <c r="M122" s="4">
        <v>8</v>
      </c>
      <c r="N122" s="2">
        <v>0</v>
      </c>
    </row>
    <row r="123" spans="1:14" ht="15.75" x14ac:dyDescent="0.25">
      <c r="A123" s="2">
        <v>56</v>
      </c>
      <c r="B123" s="2">
        <v>3</v>
      </c>
      <c r="C123" s="5">
        <v>3.9E-2</v>
      </c>
      <c r="D123" s="2">
        <v>97</v>
      </c>
      <c r="E123">
        <v>196</v>
      </c>
      <c r="F123" s="2">
        <v>1</v>
      </c>
      <c r="G123" s="9">
        <v>1</v>
      </c>
      <c r="H123" s="2">
        <v>43</v>
      </c>
      <c r="I123" s="2">
        <v>6</v>
      </c>
      <c r="J123" s="6">
        <v>41</v>
      </c>
      <c r="K123">
        <v>0</v>
      </c>
      <c r="L123" s="3">
        <v>37</v>
      </c>
      <c r="M123" s="4">
        <v>8.4</v>
      </c>
      <c r="N123" s="2">
        <v>0</v>
      </c>
    </row>
    <row r="124" spans="1:14" ht="15.75" x14ac:dyDescent="0.25">
      <c r="A124" s="2">
        <v>51</v>
      </c>
      <c r="B124" s="2">
        <v>3</v>
      </c>
      <c r="C124" s="5">
        <v>1.155</v>
      </c>
      <c r="D124" s="2">
        <v>98</v>
      </c>
      <c r="E124">
        <v>9</v>
      </c>
      <c r="F124" s="2">
        <v>2</v>
      </c>
      <c r="G124" s="9">
        <v>1</v>
      </c>
      <c r="H124" s="2">
        <v>35</v>
      </c>
      <c r="I124" s="2">
        <v>1</v>
      </c>
      <c r="J124" s="6">
        <v>35</v>
      </c>
      <c r="K124">
        <v>0</v>
      </c>
      <c r="L124" s="3">
        <v>26</v>
      </c>
      <c r="M124" s="4">
        <v>10.6</v>
      </c>
      <c r="N124" s="2">
        <v>0</v>
      </c>
    </row>
    <row r="125" spans="1:14" ht="15.75" x14ac:dyDescent="0.25">
      <c r="A125" s="2">
        <v>56</v>
      </c>
      <c r="B125" s="2">
        <v>4</v>
      </c>
      <c r="C125" s="5">
        <v>1.9990000000000001</v>
      </c>
      <c r="D125" s="2">
        <v>72</v>
      </c>
      <c r="E125">
        <v>81</v>
      </c>
      <c r="F125" s="2">
        <v>0</v>
      </c>
      <c r="G125" s="9">
        <v>1</v>
      </c>
      <c r="H125" s="2">
        <v>49</v>
      </c>
      <c r="I125" s="2">
        <v>7</v>
      </c>
      <c r="J125" s="6">
        <v>41</v>
      </c>
      <c r="K125">
        <v>0</v>
      </c>
      <c r="L125" s="3">
        <v>33</v>
      </c>
      <c r="M125" s="4">
        <v>10.9</v>
      </c>
      <c r="N125" s="2">
        <v>0</v>
      </c>
    </row>
    <row r="126" spans="1:14" ht="15.75" x14ac:dyDescent="0.25">
      <c r="A126" s="2">
        <v>53</v>
      </c>
      <c r="B126" s="2">
        <v>3</v>
      </c>
      <c r="C126" s="5">
        <v>2.8719999999999999</v>
      </c>
      <c r="D126" s="2">
        <v>73</v>
      </c>
      <c r="E126">
        <v>4</v>
      </c>
      <c r="F126" s="2">
        <v>6</v>
      </c>
      <c r="G126" s="9">
        <v>1</v>
      </c>
      <c r="H126" s="2">
        <v>35</v>
      </c>
      <c r="I126" s="2">
        <v>4</v>
      </c>
      <c r="J126" s="6">
        <v>50</v>
      </c>
      <c r="K126">
        <v>0</v>
      </c>
      <c r="L126" s="3">
        <v>34</v>
      </c>
      <c r="M126" s="4">
        <v>8.6999999999999993</v>
      </c>
      <c r="N126" s="2">
        <v>1</v>
      </c>
    </row>
    <row r="127" spans="1:14" ht="15.75" x14ac:dyDescent="0.25">
      <c r="A127" s="2">
        <v>62</v>
      </c>
      <c r="B127" s="2">
        <v>3</v>
      </c>
      <c r="C127" s="5">
        <v>0.73399999999999999</v>
      </c>
      <c r="D127" s="2">
        <v>111</v>
      </c>
      <c r="E127">
        <v>441</v>
      </c>
      <c r="F127" s="2">
        <v>3</v>
      </c>
      <c r="G127" s="9">
        <v>0</v>
      </c>
      <c r="H127" s="2">
        <v>44</v>
      </c>
      <c r="I127" s="2">
        <v>5</v>
      </c>
      <c r="J127" s="6">
        <v>47</v>
      </c>
      <c r="K127">
        <v>0</v>
      </c>
      <c r="L127" s="3">
        <v>43</v>
      </c>
      <c r="M127" s="4">
        <v>9.5</v>
      </c>
      <c r="N127" s="2">
        <v>1</v>
      </c>
    </row>
    <row r="128" spans="1:14" ht="15.75" x14ac:dyDescent="0.25">
      <c r="A128" s="2">
        <v>44</v>
      </c>
      <c r="B128" s="2">
        <v>2</v>
      </c>
      <c r="C128" s="5">
        <v>4.5900000000000003E-2</v>
      </c>
      <c r="D128" s="2">
        <v>86</v>
      </c>
      <c r="E128">
        <v>16</v>
      </c>
      <c r="F128" s="2">
        <v>6</v>
      </c>
      <c r="G128" s="9">
        <v>0</v>
      </c>
      <c r="H128" s="2">
        <v>29</v>
      </c>
      <c r="I128" s="2">
        <v>2</v>
      </c>
      <c r="J128" s="6">
        <v>36</v>
      </c>
      <c r="K128">
        <v>0</v>
      </c>
      <c r="L128" s="3">
        <v>21</v>
      </c>
      <c r="M128" s="4">
        <v>6.8</v>
      </c>
      <c r="N128" s="2">
        <v>1</v>
      </c>
    </row>
    <row r="129" spans="1:14" ht="15.75" x14ac:dyDescent="0.25">
      <c r="A129" s="2">
        <v>41</v>
      </c>
      <c r="B129" s="2">
        <v>3</v>
      </c>
      <c r="C129" s="5">
        <v>0.879</v>
      </c>
      <c r="D129" s="2">
        <v>120</v>
      </c>
      <c r="E129">
        <v>144</v>
      </c>
      <c r="F129" s="2">
        <v>2</v>
      </c>
      <c r="G129" s="9">
        <v>0</v>
      </c>
      <c r="H129" s="2">
        <v>39</v>
      </c>
      <c r="I129" s="2">
        <v>5</v>
      </c>
      <c r="J129" s="6">
        <v>40</v>
      </c>
      <c r="K129">
        <v>0</v>
      </c>
      <c r="L129" s="3">
        <v>14</v>
      </c>
      <c r="M129" s="4">
        <v>7.2</v>
      </c>
      <c r="N129" s="2">
        <v>0</v>
      </c>
    </row>
    <row r="130" spans="1:14" ht="15.75" x14ac:dyDescent="0.25">
      <c r="A130" s="2">
        <v>72</v>
      </c>
      <c r="B130" s="2">
        <v>3</v>
      </c>
      <c r="C130" s="5">
        <v>1.496</v>
      </c>
      <c r="D130" s="2">
        <v>84</v>
      </c>
      <c r="E130">
        <v>16</v>
      </c>
      <c r="F130" s="2">
        <v>2</v>
      </c>
      <c r="G130" s="9">
        <v>1</v>
      </c>
      <c r="H130" s="2">
        <v>36</v>
      </c>
      <c r="I130" s="2">
        <v>6</v>
      </c>
      <c r="J130" s="6">
        <v>34</v>
      </c>
      <c r="K130">
        <v>0</v>
      </c>
      <c r="L130" s="3">
        <v>77</v>
      </c>
      <c r="M130" s="4">
        <v>11.3</v>
      </c>
      <c r="N130" s="2">
        <v>1</v>
      </c>
    </row>
    <row r="131" spans="1:14" ht="15.75" x14ac:dyDescent="0.25">
      <c r="A131" s="2">
        <v>55</v>
      </c>
      <c r="B131" s="2">
        <v>2</v>
      </c>
      <c r="C131" s="5">
        <v>0.65500000000000003</v>
      </c>
      <c r="D131" s="2">
        <v>108</v>
      </c>
      <c r="E131">
        <v>196</v>
      </c>
      <c r="F131" s="2">
        <v>3</v>
      </c>
      <c r="G131" s="9">
        <v>0</v>
      </c>
      <c r="H131" s="2">
        <v>37</v>
      </c>
      <c r="I131" s="2">
        <v>9</v>
      </c>
      <c r="J131" s="6">
        <v>40</v>
      </c>
      <c r="K131">
        <v>0</v>
      </c>
      <c r="L131" s="3">
        <v>35</v>
      </c>
      <c r="M131" s="4">
        <v>9.4</v>
      </c>
      <c r="N131" s="2">
        <v>1</v>
      </c>
    </row>
    <row r="132" spans="1:14" ht="15.75" x14ac:dyDescent="0.25">
      <c r="A132" s="2">
        <v>48</v>
      </c>
      <c r="B132" s="2">
        <v>1</v>
      </c>
      <c r="C132" s="5">
        <v>1.6439999999999999</v>
      </c>
      <c r="D132" s="2">
        <v>118</v>
      </c>
      <c r="E132">
        <v>100</v>
      </c>
      <c r="F132" s="2">
        <v>3</v>
      </c>
      <c r="G132" s="9">
        <v>1</v>
      </c>
      <c r="H132" s="2">
        <v>34</v>
      </c>
      <c r="I132" s="2">
        <v>19</v>
      </c>
      <c r="J132" s="6">
        <v>39</v>
      </c>
      <c r="K132">
        <v>1</v>
      </c>
      <c r="L132" s="3">
        <v>22</v>
      </c>
      <c r="M132" s="4">
        <v>8.6</v>
      </c>
      <c r="N132" s="2">
        <v>0</v>
      </c>
    </row>
    <row r="133" spans="1:14" ht="15.75" x14ac:dyDescent="0.25">
      <c r="A133" s="2">
        <v>76</v>
      </c>
      <c r="B133" s="2">
        <v>5</v>
      </c>
      <c r="C133" s="5">
        <v>0.81899999999999995</v>
      </c>
      <c r="D133" s="2">
        <v>92</v>
      </c>
      <c r="E133">
        <v>25</v>
      </c>
      <c r="F133" s="2">
        <v>4</v>
      </c>
      <c r="G133" s="9">
        <v>1</v>
      </c>
      <c r="H133" s="2">
        <v>52</v>
      </c>
      <c r="I133" s="2">
        <v>18</v>
      </c>
      <c r="J133" s="6">
        <v>34</v>
      </c>
      <c r="K133">
        <v>1</v>
      </c>
      <c r="L133" s="3">
        <v>87</v>
      </c>
      <c r="M133" s="4">
        <v>17.100000000000001</v>
      </c>
      <c r="N133" s="2">
        <v>0</v>
      </c>
    </row>
    <row r="134" spans="1:14" ht="15.75" x14ac:dyDescent="0.25">
      <c r="A134" s="2">
        <v>58</v>
      </c>
      <c r="B134" s="2">
        <v>3</v>
      </c>
      <c r="C134" s="5">
        <v>1.623</v>
      </c>
      <c r="D134" s="2">
        <v>88</v>
      </c>
      <c r="E134">
        <v>36</v>
      </c>
      <c r="F134" s="2">
        <v>1</v>
      </c>
      <c r="G134" s="9">
        <v>1</v>
      </c>
      <c r="H134" s="2">
        <v>45</v>
      </c>
      <c r="I134" s="2">
        <v>10</v>
      </c>
      <c r="J134" s="6">
        <v>38</v>
      </c>
      <c r="K134">
        <v>1</v>
      </c>
      <c r="L134" s="3">
        <v>45</v>
      </c>
      <c r="M134" s="4">
        <v>15.4</v>
      </c>
      <c r="N134" s="2">
        <v>0</v>
      </c>
    </row>
    <row r="135" spans="1:14" ht="15.75" x14ac:dyDescent="0.25">
      <c r="A135" s="2">
        <v>51</v>
      </c>
      <c r="B135" s="2">
        <v>4</v>
      </c>
      <c r="C135" s="5">
        <v>1.0840000000000001</v>
      </c>
      <c r="D135" s="2">
        <v>101</v>
      </c>
      <c r="E135">
        <v>36</v>
      </c>
      <c r="F135" s="2">
        <v>2</v>
      </c>
      <c r="G135" s="9">
        <v>1</v>
      </c>
      <c r="H135" s="2">
        <v>53</v>
      </c>
      <c r="I135" s="2">
        <v>9</v>
      </c>
      <c r="J135" s="6">
        <v>37</v>
      </c>
      <c r="K135">
        <v>0</v>
      </c>
      <c r="L135" s="3">
        <v>33</v>
      </c>
      <c r="M135" s="4">
        <v>11</v>
      </c>
      <c r="N135" s="2">
        <v>0</v>
      </c>
    </row>
    <row r="136" spans="1:14" ht="15.75" x14ac:dyDescent="0.25">
      <c r="A136" s="2">
        <v>67</v>
      </c>
      <c r="B136" s="2">
        <v>3</v>
      </c>
      <c r="C136" s="5">
        <v>1.4610000000000001</v>
      </c>
      <c r="D136" s="2">
        <v>91</v>
      </c>
      <c r="E136">
        <v>169</v>
      </c>
      <c r="F136" s="2">
        <v>4</v>
      </c>
      <c r="G136" s="9">
        <v>0</v>
      </c>
      <c r="H136" s="2">
        <v>44</v>
      </c>
      <c r="I136" s="2">
        <v>10</v>
      </c>
      <c r="J136" s="6">
        <v>40</v>
      </c>
      <c r="K136">
        <v>0</v>
      </c>
      <c r="L136" s="3">
        <v>44</v>
      </c>
      <c r="M136" s="4">
        <v>15.6</v>
      </c>
      <c r="N136" s="2">
        <v>0</v>
      </c>
    </row>
    <row r="137" spans="1:14" ht="15.75" x14ac:dyDescent="0.25">
      <c r="A137" s="2">
        <v>50</v>
      </c>
      <c r="B137" s="2">
        <v>4</v>
      </c>
      <c r="C137" s="5">
        <v>0.53200000000000003</v>
      </c>
      <c r="D137" s="2">
        <v>120</v>
      </c>
      <c r="E137">
        <v>9</v>
      </c>
      <c r="F137" s="2">
        <v>2</v>
      </c>
      <c r="G137" s="9">
        <v>0</v>
      </c>
      <c r="H137" s="2">
        <v>46</v>
      </c>
      <c r="I137" s="2">
        <v>3</v>
      </c>
      <c r="J137" s="6">
        <v>32</v>
      </c>
      <c r="K137">
        <v>0</v>
      </c>
      <c r="L137" s="3">
        <v>26</v>
      </c>
      <c r="M137" s="4">
        <v>7.6</v>
      </c>
      <c r="N137" s="2">
        <v>0</v>
      </c>
    </row>
    <row r="138" spans="1:14" ht="15.75" x14ac:dyDescent="0.25">
      <c r="A138" s="2">
        <v>58</v>
      </c>
      <c r="B138" s="2">
        <v>2</v>
      </c>
      <c r="C138" s="5">
        <v>1.3360000000000001</v>
      </c>
      <c r="D138" s="2">
        <v>98</v>
      </c>
      <c r="E138">
        <v>4</v>
      </c>
      <c r="F138" s="2">
        <v>2</v>
      </c>
      <c r="G138" s="9">
        <v>1</v>
      </c>
      <c r="H138" s="2">
        <v>38</v>
      </c>
      <c r="I138" s="2">
        <v>9</v>
      </c>
      <c r="J138" s="6">
        <v>47</v>
      </c>
      <c r="K138">
        <v>1</v>
      </c>
      <c r="L138" s="3">
        <v>41</v>
      </c>
      <c r="M138" s="4">
        <v>11.4</v>
      </c>
      <c r="N138" s="2">
        <v>0</v>
      </c>
    </row>
    <row r="139" spans="1:14" ht="15.75" x14ac:dyDescent="0.25">
      <c r="A139" s="2">
        <v>89</v>
      </c>
      <c r="B139" s="2">
        <v>1</v>
      </c>
      <c r="C139" s="5">
        <v>1.018</v>
      </c>
      <c r="D139" s="2">
        <v>98</v>
      </c>
      <c r="E139">
        <v>64</v>
      </c>
      <c r="F139" s="2">
        <v>0</v>
      </c>
      <c r="G139" s="9">
        <v>1</v>
      </c>
      <c r="H139" s="2">
        <v>36</v>
      </c>
      <c r="I139" s="2">
        <v>12</v>
      </c>
      <c r="J139" s="6">
        <v>40</v>
      </c>
      <c r="K139">
        <v>1</v>
      </c>
      <c r="L139" s="3">
        <v>57</v>
      </c>
      <c r="M139" s="4">
        <v>23.5</v>
      </c>
      <c r="N139" s="2">
        <v>1</v>
      </c>
    </row>
    <row r="140" spans="1:14" ht="15.75" x14ac:dyDescent="0.25">
      <c r="A140" s="2">
        <v>76</v>
      </c>
      <c r="B140" s="2">
        <v>3</v>
      </c>
      <c r="C140" s="5">
        <v>4.2999999999999997E-2</v>
      </c>
      <c r="D140" s="2">
        <v>98</v>
      </c>
      <c r="E140">
        <v>361</v>
      </c>
      <c r="F140" s="2">
        <v>2</v>
      </c>
      <c r="G140" s="9">
        <v>1</v>
      </c>
      <c r="H140" s="2">
        <v>42</v>
      </c>
      <c r="I140" s="2">
        <v>3</v>
      </c>
      <c r="J140" s="6">
        <v>43</v>
      </c>
      <c r="K140">
        <v>0</v>
      </c>
      <c r="L140" s="3">
        <v>59</v>
      </c>
      <c r="M140" s="4">
        <v>12.4</v>
      </c>
      <c r="N140" s="2">
        <v>1</v>
      </c>
    </row>
    <row r="141" spans="1:14" ht="15.75" x14ac:dyDescent="0.25">
      <c r="A141" s="2">
        <v>71</v>
      </c>
      <c r="B141" s="2">
        <v>1</v>
      </c>
      <c r="C141" s="5">
        <v>1.28</v>
      </c>
      <c r="D141" s="2">
        <v>96</v>
      </c>
      <c r="E141">
        <v>25</v>
      </c>
      <c r="F141" s="2">
        <v>2</v>
      </c>
      <c r="G141" s="9">
        <v>1</v>
      </c>
      <c r="H141" s="2">
        <v>28</v>
      </c>
      <c r="I141" s="2">
        <v>9</v>
      </c>
      <c r="J141" s="6">
        <v>37</v>
      </c>
      <c r="K141">
        <v>1</v>
      </c>
      <c r="L141" s="3">
        <v>54</v>
      </c>
      <c r="M141" s="4">
        <v>13.4</v>
      </c>
      <c r="N141" s="2">
        <v>0</v>
      </c>
    </row>
    <row r="142" spans="1:14" ht="15.75" x14ac:dyDescent="0.25">
      <c r="A142" s="2">
        <v>63</v>
      </c>
      <c r="B142" s="2">
        <v>2</v>
      </c>
      <c r="C142" s="5">
        <v>0.61199999999999999</v>
      </c>
      <c r="D142" s="2">
        <v>116</v>
      </c>
      <c r="E142">
        <v>144</v>
      </c>
      <c r="F142" s="2">
        <v>3</v>
      </c>
      <c r="G142" s="9">
        <v>0</v>
      </c>
      <c r="H142" s="2">
        <v>35</v>
      </c>
      <c r="I142" s="2">
        <v>10</v>
      </c>
      <c r="J142" s="6">
        <v>39</v>
      </c>
      <c r="K142">
        <v>0</v>
      </c>
      <c r="L142" s="3">
        <v>42</v>
      </c>
      <c r="M142" s="4">
        <v>13.8</v>
      </c>
      <c r="N142" s="2">
        <v>1</v>
      </c>
    </row>
    <row r="143" spans="1:14" ht="15.75" x14ac:dyDescent="0.25">
      <c r="A143" s="2">
        <v>55</v>
      </c>
      <c r="B143" s="2">
        <v>3</v>
      </c>
      <c r="C143" s="5">
        <v>0.73899999999999999</v>
      </c>
      <c r="D143" s="2">
        <v>114</v>
      </c>
      <c r="E143">
        <v>9</v>
      </c>
      <c r="F143" s="2">
        <v>3</v>
      </c>
      <c r="G143" s="9">
        <v>1</v>
      </c>
      <c r="H143" s="2">
        <v>43</v>
      </c>
      <c r="I143" s="2">
        <v>11</v>
      </c>
      <c r="J143" s="6">
        <v>28</v>
      </c>
      <c r="K143">
        <v>0</v>
      </c>
      <c r="L143" s="3">
        <v>35</v>
      </c>
      <c r="M143" s="4">
        <v>11.6</v>
      </c>
      <c r="N143" s="2">
        <v>1</v>
      </c>
    </row>
    <row r="144" spans="1:14" ht="15.75" x14ac:dyDescent="0.25">
      <c r="A144" s="2">
        <v>56</v>
      </c>
      <c r="B144" s="2">
        <v>2</v>
      </c>
      <c r="C144" s="5">
        <v>1.1419999999999999</v>
      </c>
      <c r="D144" s="2">
        <v>98</v>
      </c>
      <c r="E144">
        <v>4</v>
      </c>
      <c r="F144" s="2">
        <v>2</v>
      </c>
      <c r="G144" s="9">
        <v>1</v>
      </c>
      <c r="H144" s="2">
        <v>35</v>
      </c>
      <c r="I144" s="2">
        <v>8</v>
      </c>
      <c r="J144" s="6">
        <v>30</v>
      </c>
      <c r="K144">
        <v>0</v>
      </c>
      <c r="L144" s="3">
        <v>37</v>
      </c>
      <c r="M144" s="4">
        <v>11.8</v>
      </c>
      <c r="N144" s="2">
        <v>1</v>
      </c>
    </row>
    <row r="145" spans="1:14" ht="15.75" x14ac:dyDescent="0.25">
      <c r="A145" s="2">
        <v>57</v>
      </c>
      <c r="B145" s="2">
        <v>2</v>
      </c>
      <c r="C145" s="5">
        <v>1.476</v>
      </c>
      <c r="D145" s="2">
        <v>91</v>
      </c>
      <c r="E145">
        <v>49</v>
      </c>
      <c r="F145" s="2">
        <v>1</v>
      </c>
      <c r="G145" s="9">
        <v>0</v>
      </c>
      <c r="H145" s="2">
        <v>28</v>
      </c>
      <c r="I145" s="2">
        <v>8</v>
      </c>
      <c r="J145" s="6">
        <v>47</v>
      </c>
      <c r="K145">
        <v>1</v>
      </c>
      <c r="L145" s="3">
        <v>41</v>
      </c>
      <c r="M145" s="4">
        <v>12.4</v>
      </c>
      <c r="N145" s="2">
        <v>1</v>
      </c>
    </row>
    <row r="146" spans="1:14" ht="15.75" x14ac:dyDescent="0.25">
      <c r="A146" s="2">
        <v>79</v>
      </c>
      <c r="B146" s="2">
        <v>5</v>
      </c>
      <c r="C146" s="5">
        <v>0.54600000000000004</v>
      </c>
      <c r="D146" s="2">
        <v>129</v>
      </c>
      <c r="E146">
        <v>4</v>
      </c>
      <c r="F146" s="2">
        <v>4</v>
      </c>
      <c r="G146" s="9">
        <v>0</v>
      </c>
      <c r="H146" s="2">
        <v>56</v>
      </c>
      <c r="I146" s="2">
        <v>3</v>
      </c>
      <c r="J146" s="6">
        <v>33</v>
      </c>
      <c r="K146">
        <v>0</v>
      </c>
      <c r="L146" s="3">
        <v>74</v>
      </c>
      <c r="M146" s="4">
        <v>8.1</v>
      </c>
      <c r="N146" s="2">
        <v>1</v>
      </c>
    </row>
    <row r="147" spans="1:14" ht="15.75" x14ac:dyDescent="0.25">
      <c r="A147" s="2">
        <v>53</v>
      </c>
      <c r="B147" s="2">
        <v>3</v>
      </c>
      <c r="C147" s="5">
        <v>1.2949999999999999</v>
      </c>
      <c r="D147" s="2">
        <v>88</v>
      </c>
      <c r="E147">
        <v>361</v>
      </c>
      <c r="F147" s="2">
        <v>1</v>
      </c>
      <c r="G147" s="9">
        <v>0</v>
      </c>
      <c r="H147" s="2">
        <v>40</v>
      </c>
      <c r="I147" s="2">
        <v>8</v>
      </c>
      <c r="J147" s="6">
        <v>49</v>
      </c>
      <c r="K147">
        <v>1</v>
      </c>
      <c r="L147" s="3">
        <v>31</v>
      </c>
      <c r="M147" s="4">
        <v>9.5</v>
      </c>
      <c r="N147" s="2">
        <v>1</v>
      </c>
    </row>
    <row r="148" spans="1:14" ht="15.75" x14ac:dyDescent="0.25">
      <c r="A148" s="2">
        <v>47</v>
      </c>
      <c r="B148" s="2">
        <v>2</v>
      </c>
      <c r="C148" s="5">
        <v>1.512</v>
      </c>
      <c r="D148" s="2">
        <v>82</v>
      </c>
      <c r="E148">
        <v>100</v>
      </c>
      <c r="F148" s="2">
        <v>0</v>
      </c>
      <c r="G148" s="9">
        <v>1</v>
      </c>
      <c r="H148" s="2">
        <v>31</v>
      </c>
      <c r="I148" s="2">
        <v>7</v>
      </c>
      <c r="J148" s="6">
        <v>41</v>
      </c>
      <c r="K148">
        <v>1</v>
      </c>
      <c r="L148" s="3">
        <v>22</v>
      </c>
      <c r="M148" s="4">
        <v>8.4</v>
      </c>
      <c r="N148" s="2">
        <v>0</v>
      </c>
    </row>
    <row r="149" spans="1:14" ht="15.75" x14ac:dyDescent="0.25">
      <c r="A149" s="2">
        <v>39</v>
      </c>
      <c r="B149" s="2">
        <v>2</v>
      </c>
      <c r="C149" s="5">
        <v>0.10299999999999999</v>
      </c>
      <c r="D149" s="2">
        <v>135</v>
      </c>
      <c r="E149">
        <v>81</v>
      </c>
      <c r="F149" s="2">
        <v>5</v>
      </c>
      <c r="G149" s="9">
        <v>0</v>
      </c>
      <c r="H149" s="2">
        <v>40</v>
      </c>
      <c r="I149" s="2">
        <v>20</v>
      </c>
      <c r="J149" s="6">
        <v>47</v>
      </c>
      <c r="K149">
        <v>1</v>
      </c>
      <c r="L149" s="3">
        <v>16</v>
      </c>
      <c r="M149" s="4">
        <v>9</v>
      </c>
      <c r="N149" s="2">
        <v>1</v>
      </c>
    </row>
    <row r="150" spans="1:14" ht="15.75" x14ac:dyDescent="0.25">
      <c r="A150" s="2">
        <v>75</v>
      </c>
      <c r="B150" s="2">
        <v>1</v>
      </c>
      <c r="C150" s="5">
        <v>0.185</v>
      </c>
      <c r="D150" s="2">
        <v>133</v>
      </c>
      <c r="E150">
        <v>16</v>
      </c>
      <c r="F150" s="2">
        <v>5</v>
      </c>
      <c r="G150" s="9">
        <v>0</v>
      </c>
      <c r="H150" s="2">
        <v>29</v>
      </c>
      <c r="I150" s="2">
        <v>15</v>
      </c>
      <c r="J150" s="6">
        <v>32</v>
      </c>
      <c r="K150">
        <v>1</v>
      </c>
      <c r="L150" s="3">
        <v>97</v>
      </c>
      <c r="M150" s="4">
        <v>15.5</v>
      </c>
      <c r="N150" s="2">
        <v>0</v>
      </c>
    </row>
    <row r="151" spans="1:14" ht="15.75" x14ac:dyDescent="0.25">
      <c r="A151" s="2">
        <v>51</v>
      </c>
      <c r="B151" s="2">
        <v>2</v>
      </c>
      <c r="C151" s="5">
        <v>0.63600000000000001</v>
      </c>
      <c r="D151" s="2">
        <v>112</v>
      </c>
      <c r="E151">
        <v>25</v>
      </c>
      <c r="F151" s="2">
        <v>3</v>
      </c>
      <c r="G151" s="9">
        <v>0</v>
      </c>
      <c r="H151" s="2">
        <v>32</v>
      </c>
      <c r="I151" s="2">
        <v>10</v>
      </c>
      <c r="J151" s="6">
        <v>35</v>
      </c>
      <c r="K151">
        <v>1</v>
      </c>
      <c r="L151" s="3">
        <v>26</v>
      </c>
      <c r="M151" s="4">
        <v>10.4</v>
      </c>
      <c r="N151" s="2">
        <v>1</v>
      </c>
    </row>
    <row r="152" spans="1:14" ht="15.75" x14ac:dyDescent="0.25">
      <c r="A152" s="2">
        <v>51</v>
      </c>
      <c r="B152" s="2">
        <v>5</v>
      </c>
      <c r="C152" s="5">
        <v>0.17199999999999999</v>
      </c>
      <c r="D152" s="2">
        <v>168</v>
      </c>
      <c r="E152">
        <v>49</v>
      </c>
      <c r="F152" s="2">
        <v>5</v>
      </c>
      <c r="G152" s="9">
        <v>1</v>
      </c>
      <c r="H152" s="2">
        <v>33</v>
      </c>
      <c r="I152" s="2">
        <v>11</v>
      </c>
      <c r="J152" s="6">
        <v>36</v>
      </c>
      <c r="K152">
        <v>0</v>
      </c>
      <c r="L152" s="3">
        <v>23</v>
      </c>
      <c r="M152" s="4">
        <v>12.7</v>
      </c>
      <c r="N152" s="2">
        <v>1</v>
      </c>
    </row>
    <row r="153" spans="1:14" ht="15.75" x14ac:dyDescent="0.25">
      <c r="A153" s="2">
        <v>74</v>
      </c>
      <c r="B153" s="2">
        <v>3</v>
      </c>
      <c r="C153" s="5">
        <v>4.3999999999999997E-2</v>
      </c>
      <c r="D153" s="2">
        <v>78</v>
      </c>
      <c r="E153">
        <v>324</v>
      </c>
      <c r="F153" s="2">
        <v>3</v>
      </c>
      <c r="G153" s="9">
        <v>1</v>
      </c>
      <c r="H153" s="2">
        <v>39</v>
      </c>
      <c r="I153" s="2">
        <v>7</v>
      </c>
      <c r="J153" s="6">
        <v>45</v>
      </c>
      <c r="K153">
        <v>0</v>
      </c>
      <c r="L153" s="3">
        <v>84</v>
      </c>
      <c r="M153" s="4">
        <v>14</v>
      </c>
      <c r="N153" s="2">
        <v>1</v>
      </c>
    </row>
    <row r="154" spans="1:14" ht="15.75" x14ac:dyDescent="0.25">
      <c r="A154" s="2">
        <v>50</v>
      </c>
      <c r="B154" s="2">
        <v>3</v>
      </c>
      <c r="C154" s="5">
        <v>1.5449999999999999</v>
      </c>
      <c r="D154" s="2">
        <v>110</v>
      </c>
      <c r="E154">
        <v>121</v>
      </c>
      <c r="F154" s="2">
        <v>3</v>
      </c>
      <c r="G154" s="9">
        <v>0</v>
      </c>
      <c r="H154" s="2">
        <v>41</v>
      </c>
      <c r="I154" s="2">
        <v>10</v>
      </c>
      <c r="J154" s="6">
        <v>41</v>
      </c>
      <c r="K154">
        <v>1</v>
      </c>
      <c r="L154" s="3">
        <v>28</v>
      </c>
      <c r="M154" s="4">
        <v>9.4</v>
      </c>
      <c r="N154" s="2">
        <v>1</v>
      </c>
    </row>
    <row r="155" spans="1:14" ht="15.75" x14ac:dyDescent="0.25">
      <c r="A155" s="2">
        <v>70</v>
      </c>
      <c r="B155" s="2">
        <v>2</v>
      </c>
      <c r="C155" s="5">
        <v>0.29099999999999998</v>
      </c>
      <c r="D155" s="2">
        <v>132</v>
      </c>
      <c r="E155">
        <v>25</v>
      </c>
      <c r="F155" s="2">
        <v>3</v>
      </c>
      <c r="G155" s="9">
        <v>1</v>
      </c>
      <c r="H155" s="2">
        <v>31</v>
      </c>
      <c r="I155" s="2">
        <v>6</v>
      </c>
      <c r="J155" s="6">
        <v>35</v>
      </c>
      <c r="K155">
        <v>1</v>
      </c>
      <c r="L155" s="3">
        <v>74</v>
      </c>
      <c r="M155" s="4">
        <v>14</v>
      </c>
      <c r="N155" s="2">
        <v>1</v>
      </c>
    </row>
    <row r="156" spans="1:14" ht="15.75" x14ac:dyDescent="0.25">
      <c r="A156" s="2">
        <v>66</v>
      </c>
      <c r="B156" s="2">
        <v>3</v>
      </c>
      <c r="C156" s="5">
        <v>9.1999999999999998E-2</v>
      </c>
      <c r="D156" s="2">
        <v>137</v>
      </c>
      <c r="E156">
        <v>81</v>
      </c>
      <c r="F156" s="2">
        <v>4</v>
      </c>
      <c r="G156" s="9">
        <v>0</v>
      </c>
      <c r="H156" s="2">
        <v>43</v>
      </c>
      <c r="I156" s="2">
        <v>12</v>
      </c>
      <c r="J156" s="6">
        <v>36</v>
      </c>
      <c r="K156">
        <v>0</v>
      </c>
      <c r="L156" s="3">
        <v>65</v>
      </c>
      <c r="M156" s="4">
        <v>15.9</v>
      </c>
      <c r="N156" s="2">
        <v>0</v>
      </c>
    </row>
    <row r="157" spans="1:14" ht="15.75" x14ac:dyDescent="0.25">
      <c r="A157" s="2">
        <v>43</v>
      </c>
      <c r="B157" s="2">
        <v>2</v>
      </c>
      <c r="C157" s="5">
        <v>0.48</v>
      </c>
      <c r="D157" s="2">
        <v>127</v>
      </c>
      <c r="E157">
        <v>25</v>
      </c>
      <c r="F157" s="2">
        <v>3</v>
      </c>
      <c r="G157" s="9">
        <v>0</v>
      </c>
      <c r="H157" s="2">
        <v>30</v>
      </c>
      <c r="I157" s="2">
        <v>4</v>
      </c>
      <c r="J157" s="6">
        <v>35</v>
      </c>
      <c r="K157">
        <v>0</v>
      </c>
      <c r="L157" s="3">
        <v>17</v>
      </c>
      <c r="M157" s="4">
        <v>7.5</v>
      </c>
      <c r="N157" s="2">
        <v>0</v>
      </c>
    </row>
    <row r="158" spans="1:14" ht="15.75" x14ac:dyDescent="0.25">
      <c r="A158" s="2">
        <v>49</v>
      </c>
      <c r="B158" s="2">
        <v>3</v>
      </c>
      <c r="C158" s="5">
        <v>0.98299999999999998</v>
      </c>
      <c r="D158" s="2">
        <v>112</v>
      </c>
      <c r="E158">
        <v>256</v>
      </c>
      <c r="F158" s="2">
        <v>4</v>
      </c>
      <c r="G158" s="9">
        <v>0</v>
      </c>
      <c r="H158" s="2">
        <v>39</v>
      </c>
      <c r="I158" s="2">
        <v>7</v>
      </c>
      <c r="J158" s="6">
        <v>45</v>
      </c>
      <c r="K158">
        <v>0</v>
      </c>
      <c r="L158" s="3">
        <v>23</v>
      </c>
      <c r="M158" s="4">
        <v>8.1</v>
      </c>
      <c r="N158" s="2">
        <v>1</v>
      </c>
    </row>
    <row r="159" spans="1:14" ht="15.75" x14ac:dyDescent="0.25">
      <c r="A159" s="2">
        <v>49</v>
      </c>
      <c r="B159" s="2">
        <v>3</v>
      </c>
      <c r="C159" s="5">
        <v>1.881</v>
      </c>
      <c r="D159" s="2">
        <v>85</v>
      </c>
      <c r="E159">
        <v>9</v>
      </c>
      <c r="F159" s="2">
        <v>1</v>
      </c>
      <c r="G159" s="9">
        <v>1</v>
      </c>
      <c r="H159" s="2">
        <v>46</v>
      </c>
      <c r="I159" s="2">
        <v>9</v>
      </c>
      <c r="J159" s="6">
        <v>36</v>
      </c>
      <c r="K159">
        <v>0</v>
      </c>
      <c r="L159" s="3">
        <v>17</v>
      </c>
      <c r="M159" s="4">
        <v>10.3</v>
      </c>
      <c r="N159" s="2">
        <v>0</v>
      </c>
    </row>
    <row r="160" spans="1:14" ht="15.75" x14ac:dyDescent="0.25">
      <c r="A160" s="2">
        <v>46</v>
      </c>
      <c r="B160" s="2">
        <v>4</v>
      </c>
      <c r="C160" s="5">
        <v>2.6259999999999999</v>
      </c>
      <c r="D160" s="2">
        <v>74</v>
      </c>
      <c r="E160">
        <v>9</v>
      </c>
      <c r="F160" s="2">
        <v>2</v>
      </c>
      <c r="G160" s="9">
        <v>0</v>
      </c>
      <c r="H160" s="2">
        <v>50</v>
      </c>
      <c r="I160" s="2">
        <v>4</v>
      </c>
      <c r="J160" s="6">
        <v>50</v>
      </c>
      <c r="K160">
        <v>0</v>
      </c>
      <c r="L160" s="3">
        <v>21</v>
      </c>
      <c r="M160" s="4">
        <v>7.7</v>
      </c>
      <c r="N160" s="2">
        <v>0</v>
      </c>
    </row>
    <row r="161" spans="1:14" ht="15.75" x14ac:dyDescent="0.25">
      <c r="A161" s="2">
        <v>53</v>
      </c>
      <c r="B161" s="2">
        <v>3</v>
      </c>
      <c r="C161" s="5">
        <v>0.56799999999999995</v>
      </c>
      <c r="D161" s="2">
        <v>109</v>
      </c>
      <c r="E161">
        <v>441</v>
      </c>
      <c r="F161" s="2">
        <v>3</v>
      </c>
      <c r="G161" s="9">
        <v>0</v>
      </c>
      <c r="H161" s="2">
        <v>44</v>
      </c>
      <c r="I161" s="2">
        <v>8</v>
      </c>
      <c r="J161" s="6">
        <v>45</v>
      </c>
      <c r="K161">
        <v>0</v>
      </c>
      <c r="L161" s="3">
        <v>34</v>
      </c>
      <c r="M161" s="4">
        <v>8.5</v>
      </c>
      <c r="N161" s="2">
        <v>0</v>
      </c>
    </row>
    <row r="162" spans="1:14" ht="15.75" x14ac:dyDescent="0.25">
      <c r="A162" s="2">
        <v>62</v>
      </c>
      <c r="B162" s="2">
        <v>2</v>
      </c>
      <c r="C162" s="5">
        <v>0.879</v>
      </c>
      <c r="D162" s="2">
        <v>108</v>
      </c>
      <c r="E162">
        <v>64</v>
      </c>
      <c r="F162" s="2">
        <v>3</v>
      </c>
      <c r="G162" s="9">
        <v>1</v>
      </c>
      <c r="H162" s="2">
        <v>31</v>
      </c>
      <c r="I162" s="2">
        <v>10</v>
      </c>
      <c r="J162" s="6">
        <v>37</v>
      </c>
      <c r="K162">
        <v>1</v>
      </c>
      <c r="L162" s="3">
        <v>50</v>
      </c>
      <c r="M162" s="4">
        <v>10.7</v>
      </c>
      <c r="N162" s="2">
        <v>0</v>
      </c>
    </row>
    <row r="163" spans="1:14" ht="15.75" x14ac:dyDescent="0.25">
      <c r="A163" s="2">
        <v>51</v>
      </c>
      <c r="B163" s="2">
        <v>4</v>
      </c>
      <c r="C163" s="5">
        <v>1.083</v>
      </c>
      <c r="D163" s="2">
        <v>100</v>
      </c>
      <c r="E163">
        <v>16</v>
      </c>
      <c r="F163" s="2">
        <v>2</v>
      </c>
      <c r="G163" s="9">
        <v>0</v>
      </c>
      <c r="H163" s="2">
        <v>53</v>
      </c>
      <c r="I163" s="2">
        <v>7</v>
      </c>
      <c r="J163" s="6">
        <v>34</v>
      </c>
      <c r="K163">
        <v>0</v>
      </c>
      <c r="L163" s="3">
        <v>28</v>
      </c>
      <c r="M163" s="4">
        <v>7.4</v>
      </c>
      <c r="N163" s="2">
        <v>0</v>
      </c>
    </row>
    <row r="164" spans="1:14" ht="15.75" x14ac:dyDescent="0.25">
      <c r="A164" s="2">
        <v>70</v>
      </c>
      <c r="B164" s="2">
        <v>2</v>
      </c>
      <c r="C164" s="5">
        <v>0.82799999999999996</v>
      </c>
      <c r="D164" s="2">
        <v>105</v>
      </c>
      <c r="E164">
        <v>36</v>
      </c>
      <c r="F164" s="2">
        <v>3</v>
      </c>
      <c r="G164" s="9">
        <v>1</v>
      </c>
      <c r="H164" s="2">
        <v>37</v>
      </c>
      <c r="I164" s="2">
        <v>15</v>
      </c>
      <c r="J164" s="6">
        <v>37</v>
      </c>
      <c r="K164">
        <v>1</v>
      </c>
      <c r="L164" s="3">
        <v>75</v>
      </c>
      <c r="M164" s="4">
        <v>14.8</v>
      </c>
      <c r="N164" s="2">
        <v>1</v>
      </c>
    </row>
    <row r="165" spans="1:14" ht="15.75" x14ac:dyDescent="0.25">
      <c r="A165" s="2">
        <v>56</v>
      </c>
      <c r="B165" s="2">
        <v>4</v>
      </c>
      <c r="C165" s="5">
        <v>1.56</v>
      </c>
      <c r="D165" s="2">
        <v>87</v>
      </c>
      <c r="E165">
        <v>576</v>
      </c>
      <c r="F165" s="2">
        <v>5</v>
      </c>
      <c r="G165" s="9">
        <v>0</v>
      </c>
      <c r="H165" s="2">
        <v>46</v>
      </c>
      <c r="I165" s="2">
        <v>1</v>
      </c>
      <c r="J165" s="6">
        <v>45</v>
      </c>
      <c r="K165">
        <v>0</v>
      </c>
      <c r="L165" s="3">
        <v>37</v>
      </c>
      <c r="M165" s="4">
        <v>7.3</v>
      </c>
      <c r="N165" s="2">
        <v>1</v>
      </c>
    </row>
    <row r="166" spans="1:14" ht="15.75" x14ac:dyDescent="0.25">
      <c r="A166" s="2">
        <v>42</v>
      </c>
      <c r="B166" s="2">
        <v>4</v>
      </c>
      <c r="C166" s="5">
        <v>1.4279999999999999</v>
      </c>
      <c r="D166" s="2">
        <v>84</v>
      </c>
      <c r="E166">
        <v>1</v>
      </c>
      <c r="F166" s="2">
        <v>4</v>
      </c>
      <c r="G166" s="9">
        <v>0</v>
      </c>
      <c r="H166" s="2">
        <v>45</v>
      </c>
      <c r="I166" s="2">
        <v>5</v>
      </c>
      <c r="J166" s="6">
        <v>24</v>
      </c>
      <c r="K166">
        <v>0</v>
      </c>
      <c r="L166" s="3">
        <v>14</v>
      </c>
      <c r="M166" s="4">
        <v>7.6</v>
      </c>
      <c r="N166" s="2">
        <v>1</v>
      </c>
    </row>
    <row r="167" spans="1:14" ht="15.75" x14ac:dyDescent="0.25">
      <c r="A167" s="2">
        <v>56</v>
      </c>
      <c r="B167" s="2">
        <v>2</v>
      </c>
      <c r="C167" s="5">
        <v>1.4039999999999999</v>
      </c>
      <c r="D167" s="2">
        <v>87</v>
      </c>
      <c r="E167">
        <v>9</v>
      </c>
      <c r="F167" s="2">
        <v>1</v>
      </c>
      <c r="G167" s="9">
        <v>0</v>
      </c>
      <c r="H167" s="2">
        <v>34</v>
      </c>
      <c r="I167" s="2">
        <v>8</v>
      </c>
      <c r="J167" s="6">
        <v>32</v>
      </c>
      <c r="K167">
        <v>0</v>
      </c>
      <c r="L167" s="3">
        <v>38</v>
      </c>
      <c r="M167" s="4">
        <v>9</v>
      </c>
      <c r="N167" s="2">
        <v>1</v>
      </c>
    </row>
    <row r="168" spans="1:14" ht="15.75" x14ac:dyDescent="0.25">
      <c r="A168" s="2">
        <v>60</v>
      </c>
      <c r="B168" s="2">
        <v>2</v>
      </c>
      <c r="C168" s="5">
        <v>1.0720000000000001</v>
      </c>
      <c r="D168" s="2">
        <v>101</v>
      </c>
      <c r="E168">
        <v>25</v>
      </c>
      <c r="F168" s="2">
        <v>2</v>
      </c>
      <c r="G168" s="9">
        <v>1</v>
      </c>
      <c r="H168" s="2">
        <v>38</v>
      </c>
      <c r="I168" s="2">
        <v>13</v>
      </c>
      <c r="J168" s="6">
        <v>36</v>
      </c>
      <c r="K168">
        <v>1</v>
      </c>
      <c r="L168" s="3">
        <v>49</v>
      </c>
      <c r="M168" s="4">
        <v>12.9</v>
      </c>
      <c r="N168" s="2">
        <v>1</v>
      </c>
    </row>
    <row r="169" spans="1:14" ht="15.75" x14ac:dyDescent="0.25">
      <c r="A169" s="2">
        <v>48</v>
      </c>
      <c r="B169" s="2">
        <v>2</v>
      </c>
      <c r="C169" s="5">
        <v>0.183</v>
      </c>
      <c r="D169" s="2">
        <v>130</v>
      </c>
      <c r="E169">
        <v>144</v>
      </c>
      <c r="F169" s="2">
        <v>4</v>
      </c>
      <c r="G169" s="9">
        <v>0</v>
      </c>
      <c r="H169" s="2">
        <v>37</v>
      </c>
      <c r="I169" s="2">
        <v>11</v>
      </c>
      <c r="J169" s="6">
        <v>38</v>
      </c>
      <c r="K169">
        <v>0</v>
      </c>
      <c r="L169" s="3">
        <v>22</v>
      </c>
      <c r="M169" s="4">
        <v>9</v>
      </c>
      <c r="N169" s="2">
        <v>1</v>
      </c>
    </row>
    <row r="170" spans="1:14" ht="15.75" x14ac:dyDescent="0.25">
      <c r="A170" s="2">
        <v>88</v>
      </c>
      <c r="B170" s="2">
        <v>1</v>
      </c>
      <c r="C170" s="5">
        <v>1.6</v>
      </c>
      <c r="D170" s="2">
        <v>72</v>
      </c>
      <c r="E170">
        <v>144</v>
      </c>
      <c r="F170" s="2">
        <v>0</v>
      </c>
      <c r="G170" s="9">
        <v>1</v>
      </c>
      <c r="H170" s="2">
        <v>39</v>
      </c>
      <c r="I170" s="2">
        <v>18</v>
      </c>
      <c r="J170" s="6">
        <v>41</v>
      </c>
      <c r="K170">
        <v>1</v>
      </c>
      <c r="L170" s="3">
        <v>29</v>
      </c>
      <c r="M170" s="4">
        <v>18.2</v>
      </c>
      <c r="N170" s="2">
        <v>1</v>
      </c>
    </row>
    <row r="171" spans="1:14" ht="15.75" x14ac:dyDescent="0.25">
      <c r="A171" s="2">
        <v>75</v>
      </c>
      <c r="B171" s="2">
        <v>4</v>
      </c>
      <c r="C171" s="5">
        <v>0.61199999999999999</v>
      </c>
      <c r="D171" s="2">
        <v>129</v>
      </c>
      <c r="E171">
        <v>25</v>
      </c>
      <c r="F171" s="2">
        <v>5</v>
      </c>
      <c r="G171" s="9">
        <v>1</v>
      </c>
      <c r="H171" s="2">
        <v>42</v>
      </c>
      <c r="I171" s="2">
        <v>15</v>
      </c>
      <c r="J171" s="6">
        <v>36</v>
      </c>
      <c r="K171">
        <v>1</v>
      </c>
      <c r="L171" s="3">
        <v>55</v>
      </c>
      <c r="M171" s="4">
        <v>14.4</v>
      </c>
      <c r="N171" s="2">
        <v>0</v>
      </c>
    </row>
    <row r="172" spans="1:14" ht="15.75" x14ac:dyDescent="0.25">
      <c r="A172" s="2">
        <v>56</v>
      </c>
      <c r="B172" s="2">
        <v>4</v>
      </c>
      <c r="C172" s="5">
        <v>0.496</v>
      </c>
      <c r="D172" s="2">
        <v>100</v>
      </c>
      <c r="E172">
        <v>9</v>
      </c>
      <c r="F172" s="2">
        <v>3</v>
      </c>
      <c r="G172" s="9">
        <v>0</v>
      </c>
      <c r="H172" s="2">
        <v>54</v>
      </c>
      <c r="I172" s="2">
        <v>8</v>
      </c>
      <c r="J172" s="6">
        <v>31</v>
      </c>
      <c r="K172">
        <v>0</v>
      </c>
      <c r="L172" s="3">
        <v>37</v>
      </c>
      <c r="M172" s="4">
        <v>8.8000000000000007</v>
      </c>
      <c r="N172" s="2">
        <v>0</v>
      </c>
    </row>
    <row r="173" spans="1:14" ht="15.75" x14ac:dyDescent="0.25">
      <c r="A173" s="2">
        <v>60</v>
      </c>
      <c r="B173" s="2">
        <v>3</v>
      </c>
      <c r="C173" s="5">
        <v>1.8</v>
      </c>
      <c r="D173" s="2">
        <v>86</v>
      </c>
      <c r="E173">
        <v>289</v>
      </c>
      <c r="F173" s="2">
        <v>2</v>
      </c>
      <c r="G173" s="9">
        <v>1</v>
      </c>
      <c r="H173" s="2">
        <v>39</v>
      </c>
      <c r="I173" s="2">
        <v>9</v>
      </c>
      <c r="J173" s="6">
        <v>44</v>
      </c>
      <c r="K173">
        <v>0</v>
      </c>
      <c r="L173" s="3">
        <v>40</v>
      </c>
      <c r="M173" s="4">
        <v>12.5</v>
      </c>
      <c r="N173" s="2">
        <v>1</v>
      </c>
    </row>
    <row r="174" spans="1:14" ht="15.75" x14ac:dyDescent="0.25">
      <c r="A174" s="2">
        <v>58</v>
      </c>
      <c r="B174" s="2">
        <v>1</v>
      </c>
      <c r="C174" s="5">
        <v>0.40300000000000002</v>
      </c>
      <c r="D174" s="2">
        <v>98</v>
      </c>
      <c r="E174">
        <v>36</v>
      </c>
      <c r="F174" s="2">
        <v>2</v>
      </c>
      <c r="G174" s="9">
        <v>1</v>
      </c>
      <c r="H174" s="2">
        <v>35</v>
      </c>
      <c r="I174" s="2">
        <v>16</v>
      </c>
      <c r="J174" s="6">
        <v>36</v>
      </c>
      <c r="K174">
        <v>1</v>
      </c>
      <c r="L174" s="3">
        <v>45</v>
      </c>
      <c r="M174" s="4">
        <v>13.3</v>
      </c>
      <c r="N174" s="2">
        <v>0</v>
      </c>
    </row>
    <row r="175" spans="1:14" ht="15.75" x14ac:dyDescent="0.25">
      <c r="A175" s="2">
        <v>67</v>
      </c>
      <c r="B175" s="2">
        <v>3</v>
      </c>
      <c r="C175" s="5">
        <v>0.85599999999999998</v>
      </c>
      <c r="D175" s="2">
        <v>112</v>
      </c>
      <c r="E175">
        <v>100</v>
      </c>
      <c r="F175" s="2">
        <v>3</v>
      </c>
      <c r="G175" s="9">
        <v>0</v>
      </c>
      <c r="H175" s="2">
        <v>33</v>
      </c>
      <c r="I175" s="2">
        <v>1</v>
      </c>
      <c r="J175" s="6">
        <v>38</v>
      </c>
      <c r="K175">
        <v>0</v>
      </c>
      <c r="L175" s="3">
        <v>43</v>
      </c>
      <c r="M175" s="4">
        <v>12.5</v>
      </c>
      <c r="N175" s="2">
        <v>1</v>
      </c>
    </row>
    <row r="176" spans="1:14" ht="15.75" x14ac:dyDescent="0.25">
      <c r="A176" s="2">
        <v>73</v>
      </c>
      <c r="B176" s="2">
        <v>2</v>
      </c>
      <c r="C176" s="5">
        <v>1.8360000000000001</v>
      </c>
      <c r="D176" s="2">
        <v>85</v>
      </c>
      <c r="E176">
        <v>225</v>
      </c>
      <c r="F176" s="2">
        <v>0</v>
      </c>
      <c r="G176" s="9">
        <v>1</v>
      </c>
      <c r="H176" s="2">
        <v>36</v>
      </c>
      <c r="I176" s="2">
        <v>7</v>
      </c>
      <c r="J176" s="6">
        <v>42</v>
      </c>
      <c r="K176">
        <v>1</v>
      </c>
      <c r="L176" s="3">
        <v>83</v>
      </c>
      <c r="M176" s="4">
        <v>13.2</v>
      </c>
      <c r="N176" s="2">
        <v>0</v>
      </c>
    </row>
    <row r="177" spans="1:14" ht="15.75" x14ac:dyDescent="0.25">
      <c r="A177" s="2">
        <v>70</v>
      </c>
      <c r="B177" s="2">
        <v>6</v>
      </c>
      <c r="C177" s="5">
        <v>0.40799999999999997</v>
      </c>
      <c r="D177" s="2">
        <v>96</v>
      </c>
      <c r="E177">
        <v>400</v>
      </c>
      <c r="F177" s="2">
        <v>2</v>
      </c>
      <c r="G177" s="9">
        <v>0</v>
      </c>
      <c r="H177" s="2">
        <v>42</v>
      </c>
      <c r="I177" s="2">
        <v>7</v>
      </c>
      <c r="J177" s="6">
        <v>47</v>
      </c>
      <c r="K177">
        <v>0</v>
      </c>
      <c r="L177" s="3">
        <v>49</v>
      </c>
      <c r="M177" s="4">
        <v>11.1</v>
      </c>
      <c r="N177" s="2">
        <v>0</v>
      </c>
    </row>
    <row r="178" spans="1:14" ht="15.75" x14ac:dyDescent="0.25">
      <c r="A178" s="2">
        <v>49</v>
      </c>
      <c r="B178" s="2">
        <v>1</v>
      </c>
      <c r="C178" s="5">
        <v>0.124</v>
      </c>
      <c r="D178" s="2">
        <v>150</v>
      </c>
      <c r="E178">
        <v>16</v>
      </c>
      <c r="F178" s="2">
        <v>3</v>
      </c>
      <c r="G178" s="9">
        <v>0</v>
      </c>
      <c r="H178" s="2">
        <v>29</v>
      </c>
      <c r="I178" s="2">
        <v>10</v>
      </c>
      <c r="J178" s="6">
        <v>32</v>
      </c>
      <c r="K178">
        <v>1</v>
      </c>
      <c r="L178" s="3">
        <v>24</v>
      </c>
      <c r="M178" s="4">
        <v>8.3000000000000007</v>
      </c>
      <c r="N178" s="2">
        <v>0</v>
      </c>
    </row>
    <row r="179" spans="1:14" ht="15.75" x14ac:dyDescent="0.25">
      <c r="A179" s="2">
        <v>55</v>
      </c>
      <c r="B179" s="2">
        <v>5</v>
      </c>
      <c r="C179" s="5">
        <v>8.5000000000000006E-2</v>
      </c>
      <c r="D179" s="2">
        <v>107</v>
      </c>
      <c r="E179">
        <v>121</v>
      </c>
      <c r="F179" s="2">
        <v>7</v>
      </c>
      <c r="G179" s="9">
        <v>0</v>
      </c>
      <c r="H179" s="2">
        <v>38</v>
      </c>
      <c r="I179" s="2">
        <v>4</v>
      </c>
      <c r="J179" s="6">
        <v>32</v>
      </c>
      <c r="K179">
        <v>0</v>
      </c>
      <c r="L179" s="3">
        <v>35</v>
      </c>
      <c r="M179" s="4">
        <v>9.3000000000000007</v>
      </c>
      <c r="N179" s="2">
        <v>1</v>
      </c>
    </row>
    <row r="180" spans="1:14" ht="15.75" x14ac:dyDescent="0.25">
      <c r="A180" s="2">
        <v>49</v>
      </c>
      <c r="B180" s="2">
        <v>4</v>
      </c>
      <c r="C180" s="5">
        <v>0.85199999999999998</v>
      </c>
      <c r="D180" s="2">
        <v>108</v>
      </c>
      <c r="E180">
        <v>169</v>
      </c>
      <c r="F180" s="2">
        <v>3</v>
      </c>
      <c r="G180" s="9">
        <v>0</v>
      </c>
      <c r="H180" s="2">
        <v>37</v>
      </c>
      <c r="I180" s="2">
        <v>9</v>
      </c>
      <c r="J180" s="6">
        <v>41</v>
      </c>
      <c r="K180">
        <v>0</v>
      </c>
      <c r="L180" s="3">
        <v>25</v>
      </c>
      <c r="M180" s="4">
        <v>8.1999999999999993</v>
      </c>
      <c r="N180" s="2">
        <v>1</v>
      </c>
    </row>
    <row r="181" spans="1:14" ht="15.75" x14ac:dyDescent="0.25">
      <c r="A181" s="2">
        <v>74</v>
      </c>
      <c r="B181" s="2">
        <v>2</v>
      </c>
      <c r="C181" s="5">
        <v>1.927</v>
      </c>
      <c r="D181" s="2">
        <v>78</v>
      </c>
      <c r="E181">
        <v>36</v>
      </c>
      <c r="F181" s="2">
        <v>2</v>
      </c>
      <c r="G181" s="9">
        <v>1</v>
      </c>
      <c r="H181" s="2">
        <v>29</v>
      </c>
      <c r="I181" s="2">
        <v>7</v>
      </c>
      <c r="J181" s="6">
        <v>38</v>
      </c>
      <c r="K181">
        <v>0</v>
      </c>
      <c r="L181" s="3">
        <v>58</v>
      </c>
      <c r="M181" s="4">
        <v>14.8</v>
      </c>
      <c r="N181" s="2">
        <v>1</v>
      </c>
    </row>
    <row r="182" spans="1:14" ht="15.75" x14ac:dyDescent="0.25">
      <c r="A182" s="2">
        <v>53</v>
      </c>
      <c r="B182" s="2">
        <v>4</v>
      </c>
      <c r="C182" s="5">
        <v>1.018</v>
      </c>
      <c r="D182" s="2">
        <v>86</v>
      </c>
      <c r="E182">
        <v>16</v>
      </c>
      <c r="F182" s="2">
        <v>1</v>
      </c>
      <c r="G182" s="9">
        <v>1</v>
      </c>
      <c r="H182" s="2">
        <v>36</v>
      </c>
      <c r="I182" s="2">
        <v>10</v>
      </c>
      <c r="J182" s="6">
        <v>35</v>
      </c>
      <c r="K182">
        <v>0</v>
      </c>
      <c r="L182" s="3">
        <v>31</v>
      </c>
      <c r="M182" s="4">
        <v>10.7</v>
      </c>
      <c r="N182" s="2">
        <v>0</v>
      </c>
    </row>
    <row r="183" spans="1:14" ht="15.75" x14ac:dyDescent="0.25">
      <c r="A183" s="2">
        <v>58</v>
      </c>
      <c r="B183" s="2">
        <v>5</v>
      </c>
      <c r="C183" s="5">
        <v>0.86399999999999999</v>
      </c>
      <c r="D183" s="2">
        <v>133</v>
      </c>
      <c r="E183">
        <v>169</v>
      </c>
      <c r="F183" s="2">
        <v>4</v>
      </c>
      <c r="G183" s="9">
        <v>0</v>
      </c>
      <c r="H183" s="2">
        <v>61</v>
      </c>
      <c r="I183" s="2">
        <v>8</v>
      </c>
      <c r="J183" s="6">
        <v>44</v>
      </c>
      <c r="K183">
        <v>0</v>
      </c>
      <c r="L183" s="3">
        <v>39</v>
      </c>
      <c r="M183" s="4">
        <v>8.8000000000000007</v>
      </c>
      <c r="N183" s="2">
        <v>1</v>
      </c>
    </row>
    <row r="184" spans="1:14" ht="15.75" x14ac:dyDescent="0.25">
      <c r="A184" s="2">
        <v>54</v>
      </c>
      <c r="B184" s="2">
        <v>3</v>
      </c>
      <c r="C184" s="5">
        <v>0.626</v>
      </c>
      <c r="D184" s="2">
        <v>107</v>
      </c>
      <c r="E184">
        <v>4</v>
      </c>
      <c r="F184" s="2">
        <v>2</v>
      </c>
      <c r="G184" s="9">
        <v>0</v>
      </c>
      <c r="H184" s="2">
        <v>38</v>
      </c>
      <c r="I184" s="2">
        <v>8</v>
      </c>
      <c r="J184" s="6">
        <v>28</v>
      </c>
      <c r="K184">
        <v>0</v>
      </c>
      <c r="L184" s="3">
        <v>26</v>
      </c>
      <c r="M184" s="4">
        <v>9.6999999999999993</v>
      </c>
      <c r="N184" s="2">
        <v>1</v>
      </c>
    </row>
    <row r="185" spans="1:14" ht="15.75" x14ac:dyDescent="0.25">
      <c r="A185" s="2">
        <v>55</v>
      </c>
      <c r="B185" s="2">
        <v>1</v>
      </c>
      <c r="C185" s="5">
        <v>1.3839999999999999</v>
      </c>
      <c r="D185" s="2">
        <v>100</v>
      </c>
      <c r="E185">
        <v>16</v>
      </c>
      <c r="F185" s="2">
        <v>2</v>
      </c>
      <c r="G185" s="9">
        <v>0</v>
      </c>
      <c r="H185" s="2">
        <v>27</v>
      </c>
      <c r="I185" s="2">
        <v>10</v>
      </c>
      <c r="J185" s="6">
        <v>34</v>
      </c>
      <c r="K185">
        <v>1</v>
      </c>
      <c r="L185" s="3">
        <v>94</v>
      </c>
      <c r="M185" s="4">
        <v>9.6999999999999993</v>
      </c>
      <c r="N185" s="2">
        <v>1</v>
      </c>
    </row>
    <row r="186" spans="1:14" ht="15.75" x14ac:dyDescent="0.25">
      <c r="A186" s="2">
        <v>65</v>
      </c>
      <c r="B186" s="2">
        <v>2</v>
      </c>
      <c r="C186" s="5">
        <v>0.59</v>
      </c>
      <c r="D186" s="2">
        <v>108</v>
      </c>
      <c r="E186">
        <v>9</v>
      </c>
      <c r="F186" s="2">
        <v>3</v>
      </c>
      <c r="G186" s="9">
        <v>1</v>
      </c>
      <c r="H186" s="2">
        <v>32</v>
      </c>
      <c r="I186" s="2">
        <v>10</v>
      </c>
      <c r="J186" s="6">
        <v>29</v>
      </c>
      <c r="K186">
        <v>0</v>
      </c>
      <c r="L186" s="3">
        <v>54</v>
      </c>
      <c r="M186" s="4">
        <v>10.5</v>
      </c>
      <c r="N186" s="2">
        <v>1</v>
      </c>
    </row>
    <row r="187" spans="1:14" ht="15.75" x14ac:dyDescent="0.25">
      <c r="A187" s="2">
        <v>39</v>
      </c>
      <c r="B187" s="2">
        <v>2</v>
      </c>
      <c r="C187" s="5">
        <v>7.1999999999999995E-2</v>
      </c>
      <c r="D187" s="2">
        <v>155</v>
      </c>
      <c r="E187">
        <v>49</v>
      </c>
      <c r="F187" s="2">
        <v>7</v>
      </c>
      <c r="G187" s="9">
        <v>1</v>
      </c>
      <c r="H187" s="2">
        <v>44</v>
      </c>
      <c r="I187" s="2">
        <v>16</v>
      </c>
      <c r="J187" s="6">
        <v>35</v>
      </c>
      <c r="K187">
        <v>1</v>
      </c>
      <c r="L187" s="3">
        <v>8</v>
      </c>
      <c r="M187" s="4">
        <v>8.9</v>
      </c>
      <c r="N187" s="2">
        <v>1</v>
      </c>
    </row>
    <row r="188" spans="1:14" ht="15.75" x14ac:dyDescent="0.25">
      <c r="A188" s="2">
        <v>42</v>
      </c>
      <c r="B188" s="2">
        <v>3</v>
      </c>
      <c r="C188" s="5">
        <v>1.2829999999999999</v>
      </c>
      <c r="D188" s="2">
        <v>90</v>
      </c>
      <c r="E188">
        <v>16</v>
      </c>
      <c r="F188" s="2">
        <v>4</v>
      </c>
      <c r="G188" s="9">
        <v>0</v>
      </c>
      <c r="H188" s="2">
        <v>37</v>
      </c>
      <c r="I188" s="2">
        <v>6</v>
      </c>
      <c r="J188" s="6">
        <v>36</v>
      </c>
      <c r="K188">
        <v>0</v>
      </c>
      <c r="L188" s="3">
        <v>17</v>
      </c>
      <c r="M188" s="4">
        <v>7.9</v>
      </c>
      <c r="N188" s="2">
        <v>1</v>
      </c>
    </row>
    <row r="189" spans="1:14" ht="15.75" x14ac:dyDescent="0.25">
      <c r="A189" s="2">
        <v>89</v>
      </c>
      <c r="B189" s="2">
        <v>1</v>
      </c>
      <c r="C189" s="5">
        <v>7.4999999999999997E-2</v>
      </c>
      <c r="D189" s="2">
        <v>137</v>
      </c>
      <c r="E189">
        <v>36</v>
      </c>
      <c r="F189" s="2">
        <v>0</v>
      </c>
      <c r="G189" s="9">
        <v>1</v>
      </c>
      <c r="H189" s="2">
        <v>37</v>
      </c>
      <c r="I189" s="2">
        <v>13</v>
      </c>
      <c r="J189" s="6">
        <v>36</v>
      </c>
      <c r="K189">
        <v>1</v>
      </c>
      <c r="L189" s="3">
        <v>27</v>
      </c>
      <c r="M189" s="4">
        <v>21</v>
      </c>
      <c r="N189" s="2">
        <v>1</v>
      </c>
    </row>
    <row r="190" spans="1:14" ht="15.75" x14ac:dyDescent="0.25">
      <c r="A190" s="2">
        <v>65</v>
      </c>
      <c r="B190" s="2">
        <v>5</v>
      </c>
      <c r="C190" s="5">
        <v>0.89900000000000002</v>
      </c>
      <c r="D190" s="2">
        <v>140</v>
      </c>
      <c r="E190">
        <v>36</v>
      </c>
      <c r="F190" s="2">
        <v>1</v>
      </c>
      <c r="G190" s="9">
        <v>1</v>
      </c>
      <c r="H190" s="2">
        <v>60</v>
      </c>
      <c r="I190" s="2">
        <v>9</v>
      </c>
      <c r="J190" s="6">
        <v>35</v>
      </c>
      <c r="K190">
        <v>0</v>
      </c>
      <c r="L190" s="3">
        <v>62</v>
      </c>
      <c r="M190" s="4">
        <v>12.7</v>
      </c>
      <c r="N190" s="2">
        <v>0</v>
      </c>
    </row>
    <row r="191" spans="1:14" ht="15.75" x14ac:dyDescent="0.25">
      <c r="A191" s="2">
        <v>49</v>
      </c>
      <c r="B191" s="2">
        <v>4</v>
      </c>
      <c r="C191" s="5">
        <v>1.248</v>
      </c>
      <c r="D191" s="2">
        <v>98</v>
      </c>
      <c r="E191">
        <v>100</v>
      </c>
      <c r="F191" s="2">
        <v>2</v>
      </c>
      <c r="G191" s="9">
        <v>0</v>
      </c>
      <c r="H191" s="2">
        <v>53</v>
      </c>
      <c r="I191" s="2">
        <v>12</v>
      </c>
      <c r="J191" s="6">
        <v>42</v>
      </c>
      <c r="K191">
        <v>0</v>
      </c>
      <c r="L191" s="3">
        <v>25</v>
      </c>
      <c r="M191" s="4">
        <v>9.4</v>
      </c>
      <c r="N191" s="2">
        <v>0</v>
      </c>
    </row>
    <row r="192" spans="1:14" ht="15.75" x14ac:dyDescent="0.25">
      <c r="A192" s="2">
        <v>51</v>
      </c>
      <c r="B192" s="2">
        <v>3</v>
      </c>
      <c r="C192" s="5">
        <v>0.23100000000000001</v>
      </c>
      <c r="D192" s="2">
        <v>111</v>
      </c>
      <c r="E192">
        <v>324</v>
      </c>
      <c r="F192" s="2">
        <v>5</v>
      </c>
      <c r="G192" s="9">
        <v>0</v>
      </c>
      <c r="H192" s="2">
        <v>41</v>
      </c>
      <c r="I192" s="2">
        <v>7</v>
      </c>
      <c r="J192" s="6">
        <v>49</v>
      </c>
      <c r="K192">
        <v>1</v>
      </c>
      <c r="L192" s="3">
        <v>29</v>
      </c>
      <c r="M192" s="4">
        <v>7.5</v>
      </c>
      <c r="N192" s="2">
        <v>1</v>
      </c>
    </row>
    <row r="193" spans="1:14" ht="15.75" x14ac:dyDescent="0.25">
      <c r="A193" s="2">
        <v>53</v>
      </c>
      <c r="B193" s="2">
        <v>2</v>
      </c>
      <c r="C193" s="5">
        <v>1.512</v>
      </c>
      <c r="D193" s="2">
        <v>101</v>
      </c>
      <c r="E193">
        <v>49</v>
      </c>
      <c r="F193" s="2">
        <v>2</v>
      </c>
      <c r="G193" s="9">
        <v>0</v>
      </c>
      <c r="H193" s="2">
        <v>39</v>
      </c>
      <c r="I193" s="2">
        <v>13</v>
      </c>
      <c r="J193" s="6">
        <v>36</v>
      </c>
      <c r="K193">
        <v>0</v>
      </c>
      <c r="L193" s="3">
        <v>32</v>
      </c>
      <c r="M193" s="4">
        <v>11.8</v>
      </c>
      <c r="N193" s="2">
        <v>1</v>
      </c>
    </row>
    <row r="194" spans="1:14" ht="15.75" x14ac:dyDescent="0.25">
      <c r="A194" s="2">
        <v>96</v>
      </c>
      <c r="B194" s="2">
        <v>4</v>
      </c>
      <c r="C194" s="5">
        <v>0.83099999999999996</v>
      </c>
      <c r="D194" s="2">
        <v>109</v>
      </c>
      <c r="E194">
        <v>1</v>
      </c>
      <c r="F194" s="2">
        <v>3</v>
      </c>
      <c r="G194" s="9">
        <v>0</v>
      </c>
      <c r="H194" s="2">
        <v>44</v>
      </c>
      <c r="I194" s="2">
        <v>10</v>
      </c>
      <c r="J194" s="6">
        <v>24</v>
      </c>
      <c r="K194">
        <v>0</v>
      </c>
      <c r="L194" s="3">
        <v>65</v>
      </c>
      <c r="M194" s="4">
        <v>11.4</v>
      </c>
      <c r="N194" s="2">
        <v>1</v>
      </c>
    </row>
    <row r="195" spans="1:14" ht="15.75" x14ac:dyDescent="0.25">
      <c r="A195" s="2">
        <v>56</v>
      </c>
      <c r="B195" s="2">
        <v>3</v>
      </c>
      <c r="C195" s="5">
        <v>0.123</v>
      </c>
      <c r="D195" s="2">
        <v>132</v>
      </c>
      <c r="E195">
        <v>16</v>
      </c>
      <c r="F195" s="2">
        <v>3</v>
      </c>
      <c r="G195" s="9">
        <v>0</v>
      </c>
      <c r="H195" s="2">
        <v>45</v>
      </c>
      <c r="I195" s="2">
        <v>6</v>
      </c>
      <c r="J195" s="6">
        <v>31</v>
      </c>
      <c r="K195">
        <v>0</v>
      </c>
      <c r="L195" s="3">
        <v>36</v>
      </c>
      <c r="M195" s="4">
        <v>7.2</v>
      </c>
      <c r="N195" s="2">
        <v>0</v>
      </c>
    </row>
    <row r="196" spans="1:14" ht="15.75" x14ac:dyDescent="0.25">
      <c r="A196" s="2">
        <v>79</v>
      </c>
      <c r="B196" s="2">
        <v>5</v>
      </c>
      <c r="C196" s="5">
        <v>0.13100000000000001</v>
      </c>
      <c r="D196" s="2">
        <v>137</v>
      </c>
      <c r="E196">
        <v>49</v>
      </c>
      <c r="F196" s="2">
        <v>4</v>
      </c>
      <c r="G196" s="9">
        <v>1</v>
      </c>
      <c r="H196" s="2">
        <v>38</v>
      </c>
      <c r="I196" s="2">
        <v>15</v>
      </c>
      <c r="J196" s="6">
        <v>39</v>
      </c>
      <c r="K196">
        <v>1</v>
      </c>
      <c r="L196" s="3">
        <v>39</v>
      </c>
      <c r="M196" s="4">
        <v>20.399999999999999</v>
      </c>
      <c r="N196" s="2">
        <v>0</v>
      </c>
    </row>
    <row r="197" spans="1:14" ht="15.75" x14ac:dyDescent="0.25">
      <c r="A197" s="2">
        <v>64</v>
      </c>
      <c r="B197" s="2">
        <v>2</v>
      </c>
      <c r="C197" s="5">
        <v>1.5389999999999999</v>
      </c>
      <c r="D197" s="2">
        <v>72</v>
      </c>
      <c r="E197">
        <v>25</v>
      </c>
      <c r="F197" s="2">
        <v>4</v>
      </c>
      <c r="G197" s="9">
        <v>1</v>
      </c>
      <c r="H197" s="2">
        <v>36</v>
      </c>
      <c r="I197" s="2">
        <v>8</v>
      </c>
      <c r="J197" s="6">
        <v>35</v>
      </c>
      <c r="K197">
        <v>1</v>
      </c>
      <c r="L197" s="3">
        <v>50</v>
      </c>
      <c r="M197" s="4">
        <v>9.8000000000000007</v>
      </c>
      <c r="N197" s="2">
        <v>1</v>
      </c>
    </row>
    <row r="198" spans="1:14" ht="15.75" x14ac:dyDescent="0.25">
      <c r="A198" s="2">
        <v>67</v>
      </c>
      <c r="B198" s="2">
        <v>1</v>
      </c>
      <c r="C198" s="5">
        <v>0.63700000000000001</v>
      </c>
      <c r="D198" s="2">
        <v>76</v>
      </c>
      <c r="E198">
        <v>81</v>
      </c>
      <c r="F198" s="2">
        <v>4</v>
      </c>
      <c r="G198" s="9">
        <v>1</v>
      </c>
      <c r="H198" s="2">
        <v>30</v>
      </c>
      <c r="I198" s="2">
        <v>12</v>
      </c>
      <c r="J198" s="6">
        <v>37</v>
      </c>
      <c r="K198">
        <v>1</v>
      </c>
      <c r="L198" s="3">
        <v>49</v>
      </c>
      <c r="M198" s="4">
        <v>16.2</v>
      </c>
      <c r="N198" s="2">
        <v>0</v>
      </c>
    </row>
    <row r="199" spans="1:14" ht="15.75" x14ac:dyDescent="0.25">
      <c r="A199" s="2">
        <v>65</v>
      </c>
      <c r="B199" s="2">
        <v>2</v>
      </c>
      <c r="C199" s="5">
        <v>0.27500000000000002</v>
      </c>
      <c r="D199" s="2">
        <v>124</v>
      </c>
      <c r="E199">
        <v>81</v>
      </c>
      <c r="F199" s="2">
        <v>1</v>
      </c>
      <c r="G199" s="9">
        <v>1</v>
      </c>
      <c r="H199" s="2">
        <v>34</v>
      </c>
      <c r="I199" s="2">
        <v>11</v>
      </c>
      <c r="J199" s="6">
        <v>40</v>
      </c>
      <c r="K199">
        <v>1</v>
      </c>
      <c r="L199" s="3">
        <v>59</v>
      </c>
      <c r="M199" s="4">
        <v>11.4</v>
      </c>
      <c r="N199" s="2">
        <v>0</v>
      </c>
    </row>
    <row r="200" spans="1:14" ht="15.75" x14ac:dyDescent="0.25">
      <c r="A200" s="2">
        <v>89</v>
      </c>
      <c r="B200" s="2">
        <v>3</v>
      </c>
      <c r="C200" s="5">
        <v>0.71099999999999997</v>
      </c>
      <c r="D200" s="2">
        <v>99</v>
      </c>
      <c r="E200">
        <v>36</v>
      </c>
      <c r="F200" s="2">
        <v>4</v>
      </c>
      <c r="G200" s="9">
        <v>1</v>
      </c>
      <c r="H200" s="2">
        <v>47</v>
      </c>
      <c r="I200" s="2">
        <v>13</v>
      </c>
      <c r="J200" s="6">
        <v>37</v>
      </c>
      <c r="K200">
        <v>1</v>
      </c>
      <c r="L200" s="3">
        <v>89</v>
      </c>
      <c r="M200" s="4">
        <v>18.3</v>
      </c>
      <c r="N200" s="2">
        <v>0</v>
      </c>
    </row>
    <row r="201" spans="1:14" ht="15.75" x14ac:dyDescent="0.25">
      <c r="A201" s="2">
        <v>53</v>
      </c>
      <c r="B201" s="2">
        <v>2</v>
      </c>
      <c r="C201" s="5">
        <v>1.2</v>
      </c>
      <c r="D201" s="2">
        <v>90</v>
      </c>
      <c r="E201">
        <v>100</v>
      </c>
      <c r="F201" s="2">
        <v>2</v>
      </c>
      <c r="G201" s="9">
        <v>1</v>
      </c>
      <c r="H201" s="2">
        <v>33</v>
      </c>
      <c r="I201" s="2">
        <v>8</v>
      </c>
      <c r="J201" s="6">
        <v>39</v>
      </c>
      <c r="K201">
        <v>1</v>
      </c>
      <c r="L201" s="3">
        <v>109</v>
      </c>
      <c r="M201" s="4">
        <v>8.6999999999999993</v>
      </c>
      <c r="N201" s="2">
        <v>1</v>
      </c>
    </row>
    <row r="202" spans="1:14" ht="15.75" x14ac:dyDescent="0.25">
      <c r="A202" s="2">
        <v>44</v>
      </c>
      <c r="B202" s="2">
        <v>4</v>
      </c>
      <c r="C202" s="5">
        <v>1.2270000000000001</v>
      </c>
      <c r="D202" s="2">
        <v>98</v>
      </c>
      <c r="E202">
        <v>196</v>
      </c>
      <c r="F202" s="2">
        <v>5</v>
      </c>
      <c r="G202" s="9">
        <v>0</v>
      </c>
      <c r="H202" s="2">
        <v>37</v>
      </c>
      <c r="I202" s="2">
        <v>10</v>
      </c>
      <c r="J202" s="6">
        <v>41</v>
      </c>
      <c r="K202">
        <v>0</v>
      </c>
      <c r="L202" s="3">
        <v>20</v>
      </c>
      <c r="M202" s="4">
        <v>9.1</v>
      </c>
      <c r="N202" s="2">
        <v>1</v>
      </c>
    </row>
    <row r="203" spans="1:14" ht="15.75" x14ac:dyDescent="0.25">
      <c r="A203" s="2">
        <v>46</v>
      </c>
      <c r="B203" s="2">
        <v>1</v>
      </c>
      <c r="C203" s="5">
        <v>1.9630000000000001</v>
      </c>
      <c r="D203" s="2">
        <v>85</v>
      </c>
      <c r="E203">
        <v>49</v>
      </c>
      <c r="F203" s="2">
        <v>4</v>
      </c>
      <c r="G203" s="9">
        <v>0</v>
      </c>
      <c r="H203" s="2">
        <v>28</v>
      </c>
      <c r="I203" s="2">
        <v>10</v>
      </c>
      <c r="J203" s="6">
        <v>39</v>
      </c>
      <c r="K203">
        <v>0</v>
      </c>
      <c r="L203" s="3">
        <v>22</v>
      </c>
      <c r="M203" s="4">
        <v>9.6999999999999993</v>
      </c>
      <c r="N203" s="2">
        <v>1</v>
      </c>
    </row>
    <row r="204" spans="1:14" ht="15.75" x14ac:dyDescent="0.25">
      <c r="A204" s="2">
        <v>58</v>
      </c>
      <c r="B204" s="2">
        <v>3</v>
      </c>
      <c r="C204" s="5">
        <v>0.496</v>
      </c>
      <c r="D204" s="2">
        <v>136</v>
      </c>
      <c r="E204">
        <v>289</v>
      </c>
      <c r="F204" s="2">
        <v>2</v>
      </c>
      <c r="G204" s="9">
        <v>0</v>
      </c>
      <c r="H204" s="2">
        <v>42</v>
      </c>
      <c r="I204" s="2">
        <v>5</v>
      </c>
      <c r="J204" s="6">
        <v>43</v>
      </c>
      <c r="K204">
        <v>0</v>
      </c>
      <c r="L204" s="3">
        <v>39</v>
      </c>
      <c r="M204" s="4">
        <v>6.6</v>
      </c>
      <c r="N204" s="2">
        <v>0</v>
      </c>
    </row>
    <row r="205" spans="1:14" ht="15.75" x14ac:dyDescent="0.25">
      <c r="A205" s="2">
        <v>62</v>
      </c>
      <c r="B205" s="2">
        <v>3</v>
      </c>
      <c r="C205" s="5">
        <v>0.42399999999999999</v>
      </c>
      <c r="D205" s="2">
        <v>75</v>
      </c>
      <c r="E205">
        <v>529</v>
      </c>
      <c r="F205" s="2">
        <v>2</v>
      </c>
      <c r="G205" s="9">
        <v>0</v>
      </c>
      <c r="H205" s="2">
        <v>49</v>
      </c>
      <c r="I205" s="2">
        <v>12</v>
      </c>
      <c r="J205" s="6">
        <v>48</v>
      </c>
      <c r="K205">
        <v>1</v>
      </c>
      <c r="L205" s="3">
        <v>43</v>
      </c>
      <c r="M205" s="4">
        <v>9.1</v>
      </c>
      <c r="N205" s="2">
        <v>0</v>
      </c>
    </row>
    <row r="206" spans="1:14" ht="15.75" x14ac:dyDescent="0.25">
      <c r="A206" s="2">
        <v>62</v>
      </c>
      <c r="B206" s="2">
        <v>3</v>
      </c>
      <c r="C206" s="5">
        <v>1.1519999999999999</v>
      </c>
      <c r="D206" s="2">
        <v>96</v>
      </c>
      <c r="E206">
        <v>121</v>
      </c>
      <c r="F206" s="2">
        <v>2</v>
      </c>
      <c r="G206" s="9">
        <v>1</v>
      </c>
      <c r="H206" s="2">
        <v>42</v>
      </c>
      <c r="I206" s="2">
        <v>8</v>
      </c>
      <c r="J206" s="6">
        <v>42</v>
      </c>
      <c r="K206">
        <v>0</v>
      </c>
      <c r="L206" s="3">
        <v>49</v>
      </c>
      <c r="M206" s="4">
        <v>9.6999999999999993</v>
      </c>
      <c r="N206" s="2">
        <v>1</v>
      </c>
    </row>
    <row r="207" spans="1:14" ht="15.75" x14ac:dyDescent="0.25">
      <c r="A207" s="2">
        <v>46</v>
      </c>
      <c r="B207" s="2">
        <v>6</v>
      </c>
      <c r="C207" s="5">
        <v>1.4810000000000001</v>
      </c>
      <c r="D207" s="2">
        <v>97</v>
      </c>
      <c r="E207">
        <v>289</v>
      </c>
      <c r="F207" s="2">
        <v>3</v>
      </c>
      <c r="G207" s="9">
        <v>0</v>
      </c>
      <c r="H207" s="2">
        <v>40</v>
      </c>
      <c r="I207" s="2">
        <v>1</v>
      </c>
      <c r="J207" s="6">
        <v>47</v>
      </c>
      <c r="K207">
        <v>0</v>
      </c>
      <c r="L207" s="3">
        <v>24</v>
      </c>
      <c r="M207" s="4">
        <v>7.8</v>
      </c>
      <c r="N207" s="2">
        <v>0</v>
      </c>
    </row>
    <row r="208" spans="1:14" ht="15.75" x14ac:dyDescent="0.25">
      <c r="A208" s="2">
        <v>66</v>
      </c>
      <c r="B208" s="2">
        <v>2</v>
      </c>
      <c r="C208" s="5">
        <v>2.2850000000000001</v>
      </c>
      <c r="D208" s="2">
        <v>124</v>
      </c>
      <c r="E208">
        <v>49</v>
      </c>
      <c r="F208" s="2">
        <v>3</v>
      </c>
      <c r="G208" s="9">
        <v>1</v>
      </c>
      <c r="H208" s="2">
        <v>32</v>
      </c>
      <c r="I208" s="2">
        <v>9</v>
      </c>
      <c r="J208" s="6">
        <v>32</v>
      </c>
      <c r="K208">
        <v>0</v>
      </c>
      <c r="L208" s="3">
        <v>62</v>
      </c>
      <c r="M208" s="4">
        <v>13.9</v>
      </c>
      <c r="N208" s="2">
        <v>1</v>
      </c>
    </row>
    <row r="209" spans="1:14" ht="15.75" x14ac:dyDescent="0.25">
      <c r="A209" s="2">
        <v>56</v>
      </c>
      <c r="B209" s="2">
        <v>2</v>
      </c>
      <c r="C209" s="5">
        <v>0.29199999999999998</v>
      </c>
      <c r="D209" s="2">
        <v>111</v>
      </c>
      <c r="E209">
        <v>121</v>
      </c>
      <c r="F209" s="2">
        <v>3</v>
      </c>
      <c r="G209" s="9">
        <v>0</v>
      </c>
      <c r="H209" s="2">
        <v>34</v>
      </c>
      <c r="I209" s="2">
        <v>9</v>
      </c>
      <c r="J209" s="6">
        <v>38</v>
      </c>
      <c r="K209">
        <v>0</v>
      </c>
      <c r="L209" s="3">
        <v>30</v>
      </c>
      <c r="M209" s="4">
        <v>10.3</v>
      </c>
      <c r="N209" s="2">
        <v>1</v>
      </c>
    </row>
    <row r="210" spans="1:14" ht="15.75" x14ac:dyDescent="0.25">
      <c r="A210" s="2">
        <v>82</v>
      </c>
      <c r="B210" s="2">
        <v>3</v>
      </c>
      <c r="C210" s="5">
        <v>0.88800000000000001</v>
      </c>
      <c r="D210" s="2">
        <v>147</v>
      </c>
      <c r="E210">
        <v>225</v>
      </c>
      <c r="F210" s="2">
        <v>5</v>
      </c>
      <c r="G210" s="9">
        <v>1</v>
      </c>
      <c r="H210" s="2">
        <v>40</v>
      </c>
      <c r="I210" s="2">
        <v>7</v>
      </c>
      <c r="J210" s="6">
        <v>42</v>
      </c>
      <c r="K210">
        <v>1</v>
      </c>
      <c r="L210" s="3">
        <v>61</v>
      </c>
      <c r="M210" s="4">
        <v>11.7</v>
      </c>
      <c r="N210" s="2">
        <v>1</v>
      </c>
    </row>
    <row r="211" spans="1:14" ht="15.75" x14ac:dyDescent="0.25">
      <c r="A211" s="2">
        <v>44</v>
      </c>
      <c r="B211" s="2">
        <v>3</v>
      </c>
      <c r="C211" s="5">
        <v>2.3239999999999998</v>
      </c>
      <c r="D211" s="2">
        <v>101</v>
      </c>
      <c r="E211">
        <v>144</v>
      </c>
      <c r="F211" s="2">
        <v>2</v>
      </c>
      <c r="G211" s="9">
        <v>0</v>
      </c>
      <c r="H211" s="2">
        <v>49</v>
      </c>
      <c r="I211" s="2">
        <v>19</v>
      </c>
      <c r="J211" s="6">
        <v>32</v>
      </c>
      <c r="K211">
        <v>1</v>
      </c>
      <c r="L211" s="3">
        <v>21</v>
      </c>
      <c r="M211" s="4">
        <v>9.4</v>
      </c>
      <c r="N211" s="2">
        <v>1</v>
      </c>
    </row>
    <row r="212" spans="1:14" ht="15.75" x14ac:dyDescent="0.25">
      <c r="A212" s="2">
        <v>44</v>
      </c>
      <c r="B212" s="2">
        <v>2</v>
      </c>
      <c r="C212" s="5">
        <v>0.19600000000000001</v>
      </c>
      <c r="D212" s="2">
        <v>111</v>
      </c>
      <c r="E212">
        <v>100</v>
      </c>
      <c r="F212" s="2">
        <v>3</v>
      </c>
      <c r="G212" s="9">
        <v>0</v>
      </c>
      <c r="H212" s="2">
        <v>33</v>
      </c>
      <c r="I212" s="2">
        <v>12</v>
      </c>
      <c r="J212" s="6">
        <v>40</v>
      </c>
      <c r="K212">
        <v>0</v>
      </c>
      <c r="L212" s="3">
        <v>15</v>
      </c>
      <c r="M212" s="4">
        <v>9.5</v>
      </c>
      <c r="N212" s="2">
        <v>1</v>
      </c>
    </row>
    <row r="213" spans="1:14" ht="15.75" x14ac:dyDescent="0.25">
      <c r="A213" s="2">
        <v>51</v>
      </c>
      <c r="B213" s="2">
        <v>3</v>
      </c>
      <c r="C213" s="5">
        <v>0.18</v>
      </c>
      <c r="D213" s="2">
        <v>122</v>
      </c>
      <c r="E213">
        <v>225</v>
      </c>
      <c r="F213" s="2">
        <v>4</v>
      </c>
      <c r="G213" s="9">
        <v>1</v>
      </c>
      <c r="H213" s="2">
        <v>40</v>
      </c>
      <c r="I213" s="2">
        <v>8</v>
      </c>
      <c r="J213" s="6">
        <v>43</v>
      </c>
      <c r="K213">
        <v>1</v>
      </c>
      <c r="L213" s="3">
        <v>26</v>
      </c>
      <c r="M213" s="4">
        <v>8.6999999999999993</v>
      </c>
      <c r="N213" s="2">
        <v>1</v>
      </c>
    </row>
    <row r="214" spans="1:14" ht="15.75" x14ac:dyDescent="0.25">
      <c r="A214" s="2">
        <v>70</v>
      </c>
      <c r="B214" s="2">
        <v>3</v>
      </c>
      <c r="C214" s="5">
        <v>1.4159999999999999</v>
      </c>
      <c r="D214" s="2">
        <v>85</v>
      </c>
      <c r="E214">
        <v>169</v>
      </c>
      <c r="F214" s="2">
        <v>2</v>
      </c>
      <c r="G214" s="9">
        <v>1</v>
      </c>
      <c r="H214" s="2">
        <v>45</v>
      </c>
      <c r="I214" s="2">
        <v>6</v>
      </c>
      <c r="J214" s="6">
        <v>40</v>
      </c>
      <c r="K214">
        <v>0</v>
      </c>
      <c r="L214" s="3">
        <v>57</v>
      </c>
      <c r="M214" s="4">
        <v>12.8</v>
      </c>
      <c r="N214" s="2">
        <v>1</v>
      </c>
    </row>
    <row r="215" spans="1:14" ht="15.75" x14ac:dyDescent="0.25">
      <c r="A215" s="2">
        <v>44</v>
      </c>
      <c r="B215" s="2">
        <v>3</v>
      </c>
      <c r="C215" s="5">
        <v>0.115</v>
      </c>
      <c r="D215" s="2">
        <v>137</v>
      </c>
      <c r="E215">
        <v>4</v>
      </c>
      <c r="F215" s="2">
        <v>3</v>
      </c>
      <c r="G215" s="9">
        <v>0</v>
      </c>
      <c r="H215" s="2">
        <v>46</v>
      </c>
      <c r="I215" s="2">
        <v>6</v>
      </c>
      <c r="J215" s="6">
        <v>29</v>
      </c>
      <c r="K215">
        <v>0</v>
      </c>
      <c r="L215" s="3">
        <v>19</v>
      </c>
      <c r="M215" s="4">
        <v>6.6</v>
      </c>
      <c r="N215" s="2">
        <v>0</v>
      </c>
    </row>
    <row r="216" spans="1:14" ht="15.75" x14ac:dyDescent="0.25">
      <c r="A216" s="2">
        <v>75</v>
      </c>
      <c r="B216" s="2">
        <v>2</v>
      </c>
      <c r="C216" s="5">
        <v>0.995</v>
      </c>
      <c r="D216" s="2">
        <v>99</v>
      </c>
      <c r="E216">
        <v>49</v>
      </c>
      <c r="F216" s="2">
        <v>2</v>
      </c>
      <c r="G216" s="9">
        <v>1</v>
      </c>
      <c r="H216" s="2">
        <v>30</v>
      </c>
      <c r="I216" s="2">
        <v>10</v>
      </c>
      <c r="J216" s="6">
        <v>39</v>
      </c>
      <c r="K216">
        <v>1</v>
      </c>
      <c r="L216" s="3">
        <v>58</v>
      </c>
      <c r="M216" s="4">
        <v>17</v>
      </c>
      <c r="N216" s="2">
        <v>1</v>
      </c>
    </row>
    <row r="217" spans="1:14" ht="15.75" x14ac:dyDescent="0.25">
      <c r="A217" s="2">
        <v>68</v>
      </c>
      <c r="B217" s="2">
        <v>2</v>
      </c>
      <c r="C217" s="5">
        <v>2.3519999999999999</v>
      </c>
      <c r="D217" s="2">
        <v>85</v>
      </c>
      <c r="E217">
        <v>16</v>
      </c>
      <c r="F217" s="2">
        <v>0</v>
      </c>
      <c r="G217" s="9">
        <v>1</v>
      </c>
      <c r="H217" s="2">
        <v>30</v>
      </c>
      <c r="I217" s="2">
        <v>12</v>
      </c>
      <c r="J217" s="6">
        <v>50</v>
      </c>
      <c r="K217">
        <v>1</v>
      </c>
      <c r="L217" s="3">
        <v>51</v>
      </c>
      <c r="M217" s="4">
        <v>16.7</v>
      </c>
      <c r="N217" s="2">
        <v>1</v>
      </c>
    </row>
    <row r="218" spans="1:14" ht="15.75" x14ac:dyDescent="0.25">
      <c r="A218" s="2">
        <v>84</v>
      </c>
      <c r="B218" s="2">
        <v>2</v>
      </c>
      <c r="C218" s="5">
        <v>1.2589999999999999</v>
      </c>
      <c r="D218" s="2">
        <v>84</v>
      </c>
      <c r="E218">
        <v>81</v>
      </c>
      <c r="F218" s="2">
        <v>1</v>
      </c>
      <c r="G218" s="9">
        <v>1</v>
      </c>
      <c r="H218" s="2">
        <v>31</v>
      </c>
      <c r="I218" s="2">
        <v>8</v>
      </c>
      <c r="J218" s="6">
        <v>37</v>
      </c>
      <c r="K218">
        <v>1</v>
      </c>
      <c r="L218" s="3">
        <v>76</v>
      </c>
      <c r="M218" s="4">
        <v>15.9</v>
      </c>
      <c r="N218" s="2">
        <v>1</v>
      </c>
    </row>
    <row r="219" spans="1:14" ht="15.75" x14ac:dyDescent="0.25">
      <c r="A219" s="2">
        <v>51</v>
      </c>
      <c r="B219" s="2">
        <v>4</v>
      </c>
      <c r="C219" s="5">
        <v>1.464</v>
      </c>
      <c r="D219" s="2">
        <v>115</v>
      </c>
      <c r="E219">
        <v>9</v>
      </c>
      <c r="F219" s="2">
        <v>4</v>
      </c>
      <c r="G219" s="9">
        <v>0</v>
      </c>
      <c r="H219" s="2">
        <v>46</v>
      </c>
      <c r="I219" s="2">
        <v>6</v>
      </c>
      <c r="J219" s="6">
        <v>33</v>
      </c>
      <c r="K219">
        <v>0</v>
      </c>
      <c r="L219" s="3">
        <v>31</v>
      </c>
      <c r="M219" s="4">
        <v>7.9</v>
      </c>
      <c r="N219" s="2">
        <v>1</v>
      </c>
    </row>
    <row r="220" spans="1:14" ht="15.75" x14ac:dyDescent="0.25">
      <c r="A220" s="2">
        <v>88</v>
      </c>
      <c r="B220" s="2">
        <v>3</v>
      </c>
      <c r="C220" s="5">
        <v>0.504</v>
      </c>
      <c r="D220" s="2">
        <v>124</v>
      </c>
      <c r="E220">
        <v>25</v>
      </c>
      <c r="F220" s="2">
        <v>3</v>
      </c>
      <c r="G220" s="9">
        <v>1</v>
      </c>
      <c r="H220" s="2">
        <v>42</v>
      </c>
      <c r="I220" s="2">
        <v>9</v>
      </c>
      <c r="J220" s="6">
        <v>35</v>
      </c>
      <c r="K220">
        <v>1</v>
      </c>
      <c r="L220" s="3">
        <v>63</v>
      </c>
      <c r="M220" s="4">
        <v>14.1</v>
      </c>
      <c r="N220" s="2">
        <v>0</v>
      </c>
    </row>
    <row r="221" spans="1:14" ht="15.75" x14ac:dyDescent="0.25">
      <c r="A221" s="2">
        <v>58</v>
      </c>
      <c r="B221" s="2">
        <v>3</v>
      </c>
      <c r="C221" s="5">
        <v>0.44700000000000001</v>
      </c>
      <c r="D221" s="2">
        <v>129</v>
      </c>
      <c r="E221">
        <v>361</v>
      </c>
      <c r="F221" s="2">
        <v>4</v>
      </c>
      <c r="G221" s="9">
        <v>0</v>
      </c>
      <c r="H221" s="2">
        <v>43</v>
      </c>
      <c r="I221" s="2">
        <v>10</v>
      </c>
      <c r="J221" s="6">
        <v>42</v>
      </c>
      <c r="K221">
        <v>0</v>
      </c>
      <c r="L221" s="3">
        <v>35</v>
      </c>
      <c r="M221" s="4">
        <v>8.1</v>
      </c>
      <c r="N221" s="2">
        <v>1</v>
      </c>
    </row>
    <row r="222" spans="1:14" ht="15.75" x14ac:dyDescent="0.25">
      <c r="A222" s="2">
        <v>66</v>
      </c>
      <c r="B222" s="2">
        <v>3</v>
      </c>
      <c r="C222" s="5">
        <v>2.62</v>
      </c>
      <c r="D222" s="2">
        <v>102</v>
      </c>
      <c r="E222">
        <v>289</v>
      </c>
      <c r="F222" s="2">
        <v>2</v>
      </c>
      <c r="G222" s="9">
        <v>1</v>
      </c>
      <c r="H222" s="2">
        <v>39</v>
      </c>
      <c r="I222" s="2">
        <v>8</v>
      </c>
      <c r="J222" s="6">
        <v>50</v>
      </c>
      <c r="K222">
        <v>0</v>
      </c>
      <c r="L222" s="3">
        <v>48</v>
      </c>
      <c r="M222" s="4">
        <v>13.6</v>
      </c>
      <c r="N222" s="2">
        <v>0</v>
      </c>
    </row>
    <row r="223" spans="1:14" ht="15.75" x14ac:dyDescent="0.25">
      <c r="A223" s="2">
        <v>55</v>
      </c>
      <c r="B223" s="2">
        <v>3</v>
      </c>
      <c r="C223" s="5">
        <v>1.1679999999999999</v>
      </c>
      <c r="D223" s="2">
        <v>114</v>
      </c>
      <c r="E223">
        <v>64</v>
      </c>
      <c r="F223" s="2">
        <v>3</v>
      </c>
      <c r="G223" s="9">
        <v>0</v>
      </c>
      <c r="H223" s="2">
        <v>52</v>
      </c>
      <c r="I223" s="2">
        <v>10</v>
      </c>
      <c r="J223" s="6">
        <v>40</v>
      </c>
      <c r="K223">
        <v>0</v>
      </c>
      <c r="L223" s="3">
        <v>34</v>
      </c>
      <c r="M223" s="4">
        <v>10</v>
      </c>
      <c r="N223" s="2">
        <v>1</v>
      </c>
    </row>
    <row r="224" spans="1:14" ht="15.75" x14ac:dyDescent="0.25">
      <c r="A224" s="2">
        <v>60</v>
      </c>
      <c r="B224" s="2">
        <v>2</v>
      </c>
      <c r="C224" s="5">
        <v>3.2000000000000001E-2</v>
      </c>
      <c r="D224" s="2">
        <v>135</v>
      </c>
      <c r="E224">
        <v>81</v>
      </c>
      <c r="F224" s="2">
        <v>5</v>
      </c>
      <c r="G224" s="9">
        <v>1</v>
      </c>
      <c r="H224" s="2">
        <v>35</v>
      </c>
      <c r="I224" s="2">
        <v>8</v>
      </c>
      <c r="J224" s="6">
        <v>32</v>
      </c>
      <c r="K224">
        <v>0</v>
      </c>
      <c r="L224" s="3">
        <v>37</v>
      </c>
      <c r="M224" s="4">
        <v>11.6</v>
      </c>
      <c r="N224" s="2">
        <v>1</v>
      </c>
    </row>
  </sheetData>
  <conditionalFormatting sqref="V4:V16">
    <cfRule type="cellIs" dxfId="11" priority="2" operator="greaterThan">
      <formula>0.05</formula>
    </cfRule>
    <cfRule type="cellIs" dxfId="10" priority="3" operator="greaterThan">
      <formula>0.8</formula>
    </cfRule>
  </conditionalFormatting>
  <conditionalFormatting sqref="V4:V17">
    <cfRule type="cellIs" dxfId="9" priority="1" operator="greaterThan">
      <formula>0.05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FADB-CF9D-4208-8B24-F62D74059589}">
  <dimension ref="A1:AU186"/>
  <sheetViews>
    <sheetView topLeftCell="J1" workbookViewId="0">
      <selection activeCell="P8" sqref="P8"/>
    </sheetView>
  </sheetViews>
  <sheetFormatPr defaultColWidth="8.85546875" defaultRowHeight="15" x14ac:dyDescent="0.25"/>
  <sheetData>
    <row r="1" spans="16:47" x14ac:dyDescent="0.25">
      <c r="P1" t="s">
        <v>95</v>
      </c>
      <c r="Y1" t="s">
        <v>98</v>
      </c>
      <c r="AB1" t="s">
        <v>99</v>
      </c>
      <c r="AP1" t="s">
        <v>100</v>
      </c>
      <c r="AR1" t="s">
        <v>101</v>
      </c>
    </row>
    <row r="2" spans="16:47" ht="15.75" thickBot="1" x14ac:dyDescent="0.3">
      <c r="R2" t="s">
        <v>96</v>
      </c>
      <c r="S2">
        <v>20</v>
      </c>
      <c r="U2" t="s">
        <v>97</v>
      </c>
      <c r="V2">
        <v>0.05</v>
      </c>
    </row>
    <row r="3" spans="16:47" ht="15.75" thickTop="1" x14ac:dyDescent="0.25">
      <c r="P3" s="52" t="s">
        <v>104</v>
      </c>
      <c r="Q3" s="52" t="s">
        <v>105</v>
      </c>
      <c r="R3" s="52" t="s">
        <v>106</v>
      </c>
      <c r="S3" s="52" t="s">
        <v>107</v>
      </c>
      <c r="T3" s="52" t="s">
        <v>108</v>
      </c>
      <c r="U3" s="52" t="s">
        <v>109</v>
      </c>
      <c r="V3" s="52" t="s">
        <v>110</v>
      </c>
      <c r="W3" s="52" t="s">
        <v>111</v>
      </c>
      <c r="Y3" t="s">
        <v>112</v>
      </c>
      <c r="Z3" s="53">
        <v>-84.056679225436952</v>
      </c>
      <c r="AB3" s="56">
        <v>6.3366197855828323</v>
      </c>
      <c r="AC3" s="57">
        <v>-1.5974230625849004E-2</v>
      </c>
      <c r="AD3" s="57">
        <v>-3.901303669476093E-2</v>
      </c>
      <c r="AE3" s="57">
        <v>-9.8319510520840106E-2</v>
      </c>
      <c r="AF3" s="57">
        <v>-1.0738734794380545E-2</v>
      </c>
      <c r="AG3" s="57">
        <v>1.8795996585554079E-3</v>
      </c>
      <c r="AH3" s="57">
        <v>-5.1503799573346533E-2</v>
      </c>
      <c r="AI3" s="57">
        <v>5.4518672712285068E-2</v>
      </c>
      <c r="AJ3" s="57">
        <v>-2.4106988705889624E-2</v>
      </c>
      <c r="AK3" s="57">
        <v>-4.3088086264136578E-3</v>
      </c>
      <c r="AL3" s="57">
        <v>-8.2444186941380143E-2</v>
      </c>
      <c r="AM3" s="57">
        <v>-2.1460980733593805E-2</v>
      </c>
      <c r="AN3" s="58">
        <v>1.0600565130837358E-3</v>
      </c>
      <c r="AP3" s="53">
        <v>1.1879386363489175E-14</v>
      </c>
      <c r="AR3" t="s">
        <v>104</v>
      </c>
      <c r="AS3" s="65" t="s">
        <v>113</v>
      </c>
      <c r="AT3" s="65" t="s">
        <v>114</v>
      </c>
      <c r="AU3" s="65" t="s">
        <v>55</v>
      </c>
    </row>
    <row r="4" spans="16:47" x14ac:dyDescent="0.25">
      <c r="P4" s="50" t="s">
        <v>115</v>
      </c>
      <c r="Q4" s="50">
        <v>0.88662143697877449</v>
      </c>
      <c r="R4" s="50">
        <v>2.5172643455908483</v>
      </c>
      <c r="S4" s="50">
        <v>0.12405629485594769</v>
      </c>
      <c r="T4" s="50">
        <v>0.7246760824731604</v>
      </c>
      <c r="U4" s="50">
        <v>2.4269162947821656</v>
      </c>
      <c r="V4" s="50" t="s">
        <v>104</v>
      </c>
      <c r="W4" s="50" t="s">
        <v>104</v>
      </c>
      <c r="Y4" t="s">
        <v>116</v>
      </c>
      <c r="Z4" s="54">
        <v>-98.012729219055274</v>
      </c>
      <c r="AB4" s="59">
        <v>-1.5974230625849233E-2</v>
      </c>
      <c r="AC4" s="50">
        <v>5.1700912443161109E-4</v>
      </c>
      <c r="AD4" s="50">
        <v>2.147475525700363E-4</v>
      </c>
      <c r="AE4" s="50">
        <v>3.48650494681917E-4</v>
      </c>
      <c r="AF4" s="50">
        <v>-4.8432487463649767E-5</v>
      </c>
      <c r="AG4" s="50">
        <v>-5.062890581008006E-6</v>
      </c>
      <c r="AH4" s="50">
        <v>7.16581175233572E-4</v>
      </c>
      <c r="AI4" s="50">
        <v>-2.9511085055653921E-3</v>
      </c>
      <c r="AJ4" s="50">
        <v>-8.3653169935603506E-5</v>
      </c>
      <c r="AK4" s="50">
        <v>-3.4291979742080319E-5</v>
      </c>
      <c r="AL4" s="50">
        <v>5.2471437754684335E-5</v>
      </c>
      <c r="AM4" s="50">
        <v>-5.095530561259788E-4</v>
      </c>
      <c r="AN4" s="60">
        <v>-2.1294953038597189E-4</v>
      </c>
      <c r="AP4" s="54">
        <v>7.8514972301491071E-13</v>
      </c>
      <c r="AR4" t="s">
        <v>117</v>
      </c>
      <c r="AS4" s="56">
        <v>83</v>
      </c>
      <c r="AT4" s="58">
        <v>27</v>
      </c>
      <c r="AU4">
        <v>110</v>
      </c>
    </row>
    <row r="5" spans="16:47" x14ac:dyDescent="0.25">
      <c r="P5" s="50" t="s">
        <v>34</v>
      </c>
      <c r="Q5" s="50">
        <v>3.5480981694398735E-2</v>
      </c>
      <c r="R5" s="50">
        <v>2.2737834646940531E-2</v>
      </c>
      <c r="S5" s="50">
        <v>2.4349668168473251</v>
      </c>
      <c r="T5" s="50">
        <v>0.11865640583735948</v>
      </c>
      <c r="U5" s="50">
        <v>1.0361179427330098</v>
      </c>
      <c r="V5" s="50">
        <v>0.9909567827903204</v>
      </c>
      <c r="W5" s="50">
        <v>1.0833372452736303</v>
      </c>
      <c r="Y5" t="s">
        <v>118</v>
      </c>
      <c r="Z5" s="54">
        <v>27.912099987236644</v>
      </c>
      <c r="AB5" s="59">
        <v>-3.9013036694760972E-2</v>
      </c>
      <c r="AC5" s="50">
        <v>2.1474755257003738E-4</v>
      </c>
      <c r="AD5" s="50">
        <v>3.3235999489434176E-2</v>
      </c>
      <c r="AE5" s="50">
        <v>3.8286244958581593E-3</v>
      </c>
      <c r="AF5" s="50">
        <v>2.1298434904160168E-5</v>
      </c>
      <c r="AG5" s="50">
        <v>8.1744048644063673E-6</v>
      </c>
      <c r="AH5" s="50">
        <v>-2.5607364370012738E-3</v>
      </c>
      <c r="AI5" s="50">
        <v>-5.3349173560907764E-3</v>
      </c>
      <c r="AJ5" s="50">
        <v>-1.9217188296286425E-3</v>
      </c>
      <c r="AK5" s="50">
        <v>1.0487262387136227E-3</v>
      </c>
      <c r="AL5" s="50">
        <v>-2.1407688830359138E-4</v>
      </c>
      <c r="AM5" s="50">
        <v>2.05084215837779E-2</v>
      </c>
      <c r="AN5" s="60">
        <v>-6.9872593802590619E-5</v>
      </c>
      <c r="AP5" s="54">
        <v>2.6423307986078726E-14</v>
      </c>
      <c r="AR5" t="s">
        <v>119</v>
      </c>
      <c r="AS5" s="61">
        <v>13</v>
      </c>
      <c r="AT5" s="63">
        <v>27</v>
      </c>
      <c r="AU5">
        <v>40</v>
      </c>
    </row>
    <row r="6" spans="16:47" x14ac:dyDescent="0.25">
      <c r="P6" s="50" t="s">
        <v>22</v>
      </c>
      <c r="Q6" s="50">
        <v>-0.12211407456798747</v>
      </c>
      <c r="R6" s="50">
        <v>0.18230743125126303</v>
      </c>
      <c r="S6" s="50">
        <v>0.44866552643727792</v>
      </c>
      <c r="T6" s="50">
        <v>0.50296935672182719</v>
      </c>
      <c r="U6" s="50">
        <v>0.88504740134388737</v>
      </c>
      <c r="V6" s="50">
        <v>0.61913615310442616</v>
      </c>
      <c r="W6" s="50">
        <v>1.2651642109703323</v>
      </c>
      <c r="Y6" t="s">
        <v>57</v>
      </c>
      <c r="Z6" s="54">
        <v>12</v>
      </c>
      <c r="AB6" s="59">
        <v>-9.831951052083529E-2</v>
      </c>
      <c r="AC6" s="50">
        <v>3.4865049468192101E-4</v>
      </c>
      <c r="AD6" s="50">
        <v>3.828624495858145E-3</v>
      </c>
      <c r="AE6" s="50">
        <v>0.1271627288432281</v>
      </c>
      <c r="AF6" s="50">
        <v>1.4965609861007278E-3</v>
      </c>
      <c r="AG6" s="50">
        <v>1.8993892833276557E-4</v>
      </c>
      <c r="AH6" s="50">
        <v>7.9932147647772556E-3</v>
      </c>
      <c r="AI6" s="50">
        <v>-3.864837397724905E-3</v>
      </c>
      <c r="AJ6" s="50">
        <v>-2.8657047117425722E-3</v>
      </c>
      <c r="AK6" s="50">
        <v>3.2507730499829828E-3</v>
      </c>
      <c r="AL6" s="50">
        <v>-4.0905208204530755E-3</v>
      </c>
      <c r="AM6" s="50">
        <v>-1.9872806182947858E-2</v>
      </c>
      <c r="AN6" s="60">
        <v>1.7947260842391676E-4</v>
      </c>
      <c r="AP6" s="54">
        <v>1.1010289902024795E-14</v>
      </c>
      <c r="AR6" t="s">
        <v>55</v>
      </c>
      <c r="AS6">
        <v>96</v>
      </c>
      <c r="AT6">
        <v>54</v>
      </c>
      <c r="AU6">
        <v>150</v>
      </c>
    </row>
    <row r="7" spans="16:47" x14ac:dyDescent="0.25">
      <c r="P7" s="50" t="s">
        <v>12</v>
      </c>
      <c r="Q7" s="50">
        <v>0.66512031558787366</v>
      </c>
      <c r="R7" s="50">
        <v>0.35659883460722008</v>
      </c>
      <c r="S7" s="50">
        <v>3.4788891228742562</v>
      </c>
      <c r="T7" s="50">
        <v>6.2156452523983607E-2</v>
      </c>
      <c r="U7" s="50">
        <v>1.9447244879316523</v>
      </c>
      <c r="V7" s="50">
        <v>0.96676429961774624</v>
      </c>
      <c r="W7" s="50">
        <v>3.911970410426195</v>
      </c>
      <c r="Y7" t="s">
        <v>108</v>
      </c>
      <c r="Z7" s="54">
        <v>5.698177056938647E-3</v>
      </c>
      <c r="AB7" s="59">
        <v>-1.0738734794380384E-2</v>
      </c>
      <c r="AC7" s="50">
        <v>-4.8432487463649856E-5</v>
      </c>
      <c r="AD7" s="50">
        <v>2.1298434904158749E-5</v>
      </c>
      <c r="AE7" s="50">
        <v>1.496560986100737E-3</v>
      </c>
      <c r="AF7" s="50">
        <v>1.2897383291517991E-4</v>
      </c>
      <c r="AG7" s="50">
        <v>4.0424517471661339E-6</v>
      </c>
      <c r="AH7" s="50">
        <v>-5.6334855564182213E-4</v>
      </c>
      <c r="AI7" s="50">
        <v>6.0565670814709759E-4</v>
      </c>
      <c r="AJ7" s="50">
        <v>-4.4249826326762836E-5</v>
      </c>
      <c r="AK7" s="50">
        <v>1.271765662552189E-5</v>
      </c>
      <c r="AL7" s="50">
        <v>1.4359574991762406E-6</v>
      </c>
      <c r="AM7" s="50">
        <v>-5.3046554801495463E-4</v>
      </c>
      <c r="AN7" s="60">
        <v>3.1801869367057269E-5</v>
      </c>
      <c r="AP7" s="54">
        <v>1.1226575225009583E-12</v>
      </c>
      <c r="AR7" t="s">
        <v>120</v>
      </c>
      <c r="AS7">
        <v>0.86458333333333337</v>
      </c>
      <c r="AT7">
        <v>0.5</v>
      </c>
      <c r="AU7">
        <v>0.73333333333333328</v>
      </c>
    </row>
    <row r="8" spans="16:47" x14ac:dyDescent="0.25">
      <c r="P8" s="50" t="s">
        <v>17</v>
      </c>
      <c r="Q8" s="50">
        <v>-9.643751217300045E-4</v>
      </c>
      <c r="R8" s="50">
        <v>1.135666469150075E-2</v>
      </c>
      <c r="S8" s="50">
        <v>7.2109152251324665E-3</v>
      </c>
      <c r="T8" s="50">
        <v>0.93232729072431864</v>
      </c>
      <c r="U8" s="50">
        <v>0.99903608973851243</v>
      </c>
      <c r="V8" s="50">
        <v>0.97704455029861148</v>
      </c>
      <c r="W8" s="50">
        <v>1.0215226197157323</v>
      </c>
      <c r="Y8" t="s">
        <v>121</v>
      </c>
      <c r="Z8" s="54">
        <v>0.14239017834537593</v>
      </c>
      <c r="AB8" s="59">
        <v>1.8795996585554344E-3</v>
      </c>
      <c r="AC8" s="50">
        <v>-5.0628905810078603E-6</v>
      </c>
      <c r="AD8" s="50">
        <v>8.1744048644059692E-6</v>
      </c>
      <c r="AE8" s="50">
        <v>1.8993892833276383E-4</v>
      </c>
      <c r="AF8" s="50">
        <v>4.0424517471660348E-6</v>
      </c>
      <c r="AG8" s="50">
        <v>4.3192773872143897E-6</v>
      </c>
      <c r="AH8" s="50">
        <v>-3.0837102103464921E-5</v>
      </c>
      <c r="AI8" s="50">
        <v>2.1920081408990816E-4</v>
      </c>
      <c r="AJ8" s="50">
        <v>-1.371727996434888E-5</v>
      </c>
      <c r="AK8" s="50">
        <v>1.9521491877944034E-5</v>
      </c>
      <c r="AL8" s="50">
        <v>-5.9742027485344822E-5</v>
      </c>
      <c r="AM8" s="50">
        <v>-4.2721048769952947E-5</v>
      </c>
      <c r="AN8" s="60">
        <v>-2.7735504140618787E-7</v>
      </c>
      <c r="AP8" s="54">
        <v>7.2652994731470244E-13</v>
      </c>
    </row>
    <row r="9" spans="16:47" x14ac:dyDescent="0.25">
      <c r="P9" s="50" t="s">
        <v>69</v>
      </c>
      <c r="Q9" s="50">
        <v>8.3724869743456579E-4</v>
      </c>
      <c r="R9" s="50">
        <v>2.0782871281934058E-3</v>
      </c>
      <c r="S9" s="50">
        <v>0.1622922814429289</v>
      </c>
      <c r="T9" s="50">
        <v>0.68705477830212991</v>
      </c>
      <c r="U9" s="50">
        <v>1.0008375992879623</v>
      </c>
      <c r="V9" s="50">
        <v>0.99676911136666402</v>
      </c>
      <c r="W9" s="50">
        <v>1.0049226934561606</v>
      </c>
      <c r="Y9" t="s">
        <v>122</v>
      </c>
      <c r="Z9" s="54">
        <v>0.16979337764948577</v>
      </c>
      <c r="AB9" s="59">
        <v>-5.1503799573345839E-2</v>
      </c>
      <c r="AC9" s="50">
        <v>7.165811752335707E-4</v>
      </c>
      <c r="AD9" s="50">
        <v>-2.5607364370012803E-3</v>
      </c>
      <c r="AE9" s="50">
        <v>7.9932147647773111E-3</v>
      </c>
      <c r="AF9" s="50">
        <v>-5.633485556418204E-4</v>
      </c>
      <c r="AG9" s="50">
        <v>-3.0837102103464006E-5</v>
      </c>
      <c r="AH9" s="50">
        <v>2.3647960567715717E-2</v>
      </c>
      <c r="AI9" s="50">
        <v>4.8509744227010288E-3</v>
      </c>
      <c r="AJ9" s="50">
        <v>-3.1339513726235779E-4</v>
      </c>
      <c r="AK9" s="50">
        <v>4.7016078378810003E-4</v>
      </c>
      <c r="AL9" s="50">
        <v>7.0873124998810638E-4</v>
      </c>
      <c r="AM9" s="50">
        <v>-7.2815835960857844E-3</v>
      </c>
      <c r="AN9" s="60">
        <v>-1.8275325111371935E-4</v>
      </c>
      <c r="AP9" s="54">
        <v>2.8976820942716586E-14</v>
      </c>
      <c r="AR9" t="s">
        <v>102</v>
      </c>
      <c r="AS9" s="64">
        <v>0.5</v>
      </c>
    </row>
    <row r="10" spans="16:47" x14ac:dyDescent="0.25">
      <c r="P10" s="50" t="s">
        <v>16</v>
      </c>
      <c r="Q10" s="50">
        <v>0.33262146489154593</v>
      </c>
      <c r="R10" s="50">
        <v>0.15377893408304</v>
      </c>
      <c r="S10" s="50">
        <v>4.6785023422966496</v>
      </c>
      <c r="T10" s="50">
        <v>3.0542364768980756E-2</v>
      </c>
      <c r="U10" s="50">
        <v>1.394619286177768</v>
      </c>
      <c r="V10" s="50">
        <v>1.0317127574451719</v>
      </c>
      <c r="W10" s="50">
        <v>1.8851787373408997</v>
      </c>
      <c r="Y10" t="s">
        <v>123</v>
      </c>
      <c r="Z10" s="54">
        <v>0.23280894088743226</v>
      </c>
      <c r="AB10" s="59">
        <v>5.4518672712286484E-2</v>
      </c>
      <c r="AC10" s="50">
        <v>-2.9511085055653791E-3</v>
      </c>
      <c r="AD10" s="50">
        <v>-5.3349173560907678E-3</v>
      </c>
      <c r="AE10" s="50">
        <v>-3.8648373977247393E-3</v>
      </c>
      <c r="AF10" s="50">
        <v>6.0565670814710399E-4</v>
      </c>
      <c r="AG10" s="50">
        <v>2.1920081408990946E-4</v>
      </c>
      <c r="AH10" s="50">
        <v>4.8509744227009923E-3</v>
      </c>
      <c r="AI10" s="50">
        <v>0.2348917759343068</v>
      </c>
      <c r="AJ10" s="50">
        <v>2.0867865549120011E-3</v>
      </c>
      <c r="AK10" s="50">
        <v>-4.359143732385975E-3</v>
      </c>
      <c r="AL10" s="50">
        <v>-2.0630454987243083E-3</v>
      </c>
      <c r="AM10" s="50">
        <v>-2.0840829296305863E-2</v>
      </c>
      <c r="AN10" s="60">
        <v>-6.2081575484183719E-4</v>
      </c>
      <c r="AP10" s="54">
        <v>1.021405182655144E-14</v>
      </c>
    </row>
    <row r="11" spans="16:47" x14ac:dyDescent="0.25">
      <c r="P11" s="50" t="s">
        <v>19</v>
      </c>
      <c r="Q11" s="50">
        <v>-0.57092725919266385</v>
      </c>
      <c r="R11" s="50">
        <v>0.48465634828639831</v>
      </c>
      <c r="S11" s="50">
        <v>1.3876941156952614</v>
      </c>
      <c r="T11" s="50">
        <v>0.23879489453253266</v>
      </c>
      <c r="U11" s="50">
        <v>0.56500129308479297</v>
      </c>
      <c r="V11" s="50">
        <v>0.21852906630795685</v>
      </c>
      <c r="W11" s="50">
        <v>1.4607963443070124</v>
      </c>
      <c r="Y11" t="s">
        <v>124</v>
      </c>
      <c r="Z11" s="54">
        <v>194.1133584508739</v>
      </c>
      <c r="AB11" s="59">
        <v>-2.4106988705889829E-2</v>
      </c>
      <c r="AC11" s="50">
        <v>-8.3653169935604454E-5</v>
      </c>
      <c r="AD11" s="50">
        <v>-1.9217188296286537E-3</v>
      </c>
      <c r="AE11" s="50">
        <v>-2.86570471174257E-3</v>
      </c>
      <c r="AF11" s="50">
        <v>-4.4249826326762254E-5</v>
      </c>
      <c r="AG11" s="50">
        <v>-1.3717279964348958E-5</v>
      </c>
      <c r="AH11" s="50">
        <v>-3.133951372623508E-4</v>
      </c>
      <c r="AI11" s="50">
        <v>2.0867865549120007E-3</v>
      </c>
      <c r="AJ11" s="50">
        <v>1.0277413621480288E-3</v>
      </c>
      <c r="AK11" s="50">
        <v>-6.3250675468443107E-4</v>
      </c>
      <c r="AL11" s="50">
        <v>1.839576416165602E-4</v>
      </c>
      <c r="AM11" s="50">
        <v>5.4103400885590208E-3</v>
      </c>
      <c r="AN11" s="60">
        <v>-1.9381231953452125E-5</v>
      </c>
      <c r="AP11" s="54">
        <v>5.1603166184577276E-13</v>
      </c>
      <c r="AR11" t="s">
        <v>103</v>
      </c>
      <c r="AS11" s="64">
        <v>0.75482253086419759</v>
      </c>
    </row>
    <row r="12" spans="16:47" x14ac:dyDescent="0.25">
      <c r="P12" s="50" t="s">
        <v>20</v>
      </c>
      <c r="Q12" s="50">
        <v>-9.6412222385910226E-2</v>
      </c>
      <c r="R12" s="50">
        <v>3.2058405483554625E-2</v>
      </c>
      <c r="S12" s="50">
        <v>9.0444123081343761</v>
      </c>
      <c r="T12" s="50">
        <v>2.6349891862972319E-3</v>
      </c>
      <c r="U12" s="50">
        <v>0.90808960404030048</v>
      </c>
      <c r="V12" s="50">
        <v>0.8527869377923688</v>
      </c>
      <c r="W12" s="50">
        <v>0.96697861144637354</v>
      </c>
      <c r="Y12" t="s">
        <v>125</v>
      </c>
      <c r="Z12" s="55">
        <v>233.25161727412524</v>
      </c>
      <c r="AB12" s="59">
        <v>-4.308808626412761E-3</v>
      </c>
      <c r="AC12" s="50">
        <v>-3.4291979742079418E-5</v>
      </c>
      <c r="AD12" s="50">
        <v>1.0487262387136223E-3</v>
      </c>
      <c r="AE12" s="50">
        <v>3.2507730499829962E-3</v>
      </c>
      <c r="AF12" s="50">
        <v>1.2717656625520789E-5</v>
      </c>
      <c r="AG12" s="50">
        <v>1.9521491877944461E-5</v>
      </c>
      <c r="AH12" s="50">
        <v>4.7016078378809016E-4</v>
      </c>
      <c r="AI12" s="50">
        <v>-4.3591437323859672E-3</v>
      </c>
      <c r="AJ12" s="50">
        <v>-6.3250675468443237E-4</v>
      </c>
      <c r="AK12" s="50">
        <v>3.3639824702896524E-3</v>
      </c>
      <c r="AL12" s="50">
        <v>-1.1760502191262625E-4</v>
      </c>
      <c r="AM12" s="50">
        <v>-1.4467243185661251E-2</v>
      </c>
      <c r="AN12" s="60">
        <v>6.1665573960213599E-5</v>
      </c>
      <c r="AP12" s="54">
        <v>1.4566126083082054E-13</v>
      </c>
    </row>
    <row r="13" spans="16:47" x14ac:dyDescent="0.25">
      <c r="P13" s="50" t="s">
        <v>21</v>
      </c>
      <c r="Q13" s="50">
        <v>0.12730912605334765</v>
      </c>
      <c r="R13" s="50">
        <v>5.7999848881610548E-2</v>
      </c>
      <c r="S13" s="50">
        <v>4.8179839578865531</v>
      </c>
      <c r="T13" s="50">
        <v>2.81642683820158E-2</v>
      </c>
      <c r="U13" s="50">
        <v>1.1357680590182977</v>
      </c>
      <c r="V13" s="50">
        <v>1.0137248437907462</v>
      </c>
      <c r="W13" s="50">
        <v>1.2725041630255907</v>
      </c>
      <c r="AB13" s="59">
        <v>-8.2444186941380643E-2</v>
      </c>
      <c r="AC13" s="50">
        <v>5.2471437754679327E-5</v>
      </c>
      <c r="AD13" s="50">
        <v>-2.1407688830359019E-4</v>
      </c>
      <c r="AE13" s="50">
        <v>-4.0905208204529784E-3</v>
      </c>
      <c r="AF13" s="50">
        <v>1.4359574991801586E-6</v>
      </c>
      <c r="AG13" s="50">
        <v>-5.974202748534449E-5</v>
      </c>
      <c r="AH13" s="50">
        <v>7.0873124998812676E-4</v>
      </c>
      <c r="AI13" s="50">
        <v>-2.0630454987242549E-3</v>
      </c>
      <c r="AJ13" s="50">
        <v>1.83957641616556E-4</v>
      </c>
      <c r="AK13" s="50">
        <v>-1.1760502191260641E-4</v>
      </c>
      <c r="AL13" s="50">
        <v>2.1228838071606186E-3</v>
      </c>
      <c r="AM13" s="50">
        <v>-1.4405959898417646E-3</v>
      </c>
      <c r="AN13" s="60">
        <v>4.3837886145350553E-5</v>
      </c>
      <c r="AP13" s="54">
        <v>4.2277292777725961E-13</v>
      </c>
    </row>
    <row r="14" spans="16:47" x14ac:dyDescent="0.25">
      <c r="P14" s="50" t="s">
        <v>23</v>
      </c>
      <c r="Q14" s="50">
        <v>-9.0797332668281598E-3</v>
      </c>
      <c r="R14" s="50">
        <v>4.6074763234992974E-2</v>
      </c>
      <c r="S14" s="50">
        <v>3.8834700193512178E-2</v>
      </c>
      <c r="T14" s="50">
        <v>0.84377650158669248</v>
      </c>
      <c r="U14" s="50">
        <v>0.99096136303605875</v>
      </c>
      <c r="V14" s="50">
        <v>0.90539441748075322</v>
      </c>
      <c r="W14" s="50">
        <v>1.0846150628614395</v>
      </c>
      <c r="AB14" s="59">
        <v>-2.1460980733598752E-2</v>
      </c>
      <c r="AC14" s="50">
        <v>-5.0955305612598368E-4</v>
      </c>
      <c r="AD14" s="50">
        <v>2.0508421583777862E-2</v>
      </c>
      <c r="AE14" s="50">
        <v>-1.9872806182948052E-2</v>
      </c>
      <c r="AF14" s="50">
        <v>-5.3046554801495409E-4</v>
      </c>
      <c r="AG14" s="50">
        <v>-4.2721048769955169E-5</v>
      </c>
      <c r="AH14" s="50">
        <v>-7.2815835960857158E-3</v>
      </c>
      <c r="AI14" s="50">
        <v>-2.0840829296306054E-2</v>
      </c>
      <c r="AJ14" s="50">
        <v>5.4103400885590408E-3</v>
      </c>
      <c r="AK14" s="50">
        <v>-1.4467243185661272E-2</v>
      </c>
      <c r="AL14" s="50">
        <v>-1.4405959898416421E-3</v>
      </c>
      <c r="AM14" s="50">
        <v>0.27459598819189029</v>
      </c>
      <c r="AN14" s="60">
        <v>-1.1289255531589989E-3</v>
      </c>
      <c r="AP14" s="54">
        <v>7.4384942649885488E-15</v>
      </c>
    </row>
    <row r="15" spans="16:47" x14ac:dyDescent="0.25">
      <c r="P15" s="50" t="s">
        <v>33</v>
      </c>
      <c r="Q15" s="50">
        <v>-1.5670982976359267</v>
      </c>
      <c r="R15" s="50">
        <v>0.52401907235509126</v>
      </c>
      <c r="S15" s="50">
        <v>8.943310099407876</v>
      </c>
      <c r="T15" s="50">
        <v>2.7848760979563014E-3</v>
      </c>
      <c r="U15" s="50">
        <v>0.20864974425965629</v>
      </c>
      <c r="V15" s="50">
        <v>7.4708843522837617E-2</v>
      </c>
      <c r="W15" s="50">
        <v>0.58272506609357322</v>
      </c>
      <c r="AB15" s="61">
        <v>1.0600565130838534E-3</v>
      </c>
      <c r="AC15" s="62">
        <v>-2.1294953038597202E-4</v>
      </c>
      <c r="AD15" s="62">
        <v>-6.9872593802592056E-5</v>
      </c>
      <c r="AE15" s="62">
        <v>1.7947260842392338E-4</v>
      </c>
      <c r="AF15" s="62">
        <v>3.1801869367057336E-5</v>
      </c>
      <c r="AG15" s="62">
        <v>-2.7735504140609031E-7</v>
      </c>
      <c r="AH15" s="62">
        <v>-1.8275325111371962E-4</v>
      </c>
      <c r="AI15" s="62">
        <v>-6.2081575484183469E-4</v>
      </c>
      <c r="AJ15" s="62">
        <v>-1.938123195345244E-5</v>
      </c>
      <c r="AK15" s="62">
        <v>6.1665573960214629E-5</v>
      </c>
      <c r="AL15" s="62">
        <v>4.3837886145347301E-5</v>
      </c>
      <c r="AM15" s="62">
        <v>-1.1289255531589982E-3</v>
      </c>
      <c r="AN15" s="63">
        <v>1.958622250866726E-4</v>
      </c>
      <c r="AP15" s="55">
        <v>5.595524044110789E-13</v>
      </c>
    </row>
    <row r="16" spans="16:47" x14ac:dyDescent="0.25">
      <c r="P16" s="51" t="s">
        <v>24</v>
      </c>
      <c r="Q16" s="51">
        <v>7.3512121858151811E-3</v>
      </c>
      <c r="R16" s="51">
        <v>1.399507860237572E-2</v>
      </c>
      <c r="S16" s="51">
        <v>0.27590986764784886</v>
      </c>
      <c r="T16" s="51">
        <v>0.59939465263746716</v>
      </c>
      <c r="U16" s="51">
        <v>1.0073782986782869</v>
      </c>
      <c r="V16" s="51">
        <v>0.98012159563523138</v>
      </c>
      <c r="W16" s="51">
        <v>1.0353929973252405</v>
      </c>
    </row>
    <row r="18" spans="19:19" x14ac:dyDescent="0.25">
      <c r="S18" t="s">
        <v>287</v>
      </c>
    </row>
    <row r="36" spans="1:13" ht="15.75" x14ac:dyDescent="0.25">
      <c r="A36" s="11" t="s">
        <v>34</v>
      </c>
      <c r="B36" s="11" t="s">
        <v>22</v>
      </c>
      <c r="C36" s="11" t="s">
        <v>12</v>
      </c>
      <c r="D36" s="11" t="s">
        <v>17</v>
      </c>
      <c r="E36" s="11" t="s">
        <v>69</v>
      </c>
      <c r="F36" s="11" t="s">
        <v>16</v>
      </c>
      <c r="G36" s="11" t="s">
        <v>19</v>
      </c>
      <c r="H36" s="11" t="s">
        <v>20</v>
      </c>
      <c r="I36" s="11" t="s">
        <v>21</v>
      </c>
      <c r="J36" s="11" t="s">
        <v>23</v>
      </c>
      <c r="K36" s="11" t="s">
        <v>33</v>
      </c>
      <c r="L36" s="11" t="s">
        <v>24</v>
      </c>
      <c r="M36" s="11" t="s">
        <v>18</v>
      </c>
    </row>
    <row r="37" spans="1:13" ht="15.75" x14ac:dyDescent="0.25">
      <c r="A37" s="2">
        <v>60</v>
      </c>
      <c r="B37" s="2">
        <v>2</v>
      </c>
      <c r="C37" s="5">
        <v>0.71199999999999997</v>
      </c>
      <c r="D37" s="2">
        <v>110</v>
      </c>
      <c r="E37">
        <v>100</v>
      </c>
      <c r="F37" s="2">
        <v>3</v>
      </c>
      <c r="G37" s="9">
        <v>0</v>
      </c>
      <c r="H37" s="2">
        <v>33</v>
      </c>
      <c r="I37" s="2">
        <v>12</v>
      </c>
      <c r="J37" s="6">
        <v>38</v>
      </c>
      <c r="K37">
        <v>1</v>
      </c>
      <c r="L37" s="3">
        <v>46</v>
      </c>
      <c r="M37" s="2">
        <v>1</v>
      </c>
    </row>
    <row r="38" spans="1:13" ht="15.75" x14ac:dyDescent="0.25">
      <c r="A38" s="2">
        <v>69</v>
      </c>
      <c r="B38" s="2">
        <v>1</v>
      </c>
      <c r="C38" s="5">
        <v>9.0999999999999998E-2</v>
      </c>
      <c r="D38" s="2">
        <v>134</v>
      </c>
      <c r="E38">
        <v>64</v>
      </c>
      <c r="F38" s="2">
        <v>3</v>
      </c>
      <c r="G38" s="9">
        <v>0</v>
      </c>
      <c r="H38" s="2">
        <v>33</v>
      </c>
      <c r="I38" s="2">
        <v>16</v>
      </c>
      <c r="J38" s="6">
        <v>36</v>
      </c>
      <c r="K38">
        <v>1</v>
      </c>
      <c r="L38" s="3">
        <v>73</v>
      </c>
      <c r="M38" s="2">
        <v>1</v>
      </c>
    </row>
    <row r="39" spans="1:13" ht="15.75" x14ac:dyDescent="0.25">
      <c r="A39" s="2">
        <v>79</v>
      </c>
      <c r="B39" s="2">
        <v>2</v>
      </c>
      <c r="C39" s="5">
        <v>1.72</v>
      </c>
      <c r="D39" s="2">
        <v>98</v>
      </c>
      <c r="E39">
        <v>49</v>
      </c>
      <c r="F39" s="2">
        <v>1</v>
      </c>
      <c r="G39" s="9">
        <v>1</v>
      </c>
      <c r="H39" s="2">
        <v>40</v>
      </c>
      <c r="I39" s="2">
        <v>13</v>
      </c>
      <c r="J39" s="6">
        <v>39</v>
      </c>
      <c r="K39">
        <v>1</v>
      </c>
      <c r="L39" s="3">
        <v>64</v>
      </c>
      <c r="M39" s="2">
        <v>1</v>
      </c>
    </row>
    <row r="40" spans="1:13" ht="15.75" x14ac:dyDescent="0.25">
      <c r="A40" s="2">
        <v>66</v>
      </c>
      <c r="B40" s="2">
        <v>2</v>
      </c>
      <c r="C40" s="5">
        <v>1.3720000000000001</v>
      </c>
      <c r="D40" s="2">
        <v>85</v>
      </c>
      <c r="E40">
        <v>49</v>
      </c>
      <c r="F40" s="2">
        <v>1</v>
      </c>
      <c r="G40" s="9">
        <v>1</v>
      </c>
      <c r="H40" s="2">
        <v>29</v>
      </c>
      <c r="I40" s="2">
        <v>10</v>
      </c>
      <c r="J40" s="6">
        <v>38</v>
      </c>
      <c r="K40">
        <v>0</v>
      </c>
      <c r="L40" s="3">
        <v>66</v>
      </c>
      <c r="M40" s="2">
        <v>1</v>
      </c>
    </row>
    <row r="41" spans="1:13" ht="15.75" x14ac:dyDescent="0.25">
      <c r="A41" s="2">
        <v>51</v>
      </c>
      <c r="B41" s="2">
        <v>3</v>
      </c>
      <c r="C41" s="5">
        <v>0.93500000000000005</v>
      </c>
      <c r="D41" s="2">
        <v>72</v>
      </c>
      <c r="E41">
        <v>225</v>
      </c>
      <c r="F41" s="2">
        <v>4</v>
      </c>
      <c r="G41" s="9">
        <v>0</v>
      </c>
      <c r="H41" s="2">
        <v>36</v>
      </c>
      <c r="I41" s="2">
        <v>4</v>
      </c>
      <c r="J41" s="6">
        <v>40</v>
      </c>
      <c r="K41">
        <v>0</v>
      </c>
      <c r="L41" s="3">
        <v>29</v>
      </c>
      <c r="M41" s="2">
        <v>1</v>
      </c>
    </row>
    <row r="42" spans="1:13" ht="15.75" x14ac:dyDescent="0.25">
      <c r="A42" s="2">
        <v>62</v>
      </c>
      <c r="B42" s="2">
        <v>4</v>
      </c>
      <c r="C42" s="5">
        <v>2.0190000000000001</v>
      </c>
      <c r="D42" s="2">
        <v>77</v>
      </c>
      <c r="E42">
        <v>36</v>
      </c>
      <c r="F42" s="2">
        <v>0</v>
      </c>
      <c r="G42" s="9">
        <v>1</v>
      </c>
      <c r="H42" s="2">
        <v>32</v>
      </c>
      <c r="I42" s="2">
        <v>15</v>
      </c>
      <c r="J42" s="6">
        <v>37</v>
      </c>
      <c r="K42">
        <v>1</v>
      </c>
      <c r="L42" s="3">
        <v>40</v>
      </c>
      <c r="M42" s="2">
        <v>1</v>
      </c>
    </row>
    <row r="43" spans="1:13" ht="15.75" x14ac:dyDescent="0.25">
      <c r="A43" s="2">
        <v>61</v>
      </c>
      <c r="B43" s="2">
        <v>3</v>
      </c>
      <c r="C43" s="5">
        <v>0.66200000000000003</v>
      </c>
      <c r="D43" s="2">
        <v>100</v>
      </c>
      <c r="E43">
        <v>49</v>
      </c>
      <c r="F43" s="2">
        <v>2</v>
      </c>
      <c r="G43" s="9">
        <v>1</v>
      </c>
      <c r="H43" s="2">
        <v>52</v>
      </c>
      <c r="I43" s="2">
        <v>15</v>
      </c>
      <c r="J43" s="6">
        <v>37</v>
      </c>
      <c r="K43">
        <v>0</v>
      </c>
      <c r="L43" s="3">
        <v>69</v>
      </c>
      <c r="M43" s="2">
        <v>1</v>
      </c>
    </row>
    <row r="44" spans="1:13" ht="15.75" x14ac:dyDescent="0.25">
      <c r="A44" s="2">
        <v>59</v>
      </c>
      <c r="B44" s="2">
        <v>3</v>
      </c>
      <c r="C44" s="5">
        <v>0.7</v>
      </c>
      <c r="D44" s="2">
        <v>95</v>
      </c>
      <c r="E44">
        <v>36</v>
      </c>
      <c r="F44" s="2">
        <v>2</v>
      </c>
      <c r="G44" s="9">
        <v>0</v>
      </c>
      <c r="H44" s="2">
        <v>41</v>
      </c>
      <c r="I44" s="2">
        <v>4</v>
      </c>
      <c r="J44" s="6">
        <v>36</v>
      </c>
      <c r="K44">
        <v>0</v>
      </c>
      <c r="L44" s="3">
        <v>45</v>
      </c>
      <c r="M44" s="2">
        <v>1</v>
      </c>
    </row>
    <row r="45" spans="1:13" ht="15.75" x14ac:dyDescent="0.25">
      <c r="A45" s="2">
        <v>65</v>
      </c>
      <c r="B45" s="2">
        <v>5</v>
      </c>
      <c r="C45" s="5">
        <v>0.93700000000000006</v>
      </c>
      <c r="D45" s="2">
        <v>112</v>
      </c>
      <c r="E45">
        <v>64</v>
      </c>
      <c r="F45" s="2">
        <v>4</v>
      </c>
      <c r="G45" s="9">
        <v>1</v>
      </c>
      <c r="H45" s="2">
        <v>31</v>
      </c>
      <c r="I45" s="2">
        <v>12</v>
      </c>
      <c r="J45" s="6">
        <v>40</v>
      </c>
      <c r="K45">
        <v>1</v>
      </c>
      <c r="L45" s="3">
        <v>42</v>
      </c>
      <c r="M45" s="2">
        <v>0</v>
      </c>
    </row>
    <row r="46" spans="1:13" ht="15.75" x14ac:dyDescent="0.25">
      <c r="A46" s="2">
        <v>55</v>
      </c>
      <c r="B46" s="2">
        <v>2</v>
      </c>
      <c r="C46" s="5">
        <v>6.5000000000000002E-2</v>
      </c>
      <c r="D46" s="2">
        <v>75</v>
      </c>
      <c r="E46">
        <v>256</v>
      </c>
      <c r="F46" s="2">
        <v>3</v>
      </c>
      <c r="G46" s="9">
        <v>0</v>
      </c>
      <c r="H46" s="2">
        <v>42</v>
      </c>
      <c r="I46" s="2">
        <v>13</v>
      </c>
      <c r="J46" s="6">
        <v>34</v>
      </c>
      <c r="K46">
        <v>1</v>
      </c>
      <c r="L46" s="3">
        <v>34</v>
      </c>
      <c r="M46" s="2">
        <v>0</v>
      </c>
    </row>
    <row r="47" spans="1:13" ht="15.75" x14ac:dyDescent="0.25">
      <c r="A47" s="2">
        <v>65</v>
      </c>
      <c r="B47" s="2">
        <v>2</v>
      </c>
      <c r="C47" s="5">
        <v>2.1440000000000001</v>
      </c>
      <c r="D47" s="2">
        <v>100</v>
      </c>
      <c r="E47">
        <v>100</v>
      </c>
      <c r="F47" s="2">
        <v>2</v>
      </c>
      <c r="G47" s="9">
        <v>0</v>
      </c>
      <c r="H47" s="2">
        <v>32</v>
      </c>
      <c r="I47" s="2">
        <v>8</v>
      </c>
      <c r="J47" s="6">
        <v>40</v>
      </c>
      <c r="K47">
        <v>1</v>
      </c>
      <c r="L47" s="3">
        <v>51</v>
      </c>
      <c r="M47" s="2">
        <v>1</v>
      </c>
    </row>
    <row r="48" spans="1:13" ht="15.75" x14ac:dyDescent="0.25">
      <c r="A48" s="2">
        <v>74</v>
      </c>
      <c r="B48" s="2">
        <v>5</v>
      </c>
      <c r="C48" s="5">
        <v>0.248</v>
      </c>
      <c r="D48" s="2">
        <v>96</v>
      </c>
      <c r="E48">
        <v>49</v>
      </c>
      <c r="F48" s="2">
        <v>1</v>
      </c>
      <c r="G48" s="9">
        <v>1</v>
      </c>
      <c r="H48" s="2">
        <v>39</v>
      </c>
      <c r="I48" s="2">
        <v>21</v>
      </c>
      <c r="J48" s="6">
        <v>40</v>
      </c>
      <c r="K48">
        <v>1</v>
      </c>
      <c r="L48" s="3">
        <v>86</v>
      </c>
      <c r="M48" s="2">
        <v>1</v>
      </c>
    </row>
    <row r="49" spans="1:13" ht="15.75" x14ac:dyDescent="0.25">
      <c r="A49" s="2">
        <v>43</v>
      </c>
      <c r="B49" s="2">
        <v>3</v>
      </c>
      <c r="C49" s="5">
        <v>1.607</v>
      </c>
      <c r="D49" s="2">
        <v>72</v>
      </c>
      <c r="E49">
        <v>529</v>
      </c>
      <c r="F49" s="2">
        <v>1</v>
      </c>
      <c r="G49" s="9">
        <v>0</v>
      </c>
      <c r="H49" s="2">
        <v>45</v>
      </c>
      <c r="I49" s="2">
        <v>8</v>
      </c>
      <c r="J49" s="6">
        <v>44</v>
      </c>
      <c r="K49">
        <v>0</v>
      </c>
      <c r="L49" s="3">
        <v>19</v>
      </c>
      <c r="M49" s="2">
        <v>0</v>
      </c>
    </row>
    <row r="50" spans="1:13" ht="15.75" x14ac:dyDescent="0.25">
      <c r="A50" s="2">
        <v>78</v>
      </c>
      <c r="B50" s="2">
        <v>4</v>
      </c>
      <c r="C50" s="5">
        <v>1.6240000000000001</v>
      </c>
      <c r="D50" s="2">
        <v>73</v>
      </c>
      <c r="E50">
        <v>9</v>
      </c>
      <c r="F50" s="2">
        <v>5</v>
      </c>
      <c r="G50" s="9">
        <v>0</v>
      </c>
      <c r="H50" s="2">
        <v>39</v>
      </c>
      <c r="I50" s="2">
        <v>11</v>
      </c>
      <c r="J50" s="6">
        <v>36</v>
      </c>
      <c r="K50">
        <v>0</v>
      </c>
      <c r="L50" s="3">
        <v>59</v>
      </c>
      <c r="M50" s="2">
        <v>1</v>
      </c>
    </row>
    <row r="51" spans="1:13" ht="15.75" x14ac:dyDescent="0.25">
      <c r="A51" s="2">
        <v>67</v>
      </c>
      <c r="B51" s="2">
        <v>1</v>
      </c>
      <c r="C51" s="5">
        <v>0.05</v>
      </c>
      <c r="D51" s="2">
        <v>86</v>
      </c>
      <c r="E51">
        <v>81</v>
      </c>
      <c r="F51" s="2">
        <v>4</v>
      </c>
      <c r="G51" s="9">
        <v>1</v>
      </c>
      <c r="H51" s="2">
        <v>31</v>
      </c>
      <c r="I51" s="2">
        <v>13</v>
      </c>
      <c r="J51" s="6">
        <v>38</v>
      </c>
      <c r="K51">
        <v>1</v>
      </c>
      <c r="L51" s="3">
        <v>70</v>
      </c>
      <c r="M51" s="2">
        <v>0</v>
      </c>
    </row>
    <row r="52" spans="1:13" ht="15.75" x14ac:dyDescent="0.25">
      <c r="A52" s="2">
        <v>62</v>
      </c>
      <c r="B52" s="2">
        <v>3</v>
      </c>
      <c r="C52" s="5">
        <v>0.58799999999999997</v>
      </c>
      <c r="D52" s="2">
        <v>121</v>
      </c>
      <c r="E52">
        <v>256</v>
      </c>
      <c r="F52" s="2">
        <v>4</v>
      </c>
      <c r="G52" s="9">
        <v>1</v>
      </c>
      <c r="H52" s="2">
        <v>41</v>
      </c>
      <c r="I52" s="2">
        <v>10</v>
      </c>
      <c r="J52" s="6">
        <v>41</v>
      </c>
      <c r="K52">
        <v>1</v>
      </c>
      <c r="L52" s="3">
        <v>44</v>
      </c>
      <c r="M52" s="2">
        <v>1</v>
      </c>
    </row>
    <row r="53" spans="1:13" ht="15.75" x14ac:dyDescent="0.25">
      <c r="A53" s="2">
        <v>99</v>
      </c>
      <c r="B53" s="2">
        <v>2</v>
      </c>
      <c r="C53" s="5">
        <v>1.76</v>
      </c>
      <c r="D53" s="2">
        <v>85</v>
      </c>
      <c r="E53">
        <v>81</v>
      </c>
      <c r="F53" s="2">
        <v>4</v>
      </c>
      <c r="G53" s="9">
        <v>1</v>
      </c>
      <c r="H53" s="2">
        <v>38</v>
      </c>
      <c r="I53" s="2">
        <v>12</v>
      </c>
      <c r="J53" s="6">
        <v>38</v>
      </c>
      <c r="K53">
        <v>1</v>
      </c>
      <c r="L53" s="3">
        <v>68</v>
      </c>
      <c r="M53" s="2">
        <v>0</v>
      </c>
    </row>
    <row r="54" spans="1:13" ht="15.75" x14ac:dyDescent="0.25">
      <c r="A54" s="2">
        <v>67</v>
      </c>
      <c r="B54" s="2">
        <v>1</v>
      </c>
      <c r="C54" s="5">
        <v>4.4999999999999998E-2</v>
      </c>
      <c r="D54" s="2">
        <v>73</v>
      </c>
      <c r="E54">
        <v>64</v>
      </c>
      <c r="F54" s="2">
        <v>0</v>
      </c>
      <c r="G54" s="9">
        <v>1</v>
      </c>
      <c r="H54" s="2">
        <v>29</v>
      </c>
      <c r="I54" s="2">
        <v>13</v>
      </c>
      <c r="J54" s="6">
        <v>41</v>
      </c>
      <c r="K54">
        <v>1</v>
      </c>
      <c r="L54" s="3">
        <v>45</v>
      </c>
      <c r="M54" s="2">
        <v>1</v>
      </c>
    </row>
    <row r="55" spans="1:13" ht="15.75" x14ac:dyDescent="0.25">
      <c r="A55" s="2">
        <v>51</v>
      </c>
      <c r="B55" s="2">
        <v>2</v>
      </c>
      <c r="C55" s="5">
        <v>1</v>
      </c>
      <c r="D55" s="2">
        <v>90</v>
      </c>
      <c r="E55">
        <v>144</v>
      </c>
      <c r="F55" s="2">
        <v>3</v>
      </c>
      <c r="G55" s="9">
        <v>0</v>
      </c>
      <c r="H55" s="2">
        <v>34</v>
      </c>
      <c r="I55" s="2">
        <v>6</v>
      </c>
      <c r="J55" s="6">
        <v>40</v>
      </c>
      <c r="K55">
        <v>0</v>
      </c>
      <c r="L55" s="3">
        <v>25</v>
      </c>
      <c r="M55" s="2">
        <v>1</v>
      </c>
    </row>
    <row r="56" spans="1:13" ht="15.75" x14ac:dyDescent="0.25">
      <c r="A56" s="2">
        <v>71</v>
      </c>
      <c r="B56" s="2">
        <v>2</v>
      </c>
      <c r="C56" s="5">
        <v>0.121</v>
      </c>
      <c r="D56" s="2">
        <v>82</v>
      </c>
      <c r="E56">
        <v>169</v>
      </c>
      <c r="F56" s="2">
        <v>0</v>
      </c>
      <c r="G56" s="9">
        <v>1</v>
      </c>
      <c r="H56" s="2">
        <v>34</v>
      </c>
      <c r="I56" s="2">
        <v>8</v>
      </c>
      <c r="J56" s="6">
        <v>47</v>
      </c>
      <c r="K56">
        <v>1</v>
      </c>
      <c r="L56" s="3">
        <v>51</v>
      </c>
      <c r="M56" s="2">
        <v>0</v>
      </c>
    </row>
    <row r="57" spans="1:13" ht="15.75" x14ac:dyDescent="0.25">
      <c r="A57" s="2">
        <v>65</v>
      </c>
      <c r="B57" s="2">
        <v>3</v>
      </c>
      <c r="C57" s="5">
        <v>0.159</v>
      </c>
      <c r="D57" s="2">
        <v>85</v>
      </c>
      <c r="E57">
        <v>9</v>
      </c>
      <c r="F57" s="2">
        <v>2</v>
      </c>
      <c r="G57" s="9">
        <v>1</v>
      </c>
      <c r="H57" s="2">
        <v>47</v>
      </c>
      <c r="I57" s="2">
        <v>14</v>
      </c>
      <c r="J57" s="6">
        <v>27</v>
      </c>
      <c r="K57">
        <v>1</v>
      </c>
      <c r="L57" s="3">
        <v>59</v>
      </c>
      <c r="M57" s="2">
        <v>0</v>
      </c>
    </row>
    <row r="58" spans="1:13" ht="15.75" x14ac:dyDescent="0.25">
      <c r="A58" s="2">
        <v>86</v>
      </c>
      <c r="B58" s="2">
        <v>2</v>
      </c>
      <c r="C58" s="5">
        <v>2.2839999999999998</v>
      </c>
      <c r="D58" s="2">
        <v>80</v>
      </c>
      <c r="E58">
        <v>64</v>
      </c>
      <c r="F58" s="2">
        <v>0</v>
      </c>
      <c r="G58" s="9">
        <v>1</v>
      </c>
      <c r="H58" s="2">
        <v>38</v>
      </c>
      <c r="I58" s="2">
        <v>10</v>
      </c>
      <c r="J58" s="6">
        <v>32</v>
      </c>
      <c r="K58">
        <v>1</v>
      </c>
      <c r="L58" s="3">
        <v>78</v>
      </c>
      <c r="M58" s="2">
        <v>1</v>
      </c>
    </row>
    <row r="59" spans="1:13" ht="15.75" x14ac:dyDescent="0.25">
      <c r="A59" s="2">
        <v>51</v>
      </c>
      <c r="B59" s="2">
        <v>2</v>
      </c>
      <c r="C59" s="5">
        <v>0.79900000000000004</v>
      </c>
      <c r="D59" s="2">
        <v>145</v>
      </c>
      <c r="E59">
        <v>64</v>
      </c>
      <c r="F59" s="2">
        <v>6</v>
      </c>
      <c r="G59" s="9">
        <v>1</v>
      </c>
      <c r="H59" s="2">
        <v>34</v>
      </c>
      <c r="I59" s="2">
        <v>12</v>
      </c>
      <c r="J59" s="6">
        <v>40</v>
      </c>
      <c r="K59">
        <v>0</v>
      </c>
      <c r="L59" s="3">
        <v>22</v>
      </c>
      <c r="M59" s="2">
        <v>1</v>
      </c>
    </row>
    <row r="60" spans="1:13" ht="15.75" x14ac:dyDescent="0.25">
      <c r="A60" s="2">
        <v>56</v>
      </c>
      <c r="B60" s="2">
        <v>1</v>
      </c>
      <c r="C60" s="5">
        <v>0.91100000000000003</v>
      </c>
      <c r="D60" s="2">
        <v>112</v>
      </c>
      <c r="E60">
        <v>49</v>
      </c>
      <c r="F60" s="2">
        <v>2</v>
      </c>
      <c r="G60" s="9">
        <v>0</v>
      </c>
      <c r="H60" s="2">
        <v>30</v>
      </c>
      <c r="I60" s="2">
        <v>13</v>
      </c>
      <c r="J60" s="6">
        <v>38</v>
      </c>
      <c r="K60">
        <v>1</v>
      </c>
      <c r="L60" s="3">
        <v>34</v>
      </c>
      <c r="M60" s="2">
        <v>1</v>
      </c>
    </row>
    <row r="61" spans="1:13" ht="15.75" x14ac:dyDescent="0.25">
      <c r="A61" s="2">
        <v>60</v>
      </c>
      <c r="B61" s="2">
        <v>3</v>
      </c>
      <c r="C61" s="5">
        <v>0.81299999999999994</v>
      </c>
      <c r="D61" s="2">
        <v>106</v>
      </c>
      <c r="E61">
        <v>9</v>
      </c>
      <c r="F61" s="2">
        <v>3</v>
      </c>
      <c r="G61" s="9">
        <v>0</v>
      </c>
      <c r="H61" s="2">
        <v>44</v>
      </c>
      <c r="I61" s="2">
        <v>8</v>
      </c>
      <c r="J61" s="6">
        <v>33</v>
      </c>
      <c r="K61">
        <v>0</v>
      </c>
      <c r="L61" s="3">
        <v>45</v>
      </c>
      <c r="M61" s="2">
        <v>1</v>
      </c>
    </row>
    <row r="62" spans="1:13" ht="15.75" x14ac:dyDescent="0.25">
      <c r="A62" s="2">
        <v>40</v>
      </c>
      <c r="B62" s="2">
        <v>3</v>
      </c>
      <c r="C62" s="5">
        <v>0.97599999999999998</v>
      </c>
      <c r="D62" s="2">
        <v>101</v>
      </c>
      <c r="E62">
        <v>196</v>
      </c>
      <c r="F62" s="2">
        <v>2</v>
      </c>
      <c r="G62" s="9">
        <v>0</v>
      </c>
      <c r="H62" s="2">
        <v>37</v>
      </c>
      <c r="I62" s="2">
        <v>5</v>
      </c>
      <c r="J62" s="6">
        <v>40</v>
      </c>
      <c r="K62">
        <v>0</v>
      </c>
      <c r="L62" s="3">
        <v>9</v>
      </c>
      <c r="M62" s="2">
        <v>0</v>
      </c>
    </row>
    <row r="63" spans="1:13" ht="15.75" x14ac:dyDescent="0.25">
      <c r="A63" s="2">
        <v>85</v>
      </c>
      <c r="B63" s="2">
        <v>2</v>
      </c>
      <c r="C63" s="5">
        <v>1.86</v>
      </c>
      <c r="D63" s="2">
        <v>124</v>
      </c>
      <c r="E63">
        <v>144</v>
      </c>
      <c r="F63" s="2">
        <v>2</v>
      </c>
      <c r="G63" s="9">
        <v>1</v>
      </c>
      <c r="H63" s="2">
        <v>37</v>
      </c>
      <c r="I63" s="2">
        <v>13</v>
      </c>
      <c r="J63" s="6">
        <v>42</v>
      </c>
      <c r="K63">
        <v>1</v>
      </c>
      <c r="L63" s="3">
        <v>62</v>
      </c>
      <c r="M63" s="2">
        <v>1</v>
      </c>
    </row>
    <row r="64" spans="1:13" ht="15.75" x14ac:dyDescent="0.25">
      <c r="A64" s="2">
        <v>35</v>
      </c>
      <c r="B64" s="2">
        <v>6</v>
      </c>
      <c r="C64" s="5">
        <v>4.7E-2</v>
      </c>
      <c r="D64" s="2">
        <v>88</v>
      </c>
      <c r="E64">
        <v>36</v>
      </c>
      <c r="F64" s="2">
        <v>4</v>
      </c>
      <c r="G64" s="9">
        <v>0</v>
      </c>
      <c r="H64" s="2">
        <v>27</v>
      </c>
      <c r="I64" s="2">
        <v>5</v>
      </c>
      <c r="J64" s="6">
        <v>37</v>
      </c>
      <c r="K64">
        <v>0</v>
      </c>
      <c r="L64" s="3">
        <v>16</v>
      </c>
      <c r="M64" s="2">
        <v>1</v>
      </c>
    </row>
    <row r="65" spans="1:13" ht="15.75" x14ac:dyDescent="0.25">
      <c r="A65" s="2">
        <v>51</v>
      </c>
      <c r="B65" s="2">
        <v>2</v>
      </c>
      <c r="C65" s="5">
        <v>0.498</v>
      </c>
      <c r="D65" s="2">
        <v>117</v>
      </c>
      <c r="E65">
        <v>36</v>
      </c>
      <c r="F65" s="2">
        <v>4</v>
      </c>
      <c r="G65" s="9">
        <v>0</v>
      </c>
      <c r="H65" s="2">
        <v>30</v>
      </c>
      <c r="I65" s="2">
        <v>5</v>
      </c>
      <c r="J65" s="6">
        <v>36</v>
      </c>
      <c r="K65">
        <v>0</v>
      </c>
      <c r="L65" s="3">
        <v>20</v>
      </c>
      <c r="M65" s="2">
        <v>1</v>
      </c>
    </row>
    <row r="66" spans="1:13" ht="15.75" x14ac:dyDescent="0.25">
      <c r="A66" s="2">
        <v>102</v>
      </c>
      <c r="B66" s="2">
        <v>2</v>
      </c>
      <c r="C66" s="5">
        <v>8.4000000000000005E-2</v>
      </c>
      <c r="D66" s="2">
        <v>86</v>
      </c>
      <c r="E66">
        <v>144</v>
      </c>
      <c r="F66" s="2">
        <v>2</v>
      </c>
      <c r="G66" s="9">
        <v>1</v>
      </c>
      <c r="H66" s="2">
        <v>38</v>
      </c>
      <c r="I66" s="2">
        <v>11</v>
      </c>
      <c r="J66" s="6">
        <v>32</v>
      </c>
      <c r="K66">
        <v>1</v>
      </c>
      <c r="L66" s="3">
        <v>114</v>
      </c>
      <c r="M66" s="2">
        <v>1</v>
      </c>
    </row>
    <row r="67" spans="1:13" ht="15.75" x14ac:dyDescent="0.25">
      <c r="A67" s="2">
        <v>70</v>
      </c>
      <c r="B67" s="2">
        <v>3</v>
      </c>
      <c r="C67" s="5">
        <v>4.8000000000000001E-2</v>
      </c>
      <c r="D67" s="2">
        <v>72</v>
      </c>
      <c r="E67">
        <v>196</v>
      </c>
      <c r="F67" s="2">
        <v>4</v>
      </c>
      <c r="G67" s="9">
        <v>1</v>
      </c>
      <c r="H67" s="2">
        <v>35</v>
      </c>
      <c r="I67" s="2">
        <v>11</v>
      </c>
      <c r="J67" s="6">
        <v>42</v>
      </c>
      <c r="K67">
        <v>0</v>
      </c>
      <c r="L67" s="3">
        <v>56</v>
      </c>
      <c r="M67" s="2">
        <v>1</v>
      </c>
    </row>
    <row r="68" spans="1:13" ht="15.75" x14ac:dyDescent="0.25">
      <c r="A68" s="2">
        <v>61</v>
      </c>
      <c r="B68" s="2">
        <v>5</v>
      </c>
      <c r="C68" s="5">
        <v>0.96</v>
      </c>
      <c r="D68" s="2">
        <v>101</v>
      </c>
      <c r="E68">
        <v>49</v>
      </c>
      <c r="F68" s="2">
        <v>2</v>
      </c>
      <c r="G68" s="9">
        <v>1</v>
      </c>
      <c r="H68" s="2">
        <v>30</v>
      </c>
      <c r="I68" s="2">
        <v>10</v>
      </c>
      <c r="J68" s="6">
        <v>39</v>
      </c>
      <c r="K68">
        <v>1</v>
      </c>
      <c r="L68" s="3">
        <v>43</v>
      </c>
      <c r="M68" s="2">
        <v>1</v>
      </c>
    </row>
    <row r="69" spans="1:13" ht="15.75" x14ac:dyDescent="0.25">
      <c r="A69" s="2">
        <v>44</v>
      </c>
      <c r="B69" s="2">
        <v>2</v>
      </c>
      <c r="C69" s="5">
        <v>1.18</v>
      </c>
      <c r="D69" s="2">
        <v>72</v>
      </c>
      <c r="E69">
        <v>9</v>
      </c>
      <c r="F69" s="2">
        <v>2</v>
      </c>
      <c r="G69" s="9">
        <v>0</v>
      </c>
      <c r="H69" s="2">
        <v>34</v>
      </c>
      <c r="I69" s="2">
        <v>6</v>
      </c>
      <c r="J69" s="6">
        <v>47</v>
      </c>
      <c r="K69">
        <v>0</v>
      </c>
      <c r="L69" s="3">
        <v>20</v>
      </c>
      <c r="M69" s="2">
        <v>0</v>
      </c>
    </row>
    <row r="70" spans="1:13" ht="15.75" x14ac:dyDescent="0.25">
      <c r="A70" s="2">
        <v>98</v>
      </c>
      <c r="B70" s="2">
        <v>3</v>
      </c>
      <c r="C70" s="5">
        <v>0.97399999999999998</v>
      </c>
      <c r="D70" s="2">
        <v>91</v>
      </c>
      <c r="E70">
        <v>9</v>
      </c>
      <c r="F70" s="2">
        <v>1</v>
      </c>
      <c r="G70" s="9">
        <v>1</v>
      </c>
      <c r="H70" s="2">
        <v>37</v>
      </c>
      <c r="I70" s="2">
        <v>6</v>
      </c>
      <c r="J70" s="6">
        <v>32</v>
      </c>
      <c r="K70">
        <v>0</v>
      </c>
      <c r="L70" s="3">
        <v>106</v>
      </c>
      <c r="M70" s="2">
        <v>1</v>
      </c>
    </row>
    <row r="71" spans="1:13" ht="15.75" x14ac:dyDescent="0.25">
      <c r="A71" s="2">
        <v>53</v>
      </c>
      <c r="B71" s="2">
        <v>2</v>
      </c>
      <c r="C71" s="5">
        <v>1.3149999999999999</v>
      </c>
      <c r="D71" s="2">
        <v>78</v>
      </c>
      <c r="E71">
        <v>16</v>
      </c>
      <c r="F71" s="2">
        <v>1</v>
      </c>
      <c r="G71" s="9">
        <v>1</v>
      </c>
      <c r="H71" s="2">
        <v>35</v>
      </c>
      <c r="I71" s="2">
        <v>9</v>
      </c>
      <c r="J71" s="6">
        <v>47</v>
      </c>
      <c r="K71">
        <v>0</v>
      </c>
      <c r="L71" s="3">
        <v>25</v>
      </c>
      <c r="M71" s="2">
        <v>1</v>
      </c>
    </row>
    <row r="72" spans="1:13" ht="15.75" x14ac:dyDescent="0.25">
      <c r="A72" s="2">
        <v>44</v>
      </c>
      <c r="B72" s="2">
        <v>2</v>
      </c>
      <c r="C72" s="5">
        <v>0.97399999999999998</v>
      </c>
      <c r="D72" s="2">
        <v>96</v>
      </c>
      <c r="E72">
        <v>144</v>
      </c>
      <c r="F72" s="2">
        <v>3</v>
      </c>
      <c r="G72" s="9">
        <v>0</v>
      </c>
      <c r="H72" s="2">
        <v>33</v>
      </c>
      <c r="I72" s="2">
        <v>6</v>
      </c>
      <c r="J72" s="6">
        <v>40</v>
      </c>
      <c r="K72">
        <v>1</v>
      </c>
      <c r="L72" s="3">
        <v>22</v>
      </c>
      <c r="M72" s="2">
        <v>0</v>
      </c>
    </row>
    <row r="73" spans="1:13" ht="15.75" x14ac:dyDescent="0.25">
      <c r="A73" s="2">
        <v>58</v>
      </c>
      <c r="B73" s="2">
        <v>2</v>
      </c>
      <c r="C73" s="5">
        <v>0.16700000000000001</v>
      </c>
      <c r="D73" s="2">
        <v>120</v>
      </c>
      <c r="E73">
        <v>225</v>
      </c>
      <c r="F73" s="2">
        <v>1</v>
      </c>
      <c r="G73" s="9">
        <v>0</v>
      </c>
      <c r="H73" s="2">
        <v>39</v>
      </c>
      <c r="I73" s="2">
        <v>10</v>
      </c>
      <c r="J73" s="6">
        <v>47</v>
      </c>
      <c r="K73">
        <v>0</v>
      </c>
      <c r="L73" s="3">
        <v>35</v>
      </c>
      <c r="M73" s="2">
        <v>0</v>
      </c>
    </row>
    <row r="74" spans="1:13" ht="15.75" x14ac:dyDescent="0.25">
      <c r="A74" s="2">
        <v>60</v>
      </c>
      <c r="B74" s="2">
        <v>4</v>
      </c>
      <c r="C74" s="5">
        <v>0.93700000000000006</v>
      </c>
      <c r="D74" s="2">
        <v>112</v>
      </c>
      <c r="E74">
        <v>25</v>
      </c>
      <c r="F74" s="2">
        <v>3</v>
      </c>
      <c r="G74" s="9">
        <v>0</v>
      </c>
      <c r="H74" s="2">
        <v>59</v>
      </c>
      <c r="I74" s="2">
        <v>15</v>
      </c>
      <c r="J74" s="6">
        <v>37</v>
      </c>
      <c r="K74">
        <v>0</v>
      </c>
      <c r="L74" s="3">
        <v>39</v>
      </c>
      <c r="M74" s="2">
        <v>1</v>
      </c>
    </row>
    <row r="75" spans="1:13" ht="15.75" x14ac:dyDescent="0.25">
      <c r="A75" s="2">
        <v>54</v>
      </c>
      <c r="B75" s="2">
        <v>5</v>
      </c>
      <c r="C75" s="5">
        <v>4.5999999999999999E-2</v>
      </c>
      <c r="D75" s="2">
        <v>72</v>
      </c>
      <c r="E75">
        <v>81</v>
      </c>
      <c r="F75" s="2">
        <v>0</v>
      </c>
      <c r="G75" s="9">
        <v>1</v>
      </c>
      <c r="H75" s="2">
        <v>30</v>
      </c>
      <c r="I75" s="2">
        <v>13</v>
      </c>
      <c r="J75" s="6">
        <v>39</v>
      </c>
      <c r="K75">
        <v>0</v>
      </c>
      <c r="L75" s="3">
        <v>26</v>
      </c>
      <c r="M75" s="2">
        <v>1</v>
      </c>
    </row>
    <row r="76" spans="1:13" ht="15.75" x14ac:dyDescent="0.25">
      <c r="A76" s="2">
        <v>48</v>
      </c>
      <c r="B76" s="2">
        <v>6</v>
      </c>
      <c r="C76" s="8">
        <v>1.7999999999999999E-2</v>
      </c>
      <c r="D76" s="1">
        <v>150</v>
      </c>
      <c r="E76">
        <v>4</v>
      </c>
      <c r="F76" s="1">
        <v>2</v>
      </c>
      <c r="G76" s="9">
        <v>0</v>
      </c>
      <c r="H76" s="2">
        <v>28</v>
      </c>
      <c r="I76" s="2">
        <v>1</v>
      </c>
      <c r="J76" s="6">
        <v>30</v>
      </c>
      <c r="K76">
        <v>0</v>
      </c>
      <c r="L76" s="3">
        <v>24</v>
      </c>
      <c r="M76" s="2">
        <v>0</v>
      </c>
    </row>
    <row r="77" spans="1:13" ht="15.75" x14ac:dyDescent="0.25">
      <c r="A77" s="2">
        <v>53</v>
      </c>
      <c r="B77" s="2">
        <v>2</v>
      </c>
      <c r="C77" s="5">
        <v>0.84</v>
      </c>
      <c r="D77" s="2">
        <v>110</v>
      </c>
      <c r="E77">
        <v>169</v>
      </c>
      <c r="F77" s="2">
        <v>3</v>
      </c>
      <c r="G77" s="9">
        <v>0</v>
      </c>
      <c r="H77" s="2">
        <v>36</v>
      </c>
      <c r="I77" s="2">
        <v>9</v>
      </c>
      <c r="J77" s="6">
        <v>41</v>
      </c>
      <c r="K77">
        <v>1</v>
      </c>
      <c r="L77" s="3">
        <v>30</v>
      </c>
      <c r="M77" s="2">
        <v>1</v>
      </c>
    </row>
    <row r="78" spans="1:13" ht="15.75" x14ac:dyDescent="0.25">
      <c r="A78" s="2">
        <v>88</v>
      </c>
      <c r="B78" s="2">
        <v>3</v>
      </c>
      <c r="C78" s="5">
        <v>1</v>
      </c>
      <c r="D78" s="2">
        <v>104</v>
      </c>
      <c r="E78">
        <v>324</v>
      </c>
      <c r="F78" s="2">
        <v>2</v>
      </c>
      <c r="G78" s="9">
        <v>0</v>
      </c>
      <c r="H78" s="2">
        <v>40</v>
      </c>
      <c r="I78" s="2">
        <v>8</v>
      </c>
      <c r="J78" s="6">
        <v>43</v>
      </c>
      <c r="K78">
        <v>0</v>
      </c>
      <c r="L78" s="3">
        <v>64</v>
      </c>
      <c r="M78" s="2">
        <v>1</v>
      </c>
    </row>
    <row r="79" spans="1:13" ht="15.75" x14ac:dyDescent="0.25">
      <c r="A79" s="2">
        <v>59</v>
      </c>
      <c r="B79" s="2">
        <v>5</v>
      </c>
      <c r="C79" s="5">
        <v>1.159</v>
      </c>
      <c r="D79" s="2">
        <v>99</v>
      </c>
      <c r="E79">
        <v>25</v>
      </c>
      <c r="F79" s="2">
        <v>1</v>
      </c>
      <c r="G79" s="9">
        <v>0</v>
      </c>
      <c r="H79" s="2">
        <v>43</v>
      </c>
      <c r="I79" s="2">
        <v>15</v>
      </c>
      <c r="J79" s="6">
        <v>35</v>
      </c>
      <c r="K79">
        <v>0</v>
      </c>
      <c r="L79" s="3">
        <v>45</v>
      </c>
      <c r="M79" s="2">
        <v>1</v>
      </c>
    </row>
    <row r="80" spans="1:13" ht="15.75" x14ac:dyDescent="0.25">
      <c r="A80" s="2">
        <v>117</v>
      </c>
      <c r="B80" s="2">
        <v>3</v>
      </c>
      <c r="C80" s="5">
        <v>0.104</v>
      </c>
      <c r="D80" s="2">
        <v>145</v>
      </c>
      <c r="E80">
        <v>4</v>
      </c>
      <c r="F80" s="2">
        <v>2</v>
      </c>
      <c r="G80" s="9">
        <v>1</v>
      </c>
      <c r="H80" s="2">
        <v>52</v>
      </c>
      <c r="I80" s="2">
        <v>15</v>
      </c>
      <c r="J80" s="6">
        <v>30</v>
      </c>
      <c r="K80">
        <v>0</v>
      </c>
      <c r="L80" s="3">
        <v>59</v>
      </c>
      <c r="M80" s="2">
        <v>1</v>
      </c>
    </row>
    <row r="81" spans="1:13" ht="15.75" x14ac:dyDescent="0.25">
      <c r="A81" s="2">
        <v>83</v>
      </c>
      <c r="B81" s="2">
        <v>3</v>
      </c>
      <c r="C81" s="5">
        <v>0.93600000000000005</v>
      </c>
      <c r="D81" s="2">
        <v>111</v>
      </c>
      <c r="E81">
        <v>484</v>
      </c>
      <c r="F81" s="2">
        <v>2</v>
      </c>
      <c r="G81" s="9">
        <v>0</v>
      </c>
      <c r="H81" s="2">
        <v>45</v>
      </c>
      <c r="I81" s="2">
        <v>9</v>
      </c>
      <c r="J81" s="6">
        <v>50</v>
      </c>
      <c r="K81">
        <v>0</v>
      </c>
      <c r="L81" s="3">
        <v>87</v>
      </c>
      <c r="M81" s="2">
        <v>1</v>
      </c>
    </row>
    <row r="82" spans="1:13" ht="15.75" x14ac:dyDescent="0.25">
      <c r="A82" s="2">
        <v>91</v>
      </c>
      <c r="B82" s="2">
        <v>2</v>
      </c>
      <c r="C82" s="5">
        <v>1.968</v>
      </c>
      <c r="D82" s="2">
        <v>86</v>
      </c>
      <c r="E82">
        <v>4</v>
      </c>
      <c r="F82" s="2">
        <v>1</v>
      </c>
      <c r="G82" s="9">
        <v>0</v>
      </c>
      <c r="H82" s="2">
        <v>33</v>
      </c>
      <c r="I82" s="2">
        <v>5</v>
      </c>
      <c r="J82" s="6">
        <v>37</v>
      </c>
      <c r="K82">
        <v>0</v>
      </c>
      <c r="L82" s="3">
        <v>98</v>
      </c>
      <c r="M82" s="2">
        <v>1</v>
      </c>
    </row>
    <row r="83" spans="1:13" ht="15.75" x14ac:dyDescent="0.25">
      <c r="A83" s="2">
        <v>56</v>
      </c>
      <c r="B83" s="2">
        <v>2</v>
      </c>
      <c r="C83" s="5">
        <v>2.536</v>
      </c>
      <c r="D83" s="2">
        <v>84</v>
      </c>
      <c r="E83">
        <v>16</v>
      </c>
      <c r="F83" s="2">
        <v>1</v>
      </c>
      <c r="G83" s="9">
        <v>1</v>
      </c>
      <c r="H83" s="2">
        <v>36</v>
      </c>
      <c r="I83" s="2">
        <v>8</v>
      </c>
      <c r="J83" s="6">
        <v>50</v>
      </c>
      <c r="K83">
        <v>0</v>
      </c>
      <c r="L83" s="3">
        <v>40</v>
      </c>
      <c r="M83" s="2">
        <v>1</v>
      </c>
    </row>
    <row r="84" spans="1:13" ht="15.75" x14ac:dyDescent="0.25">
      <c r="A84" s="2">
        <v>51</v>
      </c>
      <c r="B84" s="2">
        <v>2</v>
      </c>
      <c r="C84" s="5">
        <v>0.41699999999999998</v>
      </c>
      <c r="D84" s="2">
        <v>123</v>
      </c>
      <c r="E84">
        <v>4</v>
      </c>
      <c r="F84" s="2">
        <v>3</v>
      </c>
      <c r="G84" s="9">
        <v>0</v>
      </c>
      <c r="H84" s="2">
        <v>36</v>
      </c>
      <c r="I84" s="2">
        <v>8</v>
      </c>
      <c r="J84" s="6">
        <v>33</v>
      </c>
      <c r="K84">
        <v>1</v>
      </c>
      <c r="L84" s="3">
        <v>32</v>
      </c>
      <c r="M84" s="2">
        <v>0</v>
      </c>
    </row>
    <row r="85" spans="1:13" ht="15.75" x14ac:dyDescent="0.25">
      <c r="A85" s="2">
        <v>56</v>
      </c>
      <c r="B85" s="2">
        <v>3</v>
      </c>
      <c r="C85" s="5">
        <v>3.9E-2</v>
      </c>
      <c r="D85" s="2">
        <v>97</v>
      </c>
      <c r="E85">
        <v>196</v>
      </c>
      <c r="F85" s="2">
        <v>1</v>
      </c>
      <c r="G85" s="9">
        <v>1</v>
      </c>
      <c r="H85" s="2">
        <v>43</v>
      </c>
      <c r="I85" s="2">
        <v>6</v>
      </c>
      <c r="J85" s="6">
        <v>41</v>
      </c>
      <c r="K85">
        <v>0</v>
      </c>
      <c r="L85" s="3">
        <v>37</v>
      </c>
      <c r="M85" s="2">
        <v>0</v>
      </c>
    </row>
    <row r="86" spans="1:13" ht="15.75" x14ac:dyDescent="0.25">
      <c r="A86" s="2">
        <v>51</v>
      </c>
      <c r="B86" s="2">
        <v>3</v>
      </c>
      <c r="C86" s="5">
        <v>1.155</v>
      </c>
      <c r="D86" s="2">
        <v>98</v>
      </c>
      <c r="E86">
        <v>9</v>
      </c>
      <c r="F86" s="2">
        <v>2</v>
      </c>
      <c r="G86" s="9">
        <v>1</v>
      </c>
      <c r="H86" s="2">
        <v>35</v>
      </c>
      <c r="I86" s="2">
        <v>1</v>
      </c>
      <c r="J86" s="6">
        <v>35</v>
      </c>
      <c r="K86">
        <v>0</v>
      </c>
      <c r="L86" s="3">
        <v>26</v>
      </c>
      <c r="M86" s="2">
        <v>0</v>
      </c>
    </row>
    <row r="87" spans="1:13" ht="15.75" x14ac:dyDescent="0.25">
      <c r="A87" s="2">
        <v>56</v>
      </c>
      <c r="B87" s="2">
        <v>4</v>
      </c>
      <c r="C87" s="5">
        <v>1.9990000000000001</v>
      </c>
      <c r="D87" s="2">
        <v>72</v>
      </c>
      <c r="E87">
        <v>81</v>
      </c>
      <c r="F87" s="2">
        <v>0</v>
      </c>
      <c r="G87" s="9">
        <v>1</v>
      </c>
      <c r="H87" s="2">
        <v>49</v>
      </c>
      <c r="I87" s="2">
        <v>7</v>
      </c>
      <c r="J87" s="6">
        <v>41</v>
      </c>
      <c r="K87">
        <v>0</v>
      </c>
      <c r="L87" s="3">
        <v>33</v>
      </c>
      <c r="M87" s="2">
        <v>0</v>
      </c>
    </row>
    <row r="88" spans="1:13" ht="15.75" x14ac:dyDescent="0.25">
      <c r="A88" s="2">
        <v>53</v>
      </c>
      <c r="B88" s="2">
        <v>3</v>
      </c>
      <c r="C88" s="5">
        <v>2.8719999999999999</v>
      </c>
      <c r="D88" s="2">
        <v>73</v>
      </c>
      <c r="E88">
        <v>4</v>
      </c>
      <c r="F88" s="2">
        <v>6</v>
      </c>
      <c r="G88" s="9">
        <v>1</v>
      </c>
      <c r="H88" s="2">
        <v>35</v>
      </c>
      <c r="I88" s="2">
        <v>4</v>
      </c>
      <c r="J88" s="6">
        <v>50</v>
      </c>
      <c r="K88">
        <v>0</v>
      </c>
      <c r="L88" s="3">
        <v>34</v>
      </c>
      <c r="M88" s="2">
        <v>1</v>
      </c>
    </row>
    <row r="89" spans="1:13" ht="15.75" x14ac:dyDescent="0.25">
      <c r="A89" s="2">
        <v>62</v>
      </c>
      <c r="B89" s="2">
        <v>3</v>
      </c>
      <c r="C89" s="5">
        <v>0.73399999999999999</v>
      </c>
      <c r="D89" s="2">
        <v>111</v>
      </c>
      <c r="E89">
        <v>441</v>
      </c>
      <c r="F89" s="2">
        <v>3</v>
      </c>
      <c r="G89" s="9">
        <v>0</v>
      </c>
      <c r="H89" s="2">
        <v>44</v>
      </c>
      <c r="I89" s="2">
        <v>5</v>
      </c>
      <c r="J89" s="6">
        <v>47</v>
      </c>
      <c r="K89">
        <v>0</v>
      </c>
      <c r="L89" s="3">
        <v>43</v>
      </c>
      <c r="M89" s="2">
        <v>1</v>
      </c>
    </row>
    <row r="90" spans="1:13" ht="15.75" x14ac:dyDescent="0.25">
      <c r="A90" s="2">
        <v>44</v>
      </c>
      <c r="B90" s="2">
        <v>2</v>
      </c>
      <c r="C90" s="5">
        <v>4.5900000000000003E-2</v>
      </c>
      <c r="D90" s="2">
        <v>86</v>
      </c>
      <c r="E90">
        <v>16</v>
      </c>
      <c r="F90" s="2">
        <v>6</v>
      </c>
      <c r="G90" s="9">
        <v>0</v>
      </c>
      <c r="H90" s="2">
        <v>29</v>
      </c>
      <c r="I90" s="2">
        <v>2</v>
      </c>
      <c r="J90" s="6">
        <v>36</v>
      </c>
      <c r="K90">
        <v>0</v>
      </c>
      <c r="L90" s="3">
        <v>21</v>
      </c>
      <c r="M90" s="2">
        <v>1</v>
      </c>
    </row>
    <row r="91" spans="1:13" ht="15.75" x14ac:dyDescent="0.25">
      <c r="A91" s="2">
        <v>41</v>
      </c>
      <c r="B91" s="2">
        <v>3</v>
      </c>
      <c r="C91" s="5">
        <v>0.879</v>
      </c>
      <c r="D91" s="2">
        <v>120</v>
      </c>
      <c r="E91">
        <v>144</v>
      </c>
      <c r="F91" s="2">
        <v>2</v>
      </c>
      <c r="G91" s="9">
        <v>0</v>
      </c>
      <c r="H91" s="2">
        <v>39</v>
      </c>
      <c r="I91" s="2">
        <v>5</v>
      </c>
      <c r="J91" s="6">
        <v>40</v>
      </c>
      <c r="K91">
        <v>0</v>
      </c>
      <c r="L91" s="3">
        <v>14</v>
      </c>
      <c r="M91" s="2">
        <v>0</v>
      </c>
    </row>
    <row r="92" spans="1:13" ht="15.75" x14ac:dyDescent="0.25">
      <c r="A92" s="2">
        <v>72</v>
      </c>
      <c r="B92" s="2">
        <v>3</v>
      </c>
      <c r="C92" s="5">
        <v>1.496</v>
      </c>
      <c r="D92" s="2">
        <v>84</v>
      </c>
      <c r="E92">
        <v>16</v>
      </c>
      <c r="F92" s="2">
        <v>2</v>
      </c>
      <c r="G92" s="9">
        <v>1</v>
      </c>
      <c r="H92" s="2">
        <v>36</v>
      </c>
      <c r="I92" s="2">
        <v>6</v>
      </c>
      <c r="J92" s="6">
        <v>34</v>
      </c>
      <c r="K92">
        <v>0</v>
      </c>
      <c r="L92" s="3">
        <v>77</v>
      </c>
      <c r="M92" s="2">
        <v>1</v>
      </c>
    </row>
    <row r="93" spans="1:13" ht="15.75" x14ac:dyDescent="0.25">
      <c r="A93" s="2">
        <v>55</v>
      </c>
      <c r="B93" s="2">
        <v>2</v>
      </c>
      <c r="C93" s="5">
        <v>0.65500000000000003</v>
      </c>
      <c r="D93" s="2">
        <v>108</v>
      </c>
      <c r="E93">
        <v>196</v>
      </c>
      <c r="F93" s="2">
        <v>3</v>
      </c>
      <c r="G93" s="9">
        <v>0</v>
      </c>
      <c r="H93" s="2">
        <v>37</v>
      </c>
      <c r="I93" s="2">
        <v>9</v>
      </c>
      <c r="J93" s="6">
        <v>40</v>
      </c>
      <c r="K93">
        <v>0</v>
      </c>
      <c r="L93" s="3">
        <v>35</v>
      </c>
      <c r="M93" s="2">
        <v>1</v>
      </c>
    </row>
    <row r="94" spans="1:13" ht="15.75" x14ac:dyDescent="0.25">
      <c r="A94" s="2">
        <v>48</v>
      </c>
      <c r="B94" s="2">
        <v>1</v>
      </c>
      <c r="C94" s="5">
        <v>1.6439999999999999</v>
      </c>
      <c r="D94" s="2">
        <v>118</v>
      </c>
      <c r="E94">
        <v>100</v>
      </c>
      <c r="F94" s="2">
        <v>3</v>
      </c>
      <c r="G94" s="9">
        <v>1</v>
      </c>
      <c r="H94" s="2">
        <v>34</v>
      </c>
      <c r="I94" s="2">
        <v>19</v>
      </c>
      <c r="J94" s="6">
        <v>39</v>
      </c>
      <c r="K94">
        <v>1</v>
      </c>
      <c r="L94" s="3">
        <v>22</v>
      </c>
      <c r="M94" s="2">
        <v>0</v>
      </c>
    </row>
    <row r="95" spans="1:13" ht="15.75" x14ac:dyDescent="0.25">
      <c r="A95" s="2">
        <v>76</v>
      </c>
      <c r="B95" s="2">
        <v>5</v>
      </c>
      <c r="C95" s="5">
        <v>0.81899999999999995</v>
      </c>
      <c r="D95" s="2">
        <v>92</v>
      </c>
      <c r="E95">
        <v>25</v>
      </c>
      <c r="F95" s="2">
        <v>4</v>
      </c>
      <c r="G95" s="9">
        <v>1</v>
      </c>
      <c r="H95" s="2">
        <v>52</v>
      </c>
      <c r="I95" s="2">
        <v>18</v>
      </c>
      <c r="J95" s="6">
        <v>34</v>
      </c>
      <c r="K95">
        <v>1</v>
      </c>
      <c r="L95" s="3">
        <v>87</v>
      </c>
      <c r="M95" s="2">
        <v>0</v>
      </c>
    </row>
    <row r="96" spans="1:13" ht="15.75" x14ac:dyDescent="0.25">
      <c r="A96" s="2">
        <v>58</v>
      </c>
      <c r="B96" s="2">
        <v>3</v>
      </c>
      <c r="C96" s="5">
        <v>1.623</v>
      </c>
      <c r="D96" s="2">
        <v>88</v>
      </c>
      <c r="E96">
        <v>36</v>
      </c>
      <c r="F96" s="2">
        <v>1</v>
      </c>
      <c r="G96" s="9">
        <v>1</v>
      </c>
      <c r="H96" s="2">
        <v>45</v>
      </c>
      <c r="I96" s="2">
        <v>10</v>
      </c>
      <c r="J96" s="6">
        <v>38</v>
      </c>
      <c r="K96">
        <v>1</v>
      </c>
      <c r="L96" s="3">
        <v>45</v>
      </c>
      <c r="M96" s="2">
        <v>0</v>
      </c>
    </row>
    <row r="97" spans="1:13" ht="15.75" x14ac:dyDescent="0.25">
      <c r="A97" s="2">
        <v>51</v>
      </c>
      <c r="B97" s="2">
        <v>4</v>
      </c>
      <c r="C97" s="5">
        <v>1.0840000000000001</v>
      </c>
      <c r="D97" s="2">
        <v>101</v>
      </c>
      <c r="E97">
        <v>36</v>
      </c>
      <c r="F97" s="2">
        <v>2</v>
      </c>
      <c r="G97" s="9">
        <v>1</v>
      </c>
      <c r="H97" s="2">
        <v>53</v>
      </c>
      <c r="I97" s="2">
        <v>9</v>
      </c>
      <c r="J97" s="6">
        <v>37</v>
      </c>
      <c r="K97">
        <v>0</v>
      </c>
      <c r="L97" s="3">
        <v>33</v>
      </c>
      <c r="M97" s="2">
        <v>0</v>
      </c>
    </row>
    <row r="98" spans="1:13" ht="15.75" x14ac:dyDescent="0.25">
      <c r="A98" s="2">
        <v>67</v>
      </c>
      <c r="B98" s="2">
        <v>3</v>
      </c>
      <c r="C98" s="5">
        <v>1.4610000000000001</v>
      </c>
      <c r="D98" s="2">
        <v>91</v>
      </c>
      <c r="E98">
        <v>169</v>
      </c>
      <c r="F98" s="2">
        <v>4</v>
      </c>
      <c r="G98" s="9">
        <v>0</v>
      </c>
      <c r="H98" s="2">
        <v>44</v>
      </c>
      <c r="I98" s="2">
        <v>10</v>
      </c>
      <c r="J98" s="6">
        <v>40</v>
      </c>
      <c r="K98">
        <v>0</v>
      </c>
      <c r="L98" s="3">
        <v>44</v>
      </c>
      <c r="M98" s="2">
        <v>0</v>
      </c>
    </row>
    <row r="99" spans="1:13" ht="15.75" x14ac:dyDescent="0.25">
      <c r="A99" s="2">
        <v>50</v>
      </c>
      <c r="B99" s="2">
        <v>4</v>
      </c>
      <c r="C99" s="5">
        <v>0.53200000000000003</v>
      </c>
      <c r="D99" s="2">
        <v>120</v>
      </c>
      <c r="E99">
        <v>9</v>
      </c>
      <c r="F99" s="2">
        <v>2</v>
      </c>
      <c r="G99" s="9">
        <v>0</v>
      </c>
      <c r="H99" s="2">
        <v>46</v>
      </c>
      <c r="I99" s="2">
        <v>3</v>
      </c>
      <c r="J99" s="6">
        <v>32</v>
      </c>
      <c r="K99">
        <v>0</v>
      </c>
      <c r="L99" s="3">
        <v>26</v>
      </c>
      <c r="M99" s="2">
        <v>0</v>
      </c>
    </row>
    <row r="100" spans="1:13" ht="15.75" x14ac:dyDescent="0.25">
      <c r="A100" s="2">
        <v>58</v>
      </c>
      <c r="B100" s="2">
        <v>2</v>
      </c>
      <c r="C100" s="5">
        <v>1.3360000000000001</v>
      </c>
      <c r="D100" s="2">
        <v>98</v>
      </c>
      <c r="E100">
        <v>4</v>
      </c>
      <c r="F100" s="2">
        <v>2</v>
      </c>
      <c r="G100" s="9">
        <v>1</v>
      </c>
      <c r="H100" s="2">
        <v>38</v>
      </c>
      <c r="I100" s="2">
        <v>9</v>
      </c>
      <c r="J100" s="6">
        <v>47</v>
      </c>
      <c r="K100">
        <v>1</v>
      </c>
      <c r="L100" s="3">
        <v>41</v>
      </c>
      <c r="M100" s="2">
        <v>0</v>
      </c>
    </row>
    <row r="101" spans="1:13" ht="15.75" x14ac:dyDescent="0.25">
      <c r="A101" s="2">
        <v>89</v>
      </c>
      <c r="B101" s="2">
        <v>1</v>
      </c>
      <c r="C101" s="5">
        <v>1.018</v>
      </c>
      <c r="D101" s="2">
        <v>98</v>
      </c>
      <c r="E101">
        <v>64</v>
      </c>
      <c r="F101" s="2">
        <v>0</v>
      </c>
      <c r="G101" s="9">
        <v>1</v>
      </c>
      <c r="H101" s="2">
        <v>36</v>
      </c>
      <c r="I101" s="2">
        <v>12</v>
      </c>
      <c r="J101" s="6">
        <v>40</v>
      </c>
      <c r="K101">
        <v>1</v>
      </c>
      <c r="L101" s="3">
        <v>57</v>
      </c>
      <c r="M101" s="2">
        <v>1</v>
      </c>
    </row>
    <row r="102" spans="1:13" ht="15.75" x14ac:dyDescent="0.25">
      <c r="A102" s="2">
        <v>76</v>
      </c>
      <c r="B102" s="2">
        <v>3</v>
      </c>
      <c r="C102" s="5">
        <v>4.2999999999999997E-2</v>
      </c>
      <c r="D102" s="2">
        <v>98</v>
      </c>
      <c r="E102">
        <v>361</v>
      </c>
      <c r="F102" s="2">
        <v>2</v>
      </c>
      <c r="G102" s="9">
        <v>1</v>
      </c>
      <c r="H102" s="2">
        <v>42</v>
      </c>
      <c r="I102" s="2">
        <v>3</v>
      </c>
      <c r="J102" s="6">
        <v>43</v>
      </c>
      <c r="K102">
        <v>0</v>
      </c>
      <c r="L102" s="3">
        <v>59</v>
      </c>
      <c r="M102" s="2">
        <v>1</v>
      </c>
    </row>
    <row r="103" spans="1:13" ht="15.75" x14ac:dyDescent="0.25">
      <c r="A103" s="2">
        <v>71</v>
      </c>
      <c r="B103" s="2">
        <v>1</v>
      </c>
      <c r="C103" s="5">
        <v>1.28</v>
      </c>
      <c r="D103" s="2">
        <v>96</v>
      </c>
      <c r="E103">
        <v>25</v>
      </c>
      <c r="F103" s="2">
        <v>2</v>
      </c>
      <c r="G103" s="9">
        <v>1</v>
      </c>
      <c r="H103" s="2">
        <v>28</v>
      </c>
      <c r="I103" s="2">
        <v>9</v>
      </c>
      <c r="J103" s="6">
        <v>37</v>
      </c>
      <c r="K103">
        <v>1</v>
      </c>
      <c r="L103" s="3">
        <v>54</v>
      </c>
      <c r="M103" s="2">
        <v>0</v>
      </c>
    </row>
    <row r="104" spans="1:13" ht="15.75" x14ac:dyDescent="0.25">
      <c r="A104" s="2">
        <v>63</v>
      </c>
      <c r="B104" s="2">
        <v>2</v>
      </c>
      <c r="C104" s="5">
        <v>0.61199999999999999</v>
      </c>
      <c r="D104" s="2">
        <v>116</v>
      </c>
      <c r="E104">
        <v>144</v>
      </c>
      <c r="F104" s="2">
        <v>3</v>
      </c>
      <c r="G104" s="9">
        <v>0</v>
      </c>
      <c r="H104" s="2">
        <v>35</v>
      </c>
      <c r="I104" s="2">
        <v>10</v>
      </c>
      <c r="J104" s="6">
        <v>39</v>
      </c>
      <c r="K104">
        <v>0</v>
      </c>
      <c r="L104" s="3">
        <v>42</v>
      </c>
      <c r="M104" s="2">
        <v>1</v>
      </c>
    </row>
    <row r="105" spans="1:13" ht="15.75" x14ac:dyDescent="0.25">
      <c r="A105" s="2">
        <v>55</v>
      </c>
      <c r="B105" s="2">
        <v>3</v>
      </c>
      <c r="C105" s="5">
        <v>0.73899999999999999</v>
      </c>
      <c r="D105" s="2">
        <v>114</v>
      </c>
      <c r="E105">
        <v>9</v>
      </c>
      <c r="F105" s="2">
        <v>3</v>
      </c>
      <c r="G105" s="9">
        <v>1</v>
      </c>
      <c r="H105" s="2">
        <v>43</v>
      </c>
      <c r="I105" s="2">
        <v>11</v>
      </c>
      <c r="J105" s="6">
        <v>28</v>
      </c>
      <c r="K105">
        <v>0</v>
      </c>
      <c r="L105" s="3">
        <v>35</v>
      </c>
      <c r="M105" s="2">
        <v>1</v>
      </c>
    </row>
    <row r="106" spans="1:13" ht="15.75" x14ac:dyDescent="0.25">
      <c r="A106" s="2">
        <v>56</v>
      </c>
      <c r="B106" s="2">
        <v>2</v>
      </c>
      <c r="C106" s="5">
        <v>1.1419999999999999</v>
      </c>
      <c r="D106" s="2">
        <v>98</v>
      </c>
      <c r="E106">
        <v>4</v>
      </c>
      <c r="F106" s="2">
        <v>2</v>
      </c>
      <c r="G106" s="9">
        <v>1</v>
      </c>
      <c r="H106" s="2">
        <v>35</v>
      </c>
      <c r="I106" s="2">
        <v>8</v>
      </c>
      <c r="J106" s="6">
        <v>30</v>
      </c>
      <c r="K106">
        <v>0</v>
      </c>
      <c r="L106" s="3">
        <v>37</v>
      </c>
      <c r="M106" s="2">
        <v>1</v>
      </c>
    </row>
    <row r="107" spans="1:13" ht="15.75" x14ac:dyDescent="0.25">
      <c r="A107" s="2">
        <v>57</v>
      </c>
      <c r="B107" s="2">
        <v>2</v>
      </c>
      <c r="C107" s="5">
        <v>1.476</v>
      </c>
      <c r="D107" s="2">
        <v>91</v>
      </c>
      <c r="E107">
        <v>49</v>
      </c>
      <c r="F107" s="2">
        <v>1</v>
      </c>
      <c r="G107" s="9">
        <v>0</v>
      </c>
      <c r="H107" s="2">
        <v>28</v>
      </c>
      <c r="I107" s="2">
        <v>8</v>
      </c>
      <c r="J107" s="6">
        <v>47</v>
      </c>
      <c r="K107">
        <v>1</v>
      </c>
      <c r="L107" s="3">
        <v>41</v>
      </c>
      <c r="M107" s="2">
        <v>1</v>
      </c>
    </row>
    <row r="108" spans="1:13" ht="15.75" x14ac:dyDescent="0.25">
      <c r="A108" s="2">
        <v>79</v>
      </c>
      <c r="B108" s="2">
        <v>5</v>
      </c>
      <c r="C108" s="5">
        <v>0.54600000000000004</v>
      </c>
      <c r="D108" s="2">
        <v>129</v>
      </c>
      <c r="E108">
        <v>4</v>
      </c>
      <c r="F108" s="2">
        <v>4</v>
      </c>
      <c r="G108" s="9">
        <v>0</v>
      </c>
      <c r="H108" s="2">
        <v>56</v>
      </c>
      <c r="I108" s="2">
        <v>3</v>
      </c>
      <c r="J108" s="6">
        <v>33</v>
      </c>
      <c r="K108">
        <v>0</v>
      </c>
      <c r="L108" s="3">
        <v>74</v>
      </c>
      <c r="M108" s="2">
        <v>1</v>
      </c>
    </row>
    <row r="109" spans="1:13" ht="15.75" x14ac:dyDescent="0.25">
      <c r="A109" s="2">
        <v>53</v>
      </c>
      <c r="B109" s="2">
        <v>3</v>
      </c>
      <c r="C109" s="5">
        <v>1.2949999999999999</v>
      </c>
      <c r="D109" s="2">
        <v>88</v>
      </c>
      <c r="E109">
        <v>361</v>
      </c>
      <c r="F109" s="2">
        <v>1</v>
      </c>
      <c r="G109" s="9">
        <v>0</v>
      </c>
      <c r="H109" s="2">
        <v>40</v>
      </c>
      <c r="I109" s="2">
        <v>8</v>
      </c>
      <c r="J109" s="6">
        <v>49</v>
      </c>
      <c r="K109">
        <v>1</v>
      </c>
      <c r="L109" s="3">
        <v>31</v>
      </c>
      <c r="M109" s="2">
        <v>1</v>
      </c>
    </row>
    <row r="110" spans="1:13" ht="15.75" x14ac:dyDescent="0.25">
      <c r="A110" s="2">
        <v>47</v>
      </c>
      <c r="B110" s="2">
        <v>2</v>
      </c>
      <c r="C110" s="5">
        <v>1.512</v>
      </c>
      <c r="D110" s="2">
        <v>82</v>
      </c>
      <c r="E110">
        <v>100</v>
      </c>
      <c r="F110" s="2">
        <v>0</v>
      </c>
      <c r="G110" s="9">
        <v>1</v>
      </c>
      <c r="H110" s="2">
        <v>31</v>
      </c>
      <c r="I110" s="2">
        <v>7</v>
      </c>
      <c r="J110" s="6">
        <v>41</v>
      </c>
      <c r="K110">
        <v>1</v>
      </c>
      <c r="L110" s="3">
        <v>22</v>
      </c>
      <c r="M110" s="2">
        <v>0</v>
      </c>
    </row>
    <row r="111" spans="1:13" ht="15.75" x14ac:dyDescent="0.25">
      <c r="A111" s="2">
        <v>39</v>
      </c>
      <c r="B111" s="2">
        <v>2</v>
      </c>
      <c r="C111" s="5">
        <v>0.10299999999999999</v>
      </c>
      <c r="D111" s="2">
        <v>135</v>
      </c>
      <c r="E111">
        <v>81</v>
      </c>
      <c r="F111" s="2">
        <v>5</v>
      </c>
      <c r="G111" s="9">
        <v>0</v>
      </c>
      <c r="H111" s="2">
        <v>40</v>
      </c>
      <c r="I111" s="2">
        <v>20</v>
      </c>
      <c r="J111" s="6">
        <v>47</v>
      </c>
      <c r="K111">
        <v>1</v>
      </c>
      <c r="L111" s="3">
        <v>16</v>
      </c>
      <c r="M111" s="2">
        <v>1</v>
      </c>
    </row>
    <row r="112" spans="1:13" ht="15.75" x14ac:dyDescent="0.25">
      <c r="A112" s="2">
        <v>75</v>
      </c>
      <c r="B112" s="2">
        <v>1</v>
      </c>
      <c r="C112" s="5">
        <v>0.185</v>
      </c>
      <c r="D112" s="2">
        <v>133</v>
      </c>
      <c r="E112">
        <v>16</v>
      </c>
      <c r="F112" s="2">
        <v>5</v>
      </c>
      <c r="G112" s="9">
        <v>0</v>
      </c>
      <c r="H112" s="2">
        <v>29</v>
      </c>
      <c r="I112" s="2">
        <v>15</v>
      </c>
      <c r="J112" s="6">
        <v>32</v>
      </c>
      <c r="K112">
        <v>1</v>
      </c>
      <c r="L112" s="3">
        <v>97</v>
      </c>
      <c r="M112" s="2">
        <v>0</v>
      </c>
    </row>
    <row r="113" spans="1:13" ht="15.75" x14ac:dyDescent="0.25">
      <c r="A113" s="2">
        <v>51</v>
      </c>
      <c r="B113" s="2">
        <v>2</v>
      </c>
      <c r="C113" s="5">
        <v>0.63600000000000001</v>
      </c>
      <c r="D113" s="2">
        <v>112</v>
      </c>
      <c r="E113">
        <v>25</v>
      </c>
      <c r="F113" s="2">
        <v>3</v>
      </c>
      <c r="G113" s="9">
        <v>0</v>
      </c>
      <c r="H113" s="2">
        <v>32</v>
      </c>
      <c r="I113" s="2">
        <v>10</v>
      </c>
      <c r="J113" s="6">
        <v>35</v>
      </c>
      <c r="K113">
        <v>1</v>
      </c>
      <c r="L113" s="3">
        <v>26</v>
      </c>
      <c r="M113" s="2">
        <v>1</v>
      </c>
    </row>
    <row r="114" spans="1:13" ht="15.75" x14ac:dyDescent="0.25">
      <c r="A114" s="2">
        <v>51</v>
      </c>
      <c r="B114" s="2">
        <v>5</v>
      </c>
      <c r="C114" s="5">
        <v>0.17199999999999999</v>
      </c>
      <c r="D114" s="2">
        <v>168</v>
      </c>
      <c r="E114">
        <v>49</v>
      </c>
      <c r="F114" s="2">
        <v>5</v>
      </c>
      <c r="G114" s="9">
        <v>1</v>
      </c>
      <c r="H114" s="2">
        <v>33</v>
      </c>
      <c r="I114" s="2">
        <v>11</v>
      </c>
      <c r="J114" s="6">
        <v>36</v>
      </c>
      <c r="K114">
        <v>0</v>
      </c>
      <c r="L114" s="3">
        <v>23</v>
      </c>
      <c r="M114" s="2">
        <v>1</v>
      </c>
    </row>
    <row r="115" spans="1:13" ht="15.75" x14ac:dyDescent="0.25">
      <c r="A115" s="2">
        <v>74</v>
      </c>
      <c r="B115" s="2">
        <v>3</v>
      </c>
      <c r="C115" s="5">
        <v>4.3999999999999997E-2</v>
      </c>
      <c r="D115" s="2">
        <v>78</v>
      </c>
      <c r="E115">
        <v>324</v>
      </c>
      <c r="F115" s="2">
        <v>3</v>
      </c>
      <c r="G115" s="9">
        <v>1</v>
      </c>
      <c r="H115" s="2">
        <v>39</v>
      </c>
      <c r="I115" s="2">
        <v>7</v>
      </c>
      <c r="J115" s="6">
        <v>45</v>
      </c>
      <c r="K115">
        <v>0</v>
      </c>
      <c r="L115" s="3">
        <v>84</v>
      </c>
      <c r="M115" s="2">
        <v>1</v>
      </c>
    </row>
    <row r="116" spans="1:13" ht="15.75" x14ac:dyDescent="0.25">
      <c r="A116" s="2">
        <v>50</v>
      </c>
      <c r="B116" s="2">
        <v>3</v>
      </c>
      <c r="C116" s="5">
        <v>1.5449999999999999</v>
      </c>
      <c r="D116" s="2">
        <v>110</v>
      </c>
      <c r="E116">
        <v>121</v>
      </c>
      <c r="F116" s="2">
        <v>3</v>
      </c>
      <c r="G116" s="9">
        <v>0</v>
      </c>
      <c r="H116" s="2">
        <v>41</v>
      </c>
      <c r="I116" s="2">
        <v>10</v>
      </c>
      <c r="J116" s="6">
        <v>41</v>
      </c>
      <c r="K116">
        <v>1</v>
      </c>
      <c r="L116" s="3">
        <v>28</v>
      </c>
      <c r="M116" s="2">
        <v>1</v>
      </c>
    </row>
    <row r="117" spans="1:13" ht="15.75" x14ac:dyDescent="0.25">
      <c r="A117" s="2">
        <v>70</v>
      </c>
      <c r="B117" s="2">
        <v>2</v>
      </c>
      <c r="C117" s="5">
        <v>0.29099999999999998</v>
      </c>
      <c r="D117" s="2">
        <v>132</v>
      </c>
      <c r="E117">
        <v>25</v>
      </c>
      <c r="F117" s="2">
        <v>3</v>
      </c>
      <c r="G117" s="9">
        <v>1</v>
      </c>
      <c r="H117" s="2">
        <v>31</v>
      </c>
      <c r="I117" s="2">
        <v>6</v>
      </c>
      <c r="J117" s="6">
        <v>35</v>
      </c>
      <c r="K117">
        <v>1</v>
      </c>
      <c r="L117" s="3">
        <v>74</v>
      </c>
      <c r="M117" s="2">
        <v>1</v>
      </c>
    </row>
    <row r="118" spans="1:13" ht="15.75" x14ac:dyDescent="0.25">
      <c r="A118" s="2">
        <v>66</v>
      </c>
      <c r="B118" s="2">
        <v>3</v>
      </c>
      <c r="C118" s="5">
        <v>9.1999999999999998E-2</v>
      </c>
      <c r="D118" s="2">
        <v>137</v>
      </c>
      <c r="E118">
        <v>81</v>
      </c>
      <c r="F118" s="2">
        <v>4</v>
      </c>
      <c r="G118" s="9">
        <v>0</v>
      </c>
      <c r="H118" s="2">
        <v>43</v>
      </c>
      <c r="I118" s="2">
        <v>12</v>
      </c>
      <c r="J118" s="6">
        <v>36</v>
      </c>
      <c r="K118">
        <v>0</v>
      </c>
      <c r="L118" s="3">
        <v>65</v>
      </c>
      <c r="M118" s="2">
        <v>0</v>
      </c>
    </row>
    <row r="119" spans="1:13" ht="15.75" x14ac:dyDescent="0.25">
      <c r="A119" s="2">
        <v>43</v>
      </c>
      <c r="B119" s="2">
        <v>2</v>
      </c>
      <c r="C119" s="5">
        <v>0.48</v>
      </c>
      <c r="D119" s="2">
        <v>127</v>
      </c>
      <c r="E119">
        <v>25</v>
      </c>
      <c r="F119" s="2">
        <v>3</v>
      </c>
      <c r="G119" s="9">
        <v>0</v>
      </c>
      <c r="H119" s="2">
        <v>30</v>
      </c>
      <c r="I119" s="2">
        <v>4</v>
      </c>
      <c r="J119" s="6">
        <v>35</v>
      </c>
      <c r="K119">
        <v>0</v>
      </c>
      <c r="L119" s="3">
        <v>17</v>
      </c>
      <c r="M119" s="2">
        <v>0</v>
      </c>
    </row>
    <row r="120" spans="1:13" ht="15.75" x14ac:dyDescent="0.25">
      <c r="A120" s="2">
        <v>49</v>
      </c>
      <c r="B120" s="2">
        <v>3</v>
      </c>
      <c r="C120" s="5">
        <v>0.98299999999999998</v>
      </c>
      <c r="D120" s="2">
        <v>112</v>
      </c>
      <c r="E120">
        <v>256</v>
      </c>
      <c r="F120" s="2">
        <v>4</v>
      </c>
      <c r="G120" s="9">
        <v>0</v>
      </c>
      <c r="H120" s="2">
        <v>39</v>
      </c>
      <c r="I120" s="2">
        <v>7</v>
      </c>
      <c r="J120" s="6">
        <v>45</v>
      </c>
      <c r="K120">
        <v>0</v>
      </c>
      <c r="L120" s="3">
        <v>23</v>
      </c>
      <c r="M120" s="2">
        <v>1</v>
      </c>
    </row>
    <row r="121" spans="1:13" ht="15.75" x14ac:dyDescent="0.25">
      <c r="A121" s="2">
        <v>49</v>
      </c>
      <c r="B121" s="2">
        <v>3</v>
      </c>
      <c r="C121" s="5">
        <v>1.881</v>
      </c>
      <c r="D121" s="2">
        <v>85</v>
      </c>
      <c r="E121">
        <v>9</v>
      </c>
      <c r="F121" s="2">
        <v>1</v>
      </c>
      <c r="G121" s="9">
        <v>1</v>
      </c>
      <c r="H121" s="2">
        <v>46</v>
      </c>
      <c r="I121" s="2">
        <v>9</v>
      </c>
      <c r="J121" s="6">
        <v>36</v>
      </c>
      <c r="K121">
        <v>0</v>
      </c>
      <c r="L121" s="3">
        <v>17</v>
      </c>
      <c r="M121" s="2">
        <v>0</v>
      </c>
    </row>
    <row r="122" spans="1:13" ht="15.75" x14ac:dyDescent="0.25">
      <c r="A122" s="2">
        <v>46</v>
      </c>
      <c r="B122" s="2">
        <v>4</v>
      </c>
      <c r="C122" s="5">
        <v>2.6259999999999999</v>
      </c>
      <c r="D122" s="2">
        <v>74</v>
      </c>
      <c r="E122">
        <v>9</v>
      </c>
      <c r="F122" s="2">
        <v>2</v>
      </c>
      <c r="G122" s="9">
        <v>0</v>
      </c>
      <c r="H122" s="2">
        <v>50</v>
      </c>
      <c r="I122" s="2">
        <v>4</v>
      </c>
      <c r="J122" s="6">
        <v>50</v>
      </c>
      <c r="K122">
        <v>0</v>
      </c>
      <c r="L122" s="3">
        <v>21</v>
      </c>
      <c r="M122" s="2">
        <v>0</v>
      </c>
    </row>
    <row r="123" spans="1:13" ht="15.75" x14ac:dyDescent="0.25">
      <c r="A123" s="2">
        <v>53</v>
      </c>
      <c r="B123" s="2">
        <v>3</v>
      </c>
      <c r="C123" s="5">
        <v>0.56799999999999995</v>
      </c>
      <c r="D123" s="2">
        <v>109</v>
      </c>
      <c r="E123">
        <v>441</v>
      </c>
      <c r="F123" s="2">
        <v>3</v>
      </c>
      <c r="G123" s="9">
        <v>0</v>
      </c>
      <c r="H123" s="2">
        <v>44</v>
      </c>
      <c r="I123" s="2">
        <v>8</v>
      </c>
      <c r="J123" s="6">
        <v>45</v>
      </c>
      <c r="K123">
        <v>0</v>
      </c>
      <c r="L123" s="3">
        <v>34</v>
      </c>
      <c r="M123" s="2">
        <v>0</v>
      </c>
    </row>
    <row r="124" spans="1:13" ht="15.75" x14ac:dyDescent="0.25">
      <c r="A124" s="2">
        <v>62</v>
      </c>
      <c r="B124" s="2">
        <v>2</v>
      </c>
      <c r="C124" s="5">
        <v>0.879</v>
      </c>
      <c r="D124" s="2">
        <v>108</v>
      </c>
      <c r="E124">
        <v>64</v>
      </c>
      <c r="F124" s="2">
        <v>3</v>
      </c>
      <c r="G124" s="9">
        <v>1</v>
      </c>
      <c r="H124" s="2">
        <v>31</v>
      </c>
      <c r="I124" s="2">
        <v>10</v>
      </c>
      <c r="J124" s="6">
        <v>37</v>
      </c>
      <c r="K124">
        <v>1</v>
      </c>
      <c r="L124" s="3">
        <v>50</v>
      </c>
      <c r="M124" s="2">
        <v>0</v>
      </c>
    </row>
    <row r="125" spans="1:13" ht="15.75" x14ac:dyDescent="0.25">
      <c r="A125" s="2">
        <v>51</v>
      </c>
      <c r="B125" s="2">
        <v>4</v>
      </c>
      <c r="C125" s="5">
        <v>1.083</v>
      </c>
      <c r="D125" s="2">
        <v>100</v>
      </c>
      <c r="E125">
        <v>16</v>
      </c>
      <c r="F125" s="2">
        <v>2</v>
      </c>
      <c r="G125" s="9">
        <v>0</v>
      </c>
      <c r="H125" s="2">
        <v>53</v>
      </c>
      <c r="I125" s="2">
        <v>7</v>
      </c>
      <c r="J125" s="6">
        <v>34</v>
      </c>
      <c r="K125">
        <v>0</v>
      </c>
      <c r="L125" s="3">
        <v>28</v>
      </c>
      <c r="M125" s="2">
        <v>0</v>
      </c>
    </row>
    <row r="126" spans="1:13" ht="15.75" x14ac:dyDescent="0.25">
      <c r="A126" s="2">
        <v>70</v>
      </c>
      <c r="B126" s="2">
        <v>2</v>
      </c>
      <c r="C126" s="5">
        <v>0.82799999999999996</v>
      </c>
      <c r="D126" s="2">
        <v>105</v>
      </c>
      <c r="E126">
        <v>36</v>
      </c>
      <c r="F126" s="2">
        <v>3</v>
      </c>
      <c r="G126" s="9">
        <v>1</v>
      </c>
      <c r="H126" s="2">
        <v>37</v>
      </c>
      <c r="I126" s="2">
        <v>15</v>
      </c>
      <c r="J126" s="6">
        <v>37</v>
      </c>
      <c r="K126">
        <v>1</v>
      </c>
      <c r="L126" s="3">
        <v>75</v>
      </c>
      <c r="M126" s="2">
        <v>1</v>
      </c>
    </row>
    <row r="127" spans="1:13" ht="15.75" x14ac:dyDescent="0.25">
      <c r="A127" s="2">
        <v>56</v>
      </c>
      <c r="B127" s="2">
        <v>4</v>
      </c>
      <c r="C127" s="5">
        <v>1.56</v>
      </c>
      <c r="D127" s="2">
        <v>87</v>
      </c>
      <c r="E127">
        <v>576</v>
      </c>
      <c r="F127" s="2">
        <v>5</v>
      </c>
      <c r="G127" s="9">
        <v>0</v>
      </c>
      <c r="H127" s="2">
        <v>46</v>
      </c>
      <c r="I127" s="2">
        <v>1</v>
      </c>
      <c r="J127" s="6">
        <v>45</v>
      </c>
      <c r="K127">
        <v>0</v>
      </c>
      <c r="L127" s="3">
        <v>37</v>
      </c>
      <c r="M127" s="2">
        <v>1</v>
      </c>
    </row>
    <row r="128" spans="1:13" ht="15.75" x14ac:dyDescent="0.25">
      <c r="A128" s="2">
        <v>42</v>
      </c>
      <c r="B128" s="2">
        <v>4</v>
      </c>
      <c r="C128" s="5">
        <v>1.4279999999999999</v>
      </c>
      <c r="D128" s="2">
        <v>84</v>
      </c>
      <c r="E128">
        <v>1</v>
      </c>
      <c r="F128" s="2">
        <v>4</v>
      </c>
      <c r="G128" s="9">
        <v>0</v>
      </c>
      <c r="H128" s="2">
        <v>45</v>
      </c>
      <c r="I128" s="2">
        <v>5</v>
      </c>
      <c r="J128" s="6">
        <v>24</v>
      </c>
      <c r="K128">
        <v>0</v>
      </c>
      <c r="L128" s="3">
        <v>14</v>
      </c>
      <c r="M128" s="2">
        <v>1</v>
      </c>
    </row>
    <row r="129" spans="1:13" ht="15.75" x14ac:dyDescent="0.25">
      <c r="A129" s="2">
        <v>56</v>
      </c>
      <c r="B129" s="2">
        <v>2</v>
      </c>
      <c r="C129" s="5">
        <v>1.4039999999999999</v>
      </c>
      <c r="D129" s="2">
        <v>87</v>
      </c>
      <c r="E129">
        <v>9</v>
      </c>
      <c r="F129" s="2">
        <v>1</v>
      </c>
      <c r="G129" s="9">
        <v>0</v>
      </c>
      <c r="H129" s="2">
        <v>34</v>
      </c>
      <c r="I129" s="2">
        <v>8</v>
      </c>
      <c r="J129" s="6">
        <v>32</v>
      </c>
      <c r="K129">
        <v>0</v>
      </c>
      <c r="L129" s="3">
        <v>38</v>
      </c>
      <c r="M129" s="2">
        <v>1</v>
      </c>
    </row>
    <row r="130" spans="1:13" ht="15.75" x14ac:dyDescent="0.25">
      <c r="A130" s="2">
        <v>60</v>
      </c>
      <c r="B130" s="2">
        <v>2</v>
      </c>
      <c r="C130" s="5">
        <v>1.0720000000000001</v>
      </c>
      <c r="D130" s="2">
        <v>101</v>
      </c>
      <c r="E130">
        <v>25</v>
      </c>
      <c r="F130" s="2">
        <v>2</v>
      </c>
      <c r="G130" s="9">
        <v>1</v>
      </c>
      <c r="H130" s="2">
        <v>38</v>
      </c>
      <c r="I130" s="2">
        <v>13</v>
      </c>
      <c r="J130" s="6">
        <v>36</v>
      </c>
      <c r="K130">
        <v>1</v>
      </c>
      <c r="L130" s="3">
        <v>49</v>
      </c>
      <c r="M130" s="2">
        <v>1</v>
      </c>
    </row>
    <row r="131" spans="1:13" ht="15.75" x14ac:dyDescent="0.25">
      <c r="A131" s="2">
        <v>48</v>
      </c>
      <c r="B131" s="2">
        <v>2</v>
      </c>
      <c r="C131" s="5">
        <v>0.183</v>
      </c>
      <c r="D131" s="2">
        <v>130</v>
      </c>
      <c r="E131">
        <v>144</v>
      </c>
      <c r="F131" s="2">
        <v>4</v>
      </c>
      <c r="G131" s="9">
        <v>0</v>
      </c>
      <c r="H131" s="2">
        <v>37</v>
      </c>
      <c r="I131" s="2">
        <v>11</v>
      </c>
      <c r="J131" s="6">
        <v>38</v>
      </c>
      <c r="K131">
        <v>0</v>
      </c>
      <c r="L131" s="3">
        <v>22</v>
      </c>
      <c r="M131" s="2">
        <v>1</v>
      </c>
    </row>
    <row r="132" spans="1:13" ht="15.75" x14ac:dyDescent="0.25">
      <c r="A132" s="2">
        <v>88</v>
      </c>
      <c r="B132" s="2">
        <v>1</v>
      </c>
      <c r="C132" s="5">
        <v>1.6</v>
      </c>
      <c r="D132" s="2">
        <v>72</v>
      </c>
      <c r="E132">
        <v>144</v>
      </c>
      <c r="F132" s="2">
        <v>0</v>
      </c>
      <c r="G132" s="9">
        <v>1</v>
      </c>
      <c r="H132" s="2">
        <v>39</v>
      </c>
      <c r="I132" s="2">
        <v>18</v>
      </c>
      <c r="J132" s="6">
        <v>41</v>
      </c>
      <c r="K132">
        <v>1</v>
      </c>
      <c r="L132" s="3">
        <v>29</v>
      </c>
      <c r="M132" s="2">
        <v>1</v>
      </c>
    </row>
    <row r="133" spans="1:13" ht="15.75" x14ac:dyDescent="0.25">
      <c r="A133" s="2">
        <v>75</v>
      </c>
      <c r="B133" s="2">
        <v>4</v>
      </c>
      <c r="C133" s="5">
        <v>0.61199999999999999</v>
      </c>
      <c r="D133" s="2">
        <v>129</v>
      </c>
      <c r="E133">
        <v>25</v>
      </c>
      <c r="F133" s="2">
        <v>5</v>
      </c>
      <c r="G133" s="9">
        <v>1</v>
      </c>
      <c r="H133" s="2">
        <v>42</v>
      </c>
      <c r="I133" s="2">
        <v>15</v>
      </c>
      <c r="J133" s="6">
        <v>36</v>
      </c>
      <c r="K133">
        <v>1</v>
      </c>
      <c r="L133" s="3">
        <v>55</v>
      </c>
      <c r="M133" s="2">
        <v>0</v>
      </c>
    </row>
    <row r="134" spans="1:13" ht="15.75" x14ac:dyDescent="0.25">
      <c r="A134" s="2">
        <v>56</v>
      </c>
      <c r="B134" s="2">
        <v>4</v>
      </c>
      <c r="C134" s="5">
        <v>0.496</v>
      </c>
      <c r="D134" s="2">
        <v>100</v>
      </c>
      <c r="E134">
        <v>9</v>
      </c>
      <c r="F134" s="2">
        <v>3</v>
      </c>
      <c r="G134" s="9">
        <v>0</v>
      </c>
      <c r="H134" s="2">
        <v>54</v>
      </c>
      <c r="I134" s="2">
        <v>8</v>
      </c>
      <c r="J134" s="6">
        <v>31</v>
      </c>
      <c r="K134">
        <v>0</v>
      </c>
      <c r="L134" s="3">
        <v>37</v>
      </c>
      <c r="M134" s="2">
        <v>0</v>
      </c>
    </row>
    <row r="135" spans="1:13" ht="15.75" x14ac:dyDescent="0.25">
      <c r="A135" s="2">
        <v>60</v>
      </c>
      <c r="B135" s="2">
        <v>3</v>
      </c>
      <c r="C135" s="5">
        <v>1.8</v>
      </c>
      <c r="D135" s="2">
        <v>86</v>
      </c>
      <c r="E135">
        <v>289</v>
      </c>
      <c r="F135" s="2">
        <v>2</v>
      </c>
      <c r="G135" s="9">
        <v>1</v>
      </c>
      <c r="H135" s="2">
        <v>39</v>
      </c>
      <c r="I135" s="2">
        <v>9</v>
      </c>
      <c r="J135" s="6">
        <v>44</v>
      </c>
      <c r="K135">
        <v>0</v>
      </c>
      <c r="L135" s="3">
        <v>40</v>
      </c>
      <c r="M135" s="2">
        <v>1</v>
      </c>
    </row>
    <row r="136" spans="1:13" ht="15.75" x14ac:dyDescent="0.25">
      <c r="A136" s="2">
        <v>58</v>
      </c>
      <c r="B136" s="2">
        <v>1</v>
      </c>
      <c r="C136" s="5">
        <v>0.40300000000000002</v>
      </c>
      <c r="D136" s="2">
        <v>98</v>
      </c>
      <c r="E136">
        <v>36</v>
      </c>
      <c r="F136" s="2">
        <v>2</v>
      </c>
      <c r="G136" s="9">
        <v>1</v>
      </c>
      <c r="H136" s="2">
        <v>35</v>
      </c>
      <c r="I136" s="2">
        <v>16</v>
      </c>
      <c r="J136" s="6">
        <v>36</v>
      </c>
      <c r="K136">
        <v>1</v>
      </c>
      <c r="L136" s="3">
        <v>45</v>
      </c>
      <c r="M136" s="2">
        <v>0</v>
      </c>
    </row>
    <row r="137" spans="1:13" ht="15.75" x14ac:dyDescent="0.25">
      <c r="A137" s="2">
        <v>67</v>
      </c>
      <c r="B137" s="2">
        <v>3</v>
      </c>
      <c r="C137" s="5">
        <v>0.85599999999999998</v>
      </c>
      <c r="D137" s="2">
        <v>112</v>
      </c>
      <c r="E137">
        <v>100</v>
      </c>
      <c r="F137" s="2">
        <v>3</v>
      </c>
      <c r="G137" s="9">
        <v>0</v>
      </c>
      <c r="H137" s="2">
        <v>33</v>
      </c>
      <c r="I137" s="2">
        <v>1</v>
      </c>
      <c r="J137" s="6">
        <v>38</v>
      </c>
      <c r="K137">
        <v>0</v>
      </c>
      <c r="L137" s="3">
        <v>43</v>
      </c>
      <c r="M137" s="2">
        <v>1</v>
      </c>
    </row>
    <row r="138" spans="1:13" ht="15.75" x14ac:dyDescent="0.25">
      <c r="A138" s="2">
        <v>73</v>
      </c>
      <c r="B138" s="2">
        <v>2</v>
      </c>
      <c r="C138" s="5">
        <v>1.8360000000000001</v>
      </c>
      <c r="D138" s="2">
        <v>85</v>
      </c>
      <c r="E138">
        <v>225</v>
      </c>
      <c r="F138" s="2">
        <v>0</v>
      </c>
      <c r="G138" s="9">
        <v>1</v>
      </c>
      <c r="H138" s="2">
        <v>36</v>
      </c>
      <c r="I138" s="2">
        <v>7</v>
      </c>
      <c r="J138" s="6">
        <v>42</v>
      </c>
      <c r="K138">
        <v>1</v>
      </c>
      <c r="L138" s="3">
        <v>83</v>
      </c>
      <c r="M138" s="2">
        <v>0</v>
      </c>
    </row>
    <row r="139" spans="1:13" ht="15.75" x14ac:dyDescent="0.25">
      <c r="A139" s="2">
        <v>70</v>
      </c>
      <c r="B139" s="2">
        <v>6</v>
      </c>
      <c r="C139" s="5">
        <v>0.40799999999999997</v>
      </c>
      <c r="D139" s="2">
        <v>96</v>
      </c>
      <c r="E139">
        <v>400</v>
      </c>
      <c r="F139" s="2">
        <v>2</v>
      </c>
      <c r="G139" s="9">
        <v>0</v>
      </c>
      <c r="H139" s="2">
        <v>42</v>
      </c>
      <c r="I139" s="2">
        <v>7</v>
      </c>
      <c r="J139" s="6">
        <v>47</v>
      </c>
      <c r="K139">
        <v>0</v>
      </c>
      <c r="L139" s="3">
        <v>49</v>
      </c>
      <c r="M139" s="2">
        <v>0</v>
      </c>
    </row>
    <row r="140" spans="1:13" ht="15.75" x14ac:dyDescent="0.25">
      <c r="A140" s="2">
        <v>49</v>
      </c>
      <c r="B140" s="2">
        <v>1</v>
      </c>
      <c r="C140" s="5">
        <v>0.124</v>
      </c>
      <c r="D140" s="2">
        <v>150</v>
      </c>
      <c r="E140">
        <v>16</v>
      </c>
      <c r="F140" s="2">
        <v>3</v>
      </c>
      <c r="G140" s="9">
        <v>0</v>
      </c>
      <c r="H140" s="2">
        <v>29</v>
      </c>
      <c r="I140" s="2">
        <v>10</v>
      </c>
      <c r="J140" s="6">
        <v>32</v>
      </c>
      <c r="K140">
        <v>1</v>
      </c>
      <c r="L140" s="3">
        <v>24</v>
      </c>
      <c r="M140" s="2">
        <v>0</v>
      </c>
    </row>
    <row r="141" spans="1:13" ht="15.75" x14ac:dyDescent="0.25">
      <c r="A141" s="2">
        <v>55</v>
      </c>
      <c r="B141" s="2">
        <v>5</v>
      </c>
      <c r="C141" s="5">
        <v>8.5000000000000006E-2</v>
      </c>
      <c r="D141" s="2">
        <v>107</v>
      </c>
      <c r="E141">
        <v>121</v>
      </c>
      <c r="F141" s="2">
        <v>7</v>
      </c>
      <c r="G141" s="9">
        <v>0</v>
      </c>
      <c r="H141" s="2">
        <v>38</v>
      </c>
      <c r="I141" s="2">
        <v>4</v>
      </c>
      <c r="J141" s="6">
        <v>32</v>
      </c>
      <c r="K141">
        <v>0</v>
      </c>
      <c r="L141" s="3">
        <v>35</v>
      </c>
      <c r="M141" s="2">
        <v>1</v>
      </c>
    </row>
    <row r="142" spans="1:13" ht="15.75" x14ac:dyDescent="0.25">
      <c r="A142" s="2">
        <v>49</v>
      </c>
      <c r="B142" s="2">
        <v>4</v>
      </c>
      <c r="C142" s="5">
        <v>0.85199999999999998</v>
      </c>
      <c r="D142" s="2">
        <v>108</v>
      </c>
      <c r="E142">
        <v>169</v>
      </c>
      <c r="F142" s="2">
        <v>3</v>
      </c>
      <c r="G142" s="9">
        <v>0</v>
      </c>
      <c r="H142" s="2">
        <v>37</v>
      </c>
      <c r="I142" s="2">
        <v>9</v>
      </c>
      <c r="J142" s="6">
        <v>41</v>
      </c>
      <c r="K142">
        <v>0</v>
      </c>
      <c r="L142" s="3">
        <v>25</v>
      </c>
      <c r="M142" s="2">
        <v>1</v>
      </c>
    </row>
    <row r="143" spans="1:13" ht="15.75" x14ac:dyDescent="0.25">
      <c r="A143" s="2">
        <v>74</v>
      </c>
      <c r="B143" s="2">
        <v>2</v>
      </c>
      <c r="C143" s="5">
        <v>1.927</v>
      </c>
      <c r="D143" s="2">
        <v>78</v>
      </c>
      <c r="E143">
        <v>36</v>
      </c>
      <c r="F143" s="2">
        <v>2</v>
      </c>
      <c r="G143" s="9">
        <v>1</v>
      </c>
      <c r="H143" s="2">
        <v>29</v>
      </c>
      <c r="I143" s="2">
        <v>7</v>
      </c>
      <c r="J143" s="6">
        <v>38</v>
      </c>
      <c r="K143">
        <v>0</v>
      </c>
      <c r="L143" s="3">
        <v>58</v>
      </c>
      <c r="M143" s="2">
        <v>1</v>
      </c>
    </row>
    <row r="144" spans="1:13" ht="15.75" x14ac:dyDescent="0.25">
      <c r="A144" s="2">
        <v>53</v>
      </c>
      <c r="B144" s="2">
        <v>4</v>
      </c>
      <c r="C144" s="5">
        <v>1.018</v>
      </c>
      <c r="D144" s="2">
        <v>86</v>
      </c>
      <c r="E144">
        <v>16</v>
      </c>
      <c r="F144" s="2">
        <v>1</v>
      </c>
      <c r="G144" s="9">
        <v>1</v>
      </c>
      <c r="H144" s="2">
        <v>36</v>
      </c>
      <c r="I144" s="2">
        <v>10</v>
      </c>
      <c r="J144" s="6">
        <v>35</v>
      </c>
      <c r="K144">
        <v>0</v>
      </c>
      <c r="L144" s="3">
        <v>31</v>
      </c>
      <c r="M144" s="2">
        <v>0</v>
      </c>
    </row>
    <row r="145" spans="1:13" ht="15.75" x14ac:dyDescent="0.25">
      <c r="A145" s="2">
        <v>58</v>
      </c>
      <c r="B145" s="2">
        <v>5</v>
      </c>
      <c r="C145" s="5">
        <v>0.86399999999999999</v>
      </c>
      <c r="D145" s="2">
        <v>133</v>
      </c>
      <c r="E145">
        <v>169</v>
      </c>
      <c r="F145" s="2">
        <v>4</v>
      </c>
      <c r="G145" s="9">
        <v>0</v>
      </c>
      <c r="H145" s="2">
        <v>61</v>
      </c>
      <c r="I145" s="2">
        <v>8</v>
      </c>
      <c r="J145" s="6">
        <v>44</v>
      </c>
      <c r="K145">
        <v>0</v>
      </c>
      <c r="L145" s="3">
        <v>39</v>
      </c>
      <c r="M145" s="2">
        <v>1</v>
      </c>
    </row>
    <row r="146" spans="1:13" ht="15.75" x14ac:dyDescent="0.25">
      <c r="A146" s="2">
        <v>54</v>
      </c>
      <c r="B146" s="2">
        <v>3</v>
      </c>
      <c r="C146" s="5">
        <v>0.626</v>
      </c>
      <c r="D146" s="2">
        <v>107</v>
      </c>
      <c r="E146">
        <v>4</v>
      </c>
      <c r="F146" s="2">
        <v>2</v>
      </c>
      <c r="G146" s="9">
        <v>0</v>
      </c>
      <c r="H146" s="2">
        <v>38</v>
      </c>
      <c r="I146" s="2">
        <v>8</v>
      </c>
      <c r="J146" s="6">
        <v>28</v>
      </c>
      <c r="K146">
        <v>0</v>
      </c>
      <c r="L146" s="3">
        <v>26</v>
      </c>
      <c r="M146" s="2">
        <v>1</v>
      </c>
    </row>
    <row r="147" spans="1:13" ht="15.75" x14ac:dyDescent="0.25">
      <c r="A147" s="2">
        <v>55</v>
      </c>
      <c r="B147" s="2">
        <v>1</v>
      </c>
      <c r="C147" s="5">
        <v>1.3839999999999999</v>
      </c>
      <c r="D147" s="2">
        <v>100</v>
      </c>
      <c r="E147">
        <v>16</v>
      </c>
      <c r="F147" s="2">
        <v>2</v>
      </c>
      <c r="G147" s="9">
        <v>0</v>
      </c>
      <c r="H147" s="2">
        <v>27</v>
      </c>
      <c r="I147" s="2">
        <v>10</v>
      </c>
      <c r="J147" s="6">
        <v>34</v>
      </c>
      <c r="K147">
        <v>1</v>
      </c>
      <c r="L147" s="3">
        <v>94</v>
      </c>
      <c r="M147" s="2">
        <v>1</v>
      </c>
    </row>
    <row r="148" spans="1:13" ht="15.75" x14ac:dyDescent="0.25">
      <c r="A148" s="2">
        <v>65</v>
      </c>
      <c r="B148" s="2">
        <v>2</v>
      </c>
      <c r="C148" s="5">
        <v>0.59</v>
      </c>
      <c r="D148" s="2">
        <v>108</v>
      </c>
      <c r="E148">
        <v>9</v>
      </c>
      <c r="F148" s="2">
        <v>3</v>
      </c>
      <c r="G148" s="9">
        <v>1</v>
      </c>
      <c r="H148" s="2">
        <v>32</v>
      </c>
      <c r="I148" s="2">
        <v>10</v>
      </c>
      <c r="J148" s="6">
        <v>29</v>
      </c>
      <c r="K148">
        <v>0</v>
      </c>
      <c r="L148" s="3">
        <v>54</v>
      </c>
      <c r="M148" s="2">
        <v>1</v>
      </c>
    </row>
    <row r="149" spans="1:13" ht="15.75" x14ac:dyDescent="0.25">
      <c r="A149" s="2">
        <v>39</v>
      </c>
      <c r="B149" s="2">
        <v>2</v>
      </c>
      <c r="C149" s="5">
        <v>7.1999999999999995E-2</v>
      </c>
      <c r="D149" s="2">
        <v>155</v>
      </c>
      <c r="E149">
        <v>49</v>
      </c>
      <c r="F149" s="2">
        <v>7</v>
      </c>
      <c r="G149" s="9">
        <v>1</v>
      </c>
      <c r="H149" s="2">
        <v>44</v>
      </c>
      <c r="I149" s="2">
        <v>16</v>
      </c>
      <c r="J149" s="6">
        <v>35</v>
      </c>
      <c r="K149">
        <v>1</v>
      </c>
      <c r="L149" s="3">
        <v>8</v>
      </c>
      <c r="M149" s="2">
        <v>1</v>
      </c>
    </row>
    <row r="150" spans="1:13" ht="15.75" x14ac:dyDescent="0.25">
      <c r="A150" s="2">
        <v>42</v>
      </c>
      <c r="B150" s="2">
        <v>3</v>
      </c>
      <c r="C150" s="5">
        <v>1.2829999999999999</v>
      </c>
      <c r="D150" s="2">
        <v>90</v>
      </c>
      <c r="E150">
        <v>16</v>
      </c>
      <c r="F150" s="2">
        <v>4</v>
      </c>
      <c r="G150" s="9">
        <v>0</v>
      </c>
      <c r="H150" s="2">
        <v>37</v>
      </c>
      <c r="I150" s="2">
        <v>6</v>
      </c>
      <c r="J150" s="6">
        <v>36</v>
      </c>
      <c r="K150">
        <v>0</v>
      </c>
      <c r="L150" s="3">
        <v>17</v>
      </c>
      <c r="M150" s="2">
        <v>1</v>
      </c>
    </row>
    <row r="151" spans="1:13" ht="15.75" x14ac:dyDescent="0.25">
      <c r="A151" s="2">
        <v>89</v>
      </c>
      <c r="B151" s="2">
        <v>1</v>
      </c>
      <c r="C151" s="5">
        <v>7.4999999999999997E-2</v>
      </c>
      <c r="D151" s="2">
        <v>137</v>
      </c>
      <c r="E151">
        <v>36</v>
      </c>
      <c r="F151" s="2">
        <v>0</v>
      </c>
      <c r="G151" s="9">
        <v>1</v>
      </c>
      <c r="H151" s="2">
        <v>37</v>
      </c>
      <c r="I151" s="2">
        <v>13</v>
      </c>
      <c r="J151" s="6">
        <v>36</v>
      </c>
      <c r="K151">
        <v>1</v>
      </c>
      <c r="L151" s="3">
        <v>27</v>
      </c>
      <c r="M151" s="2">
        <v>1</v>
      </c>
    </row>
    <row r="152" spans="1:13" ht="15.75" x14ac:dyDescent="0.25">
      <c r="A152" s="2">
        <v>65</v>
      </c>
      <c r="B152" s="2">
        <v>5</v>
      </c>
      <c r="C152" s="5">
        <v>0.89900000000000002</v>
      </c>
      <c r="D152" s="2">
        <v>140</v>
      </c>
      <c r="E152">
        <v>36</v>
      </c>
      <c r="F152" s="2">
        <v>1</v>
      </c>
      <c r="G152" s="9">
        <v>1</v>
      </c>
      <c r="H152" s="2">
        <v>60</v>
      </c>
      <c r="I152" s="2">
        <v>9</v>
      </c>
      <c r="J152" s="6">
        <v>35</v>
      </c>
      <c r="K152">
        <v>0</v>
      </c>
      <c r="L152" s="3">
        <v>62</v>
      </c>
      <c r="M152" s="2">
        <v>0</v>
      </c>
    </row>
    <row r="153" spans="1:13" ht="15.75" x14ac:dyDescent="0.25">
      <c r="A153" s="2">
        <v>49</v>
      </c>
      <c r="B153" s="2">
        <v>4</v>
      </c>
      <c r="C153" s="5">
        <v>1.248</v>
      </c>
      <c r="D153" s="2">
        <v>98</v>
      </c>
      <c r="E153">
        <v>100</v>
      </c>
      <c r="F153" s="2">
        <v>2</v>
      </c>
      <c r="G153" s="9">
        <v>0</v>
      </c>
      <c r="H153" s="2">
        <v>53</v>
      </c>
      <c r="I153" s="2">
        <v>12</v>
      </c>
      <c r="J153" s="6">
        <v>42</v>
      </c>
      <c r="K153">
        <v>0</v>
      </c>
      <c r="L153" s="3">
        <v>25</v>
      </c>
      <c r="M153" s="2">
        <v>0</v>
      </c>
    </row>
    <row r="154" spans="1:13" ht="15.75" x14ac:dyDescent="0.25">
      <c r="A154" s="2">
        <v>51</v>
      </c>
      <c r="B154" s="2">
        <v>3</v>
      </c>
      <c r="C154" s="5">
        <v>0.23100000000000001</v>
      </c>
      <c r="D154" s="2">
        <v>111</v>
      </c>
      <c r="E154">
        <v>324</v>
      </c>
      <c r="F154" s="2">
        <v>5</v>
      </c>
      <c r="G154" s="9">
        <v>0</v>
      </c>
      <c r="H154" s="2">
        <v>41</v>
      </c>
      <c r="I154" s="2">
        <v>7</v>
      </c>
      <c r="J154" s="6">
        <v>49</v>
      </c>
      <c r="K154">
        <v>1</v>
      </c>
      <c r="L154" s="3">
        <v>29</v>
      </c>
      <c r="M154" s="2">
        <v>1</v>
      </c>
    </row>
    <row r="155" spans="1:13" ht="15.75" x14ac:dyDescent="0.25">
      <c r="A155" s="2">
        <v>53</v>
      </c>
      <c r="B155" s="2">
        <v>2</v>
      </c>
      <c r="C155" s="5">
        <v>1.512</v>
      </c>
      <c r="D155" s="2">
        <v>101</v>
      </c>
      <c r="E155">
        <v>49</v>
      </c>
      <c r="F155" s="2">
        <v>2</v>
      </c>
      <c r="G155" s="9">
        <v>0</v>
      </c>
      <c r="H155" s="2">
        <v>39</v>
      </c>
      <c r="I155" s="2">
        <v>13</v>
      </c>
      <c r="J155" s="6">
        <v>36</v>
      </c>
      <c r="K155">
        <v>0</v>
      </c>
      <c r="L155" s="3">
        <v>32</v>
      </c>
      <c r="M155" s="2">
        <v>1</v>
      </c>
    </row>
    <row r="156" spans="1:13" ht="15.75" x14ac:dyDescent="0.25">
      <c r="A156" s="2">
        <v>96</v>
      </c>
      <c r="B156" s="2">
        <v>4</v>
      </c>
      <c r="C156" s="5">
        <v>0.83099999999999996</v>
      </c>
      <c r="D156" s="2">
        <v>109</v>
      </c>
      <c r="E156">
        <v>1</v>
      </c>
      <c r="F156" s="2">
        <v>3</v>
      </c>
      <c r="G156" s="9">
        <v>0</v>
      </c>
      <c r="H156" s="2">
        <v>44</v>
      </c>
      <c r="I156" s="2">
        <v>10</v>
      </c>
      <c r="J156" s="6">
        <v>24</v>
      </c>
      <c r="K156">
        <v>0</v>
      </c>
      <c r="L156" s="3">
        <v>65</v>
      </c>
      <c r="M156" s="2">
        <v>1</v>
      </c>
    </row>
    <row r="157" spans="1:13" ht="15.75" x14ac:dyDescent="0.25">
      <c r="A157" s="2">
        <v>56</v>
      </c>
      <c r="B157" s="2">
        <v>3</v>
      </c>
      <c r="C157" s="5">
        <v>0.123</v>
      </c>
      <c r="D157" s="2">
        <v>132</v>
      </c>
      <c r="E157">
        <v>16</v>
      </c>
      <c r="F157" s="2">
        <v>3</v>
      </c>
      <c r="G157" s="9">
        <v>0</v>
      </c>
      <c r="H157" s="2">
        <v>45</v>
      </c>
      <c r="I157" s="2">
        <v>6</v>
      </c>
      <c r="J157" s="6">
        <v>31</v>
      </c>
      <c r="K157">
        <v>0</v>
      </c>
      <c r="L157" s="3">
        <v>36</v>
      </c>
      <c r="M157" s="2">
        <v>0</v>
      </c>
    </row>
    <row r="158" spans="1:13" ht="15.75" x14ac:dyDescent="0.25">
      <c r="A158" s="2">
        <v>79</v>
      </c>
      <c r="B158" s="2">
        <v>5</v>
      </c>
      <c r="C158" s="5">
        <v>0.13100000000000001</v>
      </c>
      <c r="D158" s="2">
        <v>137</v>
      </c>
      <c r="E158">
        <v>49</v>
      </c>
      <c r="F158" s="2">
        <v>4</v>
      </c>
      <c r="G158" s="9">
        <v>1</v>
      </c>
      <c r="H158" s="2">
        <v>38</v>
      </c>
      <c r="I158" s="2">
        <v>15</v>
      </c>
      <c r="J158" s="6">
        <v>39</v>
      </c>
      <c r="K158">
        <v>1</v>
      </c>
      <c r="L158" s="3">
        <v>39</v>
      </c>
      <c r="M158" s="2">
        <v>0</v>
      </c>
    </row>
    <row r="159" spans="1:13" ht="15.75" x14ac:dyDescent="0.25">
      <c r="A159" s="2">
        <v>64</v>
      </c>
      <c r="B159" s="2">
        <v>2</v>
      </c>
      <c r="C159" s="5">
        <v>1.5389999999999999</v>
      </c>
      <c r="D159" s="2">
        <v>72</v>
      </c>
      <c r="E159">
        <v>25</v>
      </c>
      <c r="F159" s="2">
        <v>4</v>
      </c>
      <c r="G159" s="9">
        <v>1</v>
      </c>
      <c r="H159" s="2">
        <v>36</v>
      </c>
      <c r="I159" s="2">
        <v>8</v>
      </c>
      <c r="J159" s="6">
        <v>35</v>
      </c>
      <c r="K159">
        <v>1</v>
      </c>
      <c r="L159" s="3">
        <v>50</v>
      </c>
      <c r="M159" s="2">
        <v>1</v>
      </c>
    </row>
    <row r="160" spans="1:13" ht="15.75" x14ac:dyDescent="0.25">
      <c r="A160" s="2">
        <v>67</v>
      </c>
      <c r="B160" s="2">
        <v>1</v>
      </c>
      <c r="C160" s="5">
        <v>0.63700000000000001</v>
      </c>
      <c r="D160" s="2">
        <v>76</v>
      </c>
      <c r="E160">
        <v>81</v>
      </c>
      <c r="F160" s="2">
        <v>4</v>
      </c>
      <c r="G160" s="9">
        <v>1</v>
      </c>
      <c r="H160" s="2">
        <v>30</v>
      </c>
      <c r="I160" s="2">
        <v>12</v>
      </c>
      <c r="J160" s="6">
        <v>37</v>
      </c>
      <c r="K160">
        <v>1</v>
      </c>
      <c r="L160" s="3">
        <v>49</v>
      </c>
      <c r="M160" s="2">
        <v>0</v>
      </c>
    </row>
    <row r="161" spans="1:13" ht="15.75" x14ac:dyDescent="0.25">
      <c r="A161" s="2">
        <v>65</v>
      </c>
      <c r="B161" s="2">
        <v>2</v>
      </c>
      <c r="C161" s="5">
        <v>0.27500000000000002</v>
      </c>
      <c r="D161" s="2">
        <v>124</v>
      </c>
      <c r="E161">
        <v>81</v>
      </c>
      <c r="F161" s="2">
        <v>1</v>
      </c>
      <c r="G161" s="9">
        <v>1</v>
      </c>
      <c r="H161" s="2">
        <v>34</v>
      </c>
      <c r="I161" s="2">
        <v>11</v>
      </c>
      <c r="J161" s="6">
        <v>40</v>
      </c>
      <c r="K161">
        <v>1</v>
      </c>
      <c r="L161" s="3">
        <v>59</v>
      </c>
      <c r="M161" s="2">
        <v>0</v>
      </c>
    </row>
    <row r="162" spans="1:13" ht="15.75" x14ac:dyDescent="0.25">
      <c r="A162" s="2">
        <v>89</v>
      </c>
      <c r="B162" s="2">
        <v>3</v>
      </c>
      <c r="C162" s="5">
        <v>0.71099999999999997</v>
      </c>
      <c r="D162" s="2">
        <v>99</v>
      </c>
      <c r="E162">
        <v>36</v>
      </c>
      <c r="F162" s="2">
        <v>4</v>
      </c>
      <c r="G162" s="9">
        <v>1</v>
      </c>
      <c r="H162" s="2">
        <v>47</v>
      </c>
      <c r="I162" s="2">
        <v>13</v>
      </c>
      <c r="J162" s="6">
        <v>37</v>
      </c>
      <c r="K162">
        <v>1</v>
      </c>
      <c r="L162" s="3">
        <v>89</v>
      </c>
      <c r="M162" s="2">
        <v>0</v>
      </c>
    </row>
    <row r="163" spans="1:13" ht="15.75" x14ac:dyDescent="0.25">
      <c r="A163" s="2">
        <v>53</v>
      </c>
      <c r="B163" s="2">
        <v>2</v>
      </c>
      <c r="C163" s="5">
        <v>1.2</v>
      </c>
      <c r="D163" s="2">
        <v>90</v>
      </c>
      <c r="E163">
        <v>100</v>
      </c>
      <c r="F163" s="2">
        <v>2</v>
      </c>
      <c r="G163" s="9">
        <v>1</v>
      </c>
      <c r="H163" s="2">
        <v>33</v>
      </c>
      <c r="I163" s="2">
        <v>8</v>
      </c>
      <c r="J163" s="6">
        <v>39</v>
      </c>
      <c r="K163">
        <v>1</v>
      </c>
      <c r="L163" s="3">
        <v>109</v>
      </c>
      <c r="M163" s="2">
        <v>1</v>
      </c>
    </row>
    <row r="164" spans="1:13" ht="15.75" x14ac:dyDescent="0.25">
      <c r="A164" s="2">
        <v>44</v>
      </c>
      <c r="B164" s="2">
        <v>4</v>
      </c>
      <c r="C164" s="5">
        <v>1.2270000000000001</v>
      </c>
      <c r="D164" s="2">
        <v>98</v>
      </c>
      <c r="E164">
        <v>196</v>
      </c>
      <c r="F164" s="2">
        <v>5</v>
      </c>
      <c r="G164" s="9">
        <v>0</v>
      </c>
      <c r="H164" s="2">
        <v>37</v>
      </c>
      <c r="I164" s="2">
        <v>10</v>
      </c>
      <c r="J164" s="6">
        <v>41</v>
      </c>
      <c r="K164">
        <v>0</v>
      </c>
      <c r="L164" s="3">
        <v>20</v>
      </c>
      <c r="M164" s="2">
        <v>1</v>
      </c>
    </row>
    <row r="165" spans="1:13" ht="15.75" x14ac:dyDescent="0.25">
      <c r="A165" s="2">
        <v>46</v>
      </c>
      <c r="B165" s="2">
        <v>1</v>
      </c>
      <c r="C165" s="5">
        <v>1.9630000000000001</v>
      </c>
      <c r="D165" s="2">
        <v>85</v>
      </c>
      <c r="E165">
        <v>49</v>
      </c>
      <c r="F165" s="2">
        <v>4</v>
      </c>
      <c r="G165" s="9">
        <v>0</v>
      </c>
      <c r="H165" s="2">
        <v>28</v>
      </c>
      <c r="I165" s="2">
        <v>10</v>
      </c>
      <c r="J165" s="6">
        <v>39</v>
      </c>
      <c r="K165">
        <v>0</v>
      </c>
      <c r="L165" s="3">
        <v>22</v>
      </c>
      <c r="M165" s="2">
        <v>1</v>
      </c>
    </row>
    <row r="166" spans="1:13" ht="15.75" x14ac:dyDescent="0.25">
      <c r="A166" s="2">
        <v>58</v>
      </c>
      <c r="B166" s="2">
        <v>3</v>
      </c>
      <c r="C166" s="5">
        <v>0.496</v>
      </c>
      <c r="D166" s="2">
        <v>136</v>
      </c>
      <c r="E166">
        <v>289</v>
      </c>
      <c r="F166" s="2">
        <v>2</v>
      </c>
      <c r="G166" s="9">
        <v>0</v>
      </c>
      <c r="H166" s="2">
        <v>42</v>
      </c>
      <c r="I166" s="2">
        <v>5</v>
      </c>
      <c r="J166" s="6">
        <v>43</v>
      </c>
      <c r="K166">
        <v>0</v>
      </c>
      <c r="L166" s="3">
        <v>39</v>
      </c>
      <c r="M166" s="2">
        <v>0</v>
      </c>
    </row>
    <row r="167" spans="1:13" ht="15.75" x14ac:dyDescent="0.25">
      <c r="A167" s="2">
        <v>62</v>
      </c>
      <c r="B167" s="2">
        <v>3</v>
      </c>
      <c r="C167" s="5">
        <v>0.42399999999999999</v>
      </c>
      <c r="D167" s="2">
        <v>75</v>
      </c>
      <c r="E167">
        <v>529</v>
      </c>
      <c r="F167" s="2">
        <v>2</v>
      </c>
      <c r="G167" s="9">
        <v>0</v>
      </c>
      <c r="H167" s="2">
        <v>49</v>
      </c>
      <c r="I167" s="2">
        <v>12</v>
      </c>
      <c r="J167" s="6">
        <v>48</v>
      </c>
      <c r="K167">
        <v>1</v>
      </c>
      <c r="L167" s="3">
        <v>43</v>
      </c>
      <c r="M167" s="2">
        <v>0</v>
      </c>
    </row>
    <row r="168" spans="1:13" ht="15.75" x14ac:dyDescent="0.25">
      <c r="A168" s="2">
        <v>62</v>
      </c>
      <c r="B168" s="2">
        <v>3</v>
      </c>
      <c r="C168" s="5">
        <v>1.1519999999999999</v>
      </c>
      <c r="D168" s="2">
        <v>96</v>
      </c>
      <c r="E168">
        <v>121</v>
      </c>
      <c r="F168" s="2">
        <v>2</v>
      </c>
      <c r="G168" s="9">
        <v>1</v>
      </c>
      <c r="H168" s="2">
        <v>42</v>
      </c>
      <c r="I168" s="2">
        <v>8</v>
      </c>
      <c r="J168" s="6">
        <v>42</v>
      </c>
      <c r="K168">
        <v>0</v>
      </c>
      <c r="L168" s="3">
        <v>49</v>
      </c>
      <c r="M168" s="2">
        <v>1</v>
      </c>
    </row>
    <row r="169" spans="1:13" ht="15.75" x14ac:dyDescent="0.25">
      <c r="A169" s="2">
        <v>46</v>
      </c>
      <c r="B169" s="2">
        <v>6</v>
      </c>
      <c r="C169" s="5">
        <v>1.4810000000000001</v>
      </c>
      <c r="D169" s="2">
        <v>97</v>
      </c>
      <c r="E169">
        <v>289</v>
      </c>
      <c r="F169" s="2">
        <v>3</v>
      </c>
      <c r="G169" s="9">
        <v>0</v>
      </c>
      <c r="H169" s="2">
        <v>40</v>
      </c>
      <c r="I169" s="2">
        <v>1</v>
      </c>
      <c r="J169" s="6">
        <v>47</v>
      </c>
      <c r="K169">
        <v>0</v>
      </c>
      <c r="L169" s="3">
        <v>24</v>
      </c>
      <c r="M169" s="2">
        <v>0</v>
      </c>
    </row>
    <row r="170" spans="1:13" ht="15.75" x14ac:dyDescent="0.25">
      <c r="A170" s="2">
        <v>66</v>
      </c>
      <c r="B170" s="2">
        <v>2</v>
      </c>
      <c r="C170" s="5">
        <v>2.2850000000000001</v>
      </c>
      <c r="D170" s="2">
        <v>124</v>
      </c>
      <c r="E170">
        <v>49</v>
      </c>
      <c r="F170" s="2">
        <v>3</v>
      </c>
      <c r="G170" s="9">
        <v>1</v>
      </c>
      <c r="H170" s="2">
        <v>32</v>
      </c>
      <c r="I170" s="2">
        <v>9</v>
      </c>
      <c r="J170" s="6">
        <v>32</v>
      </c>
      <c r="K170">
        <v>0</v>
      </c>
      <c r="L170" s="3">
        <v>62</v>
      </c>
      <c r="M170" s="2">
        <v>1</v>
      </c>
    </row>
    <row r="171" spans="1:13" ht="15.75" x14ac:dyDescent="0.25">
      <c r="A171" s="2">
        <v>56</v>
      </c>
      <c r="B171" s="2">
        <v>2</v>
      </c>
      <c r="C171" s="5">
        <v>0.29199999999999998</v>
      </c>
      <c r="D171" s="2">
        <v>111</v>
      </c>
      <c r="E171">
        <v>121</v>
      </c>
      <c r="F171" s="2">
        <v>3</v>
      </c>
      <c r="G171" s="9">
        <v>0</v>
      </c>
      <c r="H171" s="2">
        <v>34</v>
      </c>
      <c r="I171" s="2">
        <v>9</v>
      </c>
      <c r="J171" s="6">
        <v>38</v>
      </c>
      <c r="K171">
        <v>0</v>
      </c>
      <c r="L171" s="3">
        <v>30</v>
      </c>
      <c r="M171" s="2">
        <v>1</v>
      </c>
    </row>
    <row r="172" spans="1:13" ht="15.75" x14ac:dyDescent="0.25">
      <c r="A172" s="2">
        <v>82</v>
      </c>
      <c r="B172" s="2">
        <v>3</v>
      </c>
      <c r="C172" s="5">
        <v>0.88800000000000001</v>
      </c>
      <c r="D172" s="2">
        <v>147</v>
      </c>
      <c r="E172">
        <v>225</v>
      </c>
      <c r="F172" s="2">
        <v>5</v>
      </c>
      <c r="G172" s="9">
        <v>1</v>
      </c>
      <c r="H172" s="2">
        <v>40</v>
      </c>
      <c r="I172" s="2">
        <v>7</v>
      </c>
      <c r="J172" s="6">
        <v>42</v>
      </c>
      <c r="K172">
        <v>1</v>
      </c>
      <c r="L172" s="3">
        <v>61</v>
      </c>
      <c r="M172" s="2">
        <v>1</v>
      </c>
    </row>
    <row r="173" spans="1:13" ht="15.75" x14ac:dyDescent="0.25">
      <c r="A173" s="2">
        <v>44</v>
      </c>
      <c r="B173" s="2">
        <v>3</v>
      </c>
      <c r="C173" s="5">
        <v>2.3239999999999998</v>
      </c>
      <c r="D173" s="2">
        <v>101</v>
      </c>
      <c r="E173">
        <v>144</v>
      </c>
      <c r="F173" s="2">
        <v>2</v>
      </c>
      <c r="G173" s="9">
        <v>0</v>
      </c>
      <c r="H173" s="2">
        <v>49</v>
      </c>
      <c r="I173" s="2">
        <v>19</v>
      </c>
      <c r="J173" s="6">
        <v>32</v>
      </c>
      <c r="K173">
        <v>1</v>
      </c>
      <c r="L173" s="3">
        <v>21</v>
      </c>
      <c r="M173" s="2">
        <v>1</v>
      </c>
    </row>
    <row r="174" spans="1:13" ht="15.75" x14ac:dyDescent="0.25">
      <c r="A174" s="2">
        <v>44</v>
      </c>
      <c r="B174" s="2">
        <v>2</v>
      </c>
      <c r="C174" s="5">
        <v>0.19600000000000001</v>
      </c>
      <c r="D174" s="2">
        <v>111</v>
      </c>
      <c r="E174">
        <v>100</v>
      </c>
      <c r="F174" s="2">
        <v>3</v>
      </c>
      <c r="G174" s="9">
        <v>0</v>
      </c>
      <c r="H174" s="2">
        <v>33</v>
      </c>
      <c r="I174" s="2">
        <v>12</v>
      </c>
      <c r="J174" s="6">
        <v>40</v>
      </c>
      <c r="K174">
        <v>0</v>
      </c>
      <c r="L174" s="3">
        <v>15</v>
      </c>
      <c r="M174" s="2">
        <v>1</v>
      </c>
    </row>
    <row r="175" spans="1:13" ht="15.75" x14ac:dyDescent="0.25">
      <c r="A175" s="2">
        <v>51</v>
      </c>
      <c r="B175" s="2">
        <v>3</v>
      </c>
      <c r="C175" s="5">
        <v>0.18</v>
      </c>
      <c r="D175" s="2">
        <v>122</v>
      </c>
      <c r="E175">
        <v>225</v>
      </c>
      <c r="F175" s="2">
        <v>4</v>
      </c>
      <c r="G175" s="9">
        <v>1</v>
      </c>
      <c r="H175" s="2">
        <v>40</v>
      </c>
      <c r="I175" s="2">
        <v>8</v>
      </c>
      <c r="J175" s="6">
        <v>43</v>
      </c>
      <c r="K175">
        <v>1</v>
      </c>
      <c r="L175" s="3">
        <v>26</v>
      </c>
      <c r="M175" s="2">
        <v>1</v>
      </c>
    </row>
    <row r="176" spans="1:13" ht="15.75" x14ac:dyDescent="0.25">
      <c r="A176" s="2">
        <v>70</v>
      </c>
      <c r="B176" s="2">
        <v>3</v>
      </c>
      <c r="C176" s="5">
        <v>1.4159999999999999</v>
      </c>
      <c r="D176" s="2">
        <v>85</v>
      </c>
      <c r="E176">
        <v>169</v>
      </c>
      <c r="F176" s="2">
        <v>2</v>
      </c>
      <c r="G176" s="9">
        <v>1</v>
      </c>
      <c r="H176" s="2">
        <v>45</v>
      </c>
      <c r="I176" s="2">
        <v>6</v>
      </c>
      <c r="J176" s="6">
        <v>40</v>
      </c>
      <c r="K176">
        <v>0</v>
      </c>
      <c r="L176" s="3">
        <v>57</v>
      </c>
      <c r="M176" s="2">
        <v>1</v>
      </c>
    </row>
    <row r="177" spans="1:13" ht="15.75" x14ac:dyDescent="0.25">
      <c r="A177" s="2">
        <v>44</v>
      </c>
      <c r="B177" s="2">
        <v>3</v>
      </c>
      <c r="C177" s="5">
        <v>0.115</v>
      </c>
      <c r="D177" s="2">
        <v>137</v>
      </c>
      <c r="E177">
        <v>4</v>
      </c>
      <c r="F177" s="2">
        <v>3</v>
      </c>
      <c r="G177" s="9">
        <v>0</v>
      </c>
      <c r="H177" s="2">
        <v>46</v>
      </c>
      <c r="I177" s="2">
        <v>6</v>
      </c>
      <c r="J177" s="6">
        <v>29</v>
      </c>
      <c r="K177">
        <v>0</v>
      </c>
      <c r="L177" s="3">
        <v>19</v>
      </c>
      <c r="M177" s="2">
        <v>0</v>
      </c>
    </row>
    <row r="178" spans="1:13" ht="15.75" x14ac:dyDescent="0.25">
      <c r="A178" s="2">
        <v>75</v>
      </c>
      <c r="B178" s="2">
        <v>2</v>
      </c>
      <c r="C178" s="5">
        <v>0.995</v>
      </c>
      <c r="D178" s="2">
        <v>99</v>
      </c>
      <c r="E178">
        <v>49</v>
      </c>
      <c r="F178" s="2">
        <v>2</v>
      </c>
      <c r="G178" s="9">
        <v>1</v>
      </c>
      <c r="H178" s="2">
        <v>30</v>
      </c>
      <c r="I178" s="2">
        <v>10</v>
      </c>
      <c r="J178" s="6">
        <v>39</v>
      </c>
      <c r="K178">
        <v>1</v>
      </c>
      <c r="L178" s="3">
        <v>58</v>
      </c>
      <c r="M178" s="2">
        <v>1</v>
      </c>
    </row>
    <row r="179" spans="1:13" ht="15.75" x14ac:dyDescent="0.25">
      <c r="A179" s="2">
        <v>68</v>
      </c>
      <c r="B179" s="2">
        <v>2</v>
      </c>
      <c r="C179" s="5">
        <v>2.3519999999999999</v>
      </c>
      <c r="D179" s="2">
        <v>85</v>
      </c>
      <c r="E179">
        <v>16</v>
      </c>
      <c r="F179" s="2">
        <v>0</v>
      </c>
      <c r="G179" s="9">
        <v>1</v>
      </c>
      <c r="H179" s="2">
        <v>30</v>
      </c>
      <c r="I179" s="2">
        <v>12</v>
      </c>
      <c r="J179" s="6">
        <v>50</v>
      </c>
      <c r="K179">
        <v>1</v>
      </c>
      <c r="L179" s="3">
        <v>51</v>
      </c>
      <c r="M179" s="2">
        <v>1</v>
      </c>
    </row>
    <row r="180" spans="1:13" ht="15.75" x14ac:dyDescent="0.25">
      <c r="A180" s="2">
        <v>84</v>
      </c>
      <c r="B180" s="2">
        <v>2</v>
      </c>
      <c r="C180" s="5">
        <v>1.2589999999999999</v>
      </c>
      <c r="D180" s="2">
        <v>84</v>
      </c>
      <c r="E180">
        <v>81</v>
      </c>
      <c r="F180" s="2">
        <v>1</v>
      </c>
      <c r="G180" s="9">
        <v>1</v>
      </c>
      <c r="H180" s="2">
        <v>31</v>
      </c>
      <c r="I180" s="2">
        <v>8</v>
      </c>
      <c r="J180" s="6">
        <v>37</v>
      </c>
      <c r="K180">
        <v>1</v>
      </c>
      <c r="L180" s="3">
        <v>76</v>
      </c>
      <c r="M180" s="2">
        <v>1</v>
      </c>
    </row>
    <row r="181" spans="1:13" ht="15.75" x14ac:dyDescent="0.25">
      <c r="A181" s="2">
        <v>51</v>
      </c>
      <c r="B181" s="2">
        <v>4</v>
      </c>
      <c r="C181" s="5">
        <v>1.464</v>
      </c>
      <c r="D181" s="2">
        <v>115</v>
      </c>
      <c r="E181">
        <v>9</v>
      </c>
      <c r="F181" s="2">
        <v>4</v>
      </c>
      <c r="G181" s="9">
        <v>0</v>
      </c>
      <c r="H181" s="2">
        <v>46</v>
      </c>
      <c r="I181" s="2">
        <v>6</v>
      </c>
      <c r="J181" s="6">
        <v>33</v>
      </c>
      <c r="K181">
        <v>0</v>
      </c>
      <c r="L181" s="3">
        <v>31</v>
      </c>
      <c r="M181" s="2">
        <v>1</v>
      </c>
    </row>
    <row r="182" spans="1:13" ht="15.75" x14ac:dyDescent="0.25">
      <c r="A182" s="2">
        <v>88</v>
      </c>
      <c r="B182" s="2">
        <v>3</v>
      </c>
      <c r="C182" s="5">
        <v>0.504</v>
      </c>
      <c r="D182" s="2">
        <v>124</v>
      </c>
      <c r="E182">
        <v>25</v>
      </c>
      <c r="F182" s="2">
        <v>3</v>
      </c>
      <c r="G182" s="9">
        <v>1</v>
      </c>
      <c r="H182" s="2">
        <v>42</v>
      </c>
      <c r="I182" s="2">
        <v>9</v>
      </c>
      <c r="J182" s="6">
        <v>35</v>
      </c>
      <c r="K182">
        <v>1</v>
      </c>
      <c r="L182" s="3">
        <v>63</v>
      </c>
      <c r="M182" s="2">
        <v>0</v>
      </c>
    </row>
    <row r="183" spans="1:13" ht="15.75" x14ac:dyDescent="0.25">
      <c r="A183" s="2">
        <v>58</v>
      </c>
      <c r="B183" s="2">
        <v>3</v>
      </c>
      <c r="C183" s="5">
        <v>0.44700000000000001</v>
      </c>
      <c r="D183" s="2">
        <v>129</v>
      </c>
      <c r="E183">
        <v>361</v>
      </c>
      <c r="F183" s="2">
        <v>4</v>
      </c>
      <c r="G183" s="9">
        <v>0</v>
      </c>
      <c r="H183" s="2">
        <v>43</v>
      </c>
      <c r="I183" s="2">
        <v>10</v>
      </c>
      <c r="J183" s="6">
        <v>42</v>
      </c>
      <c r="K183">
        <v>0</v>
      </c>
      <c r="L183" s="3">
        <v>35</v>
      </c>
      <c r="M183" s="2">
        <v>1</v>
      </c>
    </row>
    <row r="184" spans="1:13" ht="15.75" x14ac:dyDescent="0.25">
      <c r="A184" s="2">
        <v>66</v>
      </c>
      <c r="B184" s="2">
        <v>3</v>
      </c>
      <c r="C184" s="5">
        <v>2.62</v>
      </c>
      <c r="D184" s="2">
        <v>102</v>
      </c>
      <c r="E184">
        <v>289</v>
      </c>
      <c r="F184" s="2">
        <v>2</v>
      </c>
      <c r="G184" s="9">
        <v>1</v>
      </c>
      <c r="H184" s="2">
        <v>39</v>
      </c>
      <c r="I184" s="2">
        <v>8</v>
      </c>
      <c r="J184" s="6">
        <v>50</v>
      </c>
      <c r="K184">
        <v>0</v>
      </c>
      <c r="L184" s="3">
        <v>48</v>
      </c>
      <c r="M184" s="2">
        <v>0</v>
      </c>
    </row>
    <row r="185" spans="1:13" ht="15.75" x14ac:dyDescent="0.25">
      <c r="A185" s="2">
        <v>55</v>
      </c>
      <c r="B185" s="2">
        <v>3</v>
      </c>
      <c r="C185" s="5">
        <v>1.1679999999999999</v>
      </c>
      <c r="D185" s="2">
        <v>114</v>
      </c>
      <c r="E185">
        <v>64</v>
      </c>
      <c r="F185" s="2">
        <v>3</v>
      </c>
      <c r="G185" s="9">
        <v>0</v>
      </c>
      <c r="H185" s="2">
        <v>52</v>
      </c>
      <c r="I185" s="2">
        <v>10</v>
      </c>
      <c r="J185" s="6">
        <v>40</v>
      </c>
      <c r="K185">
        <v>0</v>
      </c>
      <c r="L185" s="3">
        <v>34</v>
      </c>
      <c r="M185" s="2">
        <v>1</v>
      </c>
    </row>
    <row r="186" spans="1:13" ht="15.75" x14ac:dyDescent="0.25">
      <c r="A186" s="2">
        <v>60</v>
      </c>
      <c r="B186" s="2">
        <v>2</v>
      </c>
      <c r="C186" s="5">
        <v>3.2000000000000001E-2</v>
      </c>
      <c r="D186" s="2">
        <v>135</v>
      </c>
      <c r="E186">
        <v>81</v>
      </c>
      <c r="F186" s="2">
        <v>5</v>
      </c>
      <c r="G186" s="9">
        <v>1</v>
      </c>
      <c r="H186" s="2">
        <v>35</v>
      </c>
      <c r="I186" s="2">
        <v>8</v>
      </c>
      <c r="J186" s="6">
        <v>32</v>
      </c>
      <c r="K186">
        <v>0</v>
      </c>
      <c r="L186" s="3">
        <v>37</v>
      </c>
      <c r="M186" s="2">
        <v>1</v>
      </c>
    </row>
  </sheetData>
  <conditionalFormatting sqref="T4:T16">
    <cfRule type="cellIs" dxfId="8" priority="1" operator="greaterThan">
      <formula>0.05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5C79-5E4B-4AAB-852D-E8A5E4CFCD1A}">
  <dimension ref="A1:AS174"/>
  <sheetViews>
    <sheetView topLeftCell="K1" workbookViewId="0">
      <selection activeCell="T25" sqref="T25"/>
    </sheetView>
  </sheetViews>
  <sheetFormatPr defaultColWidth="8.85546875" defaultRowHeight="15" x14ac:dyDescent="0.25"/>
  <sheetData>
    <row r="1" spans="15:45" x14ac:dyDescent="0.25">
      <c r="O1" t="s">
        <v>95</v>
      </c>
      <c r="X1" t="s">
        <v>98</v>
      </c>
      <c r="AA1" t="s">
        <v>99</v>
      </c>
      <c r="AN1" t="s">
        <v>100</v>
      </c>
      <c r="AP1" t="s">
        <v>101</v>
      </c>
    </row>
    <row r="2" spans="15:45" ht="15.75" thickBot="1" x14ac:dyDescent="0.3">
      <c r="Q2" t="s">
        <v>96</v>
      </c>
      <c r="R2">
        <v>20</v>
      </c>
      <c r="T2" t="s">
        <v>97</v>
      </c>
      <c r="U2">
        <v>0.05</v>
      </c>
    </row>
    <row r="3" spans="15:45" ht="15.75" thickTop="1" x14ac:dyDescent="0.25">
      <c r="O3" s="52" t="s">
        <v>104</v>
      </c>
      <c r="P3" s="52" t="s">
        <v>105</v>
      </c>
      <c r="Q3" s="52" t="s">
        <v>106</v>
      </c>
      <c r="R3" s="52" t="s">
        <v>107</v>
      </c>
      <c r="S3" s="52" t="s">
        <v>108</v>
      </c>
      <c r="T3" s="52" t="s">
        <v>109</v>
      </c>
      <c r="U3" s="52" t="s">
        <v>110</v>
      </c>
      <c r="V3" s="52" t="s">
        <v>111</v>
      </c>
      <c r="X3" t="s">
        <v>112</v>
      </c>
      <c r="Y3" s="53">
        <v>-84.060286237702798</v>
      </c>
      <c r="AA3" s="56">
        <v>5.4434767617281636</v>
      </c>
      <c r="AB3" s="57">
        <v>-2.0049925985816286E-2</v>
      </c>
      <c r="AC3" s="57">
        <v>-3.7521494411473615E-2</v>
      </c>
      <c r="AD3" s="57">
        <v>2.6569796577518724E-2</v>
      </c>
      <c r="AE3" s="57">
        <v>2.2154784326905244E-3</v>
      </c>
      <c r="AF3" s="57">
        <v>-9.8331632422693188E-2</v>
      </c>
      <c r="AG3" s="57">
        <v>0.10521423220525429</v>
      </c>
      <c r="AH3" s="57">
        <v>-2.7757045662183951E-2</v>
      </c>
      <c r="AI3" s="57">
        <v>-3.1635811230452801E-3</v>
      </c>
      <c r="AJ3" s="57">
        <v>-8.2355486767930405E-2</v>
      </c>
      <c r="AK3" s="57">
        <v>-6.5895131512729313E-2</v>
      </c>
      <c r="AL3" s="58">
        <v>3.7333560739615176E-3</v>
      </c>
      <c r="AN3" s="53">
        <v>1.7763568394002505E-15</v>
      </c>
      <c r="AP3" t="s">
        <v>104</v>
      </c>
      <c r="AQ3" s="65" t="s">
        <v>113</v>
      </c>
      <c r="AR3" s="65" t="s">
        <v>114</v>
      </c>
      <c r="AS3" s="65" t="s">
        <v>55</v>
      </c>
    </row>
    <row r="4" spans="15:45" x14ac:dyDescent="0.25">
      <c r="O4" s="50" t="s">
        <v>115</v>
      </c>
      <c r="P4" s="50">
        <v>0.80631006654802739</v>
      </c>
      <c r="Q4" s="50">
        <v>2.3331259635365043</v>
      </c>
      <c r="R4" s="50">
        <v>0.11943394853591432</v>
      </c>
      <c r="S4" s="50">
        <v>0.72964923061956877</v>
      </c>
      <c r="T4" s="50">
        <v>2.2396286403120591</v>
      </c>
      <c r="U4" s="50" t="s">
        <v>104</v>
      </c>
      <c r="V4" s="50" t="s">
        <v>104</v>
      </c>
      <c r="X4" t="s">
        <v>116</v>
      </c>
      <c r="Y4" s="54">
        <v>-98.012729219055274</v>
      </c>
      <c r="AA4" s="59">
        <v>-2.0049925985816269E-2</v>
      </c>
      <c r="AB4" s="50">
        <v>4.9877138270026954E-4</v>
      </c>
      <c r="AC4" s="50">
        <v>2.2485456455712655E-4</v>
      </c>
      <c r="AD4" s="50">
        <v>9.0319002877137125E-4</v>
      </c>
      <c r="AE4" s="50">
        <v>-3.5609991549396615E-6</v>
      </c>
      <c r="AF4" s="50">
        <v>5.0477324037302284E-4</v>
      </c>
      <c r="AG4" s="50">
        <v>-2.7146860865833833E-3</v>
      </c>
      <c r="AH4" s="50">
        <v>-9.9753197308384087E-5</v>
      </c>
      <c r="AI4" s="50">
        <v>-3.0298494301461721E-5</v>
      </c>
      <c r="AJ4" s="50">
        <v>5.384421410152894E-5</v>
      </c>
      <c r="AK4" s="50">
        <v>-7.1066955826618245E-4</v>
      </c>
      <c r="AL4" s="60">
        <v>-2.0102008484540956E-4</v>
      </c>
      <c r="AN4" s="54">
        <v>1.7763568394002505E-14</v>
      </c>
      <c r="AP4" t="s">
        <v>117</v>
      </c>
      <c r="AQ4" s="56">
        <v>83</v>
      </c>
      <c r="AR4" s="58">
        <v>27</v>
      </c>
      <c r="AS4">
        <v>110</v>
      </c>
    </row>
    <row r="5" spans="15:45" x14ac:dyDescent="0.25">
      <c r="O5" s="50" t="s">
        <v>34</v>
      </c>
      <c r="P5" s="50">
        <v>3.512106602052123E-2</v>
      </c>
      <c r="Q5" s="50">
        <v>2.2333190159497529E-2</v>
      </c>
      <c r="R5" s="50">
        <v>2.4730554342149214</v>
      </c>
      <c r="S5" s="50">
        <v>0.11581259669393584</v>
      </c>
      <c r="T5" s="50">
        <v>1.0357450947463767</v>
      </c>
      <c r="U5" s="50">
        <v>0.99138613144571308</v>
      </c>
      <c r="V5" s="50">
        <v>1.0820888726038467</v>
      </c>
      <c r="X5" t="s">
        <v>118</v>
      </c>
      <c r="Y5" s="54">
        <v>27.904885962704952</v>
      </c>
      <c r="AA5" s="59">
        <v>-3.7521494411472331E-2</v>
      </c>
      <c r="AB5" s="50">
        <v>2.2485456455712761E-4</v>
      </c>
      <c r="AC5" s="50">
        <v>3.3201198730822223E-2</v>
      </c>
      <c r="AD5" s="50">
        <v>3.587066914344223E-3</v>
      </c>
      <c r="AE5" s="50">
        <v>7.3739280130947666E-6</v>
      </c>
      <c r="AF5" s="50">
        <v>-2.4427352547448981E-3</v>
      </c>
      <c r="AG5" s="50">
        <v>-5.352469866799053E-3</v>
      </c>
      <c r="AH5" s="50">
        <v>-1.9125806408835772E-3</v>
      </c>
      <c r="AI5" s="50">
        <v>1.0432561197211737E-3</v>
      </c>
      <c r="AJ5" s="50">
        <v>-2.095725126702024E-4</v>
      </c>
      <c r="AK5" s="50">
        <v>2.0604244762847931E-2</v>
      </c>
      <c r="AL5" s="60">
        <v>-7.7086993472139204E-5</v>
      </c>
      <c r="AN5" s="54">
        <v>4.6629367034256575E-15</v>
      </c>
      <c r="AP5" t="s">
        <v>119</v>
      </c>
      <c r="AQ5" s="61">
        <v>13</v>
      </c>
      <c r="AR5" s="63">
        <v>27</v>
      </c>
      <c r="AS5">
        <v>40</v>
      </c>
    </row>
    <row r="6" spans="15:45" x14ac:dyDescent="0.25">
      <c r="O6" s="50" t="s">
        <v>22</v>
      </c>
      <c r="P6" s="50">
        <v>-0.12196250583959388</v>
      </c>
      <c r="Q6" s="50">
        <v>0.18221196099823486</v>
      </c>
      <c r="R6" s="50">
        <v>0.44802155944038052</v>
      </c>
      <c r="S6" s="50">
        <v>0.50327598463793799</v>
      </c>
      <c r="T6" s="50">
        <v>0.8851815570197229</v>
      </c>
      <c r="U6" s="50">
        <v>0.61934588197621232</v>
      </c>
      <c r="V6" s="50">
        <v>1.2651192357777798</v>
      </c>
      <c r="X6" t="s">
        <v>57</v>
      </c>
      <c r="Y6" s="54">
        <v>11</v>
      </c>
      <c r="AA6" s="59">
        <v>2.6569796577520455E-2</v>
      </c>
      <c r="AB6" s="50">
        <v>9.0319002877134978E-4</v>
      </c>
      <c r="AC6" s="50">
        <v>3.5870669143441753E-3</v>
      </c>
      <c r="AD6" s="50">
        <v>0.10986430183017747</v>
      </c>
      <c r="AE6" s="50">
        <v>1.4315260175014436E-4</v>
      </c>
      <c r="AF6" s="50">
        <v>1.4522915158388838E-2</v>
      </c>
      <c r="AG6" s="50">
        <v>-1.0750304726096248E-2</v>
      </c>
      <c r="AH6" s="50">
        <v>-2.3575482710438745E-3</v>
      </c>
      <c r="AI6" s="50">
        <v>3.1107430953636311E-3</v>
      </c>
      <c r="AJ6" s="50">
        <v>-4.1059402658216978E-3</v>
      </c>
      <c r="AK6" s="50">
        <v>-1.3854912799306056E-2</v>
      </c>
      <c r="AL6" s="60">
        <v>-1.8483911376238404E-4</v>
      </c>
      <c r="AN6" s="54">
        <v>3.2656169435263394E-15</v>
      </c>
      <c r="AP6" t="s">
        <v>55</v>
      </c>
      <c r="AQ6">
        <v>96</v>
      </c>
      <c r="AR6">
        <v>54</v>
      </c>
      <c r="AS6">
        <v>150</v>
      </c>
    </row>
    <row r="7" spans="15:45" x14ac:dyDescent="0.25">
      <c r="O7" s="50" t="s">
        <v>12</v>
      </c>
      <c r="P7" s="50">
        <v>0.67634946353793013</v>
      </c>
      <c r="Q7" s="50">
        <v>0.33145784321716798</v>
      </c>
      <c r="R7" s="50">
        <v>4.1637601041250818</v>
      </c>
      <c r="S7" s="50">
        <v>4.1297628988051005E-2</v>
      </c>
      <c r="T7" s="50">
        <v>1.9666851559658314</v>
      </c>
      <c r="U7" s="50">
        <v>1.0270637761049821</v>
      </c>
      <c r="V7" s="50">
        <v>3.7659302106483716</v>
      </c>
      <c r="X7" t="s">
        <v>108</v>
      </c>
      <c r="Y7" s="54">
        <v>3.347709875311744E-3</v>
      </c>
      <c r="AA7" s="59">
        <v>2.2154784326905278E-3</v>
      </c>
      <c r="AB7" s="50">
        <v>-3.5609991549397305E-6</v>
      </c>
      <c r="AC7" s="50">
        <v>7.3739280130926414E-6</v>
      </c>
      <c r="AD7" s="50">
        <v>1.431526017501465E-4</v>
      </c>
      <c r="AE7" s="50">
        <v>4.1937637036893363E-6</v>
      </c>
      <c r="AF7" s="50">
        <v>-1.3042064601510502E-5</v>
      </c>
      <c r="AG7" s="50">
        <v>2.0023119562579246E-4</v>
      </c>
      <c r="AH7" s="50">
        <v>-1.231593137003882E-5</v>
      </c>
      <c r="AI7" s="50">
        <v>1.9148180993095779E-5</v>
      </c>
      <c r="AJ7" s="50">
        <v>-5.9762398758087207E-5</v>
      </c>
      <c r="AK7" s="50">
        <v>-2.6407956500568081E-5</v>
      </c>
      <c r="AL7" s="60">
        <v>-1.2693568142381047E-6</v>
      </c>
      <c r="AN7" s="54">
        <v>5.631051180898794E-13</v>
      </c>
      <c r="AP7" t="s">
        <v>120</v>
      </c>
      <c r="AQ7">
        <v>0.86458333333333337</v>
      </c>
      <c r="AR7">
        <v>0.5</v>
      </c>
      <c r="AS7">
        <v>0.73333333333333328</v>
      </c>
    </row>
    <row r="8" spans="15:45" x14ac:dyDescent="0.25">
      <c r="O8" s="50" t="s">
        <v>69</v>
      </c>
      <c r="P8" s="50">
        <v>8.6750914723013415E-4</v>
      </c>
      <c r="Q8" s="50">
        <v>2.0478680874727435E-3</v>
      </c>
      <c r="R8" s="50">
        <v>0.17945029183831071</v>
      </c>
      <c r="S8" s="50">
        <v>0.67184607721344791</v>
      </c>
      <c r="T8" s="50">
        <v>1.0008678855421245</v>
      </c>
      <c r="U8" s="50">
        <v>0.99685870567260615</v>
      </c>
      <c r="V8" s="50">
        <v>1.0048931895856454</v>
      </c>
      <c r="X8" t="s">
        <v>121</v>
      </c>
      <c r="Y8" s="54">
        <v>0.1423533768779075</v>
      </c>
      <c r="AA8" s="59">
        <v>-9.8331632422692786E-2</v>
      </c>
      <c r="AB8" s="50">
        <v>5.0477324037302707E-4</v>
      </c>
      <c r="AC8" s="50">
        <v>-2.4427352547449007E-3</v>
      </c>
      <c r="AD8" s="50">
        <v>1.4522915158388845E-2</v>
      </c>
      <c r="AE8" s="50">
        <v>-1.3042064601510603E-5</v>
      </c>
      <c r="AF8" s="50">
        <v>2.1152887216234102E-2</v>
      </c>
      <c r="AG8" s="50">
        <v>7.5531551628318537E-3</v>
      </c>
      <c r="AH8" s="50">
        <v>-5.0701832541663648E-4</v>
      </c>
      <c r="AI8" s="50">
        <v>5.3608977929664762E-4</v>
      </c>
      <c r="AJ8" s="50">
        <v>7.1182066919607719E-4</v>
      </c>
      <c r="AK8" s="50">
        <v>-9.6434585703935698E-3</v>
      </c>
      <c r="AL8" s="60">
        <v>-4.480591858666536E-5</v>
      </c>
      <c r="AN8" s="54">
        <v>6.3282712403633923E-15</v>
      </c>
    </row>
    <row r="9" spans="15:45" x14ac:dyDescent="0.25">
      <c r="O9" s="50" t="s">
        <v>16</v>
      </c>
      <c r="P9" s="50">
        <v>0.32844964282831524</v>
      </c>
      <c r="Q9" s="50">
        <v>0.14544032183763264</v>
      </c>
      <c r="R9" s="50">
        <v>5.0999736712657393</v>
      </c>
      <c r="S9" s="50">
        <v>2.3926206648521964E-2</v>
      </c>
      <c r="T9" s="50">
        <v>1.3888133018572861</v>
      </c>
      <c r="U9" s="50">
        <v>1.044347042203901</v>
      </c>
      <c r="V9" s="50">
        <v>1.846897927096492</v>
      </c>
      <c r="X9" t="s">
        <v>122</v>
      </c>
      <c r="Y9" s="54">
        <v>0.16975344914974277</v>
      </c>
      <c r="AA9" s="59">
        <v>0.10521423220525548</v>
      </c>
      <c r="AB9" s="50">
        <v>-2.7146860865833724E-3</v>
      </c>
      <c r="AC9" s="50">
        <v>-5.3524698667990738E-3</v>
      </c>
      <c r="AD9" s="50">
        <v>-1.0750304726096201E-2</v>
      </c>
      <c r="AE9" s="50">
        <v>2.0023119562579276E-4</v>
      </c>
      <c r="AF9" s="50">
        <v>7.5531551628318372E-3</v>
      </c>
      <c r="AG9" s="50">
        <v>0.23233172978961639</v>
      </c>
      <c r="AH9" s="50">
        <v>2.2812326625676238E-3</v>
      </c>
      <c r="AI9" s="50">
        <v>-4.4183133268740592E-3</v>
      </c>
      <c r="AJ9" s="50">
        <v>-2.0810411973261706E-3</v>
      </c>
      <c r="AK9" s="50">
        <v>-1.8492836591506735E-2</v>
      </c>
      <c r="AL9" s="60">
        <v>-7.8109099584476778E-4</v>
      </c>
      <c r="AN9" s="54">
        <v>-1.2212453270876722E-15</v>
      </c>
      <c r="AP9" t="s">
        <v>102</v>
      </c>
      <c r="AQ9" s="64">
        <v>0.5</v>
      </c>
    </row>
    <row r="10" spans="15:45" x14ac:dyDescent="0.25">
      <c r="O10" s="50" t="s">
        <v>19</v>
      </c>
      <c r="P10" s="50">
        <v>-0.5663852737195546</v>
      </c>
      <c r="Q10" s="50">
        <v>0.48200801838726332</v>
      </c>
      <c r="R10" s="50">
        <v>1.3807510432469221</v>
      </c>
      <c r="S10" s="50">
        <v>0.23997325878448283</v>
      </c>
      <c r="T10" s="50">
        <v>0.56757335746807747</v>
      </c>
      <c r="U10" s="50">
        <v>0.22066630956101385</v>
      </c>
      <c r="V10" s="50">
        <v>1.459849112211282</v>
      </c>
      <c r="X10" t="s">
        <v>123</v>
      </c>
      <c r="Y10" s="54">
        <v>0.23275419368901337</v>
      </c>
      <c r="AA10" s="59">
        <v>-2.7757045662184194E-2</v>
      </c>
      <c r="AB10" s="50">
        <v>-9.9753197308386865E-5</v>
      </c>
      <c r="AC10" s="50">
        <v>-1.9125806408835629E-3</v>
      </c>
      <c r="AD10" s="50">
        <v>-2.3575482710438793E-3</v>
      </c>
      <c r="AE10" s="50">
        <v>-1.2315931370038935E-5</v>
      </c>
      <c r="AF10" s="50">
        <v>-5.0701832541663573E-4</v>
      </c>
      <c r="AG10" s="50">
        <v>2.2812326625676516E-3</v>
      </c>
      <c r="AH10" s="50">
        <v>1.0116555682554097E-3</v>
      </c>
      <c r="AI10" s="50">
        <v>-6.292173482845047E-4</v>
      </c>
      <c r="AJ10" s="50">
        <v>1.8428260575421198E-4</v>
      </c>
      <c r="AK10" s="50">
        <v>5.2363823522755754E-3</v>
      </c>
      <c r="AL10" s="60">
        <v>-8.7529649560935288E-6</v>
      </c>
      <c r="AN10" s="54">
        <v>1.4654943925052066E-13</v>
      </c>
    </row>
    <row r="11" spans="15:45" x14ac:dyDescent="0.25">
      <c r="O11" s="50" t="s">
        <v>20</v>
      </c>
      <c r="P11" s="50">
        <v>-9.6750135860482575E-2</v>
      </c>
      <c r="Q11" s="50">
        <v>3.1806533420908882E-2</v>
      </c>
      <c r="R11" s="50">
        <v>9.2527428136082221</v>
      </c>
      <c r="S11" s="50">
        <v>2.3514297837120557E-3</v>
      </c>
      <c r="T11" s="50">
        <v>0.90778280016647706</v>
      </c>
      <c r="U11" s="50">
        <v>0.85291976688468851</v>
      </c>
      <c r="V11" s="50">
        <v>0.96617483176410079</v>
      </c>
      <c r="X11" t="s">
        <v>124</v>
      </c>
      <c r="Y11" s="54">
        <v>192.1205724754056</v>
      </c>
      <c r="AA11" s="59">
        <v>-3.163581123045405E-3</v>
      </c>
      <c r="AB11" s="50">
        <v>-3.0298494301457361E-5</v>
      </c>
      <c r="AC11" s="50">
        <v>1.0432561197211616E-3</v>
      </c>
      <c r="AD11" s="50">
        <v>3.1107430953636081E-3</v>
      </c>
      <c r="AE11" s="50">
        <v>1.9148180993095593E-5</v>
      </c>
      <c r="AF11" s="50">
        <v>5.3608977929666117E-4</v>
      </c>
      <c r="AG11" s="50">
        <v>-4.4183133268740895E-3</v>
      </c>
      <c r="AH11" s="50">
        <v>-6.2921734828450611E-4</v>
      </c>
      <c r="AI11" s="50">
        <v>3.3654866189789662E-3</v>
      </c>
      <c r="AJ11" s="50">
        <v>-1.1882234711167149E-4</v>
      </c>
      <c r="AK11" s="50">
        <v>-1.4445896934629512E-2</v>
      </c>
      <c r="AL11" s="60">
        <v>5.8978261486957375E-5</v>
      </c>
      <c r="AN11" s="54">
        <v>3.5527136788005009E-15</v>
      </c>
      <c r="AP11" t="s">
        <v>103</v>
      </c>
      <c r="AQ11" s="64">
        <v>0.75597993827160481</v>
      </c>
    </row>
    <row r="12" spans="15:45" x14ac:dyDescent="0.25">
      <c r="O12" s="50" t="s">
        <v>21</v>
      </c>
      <c r="P12" s="50">
        <v>0.12740989975546024</v>
      </c>
      <c r="Q12" s="50">
        <v>5.8012814265289481E-2</v>
      </c>
      <c r="R12" s="50">
        <v>4.823457762141186</v>
      </c>
      <c r="S12" s="50">
        <v>2.8074971290987794E-2</v>
      </c>
      <c r="T12" s="50">
        <v>1.1358825203375946</v>
      </c>
      <c r="U12" s="50">
        <v>1.013801243018478</v>
      </c>
      <c r="V12" s="50">
        <v>1.2726647445873864</v>
      </c>
      <c r="X12" t="s">
        <v>125</v>
      </c>
      <c r="Y12" s="55">
        <v>228.24819600456067</v>
      </c>
      <c r="AA12" s="59">
        <v>-8.2355486767930391E-2</v>
      </c>
      <c r="AB12" s="50">
        <v>5.3844214101532152E-5</v>
      </c>
      <c r="AC12" s="50">
        <v>-2.0957251267016548E-4</v>
      </c>
      <c r="AD12" s="50">
        <v>-4.1059402658216526E-3</v>
      </c>
      <c r="AE12" s="50">
        <v>-5.9762398758087139E-5</v>
      </c>
      <c r="AF12" s="50">
        <v>7.1182066919608922E-4</v>
      </c>
      <c r="AG12" s="50">
        <v>-2.0810411973261615E-3</v>
      </c>
      <c r="AH12" s="50">
        <v>1.8428260575420425E-4</v>
      </c>
      <c r="AI12" s="50">
        <v>-1.1882234711167269E-4</v>
      </c>
      <c r="AJ12" s="50">
        <v>2.1228546061809856E-3</v>
      </c>
      <c r="AK12" s="50">
        <v>-1.4229812985984624E-3</v>
      </c>
      <c r="AL12" s="60">
        <v>4.3182971577607458E-5</v>
      </c>
      <c r="AN12" s="54">
        <v>7.1054273576010019E-14</v>
      </c>
    </row>
    <row r="13" spans="15:45" x14ac:dyDescent="0.25">
      <c r="O13" s="50" t="s">
        <v>23</v>
      </c>
      <c r="P13" s="50">
        <v>-9.0674686695781173E-3</v>
      </c>
      <c r="Q13" s="50">
        <v>4.6074446346982087E-2</v>
      </c>
      <c r="R13" s="50">
        <v>3.8730390594999241E-2</v>
      </c>
      <c r="S13" s="50">
        <v>0.84398375169344175</v>
      </c>
      <c r="T13" s="50">
        <v>0.99097351685259738</v>
      </c>
      <c r="U13" s="50">
        <v>0.90540608418439605</v>
      </c>
      <c r="V13" s="50">
        <v>1.0846276916592976</v>
      </c>
      <c r="AA13" s="59">
        <v>-6.5895131512727578E-2</v>
      </c>
      <c r="AB13" s="50">
        <v>-7.1066955826622473E-4</v>
      </c>
      <c r="AC13" s="50">
        <v>2.0604244762847931E-2</v>
      </c>
      <c r="AD13" s="50">
        <v>-1.3854912799305953E-2</v>
      </c>
      <c r="AE13" s="50">
        <v>-2.6407956500564994E-5</v>
      </c>
      <c r="AF13" s="50">
        <v>-9.6434585703936287E-3</v>
      </c>
      <c r="AG13" s="50">
        <v>-1.8492836591506429E-2</v>
      </c>
      <c r="AH13" s="50">
        <v>5.2363823522755806E-3</v>
      </c>
      <c r="AI13" s="50">
        <v>-1.4445896934629492E-2</v>
      </c>
      <c r="AJ13" s="50">
        <v>-1.4229812985984778E-3</v>
      </c>
      <c r="AK13" s="50">
        <v>0.27279009578199881</v>
      </c>
      <c r="AL13" s="60">
        <v>-9.970505141571359E-4</v>
      </c>
      <c r="AN13" s="54">
        <v>1.6653345369377348E-16</v>
      </c>
    </row>
    <row r="14" spans="15:45" x14ac:dyDescent="0.25">
      <c r="O14" s="50" t="s">
        <v>33</v>
      </c>
      <c r="P14" s="50">
        <v>-1.5711620402585353</v>
      </c>
      <c r="Q14" s="50">
        <v>0.52229311289925973</v>
      </c>
      <c r="R14" s="50">
        <v>9.0492660654443764</v>
      </c>
      <c r="S14" s="50">
        <v>2.6280029438440211E-3</v>
      </c>
      <c r="T14" s="50">
        <v>0.20780356589074639</v>
      </c>
      <c r="U14" s="50">
        <v>7.4657989775303246E-2</v>
      </c>
      <c r="V14" s="50">
        <v>0.57840188473966148</v>
      </c>
      <c r="AA14" s="61">
        <v>3.73335607396146E-3</v>
      </c>
      <c r="AB14" s="62">
        <v>-2.0102008484540931E-4</v>
      </c>
      <c r="AC14" s="62">
        <v>-7.7086993472137171E-5</v>
      </c>
      <c r="AD14" s="62">
        <v>-1.8483911376239247E-4</v>
      </c>
      <c r="AE14" s="62">
        <v>-1.2693568142381629E-6</v>
      </c>
      <c r="AF14" s="62">
        <v>-4.480591858666246E-5</v>
      </c>
      <c r="AG14" s="62">
        <v>-7.8109099584476214E-4</v>
      </c>
      <c r="AH14" s="62">
        <v>-8.7529649560948383E-6</v>
      </c>
      <c r="AI14" s="62">
        <v>5.8978261486959456E-5</v>
      </c>
      <c r="AJ14" s="62">
        <v>4.3182971577609518E-5</v>
      </c>
      <c r="AK14" s="62">
        <v>-9.9705051415715671E-4</v>
      </c>
      <c r="AL14" s="63">
        <v>1.8807607149563661E-4</v>
      </c>
      <c r="AN14" s="55">
        <v>7.1054273576010019E-14</v>
      </c>
    </row>
    <row r="15" spans="15:45" x14ac:dyDescent="0.25">
      <c r="O15" s="51" t="s">
        <v>24</v>
      </c>
      <c r="P15" s="51">
        <v>7.5888157329259557E-3</v>
      </c>
      <c r="Q15" s="51">
        <v>1.3714082962255904E-2</v>
      </c>
      <c r="R15" s="51">
        <v>0.30620654594883057</v>
      </c>
      <c r="S15" s="51">
        <v>0.58001738334786324</v>
      </c>
      <c r="T15" s="51">
        <v>1.0076176837735829</v>
      </c>
      <c r="U15" s="51">
        <v>0.98089457412524028</v>
      </c>
      <c r="V15" s="51">
        <v>1.0350688274106079</v>
      </c>
    </row>
    <row r="18" spans="1:17" x14ac:dyDescent="0.25">
      <c r="Q18" s="50" t="s">
        <v>288</v>
      </c>
    </row>
    <row r="24" spans="1:17" ht="15.75" x14ac:dyDescent="0.25">
      <c r="A24" s="11" t="s">
        <v>34</v>
      </c>
      <c r="B24" s="11" t="s">
        <v>22</v>
      </c>
      <c r="C24" s="11" t="s">
        <v>12</v>
      </c>
      <c r="D24" s="11" t="s">
        <v>69</v>
      </c>
      <c r="E24" s="11" t="s">
        <v>16</v>
      </c>
      <c r="F24" s="11" t="s">
        <v>19</v>
      </c>
      <c r="G24" s="11" t="s">
        <v>20</v>
      </c>
      <c r="H24" s="11" t="s">
        <v>21</v>
      </c>
      <c r="I24" s="11" t="s">
        <v>23</v>
      </c>
      <c r="J24" s="11" t="s">
        <v>33</v>
      </c>
      <c r="K24" s="11" t="s">
        <v>24</v>
      </c>
      <c r="L24" s="11" t="s">
        <v>18</v>
      </c>
    </row>
    <row r="25" spans="1:17" ht="15.75" x14ac:dyDescent="0.25">
      <c r="A25" s="2">
        <v>60</v>
      </c>
      <c r="B25" s="2">
        <v>2</v>
      </c>
      <c r="C25" s="5">
        <v>0.71199999999999997</v>
      </c>
      <c r="D25">
        <v>100</v>
      </c>
      <c r="E25" s="2">
        <v>3</v>
      </c>
      <c r="F25" s="9">
        <v>0</v>
      </c>
      <c r="G25" s="2">
        <v>33</v>
      </c>
      <c r="H25" s="2">
        <v>12</v>
      </c>
      <c r="I25" s="6">
        <v>38</v>
      </c>
      <c r="J25">
        <v>1</v>
      </c>
      <c r="K25" s="3">
        <v>46</v>
      </c>
      <c r="L25" s="2">
        <v>1</v>
      </c>
    </row>
    <row r="26" spans="1:17" ht="15.75" x14ac:dyDescent="0.25">
      <c r="A26" s="2">
        <v>69</v>
      </c>
      <c r="B26" s="2">
        <v>1</v>
      </c>
      <c r="C26" s="5">
        <v>9.0999999999999998E-2</v>
      </c>
      <c r="D26">
        <v>64</v>
      </c>
      <c r="E26" s="2">
        <v>3</v>
      </c>
      <c r="F26" s="9">
        <v>0</v>
      </c>
      <c r="G26" s="2">
        <v>33</v>
      </c>
      <c r="H26" s="2">
        <v>16</v>
      </c>
      <c r="I26" s="6">
        <v>36</v>
      </c>
      <c r="J26">
        <v>1</v>
      </c>
      <c r="K26" s="3">
        <v>73</v>
      </c>
      <c r="L26" s="2">
        <v>1</v>
      </c>
    </row>
    <row r="27" spans="1:17" ht="15.75" x14ac:dyDescent="0.25">
      <c r="A27" s="2">
        <v>79</v>
      </c>
      <c r="B27" s="2">
        <v>2</v>
      </c>
      <c r="C27" s="5">
        <v>1.72</v>
      </c>
      <c r="D27">
        <v>49</v>
      </c>
      <c r="E27" s="2">
        <v>1</v>
      </c>
      <c r="F27" s="9">
        <v>1</v>
      </c>
      <c r="G27" s="2">
        <v>40</v>
      </c>
      <c r="H27" s="2">
        <v>13</v>
      </c>
      <c r="I27" s="6">
        <v>39</v>
      </c>
      <c r="J27">
        <v>1</v>
      </c>
      <c r="K27" s="3">
        <v>64</v>
      </c>
      <c r="L27" s="2">
        <v>1</v>
      </c>
    </row>
    <row r="28" spans="1:17" ht="15.75" x14ac:dyDescent="0.25">
      <c r="A28" s="2">
        <v>66</v>
      </c>
      <c r="B28" s="2">
        <v>2</v>
      </c>
      <c r="C28" s="5">
        <v>1.3720000000000001</v>
      </c>
      <c r="D28">
        <v>49</v>
      </c>
      <c r="E28" s="2">
        <v>1</v>
      </c>
      <c r="F28" s="9">
        <v>1</v>
      </c>
      <c r="G28" s="2">
        <v>29</v>
      </c>
      <c r="H28" s="2">
        <v>10</v>
      </c>
      <c r="I28" s="6">
        <v>38</v>
      </c>
      <c r="J28">
        <v>0</v>
      </c>
      <c r="K28" s="3">
        <v>66</v>
      </c>
      <c r="L28" s="2">
        <v>1</v>
      </c>
    </row>
    <row r="29" spans="1:17" ht="15.75" x14ac:dyDescent="0.25">
      <c r="A29" s="2">
        <v>51</v>
      </c>
      <c r="B29" s="2">
        <v>3</v>
      </c>
      <c r="C29" s="5">
        <v>0.93500000000000005</v>
      </c>
      <c r="D29">
        <v>225</v>
      </c>
      <c r="E29" s="2">
        <v>4</v>
      </c>
      <c r="F29" s="9">
        <v>0</v>
      </c>
      <c r="G29" s="2">
        <v>36</v>
      </c>
      <c r="H29" s="2">
        <v>4</v>
      </c>
      <c r="I29" s="6">
        <v>40</v>
      </c>
      <c r="J29">
        <v>0</v>
      </c>
      <c r="K29" s="3">
        <v>29</v>
      </c>
      <c r="L29" s="2">
        <v>1</v>
      </c>
    </row>
    <row r="30" spans="1:17" ht="15.75" x14ac:dyDescent="0.25">
      <c r="A30" s="2">
        <v>62</v>
      </c>
      <c r="B30" s="2">
        <v>4</v>
      </c>
      <c r="C30" s="5">
        <v>2.0190000000000001</v>
      </c>
      <c r="D30">
        <v>36</v>
      </c>
      <c r="E30" s="2">
        <v>0</v>
      </c>
      <c r="F30" s="9">
        <v>1</v>
      </c>
      <c r="G30" s="2">
        <v>32</v>
      </c>
      <c r="H30" s="2">
        <v>15</v>
      </c>
      <c r="I30" s="6">
        <v>37</v>
      </c>
      <c r="J30">
        <v>1</v>
      </c>
      <c r="K30" s="3">
        <v>40</v>
      </c>
      <c r="L30" s="2">
        <v>1</v>
      </c>
    </row>
    <row r="31" spans="1:17" ht="15.75" x14ac:dyDescent="0.25">
      <c r="A31" s="2">
        <v>61</v>
      </c>
      <c r="B31" s="2">
        <v>3</v>
      </c>
      <c r="C31" s="5">
        <v>0.66200000000000003</v>
      </c>
      <c r="D31">
        <v>49</v>
      </c>
      <c r="E31" s="2">
        <v>2</v>
      </c>
      <c r="F31" s="9">
        <v>1</v>
      </c>
      <c r="G31" s="2">
        <v>52</v>
      </c>
      <c r="H31" s="2">
        <v>15</v>
      </c>
      <c r="I31" s="6">
        <v>37</v>
      </c>
      <c r="J31">
        <v>0</v>
      </c>
      <c r="K31" s="3">
        <v>69</v>
      </c>
      <c r="L31" s="2">
        <v>1</v>
      </c>
    </row>
    <row r="32" spans="1:17" ht="15.75" x14ac:dyDescent="0.25">
      <c r="A32" s="2">
        <v>59</v>
      </c>
      <c r="B32" s="2">
        <v>3</v>
      </c>
      <c r="C32" s="5">
        <v>0.7</v>
      </c>
      <c r="D32">
        <v>36</v>
      </c>
      <c r="E32" s="2">
        <v>2</v>
      </c>
      <c r="F32" s="9">
        <v>0</v>
      </c>
      <c r="G32" s="2">
        <v>41</v>
      </c>
      <c r="H32" s="2">
        <v>4</v>
      </c>
      <c r="I32" s="6">
        <v>36</v>
      </c>
      <c r="J32">
        <v>0</v>
      </c>
      <c r="K32" s="3">
        <v>45</v>
      </c>
      <c r="L32" s="2">
        <v>1</v>
      </c>
    </row>
    <row r="33" spans="1:12" ht="15.75" x14ac:dyDescent="0.25">
      <c r="A33" s="2">
        <v>65</v>
      </c>
      <c r="B33" s="2">
        <v>5</v>
      </c>
      <c r="C33" s="5">
        <v>0.93700000000000006</v>
      </c>
      <c r="D33">
        <v>64</v>
      </c>
      <c r="E33" s="2">
        <v>4</v>
      </c>
      <c r="F33" s="9">
        <v>1</v>
      </c>
      <c r="G33" s="2">
        <v>31</v>
      </c>
      <c r="H33" s="2">
        <v>12</v>
      </c>
      <c r="I33" s="6">
        <v>40</v>
      </c>
      <c r="J33">
        <v>1</v>
      </c>
      <c r="K33" s="3">
        <v>42</v>
      </c>
      <c r="L33" s="2">
        <v>0</v>
      </c>
    </row>
    <row r="34" spans="1:12" ht="15.75" x14ac:dyDescent="0.25">
      <c r="A34" s="2">
        <v>55</v>
      </c>
      <c r="B34" s="2">
        <v>2</v>
      </c>
      <c r="C34" s="5">
        <v>6.5000000000000002E-2</v>
      </c>
      <c r="D34">
        <v>256</v>
      </c>
      <c r="E34" s="2">
        <v>3</v>
      </c>
      <c r="F34" s="9">
        <v>0</v>
      </c>
      <c r="G34" s="2">
        <v>42</v>
      </c>
      <c r="H34" s="2">
        <v>13</v>
      </c>
      <c r="I34" s="6">
        <v>34</v>
      </c>
      <c r="J34">
        <v>1</v>
      </c>
      <c r="K34" s="3">
        <v>34</v>
      </c>
      <c r="L34" s="2">
        <v>0</v>
      </c>
    </row>
    <row r="35" spans="1:12" ht="15.75" x14ac:dyDescent="0.25">
      <c r="A35" s="2">
        <v>65</v>
      </c>
      <c r="B35" s="2">
        <v>2</v>
      </c>
      <c r="C35" s="5">
        <v>2.1440000000000001</v>
      </c>
      <c r="D35">
        <v>100</v>
      </c>
      <c r="E35" s="2">
        <v>2</v>
      </c>
      <c r="F35" s="9">
        <v>0</v>
      </c>
      <c r="G35" s="2">
        <v>32</v>
      </c>
      <c r="H35" s="2">
        <v>8</v>
      </c>
      <c r="I35" s="6">
        <v>40</v>
      </c>
      <c r="J35">
        <v>1</v>
      </c>
      <c r="K35" s="3">
        <v>51</v>
      </c>
      <c r="L35" s="2">
        <v>1</v>
      </c>
    </row>
    <row r="36" spans="1:12" ht="15.75" x14ac:dyDescent="0.25">
      <c r="A36" s="2">
        <v>74</v>
      </c>
      <c r="B36" s="2">
        <v>5</v>
      </c>
      <c r="C36" s="5">
        <v>0.248</v>
      </c>
      <c r="D36">
        <v>49</v>
      </c>
      <c r="E36" s="2">
        <v>1</v>
      </c>
      <c r="F36" s="9">
        <v>1</v>
      </c>
      <c r="G36" s="2">
        <v>39</v>
      </c>
      <c r="H36" s="2">
        <v>21</v>
      </c>
      <c r="I36" s="6">
        <v>40</v>
      </c>
      <c r="J36">
        <v>1</v>
      </c>
      <c r="K36" s="3">
        <v>86</v>
      </c>
      <c r="L36" s="2">
        <v>1</v>
      </c>
    </row>
    <row r="37" spans="1:12" ht="15.75" x14ac:dyDescent="0.25">
      <c r="A37" s="2">
        <v>43</v>
      </c>
      <c r="B37" s="2">
        <v>3</v>
      </c>
      <c r="C37" s="5">
        <v>1.607</v>
      </c>
      <c r="D37">
        <v>529</v>
      </c>
      <c r="E37" s="2">
        <v>1</v>
      </c>
      <c r="F37" s="9">
        <v>0</v>
      </c>
      <c r="G37" s="2">
        <v>45</v>
      </c>
      <c r="H37" s="2">
        <v>8</v>
      </c>
      <c r="I37" s="6">
        <v>44</v>
      </c>
      <c r="J37">
        <v>0</v>
      </c>
      <c r="K37" s="3">
        <v>19</v>
      </c>
      <c r="L37" s="2">
        <v>0</v>
      </c>
    </row>
    <row r="38" spans="1:12" ht="15.75" x14ac:dyDescent="0.25">
      <c r="A38" s="2">
        <v>78</v>
      </c>
      <c r="B38" s="2">
        <v>4</v>
      </c>
      <c r="C38" s="5">
        <v>1.6240000000000001</v>
      </c>
      <c r="D38">
        <v>9</v>
      </c>
      <c r="E38" s="2">
        <v>5</v>
      </c>
      <c r="F38" s="9">
        <v>0</v>
      </c>
      <c r="G38" s="2">
        <v>39</v>
      </c>
      <c r="H38" s="2">
        <v>11</v>
      </c>
      <c r="I38" s="6">
        <v>36</v>
      </c>
      <c r="J38">
        <v>0</v>
      </c>
      <c r="K38" s="3">
        <v>59</v>
      </c>
      <c r="L38" s="2">
        <v>1</v>
      </c>
    </row>
    <row r="39" spans="1:12" ht="15.75" x14ac:dyDescent="0.25">
      <c r="A39" s="2">
        <v>67</v>
      </c>
      <c r="B39" s="2">
        <v>1</v>
      </c>
      <c r="C39" s="5">
        <v>0.05</v>
      </c>
      <c r="D39">
        <v>81</v>
      </c>
      <c r="E39" s="2">
        <v>4</v>
      </c>
      <c r="F39" s="9">
        <v>1</v>
      </c>
      <c r="G39" s="2">
        <v>31</v>
      </c>
      <c r="H39" s="2">
        <v>13</v>
      </c>
      <c r="I39" s="6">
        <v>38</v>
      </c>
      <c r="J39">
        <v>1</v>
      </c>
      <c r="K39" s="3">
        <v>70</v>
      </c>
      <c r="L39" s="2">
        <v>0</v>
      </c>
    </row>
    <row r="40" spans="1:12" ht="15.75" x14ac:dyDescent="0.25">
      <c r="A40" s="2">
        <v>62</v>
      </c>
      <c r="B40" s="2">
        <v>3</v>
      </c>
      <c r="C40" s="5">
        <v>0.58799999999999997</v>
      </c>
      <c r="D40">
        <v>256</v>
      </c>
      <c r="E40" s="2">
        <v>4</v>
      </c>
      <c r="F40" s="9">
        <v>1</v>
      </c>
      <c r="G40" s="2">
        <v>41</v>
      </c>
      <c r="H40" s="2">
        <v>10</v>
      </c>
      <c r="I40" s="6">
        <v>41</v>
      </c>
      <c r="J40">
        <v>1</v>
      </c>
      <c r="K40" s="3">
        <v>44</v>
      </c>
      <c r="L40" s="2">
        <v>1</v>
      </c>
    </row>
    <row r="41" spans="1:12" ht="15.75" x14ac:dyDescent="0.25">
      <c r="A41" s="2">
        <v>99</v>
      </c>
      <c r="B41" s="2">
        <v>2</v>
      </c>
      <c r="C41" s="5">
        <v>1.76</v>
      </c>
      <c r="D41">
        <v>81</v>
      </c>
      <c r="E41" s="2">
        <v>4</v>
      </c>
      <c r="F41" s="9">
        <v>1</v>
      </c>
      <c r="G41" s="2">
        <v>38</v>
      </c>
      <c r="H41" s="2">
        <v>12</v>
      </c>
      <c r="I41" s="6">
        <v>38</v>
      </c>
      <c r="J41">
        <v>1</v>
      </c>
      <c r="K41" s="3">
        <v>68</v>
      </c>
      <c r="L41" s="2">
        <v>0</v>
      </c>
    </row>
    <row r="42" spans="1:12" ht="15.75" x14ac:dyDescent="0.25">
      <c r="A42" s="2">
        <v>67</v>
      </c>
      <c r="B42" s="2">
        <v>1</v>
      </c>
      <c r="C42" s="5">
        <v>4.4999999999999998E-2</v>
      </c>
      <c r="D42">
        <v>64</v>
      </c>
      <c r="E42" s="2">
        <v>0</v>
      </c>
      <c r="F42" s="9">
        <v>1</v>
      </c>
      <c r="G42" s="2">
        <v>29</v>
      </c>
      <c r="H42" s="2">
        <v>13</v>
      </c>
      <c r="I42" s="6">
        <v>41</v>
      </c>
      <c r="J42">
        <v>1</v>
      </c>
      <c r="K42" s="3">
        <v>45</v>
      </c>
      <c r="L42" s="2">
        <v>1</v>
      </c>
    </row>
    <row r="43" spans="1:12" ht="15.75" x14ac:dyDescent="0.25">
      <c r="A43" s="2">
        <v>51</v>
      </c>
      <c r="B43" s="2">
        <v>2</v>
      </c>
      <c r="C43" s="5">
        <v>1</v>
      </c>
      <c r="D43">
        <v>144</v>
      </c>
      <c r="E43" s="2">
        <v>3</v>
      </c>
      <c r="F43" s="9">
        <v>0</v>
      </c>
      <c r="G43" s="2">
        <v>34</v>
      </c>
      <c r="H43" s="2">
        <v>6</v>
      </c>
      <c r="I43" s="6">
        <v>40</v>
      </c>
      <c r="J43">
        <v>0</v>
      </c>
      <c r="K43" s="3">
        <v>25</v>
      </c>
      <c r="L43" s="2">
        <v>1</v>
      </c>
    </row>
    <row r="44" spans="1:12" ht="15.75" x14ac:dyDescent="0.25">
      <c r="A44" s="2">
        <v>71</v>
      </c>
      <c r="B44" s="2">
        <v>2</v>
      </c>
      <c r="C44" s="5">
        <v>0.121</v>
      </c>
      <c r="D44">
        <v>169</v>
      </c>
      <c r="E44" s="2">
        <v>0</v>
      </c>
      <c r="F44" s="9">
        <v>1</v>
      </c>
      <c r="G44" s="2">
        <v>34</v>
      </c>
      <c r="H44" s="2">
        <v>8</v>
      </c>
      <c r="I44" s="6">
        <v>47</v>
      </c>
      <c r="J44">
        <v>1</v>
      </c>
      <c r="K44" s="3">
        <v>51</v>
      </c>
      <c r="L44" s="2">
        <v>0</v>
      </c>
    </row>
    <row r="45" spans="1:12" ht="15.75" x14ac:dyDescent="0.25">
      <c r="A45" s="2">
        <v>65</v>
      </c>
      <c r="B45" s="2">
        <v>3</v>
      </c>
      <c r="C45" s="5">
        <v>0.159</v>
      </c>
      <c r="D45">
        <v>9</v>
      </c>
      <c r="E45" s="2">
        <v>2</v>
      </c>
      <c r="F45" s="9">
        <v>1</v>
      </c>
      <c r="G45" s="2">
        <v>47</v>
      </c>
      <c r="H45" s="2">
        <v>14</v>
      </c>
      <c r="I45" s="6">
        <v>27</v>
      </c>
      <c r="J45">
        <v>1</v>
      </c>
      <c r="K45" s="3">
        <v>59</v>
      </c>
      <c r="L45" s="2">
        <v>0</v>
      </c>
    </row>
    <row r="46" spans="1:12" ht="15.75" x14ac:dyDescent="0.25">
      <c r="A46" s="2">
        <v>86</v>
      </c>
      <c r="B46" s="2">
        <v>2</v>
      </c>
      <c r="C46" s="5">
        <v>2.2839999999999998</v>
      </c>
      <c r="D46">
        <v>64</v>
      </c>
      <c r="E46" s="2">
        <v>0</v>
      </c>
      <c r="F46" s="9">
        <v>1</v>
      </c>
      <c r="G46" s="2">
        <v>38</v>
      </c>
      <c r="H46" s="2">
        <v>10</v>
      </c>
      <c r="I46" s="6">
        <v>32</v>
      </c>
      <c r="J46">
        <v>1</v>
      </c>
      <c r="K46" s="3">
        <v>78</v>
      </c>
      <c r="L46" s="2">
        <v>1</v>
      </c>
    </row>
    <row r="47" spans="1:12" ht="15.75" x14ac:dyDescent="0.25">
      <c r="A47" s="2">
        <v>51</v>
      </c>
      <c r="B47" s="2">
        <v>2</v>
      </c>
      <c r="C47" s="5">
        <v>0.79900000000000004</v>
      </c>
      <c r="D47">
        <v>64</v>
      </c>
      <c r="E47" s="2">
        <v>6</v>
      </c>
      <c r="F47" s="9">
        <v>1</v>
      </c>
      <c r="G47" s="2">
        <v>34</v>
      </c>
      <c r="H47" s="2">
        <v>12</v>
      </c>
      <c r="I47" s="6">
        <v>40</v>
      </c>
      <c r="J47">
        <v>0</v>
      </c>
      <c r="K47" s="3">
        <v>22</v>
      </c>
      <c r="L47" s="2">
        <v>1</v>
      </c>
    </row>
    <row r="48" spans="1:12" ht="15.75" x14ac:dyDescent="0.25">
      <c r="A48" s="2">
        <v>56</v>
      </c>
      <c r="B48" s="2">
        <v>1</v>
      </c>
      <c r="C48" s="5">
        <v>0.91100000000000003</v>
      </c>
      <c r="D48">
        <v>49</v>
      </c>
      <c r="E48" s="2">
        <v>2</v>
      </c>
      <c r="F48" s="9">
        <v>0</v>
      </c>
      <c r="G48" s="2">
        <v>30</v>
      </c>
      <c r="H48" s="2">
        <v>13</v>
      </c>
      <c r="I48" s="6">
        <v>38</v>
      </c>
      <c r="J48">
        <v>1</v>
      </c>
      <c r="K48" s="3">
        <v>34</v>
      </c>
      <c r="L48" s="2">
        <v>1</v>
      </c>
    </row>
    <row r="49" spans="1:12" ht="15.75" x14ac:dyDescent="0.25">
      <c r="A49" s="2">
        <v>60</v>
      </c>
      <c r="B49" s="2">
        <v>3</v>
      </c>
      <c r="C49" s="5">
        <v>0.81299999999999994</v>
      </c>
      <c r="D49">
        <v>9</v>
      </c>
      <c r="E49" s="2">
        <v>3</v>
      </c>
      <c r="F49" s="9">
        <v>0</v>
      </c>
      <c r="G49" s="2">
        <v>44</v>
      </c>
      <c r="H49" s="2">
        <v>8</v>
      </c>
      <c r="I49" s="6">
        <v>33</v>
      </c>
      <c r="J49">
        <v>0</v>
      </c>
      <c r="K49" s="3">
        <v>45</v>
      </c>
      <c r="L49" s="2">
        <v>1</v>
      </c>
    </row>
    <row r="50" spans="1:12" ht="15.75" x14ac:dyDescent="0.25">
      <c r="A50" s="2">
        <v>40</v>
      </c>
      <c r="B50" s="2">
        <v>3</v>
      </c>
      <c r="C50" s="5">
        <v>0.97599999999999998</v>
      </c>
      <c r="D50">
        <v>196</v>
      </c>
      <c r="E50" s="2">
        <v>2</v>
      </c>
      <c r="F50" s="9">
        <v>0</v>
      </c>
      <c r="G50" s="2">
        <v>37</v>
      </c>
      <c r="H50" s="2">
        <v>5</v>
      </c>
      <c r="I50" s="6">
        <v>40</v>
      </c>
      <c r="J50">
        <v>0</v>
      </c>
      <c r="K50" s="3">
        <v>9</v>
      </c>
      <c r="L50" s="2">
        <v>0</v>
      </c>
    </row>
    <row r="51" spans="1:12" ht="15.75" x14ac:dyDescent="0.25">
      <c r="A51" s="2">
        <v>85</v>
      </c>
      <c r="B51" s="2">
        <v>2</v>
      </c>
      <c r="C51" s="5">
        <v>1.86</v>
      </c>
      <c r="D51">
        <v>144</v>
      </c>
      <c r="E51" s="2">
        <v>2</v>
      </c>
      <c r="F51" s="9">
        <v>1</v>
      </c>
      <c r="G51" s="2">
        <v>37</v>
      </c>
      <c r="H51" s="2">
        <v>13</v>
      </c>
      <c r="I51" s="6">
        <v>42</v>
      </c>
      <c r="J51">
        <v>1</v>
      </c>
      <c r="K51" s="3">
        <v>62</v>
      </c>
      <c r="L51" s="2">
        <v>1</v>
      </c>
    </row>
    <row r="52" spans="1:12" ht="15.75" x14ac:dyDescent="0.25">
      <c r="A52" s="2">
        <v>35</v>
      </c>
      <c r="B52" s="2">
        <v>6</v>
      </c>
      <c r="C52" s="5">
        <v>4.7E-2</v>
      </c>
      <c r="D52">
        <v>36</v>
      </c>
      <c r="E52" s="2">
        <v>4</v>
      </c>
      <c r="F52" s="9">
        <v>0</v>
      </c>
      <c r="G52" s="2">
        <v>27</v>
      </c>
      <c r="H52" s="2">
        <v>5</v>
      </c>
      <c r="I52" s="6">
        <v>37</v>
      </c>
      <c r="J52">
        <v>0</v>
      </c>
      <c r="K52" s="3">
        <v>16</v>
      </c>
      <c r="L52" s="2">
        <v>1</v>
      </c>
    </row>
    <row r="53" spans="1:12" ht="15.75" x14ac:dyDescent="0.25">
      <c r="A53" s="2">
        <v>51</v>
      </c>
      <c r="B53" s="2">
        <v>2</v>
      </c>
      <c r="C53" s="5">
        <v>0.498</v>
      </c>
      <c r="D53">
        <v>36</v>
      </c>
      <c r="E53" s="2">
        <v>4</v>
      </c>
      <c r="F53" s="9">
        <v>0</v>
      </c>
      <c r="G53" s="2">
        <v>30</v>
      </c>
      <c r="H53" s="2">
        <v>5</v>
      </c>
      <c r="I53" s="6">
        <v>36</v>
      </c>
      <c r="J53">
        <v>0</v>
      </c>
      <c r="K53" s="3">
        <v>20</v>
      </c>
      <c r="L53" s="2">
        <v>1</v>
      </c>
    </row>
    <row r="54" spans="1:12" ht="15.75" x14ac:dyDescent="0.25">
      <c r="A54" s="2">
        <v>102</v>
      </c>
      <c r="B54" s="2">
        <v>2</v>
      </c>
      <c r="C54" s="5">
        <v>8.4000000000000005E-2</v>
      </c>
      <c r="D54">
        <v>144</v>
      </c>
      <c r="E54" s="2">
        <v>2</v>
      </c>
      <c r="F54" s="9">
        <v>1</v>
      </c>
      <c r="G54" s="2">
        <v>38</v>
      </c>
      <c r="H54" s="2">
        <v>11</v>
      </c>
      <c r="I54" s="6">
        <v>32</v>
      </c>
      <c r="J54">
        <v>1</v>
      </c>
      <c r="K54" s="3">
        <v>114</v>
      </c>
      <c r="L54" s="2">
        <v>1</v>
      </c>
    </row>
    <row r="55" spans="1:12" ht="15.75" x14ac:dyDescent="0.25">
      <c r="A55" s="2">
        <v>70</v>
      </c>
      <c r="B55" s="2">
        <v>3</v>
      </c>
      <c r="C55" s="5">
        <v>4.8000000000000001E-2</v>
      </c>
      <c r="D55">
        <v>196</v>
      </c>
      <c r="E55" s="2">
        <v>4</v>
      </c>
      <c r="F55" s="9">
        <v>1</v>
      </c>
      <c r="G55" s="2">
        <v>35</v>
      </c>
      <c r="H55" s="2">
        <v>11</v>
      </c>
      <c r="I55" s="6">
        <v>42</v>
      </c>
      <c r="J55">
        <v>0</v>
      </c>
      <c r="K55" s="3">
        <v>56</v>
      </c>
      <c r="L55" s="2">
        <v>1</v>
      </c>
    </row>
    <row r="56" spans="1:12" ht="15.75" x14ac:dyDescent="0.25">
      <c r="A56" s="2">
        <v>61</v>
      </c>
      <c r="B56" s="2">
        <v>5</v>
      </c>
      <c r="C56" s="5">
        <v>0.96</v>
      </c>
      <c r="D56">
        <v>49</v>
      </c>
      <c r="E56" s="2">
        <v>2</v>
      </c>
      <c r="F56" s="9">
        <v>1</v>
      </c>
      <c r="G56" s="2">
        <v>30</v>
      </c>
      <c r="H56" s="2">
        <v>10</v>
      </c>
      <c r="I56" s="6">
        <v>39</v>
      </c>
      <c r="J56">
        <v>1</v>
      </c>
      <c r="K56" s="3">
        <v>43</v>
      </c>
      <c r="L56" s="2">
        <v>1</v>
      </c>
    </row>
    <row r="57" spans="1:12" ht="15.75" x14ac:dyDescent="0.25">
      <c r="A57" s="2">
        <v>44</v>
      </c>
      <c r="B57" s="2">
        <v>2</v>
      </c>
      <c r="C57" s="5">
        <v>1.18</v>
      </c>
      <c r="D57">
        <v>9</v>
      </c>
      <c r="E57" s="2">
        <v>2</v>
      </c>
      <c r="F57" s="9">
        <v>0</v>
      </c>
      <c r="G57" s="2">
        <v>34</v>
      </c>
      <c r="H57" s="2">
        <v>6</v>
      </c>
      <c r="I57" s="6">
        <v>47</v>
      </c>
      <c r="J57">
        <v>0</v>
      </c>
      <c r="K57" s="3">
        <v>20</v>
      </c>
      <c r="L57" s="2">
        <v>0</v>
      </c>
    </row>
    <row r="58" spans="1:12" ht="15.75" x14ac:dyDescent="0.25">
      <c r="A58" s="2">
        <v>98</v>
      </c>
      <c r="B58" s="2">
        <v>3</v>
      </c>
      <c r="C58" s="5">
        <v>0.97399999999999998</v>
      </c>
      <c r="D58">
        <v>9</v>
      </c>
      <c r="E58" s="2">
        <v>1</v>
      </c>
      <c r="F58" s="9">
        <v>1</v>
      </c>
      <c r="G58" s="2">
        <v>37</v>
      </c>
      <c r="H58" s="2">
        <v>6</v>
      </c>
      <c r="I58" s="6">
        <v>32</v>
      </c>
      <c r="J58">
        <v>0</v>
      </c>
      <c r="K58" s="3">
        <v>106</v>
      </c>
      <c r="L58" s="2">
        <v>1</v>
      </c>
    </row>
    <row r="59" spans="1:12" ht="15.75" x14ac:dyDescent="0.25">
      <c r="A59" s="2">
        <v>53</v>
      </c>
      <c r="B59" s="2">
        <v>2</v>
      </c>
      <c r="C59" s="5">
        <v>1.3149999999999999</v>
      </c>
      <c r="D59">
        <v>16</v>
      </c>
      <c r="E59" s="2">
        <v>1</v>
      </c>
      <c r="F59" s="9">
        <v>1</v>
      </c>
      <c r="G59" s="2">
        <v>35</v>
      </c>
      <c r="H59" s="2">
        <v>9</v>
      </c>
      <c r="I59" s="6">
        <v>47</v>
      </c>
      <c r="J59">
        <v>0</v>
      </c>
      <c r="K59" s="3">
        <v>25</v>
      </c>
      <c r="L59" s="2">
        <v>1</v>
      </c>
    </row>
    <row r="60" spans="1:12" ht="15.75" x14ac:dyDescent="0.25">
      <c r="A60" s="2">
        <v>44</v>
      </c>
      <c r="B60" s="2">
        <v>2</v>
      </c>
      <c r="C60" s="5">
        <v>0.97399999999999998</v>
      </c>
      <c r="D60">
        <v>144</v>
      </c>
      <c r="E60" s="2">
        <v>3</v>
      </c>
      <c r="F60" s="9">
        <v>0</v>
      </c>
      <c r="G60" s="2">
        <v>33</v>
      </c>
      <c r="H60" s="2">
        <v>6</v>
      </c>
      <c r="I60" s="6">
        <v>40</v>
      </c>
      <c r="J60">
        <v>1</v>
      </c>
      <c r="K60" s="3">
        <v>22</v>
      </c>
      <c r="L60" s="2">
        <v>0</v>
      </c>
    </row>
    <row r="61" spans="1:12" ht="15.75" x14ac:dyDescent="0.25">
      <c r="A61" s="2">
        <v>58</v>
      </c>
      <c r="B61" s="2">
        <v>2</v>
      </c>
      <c r="C61" s="5">
        <v>0.16700000000000001</v>
      </c>
      <c r="D61">
        <v>225</v>
      </c>
      <c r="E61" s="2">
        <v>1</v>
      </c>
      <c r="F61" s="9">
        <v>0</v>
      </c>
      <c r="G61" s="2">
        <v>39</v>
      </c>
      <c r="H61" s="2">
        <v>10</v>
      </c>
      <c r="I61" s="6">
        <v>47</v>
      </c>
      <c r="J61">
        <v>0</v>
      </c>
      <c r="K61" s="3">
        <v>35</v>
      </c>
      <c r="L61" s="2">
        <v>0</v>
      </c>
    </row>
    <row r="62" spans="1:12" ht="15.75" x14ac:dyDescent="0.25">
      <c r="A62" s="2">
        <v>60</v>
      </c>
      <c r="B62" s="2">
        <v>4</v>
      </c>
      <c r="C62" s="5">
        <v>0.93700000000000006</v>
      </c>
      <c r="D62">
        <v>25</v>
      </c>
      <c r="E62" s="2">
        <v>3</v>
      </c>
      <c r="F62" s="9">
        <v>0</v>
      </c>
      <c r="G62" s="2">
        <v>59</v>
      </c>
      <c r="H62" s="2">
        <v>15</v>
      </c>
      <c r="I62" s="6">
        <v>37</v>
      </c>
      <c r="J62">
        <v>0</v>
      </c>
      <c r="K62" s="3">
        <v>39</v>
      </c>
      <c r="L62" s="2">
        <v>1</v>
      </c>
    </row>
    <row r="63" spans="1:12" ht="15.75" x14ac:dyDescent="0.25">
      <c r="A63" s="2">
        <v>54</v>
      </c>
      <c r="B63" s="2">
        <v>5</v>
      </c>
      <c r="C63" s="5">
        <v>4.5999999999999999E-2</v>
      </c>
      <c r="D63">
        <v>81</v>
      </c>
      <c r="E63" s="2">
        <v>0</v>
      </c>
      <c r="F63" s="9">
        <v>1</v>
      </c>
      <c r="G63" s="2">
        <v>30</v>
      </c>
      <c r="H63" s="2">
        <v>13</v>
      </c>
      <c r="I63" s="6">
        <v>39</v>
      </c>
      <c r="J63">
        <v>0</v>
      </c>
      <c r="K63" s="3">
        <v>26</v>
      </c>
      <c r="L63" s="2">
        <v>1</v>
      </c>
    </row>
    <row r="64" spans="1:12" ht="15.75" x14ac:dyDescent="0.25">
      <c r="A64" s="2">
        <v>48</v>
      </c>
      <c r="B64" s="2">
        <v>6</v>
      </c>
      <c r="C64" s="8">
        <v>1.7999999999999999E-2</v>
      </c>
      <c r="D64">
        <v>4</v>
      </c>
      <c r="E64" s="1">
        <v>2</v>
      </c>
      <c r="F64" s="9">
        <v>0</v>
      </c>
      <c r="G64" s="2">
        <v>28</v>
      </c>
      <c r="H64" s="2">
        <v>1</v>
      </c>
      <c r="I64" s="6">
        <v>30</v>
      </c>
      <c r="J64">
        <v>0</v>
      </c>
      <c r="K64" s="3">
        <v>24</v>
      </c>
      <c r="L64" s="2">
        <v>0</v>
      </c>
    </row>
    <row r="65" spans="1:12" ht="15.75" x14ac:dyDescent="0.25">
      <c r="A65" s="2">
        <v>53</v>
      </c>
      <c r="B65" s="2">
        <v>2</v>
      </c>
      <c r="C65" s="5">
        <v>0.84</v>
      </c>
      <c r="D65">
        <v>169</v>
      </c>
      <c r="E65" s="2">
        <v>3</v>
      </c>
      <c r="F65" s="9">
        <v>0</v>
      </c>
      <c r="G65" s="2">
        <v>36</v>
      </c>
      <c r="H65" s="2">
        <v>9</v>
      </c>
      <c r="I65" s="6">
        <v>41</v>
      </c>
      <c r="J65">
        <v>1</v>
      </c>
      <c r="K65" s="3">
        <v>30</v>
      </c>
      <c r="L65" s="2">
        <v>1</v>
      </c>
    </row>
    <row r="66" spans="1:12" ht="15.75" x14ac:dyDescent="0.25">
      <c r="A66" s="2">
        <v>88</v>
      </c>
      <c r="B66" s="2">
        <v>3</v>
      </c>
      <c r="C66" s="5">
        <v>1</v>
      </c>
      <c r="D66">
        <v>324</v>
      </c>
      <c r="E66" s="2">
        <v>2</v>
      </c>
      <c r="F66" s="9">
        <v>0</v>
      </c>
      <c r="G66" s="2">
        <v>40</v>
      </c>
      <c r="H66" s="2">
        <v>8</v>
      </c>
      <c r="I66" s="6">
        <v>43</v>
      </c>
      <c r="J66">
        <v>0</v>
      </c>
      <c r="K66" s="3">
        <v>64</v>
      </c>
      <c r="L66" s="2">
        <v>1</v>
      </c>
    </row>
    <row r="67" spans="1:12" ht="15.75" x14ac:dyDescent="0.25">
      <c r="A67" s="2">
        <v>59</v>
      </c>
      <c r="B67" s="2">
        <v>5</v>
      </c>
      <c r="C67" s="5">
        <v>1.159</v>
      </c>
      <c r="D67">
        <v>25</v>
      </c>
      <c r="E67" s="2">
        <v>1</v>
      </c>
      <c r="F67" s="9">
        <v>0</v>
      </c>
      <c r="G67" s="2">
        <v>43</v>
      </c>
      <c r="H67" s="2">
        <v>15</v>
      </c>
      <c r="I67" s="6">
        <v>35</v>
      </c>
      <c r="J67">
        <v>0</v>
      </c>
      <c r="K67" s="3">
        <v>45</v>
      </c>
      <c r="L67" s="2">
        <v>1</v>
      </c>
    </row>
    <row r="68" spans="1:12" ht="15.75" x14ac:dyDescent="0.25">
      <c r="A68" s="2">
        <v>117</v>
      </c>
      <c r="B68" s="2">
        <v>3</v>
      </c>
      <c r="C68" s="5">
        <v>0.104</v>
      </c>
      <c r="D68">
        <v>4</v>
      </c>
      <c r="E68" s="2">
        <v>2</v>
      </c>
      <c r="F68" s="9">
        <v>1</v>
      </c>
      <c r="G68" s="2">
        <v>52</v>
      </c>
      <c r="H68" s="2">
        <v>15</v>
      </c>
      <c r="I68" s="6">
        <v>30</v>
      </c>
      <c r="J68">
        <v>0</v>
      </c>
      <c r="K68" s="3">
        <v>59</v>
      </c>
      <c r="L68" s="2">
        <v>1</v>
      </c>
    </row>
    <row r="69" spans="1:12" ht="15.75" x14ac:dyDescent="0.25">
      <c r="A69" s="2">
        <v>83</v>
      </c>
      <c r="B69" s="2">
        <v>3</v>
      </c>
      <c r="C69" s="5">
        <v>0.93600000000000005</v>
      </c>
      <c r="D69">
        <v>484</v>
      </c>
      <c r="E69" s="2">
        <v>2</v>
      </c>
      <c r="F69" s="9">
        <v>0</v>
      </c>
      <c r="G69" s="2">
        <v>45</v>
      </c>
      <c r="H69" s="2">
        <v>9</v>
      </c>
      <c r="I69" s="6">
        <v>50</v>
      </c>
      <c r="J69">
        <v>0</v>
      </c>
      <c r="K69" s="3">
        <v>87</v>
      </c>
      <c r="L69" s="2">
        <v>1</v>
      </c>
    </row>
    <row r="70" spans="1:12" ht="15.75" x14ac:dyDescent="0.25">
      <c r="A70" s="2">
        <v>91</v>
      </c>
      <c r="B70" s="2">
        <v>2</v>
      </c>
      <c r="C70" s="5">
        <v>1.968</v>
      </c>
      <c r="D70">
        <v>4</v>
      </c>
      <c r="E70" s="2">
        <v>1</v>
      </c>
      <c r="F70" s="9">
        <v>0</v>
      </c>
      <c r="G70" s="2">
        <v>33</v>
      </c>
      <c r="H70" s="2">
        <v>5</v>
      </c>
      <c r="I70" s="6">
        <v>37</v>
      </c>
      <c r="J70">
        <v>0</v>
      </c>
      <c r="K70" s="3">
        <v>98</v>
      </c>
      <c r="L70" s="2">
        <v>1</v>
      </c>
    </row>
    <row r="71" spans="1:12" ht="15.75" x14ac:dyDescent="0.25">
      <c r="A71" s="2">
        <v>56</v>
      </c>
      <c r="B71" s="2">
        <v>2</v>
      </c>
      <c r="C71" s="5">
        <v>2.536</v>
      </c>
      <c r="D71">
        <v>16</v>
      </c>
      <c r="E71" s="2">
        <v>1</v>
      </c>
      <c r="F71" s="9">
        <v>1</v>
      </c>
      <c r="G71" s="2">
        <v>36</v>
      </c>
      <c r="H71" s="2">
        <v>8</v>
      </c>
      <c r="I71" s="6">
        <v>50</v>
      </c>
      <c r="J71">
        <v>0</v>
      </c>
      <c r="K71" s="3">
        <v>40</v>
      </c>
      <c r="L71" s="2">
        <v>1</v>
      </c>
    </row>
    <row r="72" spans="1:12" ht="15.75" x14ac:dyDescent="0.25">
      <c r="A72" s="2">
        <v>51</v>
      </c>
      <c r="B72" s="2">
        <v>2</v>
      </c>
      <c r="C72" s="5">
        <v>0.41699999999999998</v>
      </c>
      <c r="D72">
        <v>4</v>
      </c>
      <c r="E72" s="2">
        <v>3</v>
      </c>
      <c r="F72" s="9">
        <v>0</v>
      </c>
      <c r="G72" s="2">
        <v>36</v>
      </c>
      <c r="H72" s="2">
        <v>8</v>
      </c>
      <c r="I72" s="6">
        <v>33</v>
      </c>
      <c r="J72">
        <v>1</v>
      </c>
      <c r="K72" s="3">
        <v>32</v>
      </c>
      <c r="L72" s="2">
        <v>0</v>
      </c>
    </row>
    <row r="73" spans="1:12" ht="15.75" x14ac:dyDescent="0.25">
      <c r="A73" s="2">
        <v>56</v>
      </c>
      <c r="B73" s="2">
        <v>3</v>
      </c>
      <c r="C73" s="5">
        <v>3.9E-2</v>
      </c>
      <c r="D73">
        <v>196</v>
      </c>
      <c r="E73" s="2">
        <v>1</v>
      </c>
      <c r="F73" s="9">
        <v>1</v>
      </c>
      <c r="G73" s="2">
        <v>43</v>
      </c>
      <c r="H73" s="2">
        <v>6</v>
      </c>
      <c r="I73" s="6">
        <v>41</v>
      </c>
      <c r="J73">
        <v>0</v>
      </c>
      <c r="K73" s="3">
        <v>37</v>
      </c>
      <c r="L73" s="2">
        <v>0</v>
      </c>
    </row>
    <row r="74" spans="1:12" ht="15.75" x14ac:dyDescent="0.25">
      <c r="A74" s="2">
        <v>51</v>
      </c>
      <c r="B74" s="2">
        <v>3</v>
      </c>
      <c r="C74" s="5">
        <v>1.155</v>
      </c>
      <c r="D74">
        <v>9</v>
      </c>
      <c r="E74" s="2">
        <v>2</v>
      </c>
      <c r="F74" s="9">
        <v>1</v>
      </c>
      <c r="G74" s="2">
        <v>35</v>
      </c>
      <c r="H74" s="2">
        <v>1</v>
      </c>
      <c r="I74" s="6">
        <v>35</v>
      </c>
      <c r="J74">
        <v>0</v>
      </c>
      <c r="K74" s="3">
        <v>26</v>
      </c>
      <c r="L74" s="2">
        <v>0</v>
      </c>
    </row>
    <row r="75" spans="1:12" ht="15.75" x14ac:dyDescent="0.25">
      <c r="A75" s="2">
        <v>56</v>
      </c>
      <c r="B75" s="2">
        <v>4</v>
      </c>
      <c r="C75" s="5">
        <v>1.9990000000000001</v>
      </c>
      <c r="D75">
        <v>81</v>
      </c>
      <c r="E75" s="2">
        <v>0</v>
      </c>
      <c r="F75" s="9">
        <v>1</v>
      </c>
      <c r="G75" s="2">
        <v>49</v>
      </c>
      <c r="H75" s="2">
        <v>7</v>
      </c>
      <c r="I75" s="6">
        <v>41</v>
      </c>
      <c r="J75">
        <v>0</v>
      </c>
      <c r="K75" s="3">
        <v>33</v>
      </c>
      <c r="L75" s="2">
        <v>0</v>
      </c>
    </row>
    <row r="76" spans="1:12" ht="15.75" x14ac:dyDescent="0.25">
      <c r="A76" s="2">
        <v>53</v>
      </c>
      <c r="B76" s="2">
        <v>3</v>
      </c>
      <c r="C76" s="5">
        <v>2.8719999999999999</v>
      </c>
      <c r="D76">
        <v>4</v>
      </c>
      <c r="E76" s="2">
        <v>6</v>
      </c>
      <c r="F76" s="9">
        <v>1</v>
      </c>
      <c r="G76" s="2">
        <v>35</v>
      </c>
      <c r="H76" s="2">
        <v>4</v>
      </c>
      <c r="I76" s="6">
        <v>50</v>
      </c>
      <c r="J76">
        <v>0</v>
      </c>
      <c r="K76" s="3">
        <v>34</v>
      </c>
      <c r="L76" s="2">
        <v>1</v>
      </c>
    </row>
    <row r="77" spans="1:12" ht="15.75" x14ac:dyDescent="0.25">
      <c r="A77" s="2">
        <v>62</v>
      </c>
      <c r="B77" s="2">
        <v>3</v>
      </c>
      <c r="C77" s="5">
        <v>0.73399999999999999</v>
      </c>
      <c r="D77">
        <v>441</v>
      </c>
      <c r="E77" s="2">
        <v>3</v>
      </c>
      <c r="F77" s="9">
        <v>0</v>
      </c>
      <c r="G77" s="2">
        <v>44</v>
      </c>
      <c r="H77" s="2">
        <v>5</v>
      </c>
      <c r="I77" s="6">
        <v>47</v>
      </c>
      <c r="J77">
        <v>0</v>
      </c>
      <c r="K77" s="3">
        <v>43</v>
      </c>
      <c r="L77" s="2">
        <v>1</v>
      </c>
    </row>
    <row r="78" spans="1:12" ht="15.75" x14ac:dyDescent="0.25">
      <c r="A78" s="2">
        <v>44</v>
      </c>
      <c r="B78" s="2">
        <v>2</v>
      </c>
      <c r="C78" s="5">
        <v>4.5900000000000003E-2</v>
      </c>
      <c r="D78">
        <v>16</v>
      </c>
      <c r="E78" s="2">
        <v>6</v>
      </c>
      <c r="F78" s="9">
        <v>0</v>
      </c>
      <c r="G78" s="2">
        <v>29</v>
      </c>
      <c r="H78" s="2">
        <v>2</v>
      </c>
      <c r="I78" s="6">
        <v>36</v>
      </c>
      <c r="J78">
        <v>0</v>
      </c>
      <c r="K78" s="3">
        <v>21</v>
      </c>
      <c r="L78" s="2">
        <v>1</v>
      </c>
    </row>
    <row r="79" spans="1:12" ht="15.75" x14ac:dyDescent="0.25">
      <c r="A79" s="2">
        <v>41</v>
      </c>
      <c r="B79" s="2">
        <v>3</v>
      </c>
      <c r="C79" s="5">
        <v>0.879</v>
      </c>
      <c r="D79">
        <v>144</v>
      </c>
      <c r="E79" s="2">
        <v>2</v>
      </c>
      <c r="F79" s="9">
        <v>0</v>
      </c>
      <c r="G79" s="2">
        <v>39</v>
      </c>
      <c r="H79" s="2">
        <v>5</v>
      </c>
      <c r="I79" s="6">
        <v>40</v>
      </c>
      <c r="J79">
        <v>0</v>
      </c>
      <c r="K79" s="3">
        <v>14</v>
      </c>
      <c r="L79" s="2">
        <v>0</v>
      </c>
    </row>
    <row r="80" spans="1:12" ht="15.75" x14ac:dyDescent="0.25">
      <c r="A80" s="2">
        <v>72</v>
      </c>
      <c r="B80" s="2">
        <v>3</v>
      </c>
      <c r="C80" s="5">
        <v>1.496</v>
      </c>
      <c r="D80">
        <v>16</v>
      </c>
      <c r="E80" s="2">
        <v>2</v>
      </c>
      <c r="F80" s="9">
        <v>1</v>
      </c>
      <c r="G80" s="2">
        <v>36</v>
      </c>
      <c r="H80" s="2">
        <v>6</v>
      </c>
      <c r="I80" s="6">
        <v>34</v>
      </c>
      <c r="J80">
        <v>0</v>
      </c>
      <c r="K80" s="3">
        <v>77</v>
      </c>
      <c r="L80" s="2">
        <v>1</v>
      </c>
    </row>
    <row r="81" spans="1:12" ht="15.75" x14ac:dyDescent="0.25">
      <c r="A81" s="2">
        <v>55</v>
      </c>
      <c r="B81" s="2">
        <v>2</v>
      </c>
      <c r="C81" s="5">
        <v>0.65500000000000003</v>
      </c>
      <c r="D81">
        <v>196</v>
      </c>
      <c r="E81" s="2">
        <v>3</v>
      </c>
      <c r="F81" s="9">
        <v>0</v>
      </c>
      <c r="G81" s="2">
        <v>37</v>
      </c>
      <c r="H81" s="2">
        <v>9</v>
      </c>
      <c r="I81" s="6">
        <v>40</v>
      </c>
      <c r="J81">
        <v>0</v>
      </c>
      <c r="K81" s="3">
        <v>35</v>
      </c>
      <c r="L81" s="2">
        <v>1</v>
      </c>
    </row>
    <row r="82" spans="1:12" ht="15.75" x14ac:dyDescent="0.25">
      <c r="A82" s="2">
        <v>48</v>
      </c>
      <c r="B82" s="2">
        <v>1</v>
      </c>
      <c r="C82" s="5">
        <v>1.6439999999999999</v>
      </c>
      <c r="D82">
        <v>100</v>
      </c>
      <c r="E82" s="2">
        <v>3</v>
      </c>
      <c r="F82" s="9">
        <v>1</v>
      </c>
      <c r="G82" s="2">
        <v>34</v>
      </c>
      <c r="H82" s="2">
        <v>19</v>
      </c>
      <c r="I82" s="6">
        <v>39</v>
      </c>
      <c r="J82">
        <v>1</v>
      </c>
      <c r="K82" s="3">
        <v>22</v>
      </c>
      <c r="L82" s="2">
        <v>0</v>
      </c>
    </row>
    <row r="83" spans="1:12" ht="15.75" x14ac:dyDescent="0.25">
      <c r="A83" s="2">
        <v>76</v>
      </c>
      <c r="B83" s="2">
        <v>5</v>
      </c>
      <c r="C83" s="5">
        <v>0.81899999999999995</v>
      </c>
      <c r="D83">
        <v>25</v>
      </c>
      <c r="E83" s="2">
        <v>4</v>
      </c>
      <c r="F83" s="9">
        <v>1</v>
      </c>
      <c r="G83" s="2">
        <v>52</v>
      </c>
      <c r="H83" s="2">
        <v>18</v>
      </c>
      <c r="I83" s="6">
        <v>34</v>
      </c>
      <c r="J83">
        <v>1</v>
      </c>
      <c r="K83" s="3">
        <v>87</v>
      </c>
      <c r="L83" s="2">
        <v>0</v>
      </c>
    </row>
    <row r="84" spans="1:12" ht="15.75" x14ac:dyDescent="0.25">
      <c r="A84" s="2">
        <v>58</v>
      </c>
      <c r="B84" s="2">
        <v>3</v>
      </c>
      <c r="C84" s="5">
        <v>1.623</v>
      </c>
      <c r="D84">
        <v>36</v>
      </c>
      <c r="E84" s="2">
        <v>1</v>
      </c>
      <c r="F84" s="9">
        <v>1</v>
      </c>
      <c r="G84" s="2">
        <v>45</v>
      </c>
      <c r="H84" s="2">
        <v>10</v>
      </c>
      <c r="I84" s="6">
        <v>38</v>
      </c>
      <c r="J84">
        <v>1</v>
      </c>
      <c r="K84" s="3">
        <v>45</v>
      </c>
      <c r="L84" s="2">
        <v>0</v>
      </c>
    </row>
    <row r="85" spans="1:12" ht="15.75" x14ac:dyDescent="0.25">
      <c r="A85" s="2">
        <v>51</v>
      </c>
      <c r="B85" s="2">
        <v>4</v>
      </c>
      <c r="C85" s="5">
        <v>1.0840000000000001</v>
      </c>
      <c r="D85">
        <v>36</v>
      </c>
      <c r="E85" s="2">
        <v>2</v>
      </c>
      <c r="F85" s="9">
        <v>1</v>
      </c>
      <c r="G85" s="2">
        <v>53</v>
      </c>
      <c r="H85" s="2">
        <v>9</v>
      </c>
      <c r="I85" s="6">
        <v>37</v>
      </c>
      <c r="J85">
        <v>0</v>
      </c>
      <c r="K85" s="3">
        <v>33</v>
      </c>
      <c r="L85" s="2">
        <v>0</v>
      </c>
    </row>
    <row r="86" spans="1:12" ht="15.75" x14ac:dyDescent="0.25">
      <c r="A86" s="2">
        <v>67</v>
      </c>
      <c r="B86" s="2">
        <v>3</v>
      </c>
      <c r="C86" s="5">
        <v>1.4610000000000001</v>
      </c>
      <c r="D86">
        <v>169</v>
      </c>
      <c r="E86" s="2">
        <v>4</v>
      </c>
      <c r="F86" s="9">
        <v>0</v>
      </c>
      <c r="G86" s="2">
        <v>44</v>
      </c>
      <c r="H86" s="2">
        <v>10</v>
      </c>
      <c r="I86" s="6">
        <v>40</v>
      </c>
      <c r="J86">
        <v>0</v>
      </c>
      <c r="K86" s="3">
        <v>44</v>
      </c>
      <c r="L86" s="2">
        <v>0</v>
      </c>
    </row>
    <row r="87" spans="1:12" ht="15.75" x14ac:dyDescent="0.25">
      <c r="A87" s="2">
        <v>50</v>
      </c>
      <c r="B87" s="2">
        <v>4</v>
      </c>
      <c r="C87" s="5">
        <v>0.53200000000000003</v>
      </c>
      <c r="D87">
        <v>9</v>
      </c>
      <c r="E87" s="2">
        <v>2</v>
      </c>
      <c r="F87" s="9">
        <v>0</v>
      </c>
      <c r="G87" s="2">
        <v>46</v>
      </c>
      <c r="H87" s="2">
        <v>3</v>
      </c>
      <c r="I87" s="6">
        <v>32</v>
      </c>
      <c r="J87">
        <v>0</v>
      </c>
      <c r="K87" s="3">
        <v>26</v>
      </c>
      <c r="L87" s="2">
        <v>0</v>
      </c>
    </row>
    <row r="88" spans="1:12" ht="15.75" x14ac:dyDescent="0.25">
      <c r="A88" s="2">
        <v>58</v>
      </c>
      <c r="B88" s="2">
        <v>2</v>
      </c>
      <c r="C88" s="5">
        <v>1.3360000000000001</v>
      </c>
      <c r="D88">
        <v>4</v>
      </c>
      <c r="E88" s="2">
        <v>2</v>
      </c>
      <c r="F88" s="9">
        <v>1</v>
      </c>
      <c r="G88" s="2">
        <v>38</v>
      </c>
      <c r="H88" s="2">
        <v>9</v>
      </c>
      <c r="I88" s="6">
        <v>47</v>
      </c>
      <c r="J88">
        <v>1</v>
      </c>
      <c r="K88" s="3">
        <v>41</v>
      </c>
      <c r="L88" s="2">
        <v>0</v>
      </c>
    </row>
    <row r="89" spans="1:12" ht="15.75" x14ac:dyDescent="0.25">
      <c r="A89" s="2">
        <v>89</v>
      </c>
      <c r="B89" s="2">
        <v>1</v>
      </c>
      <c r="C89" s="5">
        <v>1.018</v>
      </c>
      <c r="D89">
        <v>64</v>
      </c>
      <c r="E89" s="2">
        <v>0</v>
      </c>
      <c r="F89" s="9">
        <v>1</v>
      </c>
      <c r="G89" s="2">
        <v>36</v>
      </c>
      <c r="H89" s="2">
        <v>12</v>
      </c>
      <c r="I89" s="6">
        <v>40</v>
      </c>
      <c r="J89">
        <v>1</v>
      </c>
      <c r="K89" s="3">
        <v>57</v>
      </c>
      <c r="L89" s="2">
        <v>1</v>
      </c>
    </row>
    <row r="90" spans="1:12" ht="15.75" x14ac:dyDescent="0.25">
      <c r="A90" s="2">
        <v>76</v>
      </c>
      <c r="B90" s="2">
        <v>3</v>
      </c>
      <c r="C90" s="5">
        <v>4.2999999999999997E-2</v>
      </c>
      <c r="D90">
        <v>361</v>
      </c>
      <c r="E90" s="2">
        <v>2</v>
      </c>
      <c r="F90" s="9">
        <v>1</v>
      </c>
      <c r="G90" s="2">
        <v>42</v>
      </c>
      <c r="H90" s="2">
        <v>3</v>
      </c>
      <c r="I90" s="6">
        <v>43</v>
      </c>
      <c r="J90">
        <v>0</v>
      </c>
      <c r="K90" s="3">
        <v>59</v>
      </c>
      <c r="L90" s="2">
        <v>1</v>
      </c>
    </row>
    <row r="91" spans="1:12" ht="15.75" x14ac:dyDescent="0.25">
      <c r="A91" s="2">
        <v>71</v>
      </c>
      <c r="B91" s="2">
        <v>1</v>
      </c>
      <c r="C91" s="5">
        <v>1.28</v>
      </c>
      <c r="D91">
        <v>25</v>
      </c>
      <c r="E91" s="2">
        <v>2</v>
      </c>
      <c r="F91" s="9">
        <v>1</v>
      </c>
      <c r="G91" s="2">
        <v>28</v>
      </c>
      <c r="H91" s="2">
        <v>9</v>
      </c>
      <c r="I91" s="6">
        <v>37</v>
      </c>
      <c r="J91">
        <v>1</v>
      </c>
      <c r="K91" s="3">
        <v>54</v>
      </c>
      <c r="L91" s="2">
        <v>0</v>
      </c>
    </row>
    <row r="92" spans="1:12" ht="15.75" x14ac:dyDescent="0.25">
      <c r="A92" s="2">
        <v>63</v>
      </c>
      <c r="B92" s="2">
        <v>2</v>
      </c>
      <c r="C92" s="5">
        <v>0.61199999999999999</v>
      </c>
      <c r="D92">
        <v>144</v>
      </c>
      <c r="E92" s="2">
        <v>3</v>
      </c>
      <c r="F92" s="9">
        <v>0</v>
      </c>
      <c r="G92" s="2">
        <v>35</v>
      </c>
      <c r="H92" s="2">
        <v>10</v>
      </c>
      <c r="I92" s="6">
        <v>39</v>
      </c>
      <c r="J92">
        <v>0</v>
      </c>
      <c r="K92" s="3">
        <v>42</v>
      </c>
      <c r="L92" s="2">
        <v>1</v>
      </c>
    </row>
    <row r="93" spans="1:12" ht="15.75" x14ac:dyDescent="0.25">
      <c r="A93" s="2">
        <v>55</v>
      </c>
      <c r="B93" s="2">
        <v>3</v>
      </c>
      <c r="C93" s="5">
        <v>0.73899999999999999</v>
      </c>
      <c r="D93">
        <v>9</v>
      </c>
      <c r="E93" s="2">
        <v>3</v>
      </c>
      <c r="F93" s="9">
        <v>1</v>
      </c>
      <c r="G93" s="2">
        <v>43</v>
      </c>
      <c r="H93" s="2">
        <v>11</v>
      </c>
      <c r="I93" s="6">
        <v>28</v>
      </c>
      <c r="J93">
        <v>0</v>
      </c>
      <c r="K93" s="3">
        <v>35</v>
      </c>
      <c r="L93" s="2">
        <v>1</v>
      </c>
    </row>
    <row r="94" spans="1:12" ht="15.75" x14ac:dyDescent="0.25">
      <c r="A94" s="2">
        <v>56</v>
      </c>
      <c r="B94" s="2">
        <v>2</v>
      </c>
      <c r="C94" s="5">
        <v>1.1419999999999999</v>
      </c>
      <c r="D94">
        <v>4</v>
      </c>
      <c r="E94" s="2">
        <v>2</v>
      </c>
      <c r="F94" s="9">
        <v>1</v>
      </c>
      <c r="G94" s="2">
        <v>35</v>
      </c>
      <c r="H94" s="2">
        <v>8</v>
      </c>
      <c r="I94" s="6">
        <v>30</v>
      </c>
      <c r="J94">
        <v>0</v>
      </c>
      <c r="K94" s="3">
        <v>37</v>
      </c>
      <c r="L94" s="2">
        <v>1</v>
      </c>
    </row>
    <row r="95" spans="1:12" ht="15.75" x14ac:dyDescent="0.25">
      <c r="A95" s="2">
        <v>57</v>
      </c>
      <c r="B95" s="2">
        <v>2</v>
      </c>
      <c r="C95" s="5">
        <v>1.476</v>
      </c>
      <c r="D95">
        <v>49</v>
      </c>
      <c r="E95" s="2">
        <v>1</v>
      </c>
      <c r="F95" s="9">
        <v>0</v>
      </c>
      <c r="G95" s="2">
        <v>28</v>
      </c>
      <c r="H95" s="2">
        <v>8</v>
      </c>
      <c r="I95" s="6">
        <v>47</v>
      </c>
      <c r="J95">
        <v>1</v>
      </c>
      <c r="K95" s="3">
        <v>41</v>
      </c>
      <c r="L95" s="2">
        <v>1</v>
      </c>
    </row>
    <row r="96" spans="1:12" ht="15.75" x14ac:dyDescent="0.25">
      <c r="A96" s="2">
        <v>79</v>
      </c>
      <c r="B96" s="2">
        <v>5</v>
      </c>
      <c r="C96" s="5">
        <v>0.54600000000000004</v>
      </c>
      <c r="D96">
        <v>4</v>
      </c>
      <c r="E96" s="2">
        <v>4</v>
      </c>
      <c r="F96" s="9">
        <v>0</v>
      </c>
      <c r="G96" s="2">
        <v>56</v>
      </c>
      <c r="H96" s="2">
        <v>3</v>
      </c>
      <c r="I96" s="6">
        <v>33</v>
      </c>
      <c r="J96">
        <v>0</v>
      </c>
      <c r="K96" s="3">
        <v>74</v>
      </c>
      <c r="L96" s="2">
        <v>1</v>
      </c>
    </row>
    <row r="97" spans="1:12" ht="15.75" x14ac:dyDescent="0.25">
      <c r="A97" s="2">
        <v>53</v>
      </c>
      <c r="B97" s="2">
        <v>3</v>
      </c>
      <c r="C97" s="5">
        <v>1.2949999999999999</v>
      </c>
      <c r="D97">
        <v>361</v>
      </c>
      <c r="E97" s="2">
        <v>1</v>
      </c>
      <c r="F97" s="9">
        <v>0</v>
      </c>
      <c r="G97" s="2">
        <v>40</v>
      </c>
      <c r="H97" s="2">
        <v>8</v>
      </c>
      <c r="I97" s="6">
        <v>49</v>
      </c>
      <c r="J97">
        <v>1</v>
      </c>
      <c r="K97" s="3">
        <v>31</v>
      </c>
      <c r="L97" s="2">
        <v>1</v>
      </c>
    </row>
    <row r="98" spans="1:12" ht="15.75" x14ac:dyDescent="0.25">
      <c r="A98" s="2">
        <v>47</v>
      </c>
      <c r="B98" s="2">
        <v>2</v>
      </c>
      <c r="C98" s="5">
        <v>1.512</v>
      </c>
      <c r="D98">
        <v>100</v>
      </c>
      <c r="E98" s="2">
        <v>0</v>
      </c>
      <c r="F98" s="9">
        <v>1</v>
      </c>
      <c r="G98" s="2">
        <v>31</v>
      </c>
      <c r="H98" s="2">
        <v>7</v>
      </c>
      <c r="I98" s="6">
        <v>41</v>
      </c>
      <c r="J98">
        <v>1</v>
      </c>
      <c r="K98" s="3">
        <v>22</v>
      </c>
      <c r="L98" s="2">
        <v>0</v>
      </c>
    </row>
    <row r="99" spans="1:12" ht="15.75" x14ac:dyDescent="0.25">
      <c r="A99" s="2">
        <v>39</v>
      </c>
      <c r="B99" s="2">
        <v>2</v>
      </c>
      <c r="C99" s="5">
        <v>0.10299999999999999</v>
      </c>
      <c r="D99">
        <v>81</v>
      </c>
      <c r="E99" s="2">
        <v>5</v>
      </c>
      <c r="F99" s="9">
        <v>0</v>
      </c>
      <c r="G99" s="2">
        <v>40</v>
      </c>
      <c r="H99" s="2">
        <v>20</v>
      </c>
      <c r="I99" s="6">
        <v>47</v>
      </c>
      <c r="J99">
        <v>1</v>
      </c>
      <c r="K99" s="3">
        <v>16</v>
      </c>
      <c r="L99" s="2">
        <v>1</v>
      </c>
    </row>
    <row r="100" spans="1:12" ht="15.75" x14ac:dyDescent="0.25">
      <c r="A100" s="2">
        <v>75</v>
      </c>
      <c r="B100" s="2">
        <v>1</v>
      </c>
      <c r="C100" s="5">
        <v>0.185</v>
      </c>
      <c r="D100">
        <v>16</v>
      </c>
      <c r="E100" s="2">
        <v>5</v>
      </c>
      <c r="F100" s="9">
        <v>0</v>
      </c>
      <c r="G100" s="2">
        <v>29</v>
      </c>
      <c r="H100" s="2">
        <v>15</v>
      </c>
      <c r="I100" s="6">
        <v>32</v>
      </c>
      <c r="J100">
        <v>1</v>
      </c>
      <c r="K100" s="3">
        <v>97</v>
      </c>
      <c r="L100" s="2">
        <v>0</v>
      </c>
    </row>
    <row r="101" spans="1:12" ht="15.75" x14ac:dyDescent="0.25">
      <c r="A101" s="2">
        <v>51</v>
      </c>
      <c r="B101" s="2">
        <v>2</v>
      </c>
      <c r="C101" s="5">
        <v>0.63600000000000001</v>
      </c>
      <c r="D101">
        <v>25</v>
      </c>
      <c r="E101" s="2">
        <v>3</v>
      </c>
      <c r="F101" s="9">
        <v>0</v>
      </c>
      <c r="G101" s="2">
        <v>32</v>
      </c>
      <c r="H101" s="2">
        <v>10</v>
      </c>
      <c r="I101" s="6">
        <v>35</v>
      </c>
      <c r="J101">
        <v>1</v>
      </c>
      <c r="K101" s="3">
        <v>26</v>
      </c>
      <c r="L101" s="2">
        <v>1</v>
      </c>
    </row>
    <row r="102" spans="1:12" ht="15.75" x14ac:dyDescent="0.25">
      <c r="A102" s="2">
        <v>51</v>
      </c>
      <c r="B102" s="2">
        <v>5</v>
      </c>
      <c r="C102" s="5">
        <v>0.17199999999999999</v>
      </c>
      <c r="D102">
        <v>49</v>
      </c>
      <c r="E102" s="2">
        <v>5</v>
      </c>
      <c r="F102" s="9">
        <v>1</v>
      </c>
      <c r="G102" s="2">
        <v>33</v>
      </c>
      <c r="H102" s="2">
        <v>11</v>
      </c>
      <c r="I102" s="6">
        <v>36</v>
      </c>
      <c r="J102">
        <v>0</v>
      </c>
      <c r="K102" s="3">
        <v>23</v>
      </c>
      <c r="L102" s="2">
        <v>1</v>
      </c>
    </row>
    <row r="103" spans="1:12" ht="15.75" x14ac:dyDescent="0.25">
      <c r="A103" s="2">
        <v>74</v>
      </c>
      <c r="B103" s="2">
        <v>3</v>
      </c>
      <c r="C103" s="5">
        <v>4.3999999999999997E-2</v>
      </c>
      <c r="D103">
        <v>324</v>
      </c>
      <c r="E103" s="2">
        <v>3</v>
      </c>
      <c r="F103" s="9">
        <v>1</v>
      </c>
      <c r="G103" s="2">
        <v>39</v>
      </c>
      <c r="H103" s="2">
        <v>7</v>
      </c>
      <c r="I103" s="6">
        <v>45</v>
      </c>
      <c r="J103">
        <v>0</v>
      </c>
      <c r="K103" s="3">
        <v>84</v>
      </c>
      <c r="L103" s="2">
        <v>1</v>
      </c>
    </row>
    <row r="104" spans="1:12" ht="15.75" x14ac:dyDescent="0.25">
      <c r="A104" s="2">
        <v>50</v>
      </c>
      <c r="B104" s="2">
        <v>3</v>
      </c>
      <c r="C104" s="5">
        <v>1.5449999999999999</v>
      </c>
      <c r="D104">
        <v>121</v>
      </c>
      <c r="E104" s="2">
        <v>3</v>
      </c>
      <c r="F104" s="9">
        <v>0</v>
      </c>
      <c r="G104" s="2">
        <v>41</v>
      </c>
      <c r="H104" s="2">
        <v>10</v>
      </c>
      <c r="I104" s="6">
        <v>41</v>
      </c>
      <c r="J104">
        <v>1</v>
      </c>
      <c r="K104" s="3">
        <v>28</v>
      </c>
      <c r="L104" s="2">
        <v>1</v>
      </c>
    </row>
    <row r="105" spans="1:12" ht="15.75" x14ac:dyDescent="0.25">
      <c r="A105" s="2">
        <v>70</v>
      </c>
      <c r="B105" s="2">
        <v>2</v>
      </c>
      <c r="C105" s="5">
        <v>0.29099999999999998</v>
      </c>
      <c r="D105">
        <v>25</v>
      </c>
      <c r="E105" s="2">
        <v>3</v>
      </c>
      <c r="F105" s="9">
        <v>1</v>
      </c>
      <c r="G105" s="2">
        <v>31</v>
      </c>
      <c r="H105" s="2">
        <v>6</v>
      </c>
      <c r="I105" s="6">
        <v>35</v>
      </c>
      <c r="J105">
        <v>1</v>
      </c>
      <c r="K105" s="3">
        <v>74</v>
      </c>
      <c r="L105" s="2">
        <v>1</v>
      </c>
    </row>
    <row r="106" spans="1:12" ht="15.75" x14ac:dyDescent="0.25">
      <c r="A106" s="2">
        <v>66</v>
      </c>
      <c r="B106" s="2">
        <v>3</v>
      </c>
      <c r="C106" s="5">
        <v>9.1999999999999998E-2</v>
      </c>
      <c r="D106">
        <v>81</v>
      </c>
      <c r="E106" s="2">
        <v>4</v>
      </c>
      <c r="F106" s="9">
        <v>0</v>
      </c>
      <c r="G106" s="2">
        <v>43</v>
      </c>
      <c r="H106" s="2">
        <v>12</v>
      </c>
      <c r="I106" s="6">
        <v>36</v>
      </c>
      <c r="J106">
        <v>0</v>
      </c>
      <c r="K106" s="3">
        <v>65</v>
      </c>
      <c r="L106" s="2">
        <v>0</v>
      </c>
    </row>
    <row r="107" spans="1:12" ht="15.75" x14ac:dyDescent="0.25">
      <c r="A107" s="2">
        <v>43</v>
      </c>
      <c r="B107" s="2">
        <v>2</v>
      </c>
      <c r="C107" s="5">
        <v>0.48</v>
      </c>
      <c r="D107">
        <v>25</v>
      </c>
      <c r="E107" s="2">
        <v>3</v>
      </c>
      <c r="F107" s="9">
        <v>0</v>
      </c>
      <c r="G107" s="2">
        <v>30</v>
      </c>
      <c r="H107" s="2">
        <v>4</v>
      </c>
      <c r="I107" s="6">
        <v>35</v>
      </c>
      <c r="J107">
        <v>0</v>
      </c>
      <c r="K107" s="3">
        <v>17</v>
      </c>
      <c r="L107" s="2">
        <v>0</v>
      </c>
    </row>
    <row r="108" spans="1:12" ht="15.75" x14ac:dyDescent="0.25">
      <c r="A108" s="2">
        <v>49</v>
      </c>
      <c r="B108" s="2">
        <v>3</v>
      </c>
      <c r="C108" s="5">
        <v>0.98299999999999998</v>
      </c>
      <c r="D108">
        <v>256</v>
      </c>
      <c r="E108" s="2">
        <v>4</v>
      </c>
      <c r="F108" s="9">
        <v>0</v>
      </c>
      <c r="G108" s="2">
        <v>39</v>
      </c>
      <c r="H108" s="2">
        <v>7</v>
      </c>
      <c r="I108" s="6">
        <v>45</v>
      </c>
      <c r="J108">
        <v>0</v>
      </c>
      <c r="K108" s="3">
        <v>23</v>
      </c>
      <c r="L108" s="2">
        <v>1</v>
      </c>
    </row>
    <row r="109" spans="1:12" ht="15.75" x14ac:dyDescent="0.25">
      <c r="A109" s="2">
        <v>49</v>
      </c>
      <c r="B109" s="2">
        <v>3</v>
      </c>
      <c r="C109" s="5">
        <v>1.881</v>
      </c>
      <c r="D109">
        <v>9</v>
      </c>
      <c r="E109" s="2">
        <v>1</v>
      </c>
      <c r="F109" s="9">
        <v>1</v>
      </c>
      <c r="G109" s="2">
        <v>46</v>
      </c>
      <c r="H109" s="2">
        <v>9</v>
      </c>
      <c r="I109" s="6">
        <v>36</v>
      </c>
      <c r="J109">
        <v>0</v>
      </c>
      <c r="K109" s="3">
        <v>17</v>
      </c>
      <c r="L109" s="2">
        <v>0</v>
      </c>
    </row>
    <row r="110" spans="1:12" ht="15.75" x14ac:dyDescent="0.25">
      <c r="A110" s="2">
        <v>46</v>
      </c>
      <c r="B110" s="2">
        <v>4</v>
      </c>
      <c r="C110" s="5">
        <v>2.6259999999999999</v>
      </c>
      <c r="D110">
        <v>9</v>
      </c>
      <c r="E110" s="2">
        <v>2</v>
      </c>
      <c r="F110" s="9">
        <v>0</v>
      </c>
      <c r="G110" s="2">
        <v>50</v>
      </c>
      <c r="H110" s="2">
        <v>4</v>
      </c>
      <c r="I110" s="6">
        <v>50</v>
      </c>
      <c r="J110">
        <v>0</v>
      </c>
      <c r="K110" s="3">
        <v>21</v>
      </c>
      <c r="L110" s="2">
        <v>0</v>
      </c>
    </row>
    <row r="111" spans="1:12" ht="15.75" x14ac:dyDescent="0.25">
      <c r="A111" s="2">
        <v>53</v>
      </c>
      <c r="B111" s="2">
        <v>3</v>
      </c>
      <c r="C111" s="5">
        <v>0.56799999999999995</v>
      </c>
      <c r="D111">
        <v>441</v>
      </c>
      <c r="E111" s="2">
        <v>3</v>
      </c>
      <c r="F111" s="9">
        <v>0</v>
      </c>
      <c r="G111" s="2">
        <v>44</v>
      </c>
      <c r="H111" s="2">
        <v>8</v>
      </c>
      <c r="I111" s="6">
        <v>45</v>
      </c>
      <c r="J111">
        <v>0</v>
      </c>
      <c r="K111" s="3">
        <v>34</v>
      </c>
      <c r="L111" s="2">
        <v>0</v>
      </c>
    </row>
    <row r="112" spans="1:12" ht="15.75" x14ac:dyDescent="0.25">
      <c r="A112" s="2">
        <v>62</v>
      </c>
      <c r="B112" s="2">
        <v>2</v>
      </c>
      <c r="C112" s="5">
        <v>0.879</v>
      </c>
      <c r="D112">
        <v>64</v>
      </c>
      <c r="E112" s="2">
        <v>3</v>
      </c>
      <c r="F112" s="9">
        <v>1</v>
      </c>
      <c r="G112" s="2">
        <v>31</v>
      </c>
      <c r="H112" s="2">
        <v>10</v>
      </c>
      <c r="I112" s="6">
        <v>37</v>
      </c>
      <c r="J112">
        <v>1</v>
      </c>
      <c r="K112" s="3">
        <v>50</v>
      </c>
      <c r="L112" s="2">
        <v>0</v>
      </c>
    </row>
    <row r="113" spans="1:12" ht="15.75" x14ac:dyDescent="0.25">
      <c r="A113" s="2">
        <v>51</v>
      </c>
      <c r="B113" s="2">
        <v>4</v>
      </c>
      <c r="C113" s="5">
        <v>1.083</v>
      </c>
      <c r="D113">
        <v>16</v>
      </c>
      <c r="E113" s="2">
        <v>2</v>
      </c>
      <c r="F113" s="9">
        <v>0</v>
      </c>
      <c r="G113" s="2">
        <v>53</v>
      </c>
      <c r="H113" s="2">
        <v>7</v>
      </c>
      <c r="I113" s="6">
        <v>34</v>
      </c>
      <c r="J113">
        <v>0</v>
      </c>
      <c r="K113" s="3">
        <v>28</v>
      </c>
      <c r="L113" s="2">
        <v>0</v>
      </c>
    </row>
    <row r="114" spans="1:12" ht="15.75" x14ac:dyDescent="0.25">
      <c r="A114" s="2">
        <v>70</v>
      </c>
      <c r="B114" s="2">
        <v>2</v>
      </c>
      <c r="C114" s="5">
        <v>0.82799999999999996</v>
      </c>
      <c r="D114">
        <v>36</v>
      </c>
      <c r="E114" s="2">
        <v>3</v>
      </c>
      <c r="F114" s="9">
        <v>1</v>
      </c>
      <c r="G114" s="2">
        <v>37</v>
      </c>
      <c r="H114" s="2">
        <v>15</v>
      </c>
      <c r="I114" s="6">
        <v>37</v>
      </c>
      <c r="J114">
        <v>1</v>
      </c>
      <c r="K114" s="3">
        <v>75</v>
      </c>
      <c r="L114" s="2">
        <v>1</v>
      </c>
    </row>
    <row r="115" spans="1:12" ht="15.75" x14ac:dyDescent="0.25">
      <c r="A115" s="2">
        <v>56</v>
      </c>
      <c r="B115" s="2">
        <v>4</v>
      </c>
      <c r="C115" s="5">
        <v>1.56</v>
      </c>
      <c r="D115">
        <v>576</v>
      </c>
      <c r="E115" s="2">
        <v>5</v>
      </c>
      <c r="F115" s="9">
        <v>0</v>
      </c>
      <c r="G115" s="2">
        <v>46</v>
      </c>
      <c r="H115" s="2">
        <v>1</v>
      </c>
      <c r="I115" s="6">
        <v>45</v>
      </c>
      <c r="J115">
        <v>0</v>
      </c>
      <c r="K115" s="3">
        <v>37</v>
      </c>
      <c r="L115" s="2">
        <v>1</v>
      </c>
    </row>
    <row r="116" spans="1:12" ht="15.75" x14ac:dyDescent="0.25">
      <c r="A116" s="2">
        <v>42</v>
      </c>
      <c r="B116" s="2">
        <v>4</v>
      </c>
      <c r="C116" s="5">
        <v>1.4279999999999999</v>
      </c>
      <c r="D116">
        <v>1</v>
      </c>
      <c r="E116" s="2">
        <v>4</v>
      </c>
      <c r="F116" s="9">
        <v>0</v>
      </c>
      <c r="G116" s="2">
        <v>45</v>
      </c>
      <c r="H116" s="2">
        <v>5</v>
      </c>
      <c r="I116" s="6">
        <v>24</v>
      </c>
      <c r="J116">
        <v>0</v>
      </c>
      <c r="K116" s="3">
        <v>14</v>
      </c>
      <c r="L116" s="2">
        <v>1</v>
      </c>
    </row>
    <row r="117" spans="1:12" ht="15.75" x14ac:dyDescent="0.25">
      <c r="A117" s="2">
        <v>56</v>
      </c>
      <c r="B117" s="2">
        <v>2</v>
      </c>
      <c r="C117" s="5">
        <v>1.4039999999999999</v>
      </c>
      <c r="D117">
        <v>9</v>
      </c>
      <c r="E117" s="2">
        <v>1</v>
      </c>
      <c r="F117" s="9">
        <v>0</v>
      </c>
      <c r="G117" s="2">
        <v>34</v>
      </c>
      <c r="H117" s="2">
        <v>8</v>
      </c>
      <c r="I117" s="6">
        <v>32</v>
      </c>
      <c r="J117">
        <v>0</v>
      </c>
      <c r="K117" s="3">
        <v>38</v>
      </c>
      <c r="L117" s="2">
        <v>1</v>
      </c>
    </row>
    <row r="118" spans="1:12" ht="15.75" x14ac:dyDescent="0.25">
      <c r="A118" s="2">
        <v>60</v>
      </c>
      <c r="B118" s="2">
        <v>2</v>
      </c>
      <c r="C118" s="5">
        <v>1.0720000000000001</v>
      </c>
      <c r="D118">
        <v>25</v>
      </c>
      <c r="E118" s="2">
        <v>2</v>
      </c>
      <c r="F118" s="9">
        <v>1</v>
      </c>
      <c r="G118" s="2">
        <v>38</v>
      </c>
      <c r="H118" s="2">
        <v>13</v>
      </c>
      <c r="I118" s="6">
        <v>36</v>
      </c>
      <c r="J118">
        <v>1</v>
      </c>
      <c r="K118" s="3">
        <v>49</v>
      </c>
      <c r="L118" s="2">
        <v>1</v>
      </c>
    </row>
    <row r="119" spans="1:12" ht="15.75" x14ac:dyDescent="0.25">
      <c r="A119" s="2">
        <v>48</v>
      </c>
      <c r="B119" s="2">
        <v>2</v>
      </c>
      <c r="C119" s="5">
        <v>0.183</v>
      </c>
      <c r="D119">
        <v>144</v>
      </c>
      <c r="E119" s="2">
        <v>4</v>
      </c>
      <c r="F119" s="9">
        <v>0</v>
      </c>
      <c r="G119" s="2">
        <v>37</v>
      </c>
      <c r="H119" s="2">
        <v>11</v>
      </c>
      <c r="I119" s="6">
        <v>38</v>
      </c>
      <c r="J119">
        <v>0</v>
      </c>
      <c r="K119" s="3">
        <v>22</v>
      </c>
      <c r="L119" s="2">
        <v>1</v>
      </c>
    </row>
    <row r="120" spans="1:12" ht="15.75" x14ac:dyDescent="0.25">
      <c r="A120" s="2">
        <v>88</v>
      </c>
      <c r="B120" s="2">
        <v>1</v>
      </c>
      <c r="C120" s="5">
        <v>1.6</v>
      </c>
      <c r="D120">
        <v>144</v>
      </c>
      <c r="E120" s="2">
        <v>0</v>
      </c>
      <c r="F120" s="9">
        <v>1</v>
      </c>
      <c r="G120" s="2">
        <v>39</v>
      </c>
      <c r="H120" s="2">
        <v>18</v>
      </c>
      <c r="I120" s="6">
        <v>41</v>
      </c>
      <c r="J120">
        <v>1</v>
      </c>
      <c r="K120" s="3">
        <v>29</v>
      </c>
      <c r="L120" s="2">
        <v>1</v>
      </c>
    </row>
    <row r="121" spans="1:12" ht="15.75" x14ac:dyDescent="0.25">
      <c r="A121" s="2">
        <v>75</v>
      </c>
      <c r="B121" s="2">
        <v>4</v>
      </c>
      <c r="C121" s="5">
        <v>0.61199999999999999</v>
      </c>
      <c r="D121">
        <v>25</v>
      </c>
      <c r="E121" s="2">
        <v>5</v>
      </c>
      <c r="F121" s="9">
        <v>1</v>
      </c>
      <c r="G121" s="2">
        <v>42</v>
      </c>
      <c r="H121" s="2">
        <v>15</v>
      </c>
      <c r="I121" s="6">
        <v>36</v>
      </c>
      <c r="J121">
        <v>1</v>
      </c>
      <c r="K121" s="3">
        <v>55</v>
      </c>
      <c r="L121" s="2">
        <v>0</v>
      </c>
    </row>
    <row r="122" spans="1:12" ht="15.75" x14ac:dyDescent="0.25">
      <c r="A122" s="2">
        <v>56</v>
      </c>
      <c r="B122" s="2">
        <v>4</v>
      </c>
      <c r="C122" s="5">
        <v>0.496</v>
      </c>
      <c r="D122">
        <v>9</v>
      </c>
      <c r="E122" s="2">
        <v>3</v>
      </c>
      <c r="F122" s="9">
        <v>0</v>
      </c>
      <c r="G122" s="2">
        <v>54</v>
      </c>
      <c r="H122" s="2">
        <v>8</v>
      </c>
      <c r="I122" s="6">
        <v>31</v>
      </c>
      <c r="J122">
        <v>0</v>
      </c>
      <c r="K122" s="3">
        <v>37</v>
      </c>
      <c r="L122" s="2">
        <v>0</v>
      </c>
    </row>
    <row r="123" spans="1:12" ht="15.75" x14ac:dyDescent="0.25">
      <c r="A123" s="2">
        <v>60</v>
      </c>
      <c r="B123" s="2">
        <v>3</v>
      </c>
      <c r="C123" s="5">
        <v>1.8</v>
      </c>
      <c r="D123">
        <v>289</v>
      </c>
      <c r="E123" s="2">
        <v>2</v>
      </c>
      <c r="F123" s="9">
        <v>1</v>
      </c>
      <c r="G123" s="2">
        <v>39</v>
      </c>
      <c r="H123" s="2">
        <v>9</v>
      </c>
      <c r="I123" s="6">
        <v>44</v>
      </c>
      <c r="J123">
        <v>0</v>
      </c>
      <c r="K123" s="3">
        <v>40</v>
      </c>
      <c r="L123" s="2">
        <v>1</v>
      </c>
    </row>
    <row r="124" spans="1:12" ht="15.75" x14ac:dyDescent="0.25">
      <c r="A124" s="2">
        <v>58</v>
      </c>
      <c r="B124" s="2">
        <v>1</v>
      </c>
      <c r="C124" s="5">
        <v>0.40300000000000002</v>
      </c>
      <c r="D124">
        <v>36</v>
      </c>
      <c r="E124" s="2">
        <v>2</v>
      </c>
      <c r="F124" s="9">
        <v>1</v>
      </c>
      <c r="G124" s="2">
        <v>35</v>
      </c>
      <c r="H124" s="2">
        <v>16</v>
      </c>
      <c r="I124" s="6">
        <v>36</v>
      </c>
      <c r="J124">
        <v>1</v>
      </c>
      <c r="K124" s="3">
        <v>45</v>
      </c>
      <c r="L124" s="2">
        <v>0</v>
      </c>
    </row>
    <row r="125" spans="1:12" ht="15.75" x14ac:dyDescent="0.25">
      <c r="A125" s="2">
        <v>67</v>
      </c>
      <c r="B125" s="2">
        <v>3</v>
      </c>
      <c r="C125" s="5">
        <v>0.85599999999999998</v>
      </c>
      <c r="D125">
        <v>100</v>
      </c>
      <c r="E125" s="2">
        <v>3</v>
      </c>
      <c r="F125" s="9">
        <v>0</v>
      </c>
      <c r="G125" s="2">
        <v>33</v>
      </c>
      <c r="H125" s="2">
        <v>1</v>
      </c>
      <c r="I125" s="6">
        <v>38</v>
      </c>
      <c r="J125">
        <v>0</v>
      </c>
      <c r="K125" s="3">
        <v>43</v>
      </c>
      <c r="L125" s="2">
        <v>1</v>
      </c>
    </row>
    <row r="126" spans="1:12" ht="15.75" x14ac:dyDescent="0.25">
      <c r="A126" s="2">
        <v>73</v>
      </c>
      <c r="B126" s="2">
        <v>2</v>
      </c>
      <c r="C126" s="5">
        <v>1.8360000000000001</v>
      </c>
      <c r="D126">
        <v>225</v>
      </c>
      <c r="E126" s="2">
        <v>0</v>
      </c>
      <c r="F126" s="9">
        <v>1</v>
      </c>
      <c r="G126" s="2">
        <v>36</v>
      </c>
      <c r="H126" s="2">
        <v>7</v>
      </c>
      <c r="I126" s="6">
        <v>42</v>
      </c>
      <c r="J126">
        <v>1</v>
      </c>
      <c r="K126" s="3">
        <v>83</v>
      </c>
      <c r="L126" s="2">
        <v>0</v>
      </c>
    </row>
    <row r="127" spans="1:12" ht="15.75" x14ac:dyDescent="0.25">
      <c r="A127" s="2">
        <v>70</v>
      </c>
      <c r="B127" s="2">
        <v>6</v>
      </c>
      <c r="C127" s="5">
        <v>0.40799999999999997</v>
      </c>
      <c r="D127">
        <v>400</v>
      </c>
      <c r="E127" s="2">
        <v>2</v>
      </c>
      <c r="F127" s="9">
        <v>0</v>
      </c>
      <c r="G127" s="2">
        <v>42</v>
      </c>
      <c r="H127" s="2">
        <v>7</v>
      </c>
      <c r="I127" s="6">
        <v>47</v>
      </c>
      <c r="J127">
        <v>0</v>
      </c>
      <c r="K127" s="3">
        <v>49</v>
      </c>
      <c r="L127" s="2">
        <v>0</v>
      </c>
    </row>
    <row r="128" spans="1:12" ht="15.75" x14ac:dyDescent="0.25">
      <c r="A128" s="2">
        <v>49</v>
      </c>
      <c r="B128" s="2">
        <v>1</v>
      </c>
      <c r="C128" s="5">
        <v>0.124</v>
      </c>
      <c r="D128">
        <v>16</v>
      </c>
      <c r="E128" s="2">
        <v>3</v>
      </c>
      <c r="F128" s="9">
        <v>0</v>
      </c>
      <c r="G128" s="2">
        <v>29</v>
      </c>
      <c r="H128" s="2">
        <v>10</v>
      </c>
      <c r="I128" s="6">
        <v>32</v>
      </c>
      <c r="J128">
        <v>1</v>
      </c>
      <c r="K128" s="3">
        <v>24</v>
      </c>
      <c r="L128" s="2">
        <v>0</v>
      </c>
    </row>
    <row r="129" spans="1:12" ht="15.75" x14ac:dyDescent="0.25">
      <c r="A129" s="2">
        <v>55</v>
      </c>
      <c r="B129" s="2">
        <v>5</v>
      </c>
      <c r="C129" s="5">
        <v>8.5000000000000006E-2</v>
      </c>
      <c r="D129">
        <v>121</v>
      </c>
      <c r="E129" s="2">
        <v>7</v>
      </c>
      <c r="F129" s="9">
        <v>0</v>
      </c>
      <c r="G129" s="2">
        <v>38</v>
      </c>
      <c r="H129" s="2">
        <v>4</v>
      </c>
      <c r="I129" s="6">
        <v>32</v>
      </c>
      <c r="J129">
        <v>0</v>
      </c>
      <c r="K129" s="3">
        <v>35</v>
      </c>
      <c r="L129" s="2">
        <v>1</v>
      </c>
    </row>
    <row r="130" spans="1:12" ht="15.75" x14ac:dyDescent="0.25">
      <c r="A130" s="2">
        <v>49</v>
      </c>
      <c r="B130" s="2">
        <v>4</v>
      </c>
      <c r="C130" s="5">
        <v>0.85199999999999998</v>
      </c>
      <c r="D130">
        <v>169</v>
      </c>
      <c r="E130" s="2">
        <v>3</v>
      </c>
      <c r="F130" s="9">
        <v>0</v>
      </c>
      <c r="G130" s="2">
        <v>37</v>
      </c>
      <c r="H130" s="2">
        <v>9</v>
      </c>
      <c r="I130" s="6">
        <v>41</v>
      </c>
      <c r="J130">
        <v>0</v>
      </c>
      <c r="K130" s="3">
        <v>25</v>
      </c>
      <c r="L130" s="2">
        <v>1</v>
      </c>
    </row>
    <row r="131" spans="1:12" ht="15.75" x14ac:dyDescent="0.25">
      <c r="A131" s="2">
        <v>74</v>
      </c>
      <c r="B131" s="2">
        <v>2</v>
      </c>
      <c r="C131" s="5">
        <v>1.927</v>
      </c>
      <c r="D131">
        <v>36</v>
      </c>
      <c r="E131" s="2">
        <v>2</v>
      </c>
      <c r="F131" s="9">
        <v>1</v>
      </c>
      <c r="G131" s="2">
        <v>29</v>
      </c>
      <c r="H131" s="2">
        <v>7</v>
      </c>
      <c r="I131" s="6">
        <v>38</v>
      </c>
      <c r="J131">
        <v>0</v>
      </c>
      <c r="K131" s="3">
        <v>58</v>
      </c>
      <c r="L131" s="2">
        <v>1</v>
      </c>
    </row>
    <row r="132" spans="1:12" ht="15.75" x14ac:dyDescent="0.25">
      <c r="A132" s="2">
        <v>53</v>
      </c>
      <c r="B132" s="2">
        <v>4</v>
      </c>
      <c r="C132" s="5">
        <v>1.018</v>
      </c>
      <c r="D132">
        <v>16</v>
      </c>
      <c r="E132" s="2">
        <v>1</v>
      </c>
      <c r="F132" s="9">
        <v>1</v>
      </c>
      <c r="G132" s="2">
        <v>36</v>
      </c>
      <c r="H132" s="2">
        <v>10</v>
      </c>
      <c r="I132" s="6">
        <v>35</v>
      </c>
      <c r="J132">
        <v>0</v>
      </c>
      <c r="K132" s="3">
        <v>31</v>
      </c>
      <c r="L132" s="2">
        <v>0</v>
      </c>
    </row>
    <row r="133" spans="1:12" ht="15.75" x14ac:dyDescent="0.25">
      <c r="A133" s="2">
        <v>58</v>
      </c>
      <c r="B133" s="2">
        <v>5</v>
      </c>
      <c r="C133" s="5">
        <v>0.86399999999999999</v>
      </c>
      <c r="D133">
        <v>169</v>
      </c>
      <c r="E133" s="2">
        <v>4</v>
      </c>
      <c r="F133" s="9">
        <v>0</v>
      </c>
      <c r="G133" s="2">
        <v>61</v>
      </c>
      <c r="H133" s="2">
        <v>8</v>
      </c>
      <c r="I133" s="6">
        <v>44</v>
      </c>
      <c r="J133">
        <v>0</v>
      </c>
      <c r="K133" s="3">
        <v>39</v>
      </c>
      <c r="L133" s="2">
        <v>1</v>
      </c>
    </row>
    <row r="134" spans="1:12" ht="15.75" x14ac:dyDescent="0.25">
      <c r="A134" s="2">
        <v>54</v>
      </c>
      <c r="B134" s="2">
        <v>3</v>
      </c>
      <c r="C134" s="5">
        <v>0.626</v>
      </c>
      <c r="D134">
        <v>4</v>
      </c>
      <c r="E134" s="2">
        <v>2</v>
      </c>
      <c r="F134" s="9">
        <v>0</v>
      </c>
      <c r="G134" s="2">
        <v>38</v>
      </c>
      <c r="H134" s="2">
        <v>8</v>
      </c>
      <c r="I134" s="6">
        <v>28</v>
      </c>
      <c r="J134">
        <v>0</v>
      </c>
      <c r="K134" s="3">
        <v>26</v>
      </c>
      <c r="L134" s="2">
        <v>1</v>
      </c>
    </row>
    <row r="135" spans="1:12" ht="15.75" x14ac:dyDescent="0.25">
      <c r="A135" s="2">
        <v>55</v>
      </c>
      <c r="B135" s="2">
        <v>1</v>
      </c>
      <c r="C135" s="5">
        <v>1.3839999999999999</v>
      </c>
      <c r="D135">
        <v>16</v>
      </c>
      <c r="E135" s="2">
        <v>2</v>
      </c>
      <c r="F135" s="9">
        <v>0</v>
      </c>
      <c r="G135" s="2">
        <v>27</v>
      </c>
      <c r="H135" s="2">
        <v>10</v>
      </c>
      <c r="I135" s="6">
        <v>34</v>
      </c>
      <c r="J135">
        <v>1</v>
      </c>
      <c r="K135" s="3">
        <v>94</v>
      </c>
      <c r="L135" s="2">
        <v>1</v>
      </c>
    </row>
    <row r="136" spans="1:12" ht="15.75" x14ac:dyDescent="0.25">
      <c r="A136" s="2">
        <v>65</v>
      </c>
      <c r="B136" s="2">
        <v>2</v>
      </c>
      <c r="C136" s="5">
        <v>0.59</v>
      </c>
      <c r="D136">
        <v>9</v>
      </c>
      <c r="E136" s="2">
        <v>3</v>
      </c>
      <c r="F136" s="9">
        <v>1</v>
      </c>
      <c r="G136" s="2">
        <v>32</v>
      </c>
      <c r="H136" s="2">
        <v>10</v>
      </c>
      <c r="I136" s="6">
        <v>29</v>
      </c>
      <c r="J136">
        <v>0</v>
      </c>
      <c r="K136" s="3">
        <v>54</v>
      </c>
      <c r="L136" s="2">
        <v>1</v>
      </c>
    </row>
    <row r="137" spans="1:12" ht="15.75" x14ac:dyDescent="0.25">
      <c r="A137" s="2">
        <v>39</v>
      </c>
      <c r="B137" s="2">
        <v>2</v>
      </c>
      <c r="C137" s="5">
        <v>7.1999999999999995E-2</v>
      </c>
      <c r="D137">
        <v>49</v>
      </c>
      <c r="E137" s="2">
        <v>7</v>
      </c>
      <c r="F137" s="9">
        <v>1</v>
      </c>
      <c r="G137" s="2">
        <v>44</v>
      </c>
      <c r="H137" s="2">
        <v>16</v>
      </c>
      <c r="I137" s="6">
        <v>35</v>
      </c>
      <c r="J137">
        <v>1</v>
      </c>
      <c r="K137" s="3">
        <v>8</v>
      </c>
      <c r="L137" s="2">
        <v>1</v>
      </c>
    </row>
    <row r="138" spans="1:12" ht="15.75" x14ac:dyDescent="0.25">
      <c r="A138" s="2">
        <v>42</v>
      </c>
      <c r="B138" s="2">
        <v>3</v>
      </c>
      <c r="C138" s="5">
        <v>1.2829999999999999</v>
      </c>
      <c r="D138">
        <v>16</v>
      </c>
      <c r="E138" s="2">
        <v>4</v>
      </c>
      <c r="F138" s="9">
        <v>0</v>
      </c>
      <c r="G138" s="2">
        <v>37</v>
      </c>
      <c r="H138" s="2">
        <v>6</v>
      </c>
      <c r="I138" s="6">
        <v>36</v>
      </c>
      <c r="J138">
        <v>0</v>
      </c>
      <c r="K138" s="3">
        <v>17</v>
      </c>
      <c r="L138" s="2">
        <v>1</v>
      </c>
    </row>
    <row r="139" spans="1:12" ht="15.75" x14ac:dyDescent="0.25">
      <c r="A139" s="2">
        <v>89</v>
      </c>
      <c r="B139" s="2">
        <v>1</v>
      </c>
      <c r="C139" s="5">
        <v>7.4999999999999997E-2</v>
      </c>
      <c r="D139">
        <v>36</v>
      </c>
      <c r="E139" s="2">
        <v>0</v>
      </c>
      <c r="F139" s="9">
        <v>1</v>
      </c>
      <c r="G139" s="2">
        <v>37</v>
      </c>
      <c r="H139" s="2">
        <v>13</v>
      </c>
      <c r="I139" s="6">
        <v>36</v>
      </c>
      <c r="J139">
        <v>1</v>
      </c>
      <c r="K139" s="3">
        <v>27</v>
      </c>
      <c r="L139" s="2">
        <v>1</v>
      </c>
    </row>
    <row r="140" spans="1:12" ht="15.75" x14ac:dyDescent="0.25">
      <c r="A140" s="2">
        <v>65</v>
      </c>
      <c r="B140" s="2">
        <v>5</v>
      </c>
      <c r="C140" s="5">
        <v>0.89900000000000002</v>
      </c>
      <c r="D140">
        <v>36</v>
      </c>
      <c r="E140" s="2">
        <v>1</v>
      </c>
      <c r="F140" s="9">
        <v>1</v>
      </c>
      <c r="G140" s="2">
        <v>60</v>
      </c>
      <c r="H140" s="2">
        <v>9</v>
      </c>
      <c r="I140" s="6">
        <v>35</v>
      </c>
      <c r="J140">
        <v>0</v>
      </c>
      <c r="K140" s="3">
        <v>62</v>
      </c>
      <c r="L140" s="2">
        <v>0</v>
      </c>
    </row>
    <row r="141" spans="1:12" ht="15.75" x14ac:dyDescent="0.25">
      <c r="A141" s="2">
        <v>49</v>
      </c>
      <c r="B141" s="2">
        <v>4</v>
      </c>
      <c r="C141" s="5">
        <v>1.248</v>
      </c>
      <c r="D141">
        <v>100</v>
      </c>
      <c r="E141" s="2">
        <v>2</v>
      </c>
      <c r="F141" s="9">
        <v>0</v>
      </c>
      <c r="G141" s="2">
        <v>53</v>
      </c>
      <c r="H141" s="2">
        <v>12</v>
      </c>
      <c r="I141" s="6">
        <v>42</v>
      </c>
      <c r="J141">
        <v>0</v>
      </c>
      <c r="K141" s="3">
        <v>25</v>
      </c>
      <c r="L141" s="2">
        <v>0</v>
      </c>
    </row>
    <row r="142" spans="1:12" ht="15.75" x14ac:dyDescent="0.25">
      <c r="A142" s="2">
        <v>51</v>
      </c>
      <c r="B142" s="2">
        <v>3</v>
      </c>
      <c r="C142" s="5">
        <v>0.23100000000000001</v>
      </c>
      <c r="D142">
        <v>324</v>
      </c>
      <c r="E142" s="2">
        <v>5</v>
      </c>
      <c r="F142" s="9">
        <v>0</v>
      </c>
      <c r="G142" s="2">
        <v>41</v>
      </c>
      <c r="H142" s="2">
        <v>7</v>
      </c>
      <c r="I142" s="6">
        <v>49</v>
      </c>
      <c r="J142">
        <v>1</v>
      </c>
      <c r="K142" s="3">
        <v>29</v>
      </c>
      <c r="L142" s="2">
        <v>1</v>
      </c>
    </row>
    <row r="143" spans="1:12" ht="15.75" x14ac:dyDescent="0.25">
      <c r="A143" s="2">
        <v>53</v>
      </c>
      <c r="B143" s="2">
        <v>2</v>
      </c>
      <c r="C143" s="5">
        <v>1.512</v>
      </c>
      <c r="D143">
        <v>49</v>
      </c>
      <c r="E143" s="2">
        <v>2</v>
      </c>
      <c r="F143" s="9">
        <v>0</v>
      </c>
      <c r="G143" s="2">
        <v>39</v>
      </c>
      <c r="H143" s="2">
        <v>13</v>
      </c>
      <c r="I143" s="6">
        <v>36</v>
      </c>
      <c r="J143">
        <v>0</v>
      </c>
      <c r="K143" s="3">
        <v>32</v>
      </c>
      <c r="L143" s="2">
        <v>1</v>
      </c>
    </row>
    <row r="144" spans="1:12" ht="15.75" x14ac:dyDescent="0.25">
      <c r="A144" s="2">
        <v>96</v>
      </c>
      <c r="B144" s="2">
        <v>4</v>
      </c>
      <c r="C144" s="5">
        <v>0.83099999999999996</v>
      </c>
      <c r="D144">
        <v>1</v>
      </c>
      <c r="E144" s="2">
        <v>3</v>
      </c>
      <c r="F144" s="9">
        <v>0</v>
      </c>
      <c r="G144" s="2">
        <v>44</v>
      </c>
      <c r="H144" s="2">
        <v>10</v>
      </c>
      <c r="I144" s="6">
        <v>24</v>
      </c>
      <c r="J144">
        <v>0</v>
      </c>
      <c r="K144" s="3">
        <v>65</v>
      </c>
      <c r="L144" s="2">
        <v>1</v>
      </c>
    </row>
    <row r="145" spans="1:12" ht="15.75" x14ac:dyDescent="0.25">
      <c r="A145" s="2">
        <v>56</v>
      </c>
      <c r="B145" s="2">
        <v>3</v>
      </c>
      <c r="C145" s="5">
        <v>0.123</v>
      </c>
      <c r="D145">
        <v>16</v>
      </c>
      <c r="E145" s="2">
        <v>3</v>
      </c>
      <c r="F145" s="9">
        <v>0</v>
      </c>
      <c r="G145" s="2">
        <v>45</v>
      </c>
      <c r="H145" s="2">
        <v>6</v>
      </c>
      <c r="I145" s="6">
        <v>31</v>
      </c>
      <c r="J145">
        <v>0</v>
      </c>
      <c r="K145" s="3">
        <v>36</v>
      </c>
      <c r="L145" s="2">
        <v>0</v>
      </c>
    </row>
    <row r="146" spans="1:12" ht="15.75" x14ac:dyDescent="0.25">
      <c r="A146" s="2">
        <v>79</v>
      </c>
      <c r="B146" s="2">
        <v>5</v>
      </c>
      <c r="C146" s="5">
        <v>0.13100000000000001</v>
      </c>
      <c r="D146">
        <v>49</v>
      </c>
      <c r="E146" s="2">
        <v>4</v>
      </c>
      <c r="F146" s="9">
        <v>1</v>
      </c>
      <c r="G146" s="2">
        <v>38</v>
      </c>
      <c r="H146" s="2">
        <v>15</v>
      </c>
      <c r="I146" s="6">
        <v>39</v>
      </c>
      <c r="J146">
        <v>1</v>
      </c>
      <c r="K146" s="3">
        <v>39</v>
      </c>
      <c r="L146" s="2">
        <v>0</v>
      </c>
    </row>
    <row r="147" spans="1:12" ht="15.75" x14ac:dyDescent="0.25">
      <c r="A147" s="2">
        <v>64</v>
      </c>
      <c r="B147" s="2">
        <v>2</v>
      </c>
      <c r="C147" s="5">
        <v>1.5389999999999999</v>
      </c>
      <c r="D147">
        <v>25</v>
      </c>
      <c r="E147" s="2">
        <v>4</v>
      </c>
      <c r="F147" s="9">
        <v>1</v>
      </c>
      <c r="G147" s="2">
        <v>36</v>
      </c>
      <c r="H147" s="2">
        <v>8</v>
      </c>
      <c r="I147" s="6">
        <v>35</v>
      </c>
      <c r="J147">
        <v>1</v>
      </c>
      <c r="K147" s="3">
        <v>50</v>
      </c>
      <c r="L147" s="2">
        <v>1</v>
      </c>
    </row>
    <row r="148" spans="1:12" ht="15.75" x14ac:dyDescent="0.25">
      <c r="A148" s="2">
        <v>67</v>
      </c>
      <c r="B148" s="2">
        <v>1</v>
      </c>
      <c r="C148" s="5">
        <v>0.63700000000000001</v>
      </c>
      <c r="D148">
        <v>81</v>
      </c>
      <c r="E148" s="2">
        <v>4</v>
      </c>
      <c r="F148" s="9">
        <v>1</v>
      </c>
      <c r="G148" s="2">
        <v>30</v>
      </c>
      <c r="H148" s="2">
        <v>12</v>
      </c>
      <c r="I148" s="6">
        <v>37</v>
      </c>
      <c r="J148">
        <v>1</v>
      </c>
      <c r="K148" s="3">
        <v>49</v>
      </c>
      <c r="L148" s="2">
        <v>0</v>
      </c>
    </row>
    <row r="149" spans="1:12" ht="15.75" x14ac:dyDescent="0.25">
      <c r="A149" s="2">
        <v>65</v>
      </c>
      <c r="B149" s="2">
        <v>2</v>
      </c>
      <c r="C149" s="5">
        <v>0.27500000000000002</v>
      </c>
      <c r="D149">
        <v>81</v>
      </c>
      <c r="E149" s="2">
        <v>1</v>
      </c>
      <c r="F149" s="9">
        <v>1</v>
      </c>
      <c r="G149" s="2">
        <v>34</v>
      </c>
      <c r="H149" s="2">
        <v>11</v>
      </c>
      <c r="I149" s="6">
        <v>40</v>
      </c>
      <c r="J149">
        <v>1</v>
      </c>
      <c r="K149" s="3">
        <v>59</v>
      </c>
      <c r="L149" s="2">
        <v>0</v>
      </c>
    </row>
    <row r="150" spans="1:12" ht="15.75" x14ac:dyDescent="0.25">
      <c r="A150" s="2">
        <v>89</v>
      </c>
      <c r="B150" s="2">
        <v>3</v>
      </c>
      <c r="C150" s="5">
        <v>0.71099999999999997</v>
      </c>
      <c r="D150">
        <v>36</v>
      </c>
      <c r="E150" s="2">
        <v>4</v>
      </c>
      <c r="F150" s="9">
        <v>1</v>
      </c>
      <c r="G150" s="2">
        <v>47</v>
      </c>
      <c r="H150" s="2">
        <v>13</v>
      </c>
      <c r="I150" s="6">
        <v>37</v>
      </c>
      <c r="J150">
        <v>1</v>
      </c>
      <c r="K150" s="3">
        <v>89</v>
      </c>
      <c r="L150" s="2">
        <v>0</v>
      </c>
    </row>
    <row r="151" spans="1:12" ht="15.75" x14ac:dyDescent="0.25">
      <c r="A151" s="2">
        <v>53</v>
      </c>
      <c r="B151" s="2">
        <v>2</v>
      </c>
      <c r="C151" s="5">
        <v>1.2</v>
      </c>
      <c r="D151">
        <v>100</v>
      </c>
      <c r="E151" s="2">
        <v>2</v>
      </c>
      <c r="F151" s="9">
        <v>1</v>
      </c>
      <c r="G151" s="2">
        <v>33</v>
      </c>
      <c r="H151" s="2">
        <v>8</v>
      </c>
      <c r="I151" s="6">
        <v>39</v>
      </c>
      <c r="J151">
        <v>1</v>
      </c>
      <c r="K151" s="3">
        <v>109</v>
      </c>
      <c r="L151" s="2">
        <v>1</v>
      </c>
    </row>
    <row r="152" spans="1:12" ht="15.75" x14ac:dyDescent="0.25">
      <c r="A152" s="2">
        <v>44</v>
      </c>
      <c r="B152" s="2">
        <v>4</v>
      </c>
      <c r="C152" s="5">
        <v>1.2270000000000001</v>
      </c>
      <c r="D152">
        <v>196</v>
      </c>
      <c r="E152" s="2">
        <v>5</v>
      </c>
      <c r="F152" s="9">
        <v>0</v>
      </c>
      <c r="G152" s="2">
        <v>37</v>
      </c>
      <c r="H152" s="2">
        <v>10</v>
      </c>
      <c r="I152" s="6">
        <v>41</v>
      </c>
      <c r="J152">
        <v>0</v>
      </c>
      <c r="K152" s="3">
        <v>20</v>
      </c>
      <c r="L152" s="2">
        <v>1</v>
      </c>
    </row>
    <row r="153" spans="1:12" ht="15.75" x14ac:dyDescent="0.25">
      <c r="A153" s="2">
        <v>46</v>
      </c>
      <c r="B153" s="2">
        <v>1</v>
      </c>
      <c r="C153" s="5">
        <v>1.9630000000000001</v>
      </c>
      <c r="D153">
        <v>49</v>
      </c>
      <c r="E153" s="2">
        <v>4</v>
      </c>
      <c r="F153" s="9">
        <v>0</v>
      </c>
      <c r="G153" s="2">
        <v>28</v>
      </c>
      <c r="H153" s="2">
        <v>10</v>
      </c>
      <c r="I153" s="6">
        <v>39</v>
      </c>
      <c r="J153">
        <v>0</v>
      </c>
      <c r="K153" s="3">
        <v>22</v>
      </c>
      <c r="L153" s="2">
        <v>1</v>
      </c>
    </row>
    <row r="154" spans="1:12" ht="15.75" x14ac:dyDescent="0.25">
      <c r="A154" s="2">
        <v>58</v>
      </c>
      <c r="B154" s="2">
        <v>3</v>
      </c>
      <c r="C154" s="5">
        <v>0.496</v>
      </c>
      <c r="D154">
        <v>289</v>
      </c>
      <c r="E154" s="2">
        <v>2</v>
      </c>
      <c r="F154" s="9">
        <v>0</v>
      </c>
      <c r="G154" s="2">
        <v>42</v>
      </c>
      <c r="H154" s="2">
        <v>5</v>
      </c>
      <c r="I154" s="6">
        <v>43</v>
      </c>
      <c r="J154">
        <v>0</v>
      </c>
      <c r="K154" s="3">
        <v>39</v>
      </c>
      <c r="L154" s="2">
        <v>0</v>
      </c>
    </row>
    <row r="155" spans="1:12" ht="15.75" x14ac:dyDescent="0.25">
      <c r="A155" s="2">
        <v>62</v>
      </c>
      <c r="B155" s="2">
        <v>3</v>
      </c>
      <c r="C155" s="5">
        <v>0.42399999999999999</v>
      </c>
      <c r="D155">
        <v>529</v>
      </c>
      <c r="E155" s="2">
        <v>2</v>
      </c>
      <c r="F155" s="9">
        <v>0</v>
      </c>
      <c r="G155" s="2">
        <v>49</v>
      </c>
      <c r="H155" s="2">
        <v>12</v>
      </c>
      <c r="I155" s="6">
        <v>48</v>
      </c>
      <c r="J155">
        <v>1</v>
      </c>
      <c r="K155" s="3">
        <v>43</v>
      </c>
      <c r="L155" s="2">
        <v>0</v>
      </c>
    </row>
    <row r="156" spans="1:12" ht="15.75" x14ac:dyDescent="0.25">
      <c r="A156" s="2">
        <v>62</v>
      </c>
      <c r="B156" s="2">
        <v>3</v>
      </c>
      <c r="C156" s="5">
        <v>1.1519999999999999</v>
      </c>
      <c r="D156">
        <v>121</v>
      </c>
      <c r="E156" s="2">
        <v>2</v>
      </c>
      <c r="F156" s="9">
        <v>1</v>
      </c>
      <c r="G156" s="2">
        <v>42</v>
      </c>
      <c r="H156" s="2">
        <v>8</v>
      </c>
      <c r="I156" s="6">
        <v>42</v>
      </c>
      <c r="J156">
        <v>0</v>
      </c>
      <c r="K156" s="3">
        <v>49</v>
      </c>
      <c r="L156" s="2">
        <v>1</v>
      </c>
    </row>
    <row r="157" spans="1:12" ht="15.75" x14ac:dyDescent="0.25">
      <c r="A157" s="2">
        <v>46</v>
      </c>
      <c r="B157" s="2">
        <v>6</v>
      </c>
      <c r="C157" s="5">
        <v>1.4810000000000001</v>
      </c>
      <c r="D157">
        <v>289</v>
      </c>
      <c r="E157" s="2">
        <v>3</v>
      </c>
      <c r="F157" s="9">
        <v>0</v>
      </c>
      <c r="G157" s="2">
        <v>40</v>
      </c>
      <c r="H157" s="2">
        <v>1</v>
      </c>
      <c r="I157" s="6">
        <v>47</v>
      </c>
      <c r="J157">
        <v>0</v>
      </c>
      <c r="K157" s="3">
        <v>24</v>
      </c>
      <c r="L157" s="2">
        <v>0</v>
      </c>
    </row>
    <row r="158" spans="1:12" ht="15.75" x14ac:dyDescent="0.25">
      <c r="A158" s="2">
        <v>66</v>
      </c>
      <c r="B158" s="2">
        <v>2</v>
      </c>
      <c r="C158" s="5">
        <v>2.2850000000000001</v>
      </c>
      <c r="D158">
        <v>49</v>
      </c>
      <c r="E158" s="2">
        <v>3</v>
      </c>
      <c r="F158" s="9">
        <v>1</v>
      </c>
      <c r="G158" s="2">
        <v>32</v>
      </c>
      <c r="H158" s="2">
        <v>9</v>
      </c>
      <c r="I158" s="6">
        <v>32</v>
      </c>
      <c r="J158">
        <v>0</v>
      </c>
      <c r="K158" s="3">
        <v>62</v>
      </c>
      <c r="L158" s="2">
        <v>1</v>
      </c>
    </row>
    <row r="159" spans="1:12" ht="15.75" x14ac:dyDescent="0.25">
      <c r="A159" s="2">
        <v>56</v>
      </c>
      <c r="B159" s="2">
        <v>2</v>
      </c>
      <c r="C159" s="5">
        <v>0.29199999999999998</v>
      </c>
      <c r="D159">
        <v>121</v>
      </c>
      <c r="E159" s="2">
        <v>3</v>
      </c>
      <c r="F159" s="9">
        <v>0</v>
      </c>
      <c r="G159" s="2">
        <v>34</v>
      </c>
      <c r="H159" s="2">
        <v>9</v>
      </c>
      <c r="I159" s="6">
        <v>38</v>
      </c>
      <c r="J159">
        <v>0</v>
      </c>
      <c r="K159" s="3">
        <v>30</v>
      </c>
      <c r="L159" s="2">
        <v>1</v>
      </c>
    </row>
    <row r="160" spans="1:12" ht="15.75" x14ac:dyDescent="0.25">
      <c r="A160" s="2">
        <v>82</v>
      </c>
      <c r="B160" s="2">
        <v>3</v>
      </c>
      <c r="C160" s="5">
        <v>0.88800000000000001</v>
      </c>
      <c r="D160">
        <v>225</v>
      </c>
      <c r="E160" s="2">
        <v>5</v>
      </c>
      <c r="F160" s="9">
        <v>1</v>
      </c>
      <c r="G160" s="2">
        <v>40</v>
      </c>
      <c r="H160" s="2">
        <v>7</v>
      </c>
      <c r="I160" s="6">
        <v>42</v>
      </c>
      <c r="J160">
        <v>1</v>
      </c>
      <c r="K160" s="3">
        <v>61</v>
      </c>
      <c r="L160" s="2">
        <v>1</v>
      </c>
    </row>
    <row r="161" spans="1:12" ht="15.75" x14ac:dyDescent="0.25">
      <c r="A161" s="2">
        <v>44</v>
      </c>
      <c r="B161" s="2">
        <v>3</v>
      </c>
      <c r="C161" s="5">
        <v>2.3239999999999998</v>
      </c>
      <c r="D161">
        <v>144</v>
      </c>
      <c r="E161" s="2">
        <v>2</v>
      </c>
      <c r="F161" s="9">
        <v>0</v>
      </c>
      <c r="G161" s="2">
        <v>49</v>
      </c>
      <c r="H161" s="2">
        <v>19</v>
      </c>
      <c r="I161" s="6">
        <v>32</v>
      </c>
      <c r="J161">
        <v>1</v>
      </c>
      <c r="K161" s="3">
        <v>21</v>
      </c>
      <c r="L161" s="2">
        <v>1</v>
      </c>
    </row>
    <row r="162" spans="1:12" ht="15.75" x14ac:dyDescent="0.25">
      <c r="A162" s="2">
        <v>44</v>
      </c>
      <c r="B162" s="2">
        <v>2</v>
      </c>
      <c r="C162" s="5">
        <v>0.19600000000000001</v>
      </c>
      <c r="D162">
        <v>100</v>
      </c>
      <c r="E162" s="2">
        <v>3</v>
      </c>
      <c r="F162" s="9">
        <v>0</v>
      </c>
      <c r="G162" s="2">
        <v>33</v>
      </c>
      <c r="H162" s="2">
        <v>12</v>
      </c>
      <c r="I162" s="6">
        <v>40</v>
      </c>
      <c r="J162">
        <v>0</v>
      </c>
      <c r="K162" s="3">
        <v>15</v>
      </c>
      <c r="L162" s="2">
        <v>1</v>
      </c>
    </row>
    <row r="163" spans="1:12" ht="15.75" x14ac:dyDescent="0.25">
      <c r="A163" s="2">
        <v>51</v>
      </c>
      <c r="B163" s="2">
        <v>3</v>
      </c>
      <c r="C163" s="5">
        <v>0.18</v>
      </c>
      <c r="D163">
        <v>225</v>
      </c>
      <c r="E163" s="2">
        <v>4</v>
      </c>
      <c r="F163" s="9">
        <v>1</v>
      </c>
      <c r="G163" s="2">
        <v>40</v>
      </c>
      <c r="H163" s="2">
        <v>8</v>
      </c>
      <c r="I163" s="6">
        <v>43</v>
      </c>
      <c r="J163">
        <v>1</v>
      </c>
      <c r="K163" s="3">
        <v>26</v>
      </c>
      <c r="L163" s="2">
        <v>1</v>
      </c>
    </row>
    <row r="164" spans="1:12" ht="15.75" x14ac:dyDescent="0.25">
      <c r="A164" s="2">
        <v>70</v>
      </c>
      <c r="B164" s="2">
        <v>3</v>
      </c>
      <c r="C164" s="5">
        <v>1.4159999999999999</v>
      </c>
      <c r="D164">
        <v>169</v>
      </c>
      <c r="E164" s="2">
        <v>2</v>
      </c>
      <c r="F164" s="9">
        <v>1</v>
      </c>
      <c r="G164" s="2">
        <v>45</v>
      </c>
      <c r="H164" s="2">
        <v>6</v>
      </c>
      <c r="I164" s="6">
        <v>40</v>
      </c>
      <c r="J164">
        <v>0</v>
      </c>
      <c r="K164" s="3">
        <v>57</v>
      </c>
      <c r="L164" s="2">
        <v>1</v>
      </c>
    </row>
    <row r="165" spans="1:12" ht="15.75" x14ac:dyDescent="0.25">
      <c r="A165" s="2">
        <v>44</v>
      </c>
      <c r="B165" s="2">
        <v>3</v>
      </c>
      <c r="C165" s="5">
        <v>0.115</v>
      </c>
      <c r="D165">
        <v>4</v>
      </c>
      <c r="E165" s="2">
        <v>3</v>
      </c>
      <c r="F165" s="9">
        <v>0</v>
      </c>
      <c r="G165" s="2">
        <v>46</v>
      </c>
      <c r="H165" s="2">
        <v>6</v>
      </c>
      <c r="I165" s="6">
        <v>29</v>
      </c>
      <c r="J165">
        <v>0</v>
      </c>
      <c r="K165" s="3">
        <v>19</v>
      </c>
      <c r="L165" s="2">
        <v>0</v>
      </c>
    </row>
    <row r="166" spans="1:12" ht="15.75" x14ac:dyDescent="0.25">
      <c r="A166" s="2">
        <v>75</v>
      </c>
      <c r="B166" s="2">
        <v>2</v>
      </c>
      <c r="C166" s="5">
        <v>0.995</v>
      </c>
      <c r="D166">
        <v>49</v>
      </c>
      <c r="E166" s="2">
        <v>2</v>
      </c>
      <c r="F166" s="9">
        <v>1</v>
      </c>
      <c r="G166" s="2">
        <v>30</v>
      </c>
      <c r="H166" s="2">
        <v>10</v>
      </c>
      <c r="I166" s="6">
        <v>39</v>
      </c>
      <c r="J166">
        <v>1</v>
      </c>
      <c r="K166" s="3">
        <v>58</v>
      </c>
      <c r="L166" s="2">
        <v>1</v>
      </c>
    </row>
    <row r="167" spans="1:12" ht="15.75" x14ac:dyDescent="0.25">
      <c r="A167" s="2">
        <v>68</v>
      </c>
      <c r="B167" s="2">
        <v>2</v>
      </c>
      <c r="C167" s="5">
        <v>2.3519999999999999</v>
      </c>
      <c r="D167">
        <v>16</v>
      </c>
      <c r="E167" s="2">
        <v>0</v>
      </c>
      <c r="F167" s="9">
        <v>1</v>
      </c>
      <c r="G167" s="2">
        <v>30</v>
      </c>
      <c r="H167" s="2">
        <v>12</v>
      </c>
      <c r="I167" s="6">
        <v>50</v>
      </c>
      <c r="J167">
        <v>1</v>
      </c>
      <c r="K167" s="3">
        <v>51</v>
      </c>
      <c r="L167" s="2">
        <v>1</v>
      </c>
    </row>
    <row r="168" spans="1:12" ht="15.75" x14ac:dyDescent="0.25">
      <c r="A168" s="2">
        <v>84</v>
      </c>
      <c r="B168" s="2">
        <v>2</v>
      </c>
      <c r="C168" s="5">
        <v>1.2589999999999999</v>
      </c>
      <c r="D168">
        <v>81</v>
      </c>
      <c r="E168" s="2">
        <v>1</v>
      </c>
      <c r="F168" s="9">
        <v>1</v>
      </c>
      <c r="G168" s="2">
        <v>31</v>
      </c>
      <c r="H168" s="2">
        <v>8</v>
      </c>
      <c r="I168" s="6">
        <v>37</v>
      </c>
      <c r="J168">
        <v>1</v>
      </c>
      <c r="K168" s="3">
        <v>76</v>
      </c>
      <c r="L168" s="2">
        <v>1</v>
      </c>
    </row>
    <row r="169" spans="1:12" ht="15.75" x14ac:dyDescent="0.25">
      <c r="A169" s="2">
        <v>51</v>
      </c>
      <c r="B169" s="2">
        <v>4</v>
      </c>
      <c r="C169" s="5">
        <v>1.464</v>
      </c>
      <c r="D169">
        <v>9</v>
      </c>
      <c r="E169" s="2">
        <v>4</v>
      </c>
      <c r="F169" s="9">
        <v>0</v>
      </c>
      <c r="G169" s="2">
        <v>46</v>
      </c>
      <c r="H169" s="2">
        <v>6</v>
      </c>
      <c r="I169" s="6">
        <v>33</v>
      </c>
      <c r="J169">
        <v>0</v>
      </c>
      <c r="K169" s="3">
        <v>31</v>
      </c>
      <c r="L169" s="2">
        <v>1</v>
      </c>
    </row>
    <row r="170" spans="1:12" ht="15.75" x14ac:dyDescent="0.25">
      <c r="A170" s="2">
        <v>88</v>
      </c>
      <c r="B170" s="2">
        <v>3</v>
      </c>
      <c r="C170" s="5">
        <v>0.504</v>
      </c>
      <c r="D170">
        <v>25</v>
      </c>
      <c r="E170" s="2">
        <v>3</v>
      </c>
      <c r="F170" s="9">
        <v>1</v>
      </c>
      <c r="G170" s="2">
        <v>42</v>
      </c>
      <c r="H170" s="2">
        <v>9</v>
      </c>
      <c r="I170" s="6">
        <v>35</v>
      </c>
      <c r="J170">
        <v>1</v>
      </c>
      <c r="K170" s="3">
        <v>63</v>
      </c>
      <c r="L170" s="2">
        <v>0</v>
      </c>
    </row>
    <row r="171" spans="1:12" ht="15.75" x14ac:dyDescent="0.25">
      <c r="A171" s="2">
        <v>58</v>
      </c>
      <c r="B171" s="2">
        <v>3</v>
      </c>
      <c r="C171" s="5">
        <v>0.44700000000000001</v>
      </c>
      <c r="D171">
        <v>361</v>
      </c>
      <c r="E171" s="2">
        <v>4</v>
      </c>
      <c r="F171" s="9">
        <v>0</v>
      </c>
      <c r="G171" s="2">
        <v>43</v>
      </c>
      <c r="H171" s="2">
        <v>10</v>
      </c>
      <c r="I171" s="6">
        <v>42</v>
      </c>
      <c r="J171">
        <v>0</v>
      </c>
      <c r="K171" s="3">
        <v>35</v>
      </c>
      <c r="L171" s="2">
        <v>1</v>
      </c>
    </row>
    <row r="172" spans="1:12" ht="15.75" x14ac:dyDescent="0.25">
      <c r="A172" s="2">
        <v>66</v>
      </c>
      <c r="B172" s="2">
        <v>3</v>
      </c>
      <c r="C172" s="5">
        <v>2.62</v>
      </c>
      <c r="D172">
        <v>289</v>
      </c>
      <c r="E172" s="2">
        <v>2</v>
      </c>
      <c r="F172" s="9">
        <v>1</v>
      </c>
      <c r="G172" s="2">
        <v>39</v>
      </c>
      <c r="H172" s="2">
        <v>8</v>
      </c>
      <c r="I172" s="6">
        <v>50</v>
      </c>
      <c r="J172">
        <v>0</v>
      </c>
      <c r="K172" s="3">
        <v>48</v>
      </c>
      <c r="L172" s="2">
        <v>0</v>
      </c>
    </row>
    <row r="173" spans="1:12" ht="15.75" x14ac:dyDescent="0.25">
      <c r="A173" s="2">
        <v>55</v>
      </c>
      <c r="B173" s="2">
        <v>3</v>
      </c>
      <c r="C173" s="5">
        <v>1.1679999999999999</v>
      </c>
      <c r="D173">
        <v>64</v>
      </c>
      <c r="E173" s="2">
        <v>3</v>
      </c>
      <c r="F173" s="9">
        <v>0</v>
      </c>
      <c r="G173" s="2">
        <v>52</v>
      </c>
      <c r="H173" s="2">
        <v>10</v>
      </c>
      <c r="I173" s="6">
        <v>40</v>
      </c>
      <c r="J173">
        <v>0</v>
      </c>
      <c r="K173" s="3">
        <v>34</v>
      </c>
      <c r="L173" s="2">
        <v>1</v>
      </c>
    </row>
    <row r="174" spans="1:12" ht="15.75" x14ac:dyDescent="0.25">
      <c r="A174" s="2">
        <v>60</v>
      </c>
      <c r="B174" s="2">
        <v>2</v>
      </c>
      <c r="C174" s="5">
        <v>3.2000000000000001E-2</v>
      </c>
      <c r="D174">
        <v>81</v>
      </c>
      <c r="E174" s="2">
        <v>5</v>
      </c>
      <c r="F174" s="9">
        <v>1</v>
      </c>
      <c r="G174" s="2">
        <v>35</v>
      </c>
      <c r="H174" s="2">
        <v>8</v>
      </c>
      <c r="I174" s="6">
        <v>32</v>
      </c>
      <c r="J174">
        <v>0</v>
      </c>
      <c r="K174" s="3">
        <v>37</v>
      </c>
      <c r="L174" s="2">
        <v>1</v>
      </c>
    </row>
  </sheetData>
  <conditionalFormatting sqref="S4:S15">
    <cfRule type="cellIs" dxfId="7" priority="1" operator="greaterThan">
      <formula>0.05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4B4-6553-4453-9E8E-11BC70853985}">
  <dimension ref="A1:Q51"/>
  <sheetViews>
    <sheetView topLeftCell="A16" workbookViewId="0">
      <selection activeCell="C40" sqref="C40"/>
    </sheetView>
  </sheetViews>
  <sheetFormatPr defaultColWidth="8.85546875" defaultRowHeight="15" x14ac:dyDescent="0.25"/>
  <cols>
    <col min="1" max="1" width="33.7109375" customWidth="1"/>
    <col min="2" max="2" width="23.140625" customWidth="1"/>
    <col min="3" max="3" width="33.7109375" customWidth="1"/>
    <col min="4" max="4" width="27" customWidth="1"/>
    <col min="5" max="5" width="18.42578125" customWidth="1"/>
    <col min="6" max="6" width="20.42578125" customWidth="1"/>
    <col min="7" max="7" width="19.7109375" customWidth="1"/>
    <col min="8" max="8" width="26.85546875" customWidth="1"/>
    <col min="9" max="9" width="17.42578125" customWidth="1"/>
    <col min="10" max="10" width="14.42578125" customWidth="1"/>
    <col min="11" max="11" width="20.28515625" customWidth="1"/>
    <col min="12" max="12" width="17.140625" customWidth="1"/>
    <col min="13" max="13" width="18.42578125" customWidth="1"/>
    <col min="15" max="15" width="16.28515625" customWidth="1"/>
  </cols>
  <sheetData>
    <row r="1" spans="1:17" x14ac:dyDescent="0.25">
      <c r="A1" s="31" t="s">
        <v>150</v>
      </c>
      <c r="B1" s="31" t="s">
        <v>34</v>
      </c>
      <c r="C1" s="31" t="s">
        <v>69</v>
      </c>
      <c r="D1" s="31" t="s">
        <v>22</v>
      </c>
      <c r="E1" s="31" t="s">
        <v>17</v>
      </c>
      <c r="F1" s="31" t="s">
        <v>12</v>
      </c>
      <c r="G1" s="31" t="s">
        <v>14</v>
      </c>
      <c r="H1" s="31" t="s">
        <v>13</v>
      </c>
      <c r="I1" s="31" t="s">
        <v>16</v>
      </c>
      <c r="J1" s="31" t="s">
        <v>19</v>
      </c>
      <c r="K1" s="31" t="s">
        <v>20</v>
      </c>
      <c r="L1" s="31" t="s">
        <v>21</v>
      </c>
      <c r="M1" s="31" t="s">
        <v>33</v>
      </c>
      <c r="N1" s="31" t="s">
        <v>24</v>
      </c>
      <c r="O1" s="31" t="s">
        <v>23</v>
      </c>
      <c r="P1" s="31" t="s">
        <v>18</v>
      </c>
      <c r="Q1" s="31" t="s">
        <v>11</v>
      </c>
    </row>
    <row r="2" spans="1:17" x14ac:dyDescent="0.25">
      <c r="A2" s="29" t="s">
        <v>34</v>
      </c>
      <c r="B2" s="29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25">
      <c r="A3" s="29" t="s">
        <v>69</v>
      </c>
      <c r="B3" s="29">
        <v>-2.8844672857866242E-2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x14ac:dyDescent="0.25">
      <c r="A4" s="29" t="s">
        <v>22</v>
      </c>
      <c r="B4" s="29">
        <v>-0.10915820770961249</v>
      </c>
      <c r="C4" s="29">
        <v>0.10468962248031122</v>
      </c>
      <c r="D4" s="29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x14ac:dyDescent="0.25">
      <c r="A5" s="29" t="s">
        <v>17</v>
      </c>
      <c r="B5" s="29">
        <v>-3.0379635440954667E-2</v>
      </c>
      <c r="C5" s="29">
        <v>-9.2413352329108023E-2</v>
      </c>
      <c r="D5" s="29">
        <v>6.6386339278294001E-2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7" x14ac:dyDescent="0.25">
      <c r="A6" s="29" t="s">
        <v>12</v>
      </c>
      <c r="B6" s="29">
        <v>1.2553150277961726E-3</v>
      </c>
      <c r="C6" s="29">
        <v>-6.3697846596700081E-2</v>
      </c>
      <c r="D6" s="29">
        <v>-6.1127420473628034E-2</v>
      </c>
      <c r="E6" s="29">
        <v>-0.4552161026111014</v>
      </c>
      <c r="F6" s="29">
        <v>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7" x14ac:dyDescent="0.25">
      <c r="A7" s="29" t="s">
        <v>14</v>
      </c>
      <c r="B7" s="29">
        <v>0.92494601194435921</v>
      </c>
      <c r="C7" s="29">
        <v>-6.9393672287660566E-2</v>
      </c>
      <c r="D7" s="29">
        <v>-8.2404837836726474E-2</v>
      </c>
      <c r="E7" s="29">
        <v>-0.11635833228313222</v>
      </c>
      <c r="F7" s="29">
        <v>7.8593440422867353E-2</v>
      </c>
      <c r="G7" s="29">
        <v>1</v>
      </c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5">
      <c r="A8" s="29" t="s">
        <v>13</v>
      </c>
      <c r="B8" s="29">
        <v>0.73973541046407287</v>
      </c>
      <c r="C8" s="29">
        <v>-4.4655768815449005E-2</v>
      </c>
      <c r="D8" s="29">
        <v>-2.9464431600584953E-2</v>
      </c>
      <c r="E8" s="29">
        <v>-8.7545424408770209E-2</v>
      </c>
      <c r="F8" s="29">
        <v>3.9804302065437037E-2</v>
      </c>
      <c r="G8" s="29">
        <v>0.7959063161094394</v>
      </c>
      <c r="H8" s="29">
        <v>1</v>
      </c>
      <c r="I8" s="29"/>
      <c r="J8" s="29"/>
      <c r="K8" s="29"/>
      <c r="L8" s="29"/>
      <c r="M8" s="29"/>
      <c r="N8" s="29"/>
      <c r="O8" s="29"/>
      <c r="P8" s="29"/>
      <c r="Q8" s="29"/>
    </row>
    <row r="9" spans="1:17" x14ac:dyDescent="0.25">
      <c r="A9" s="29" t="s">
        <v>16</v>
      </c>
      <c r="B9" s="29">
        <v>-0.21463664100421898</v>
      </c>
      <c r="C9" s="29">
        <v>3.6073663554098169E-2</v>
      </c>
      <c r="D9" s="29">
        <v>0.13479643259832944</v>
      </c>
      <c r="E9" s="29">
        <v>0.37366977099343679</v>
      </c>
      <c r="F9" s="29">
        <v>-0.27667767771321217</v>
      </c>
      <c r="G9" s="29">
        <v>-0.2300754807224637</v>
      </c>
      <c r="H9" s="29">
        <v>-0.19783080256432672</v>
      </c>
      <c r="I9" s="29">
        <v>1</v>
      </c>
      <c r="J9" s="29"/>
      <c r="K9" s="29"/>
      <c r="L9" s="29"/>
      <c r="M9" s="29"/>
      <c r="N9" s="29"/>
      <c r="O9" s="29"/>
      <c r="P9" s="29"/>
      <c r="Q9" s="29"/>
    </row>
    <row r="10" spans="1:17" x14ac:dyDescent="0.25">
      <c r="A10" s="29" t="s">
        <v>19</v>
      </c>
      <c r="B10" s="29">
        <v>0.41908964366321272</v>
      </c>
      <c r="C10" s="29">
        <v>-0.21893353945058922</v>
      </c>
      <c r="D10" s="29">
        <v>-0.13774327138044903</v>
      </c>
      <c r="E10" s="29">
        <v>-0.14136994032565614</v>
      </c>
      <c r="F10" s="29">
        <v>0.11075439745492108</v>
      </c>
      <c r="G10" s="29">
        <v>0.43649683333043288</v>
      </c>
      <c r="H10" s="29">
        <v>0.46216671278453669</v>
      </c>
      <c r="I10" s="29">
        <v>-0.24494449828595602</v>
      </c>
      <c r="J10" s="29">
        <v>1</v>
      </c>
      <c r="K10" s="29"/>
      <c r="L10" s="29"/>
      <c r="M10" s="29"/>
      <c r="N10" s="29"/>
      <c r="O10" s="29"/>
      <c r="P10" s="29"/>
      <c r="Q10" s="29"/>
    </row>
    <row r="11" spans="1:17" x14ac:dyDescent="0.25">
      <c r="A11" s="29" t="s">
        <v>20</v>
      </c>
      <c r="B11" s="29">
        <v>5.2268881811103007E-2</v>
      </c>
      <c r="C11" s="29">
        <v>0.17756347080609713</v>
      </c>
      <c r="D11" s="29">
        <v>0.46518719734188729</v>
      </c>
      <c r="E11" s="29">
        <v>0.11337949844302829</v>
      </c>
      <c r="F11" s="29">
        <v>8.0527398341354028E-3</v>
      </c>
      <c r="G11" s="29">
        <v>-1.8917695250136226E-2</v>
      </c>
      <c r="H11" s="29">
        <v>2.0091899206972321E-2</v>
      </c>
      <c r="I11" s="29">
        <v>3.9987668158652213E-2</v>
      </c>
      <c r="J11" s="29">
        <v>-0.13102036763344119</v>
      </c>
      <c r="K11" s="29">
        <v>1</v>
      </c>
      <c r="L11" s="29"/>
      <c r="M11" s="29"/>
      <c r="N11" s="29"/>
      <c r="O11" s="29"/>
      <c r="P11" s="29"/>
      <c r="Q11" s="29"/>
    </row>
    <row r="12" spans="1:17" x14ac:dyDescent="0.25">
      <c r="A12" s="29" t="s">
        <v>21</v>
      </c>
      <c r="B12" s="29">
        <v>0.23436299324370363</v>
      </c>
      <c r="C12" s="29">
        <v>-0.17382100205116294</v>
      </c>
      <c r="D12" s="29">
        <v>-0.21675729660106879</v>
      </c>
      <c r="E12" s="29">
        <v>9.8394447851928982E-2</v>
      </c>
      <c r="F12" s="29">
        <v>-8.8266221430490469E-2</v>
      </c>
      <c r="G12" s="29">
        <v>0.26098025219790127</v>
      </c>
      <c r="H12" s="29">
        <v>0.37374950969766724</v>
      </c>
      <c r="I12" s="29">
        <v>-6.3296312862953313E-2</v>
      </c>
      <c r="J12" s="29">
        <v>0.28366578072093696</v>
      </c>
      <c r="K12" s="29">
        <v>5.1210562723216016E-2</v>
      </c>
      <c r="L12" s="29">
        <v>1</v>
      </c>
      <c r="M12" s="29"/>
      <c r="N12" s="29"/>
      <c r="O12" s="29"/>
      <c r="P12" s="29"/>
      <c r="Q12" s="29"/>
    </row>
    <row r="13" spans="1:17" x14ac:dyDescent="0.25">
      <c r="A13" s="29" t="s">
        <v>33</v>
      </c>
      <c r="B13" s="29">
        <v>0.24870853641206828</v>
      </c>
      <c r="C13" s="29">
        <v>-9.2128588323757324E-2</v>
      </c>
      <c r="D13" s="29">
        <v>-0.38358711160772235</v>
      </c>
      <c r="E13" s="29">
        <v>5.1722506445331098E-3</v>
      </c>
      <c r="F13" s="29">
        <v>-3.1916313542160742E-2</v>
      </c>
      <c r="G13" s="29">
        <v>0.24749688808941572</v>
      </c>
      <c r="H13" s="29">
        <v>0.31885294289788974</v>
      </c>
      <c r="I13" s="29">
        <v>-0.107687668904023</v>
      </c>
      <c r="J13" s="29">
        <v>0.33613972452122481</v>
      </c>
      <c r="K13" s="29">
        <v>-0.27267684138186138</v>
      </c>
      <c r="L13" s="29">
        <v>0.49580258393872734</v>
      </c>
      <c r="M13" s="29">
        <v>1</v>
      </c>
      <c r="N13" s="29"/>
      <c r="O13" s="29"/>
      <c r="P13" s="29"/>
      <c r="Q13" s="29"/>
    </row>
    <row r="14" spans="1:17" x14ac:dyDescent="0.25">
      <c r="A14" s="29" t="s">
        <v>24</v>
      </c>
      <c r="B14" s="29">
        <v>0.76390626499893044</v>
      </c>
      <c r="C14" s="29">
        <v>-4.5522246729629068E-2</v>
      </c>
      <c r="D14" s="29">
        <v>-0.12222726482587697</v>
      </c>
      <c r="E14" s="29">
        <v>-0.11578241223016765</v>
      </c>
      <c r="F14" s="29">
        <v>2.0256062042127113E-2</v>
      </c>
      <c r="G14" s="29">
        <v>0.70282073981647664</v>
      </c>
      <c r="H14" s="29">
        <v>0.53709218303305062</v>
      </c>
      <c r="I14" s="29">
        <v>-0.17206318975439022</v>
      </c>
      <c r="J14" s="29">
        <v>0.36896106964700742</v>
      </c>
      <c r="K14" s="29">
        <v>-1.9405545201118056E-2</v>
      </c>
      <c r="L14" s="29">
        <v>0.18000803787253306</v>
      </c>
      <c r="M14" s="29">
        <v>0.27668101401086642</v>
      </c>
      <c r="N14" s="29">
        <v>1</v>
      </c>
      <c r="O14" s="29"/>
      <c r="P14" s="29"/>
      <c r="Q14" s="29"/>
    </row>
    <row r="15" spans="1:17" x14ac:dyDescent="0.25">
      <c r="A15" s="29" t="s">
        <v>23</v>
      </c>
      <c r="B15" s="29">
        <v>-0.11040005458725689</v>
      </c>
      <c r="C15" s="29">
        <v>0.58752871210175306</v>
      </c>
      <c r="D15" s="29">
        <v>-1.6706835561097453E-2</v>
      </c>
      <c r="E15" s="29">
        <v>-0.23377747683887456</v>
      </c>
      <c r="F15" s="29">
        <v>0.24268783418080622</v>
      </c>
      <c r="G15" s="29">
        <v>-3.9537752081770142E-2</v>
      </c>
      <c r="H15" s="29">
        <v>-3.5361711748531803E-2</v>
      </c>
      <c r="I15" s="29">
        <v>-0.11729834470191974</v>
      </c>
      <c r="J15" s="29">
        <v>-1.0992148987643235E-2</v>
      </c>
      <c r="K15" s="29">
        <v>-2.5149223920559054E-2</v>
      </c>
      <c r="L15" s="29">
        <v>-8.8360533142823341E-2</v>
      </c>
      <c r="M15" s="29">
        <v>3.6556690802929018E-2</v>
      </c>
      <c r="N15" s="29">
        <v>-0.11571711914004978</v>
      </c>
      <c r="O15" s="29">
        <v>1</v>
      </c>
      <c r="P15" s="29"/>
      <c r="Q15" s="29"/>
    </row>
    <row r="16" spans="1:17" x14ac:dyDescent="0.25">
      <c r="A16" s="29" t="s">
        <v>18</v>
      </c>
      <c r="B16" s="29">
        <v>0.12178649007603669</v>
      </c>
      <c r="C16" s="29">
        <v>-1.1501001871812164E-2</v>
      </c>
      <c r="D16" s="29">
        <v>-0.1068960035787194</v>
      </c>
      <c r="E16" s="29">
        <v>-2.4541210685796858E-2</v>
      </c>
      <c r="F16" s="29">
        <v>8.7835796961221319E-2</v>
      </c>
      <c r="G16" s="29">
        <v>0.12122743553905438</v>
      </c>
      <c r="H16" s="29">
        <v>8.3775321862760835E-2</v>
      </c>
      <c r="I16" s="29">
        <v>0.11967272673544904</v>
      </c>
      <c r="J16" s="29">
        <v>-3.7781136250272067E-2</v>
      </c>
      <c r="K16" s="29">
        <v>-0.17485289061277304</v>
      </c>
      <c r="L16" s="29">
        <v>4.6533378565231244E-2</v>
      </c>
      <c r="M16" s="29">
        <v>-0.10379331920582748</v>
      </c>
      <c r="N16" s="29">
        <v>0.10631366060173973</v>
      </c>
      <c r="O16" s="29">
        <v>-1.8936403138646214E-2</v>
      </c>
      <c r="P16" s="29">
        <v>1</v>
      </c>
      <c r="Q16" s="29"/>
    </row>
    <row r="17" spans="1:17" ht="15.75" thickBot="1" x14ac:dyDescent="0.3">
      <c r="A17" s="30" t="s">
        <v>11</v>
      </c>
      <c r="B17" s="37">
        <v>0.73682110933327605</v>
      </c>
      <c r="C17" s="109">
        <v>-0.18517387859711512</v>
      </c>
      <c r="D17" s="109">
        <v>-0.18042928324545329</v>
      </c>
      <c r="E17" s="109">
        <v>-9.1480084373456783E-2</v>
      </c>
      <c r="F17" s="109">
        <v>7.2016432359314708E-2</v>
      </c>
      <c r="G17" s="109">
        <v>0.81250606586306673</v>
      </c>
      <c r="H17" s="109">
        <v>0.84221888860671723</v>
      </c>
      <c r="I17" s="109">
        <v>-0.31032492168318238</v>
      </c>
      <c r="J17" s="109">
        <v>0.54704367199455262</v>
      </c>
      <c r="K17" s="109">
        <v>-0.14814932436897005</v>
      </c>
      <c r="L17" s="109">
        <v>0.50180591250724316</v>
      </c>
      <c r="M17" s="109">
        <v>0.38731617615367542</v>
      </c>
      <c r="N17" s="109">
        <v>0.57139390802953627</v>
      </c>
      <c r="O17" s="109">
        <v>-3.1901479344252685E-2</v>
      </c>
      <c r="P17" s="109">
        <v>0.11084370763740548</v>
      </c>
      <c r="Q17" s="30">
        <v>1</v>
      </c>
    </row>
    <row r="18" spans="1:17" x14ac:dyDescent="0.25">
      <c r="B18" t="s">
        <v>146</v>
      </c>
      <c r="C18" t="s">
        <v>147</v>
      </c>
      <c r="D18" t="s">
        <v>147</v>
      </c>
      <c r="E18" t="s">
        <v>147</v>
      </c>
      <c r="F18" t="s">
        <v>146</v>
      </c>
      <c r="G18" t="s">
        <v>146</v>
      </c>
      <c r="H18" t="s">
        <v>146</v>
      </c>
      <c r="I18" t="s">
        <v>147</v>
      </c>
      <c r="J18" t="s">
        <v>148</v>
      </c>
      <c r="K18" t="s">
        <v>147</v>
      </c>
      <c r="L18" t="s">
        <v>148</v>
      </c>
      <c r="M18" t="s">
        <v>148</v>
      </c>
      <c r="N18" t="s">
        <v>148</v>
      </c>
      <c r="O18" t="s">
        <v>147</v>
      </c>
      <c r="P18" t="s">
        <v>149</v>
      </c>
    </row>
    <row r="19" spans="1:17" x14ac:dyDescent="0.25">
      <c r="A19" t="s">
        <v>144</v>
      </c>
    </row>
    <row r="20" spans="1:17" x14ac:dyDescent="0.25">
      <c r="A20" s="110" t="s">
        <v>145</v>
      </c>
    </row>
    <row r="21" spans="1:17" x14ac:dyDescent="0.25">
      <c r="A21" s="110" t="s">
        <v>276</v>
      </c>
    </row>
    <row r="22" spans="1:17" x14ac:dyDescent="0.25">
      <c r="A22" s="110" t="s">
        <v>151</v>
      </c>
    </row>
    <row r="23" spans="1:17" x14ac:dyDescent="0.25">
      <c r="A23" s="110" t="s">
        <v>152</v>
      </c>
    </row>
    <row r="25" spans="1:17" x14ac:dyDescent="0.25">
      <c r="A25" s="110" t="s">
        <v>277</v>
      </c>
    </row>
    <row r="29" spans="1:17" ht="15.75" thickBot="1" x14ac:dyDescent="0.3"/>
    <row r="30" spans="1:17" x14ac:dyDescent="0.25">
      <c r="A30" s="31"/>
      <c r="B30" s="31" t="s">
        <v>22</v>
      </c>
      <c r="C30" s="31" t="s">
        <v>12</v>
      </c>
      <c r="D30" s="31" t="s">
        <v>17</v>
      </c>
      <c r="E30" s="31" t="s">
        <v>29</v>
      </c>
      <c r="F30" s="31" t="s">
        <v>69</v>
      </c>
      <c r="G30" s="31" t="s">
        <v>14</v>
      </c>
      <c r="H30" s="31" t="s">
        <v>13</v>
      </c>
      <c r="I30" s="31" t="s">
        <v>16</v>
      </c>
      <c r="J30" s="31" t="s">
        <v>19</v>
      </c>
      <c r="K30" s="31" t="s">
        <v>20</v>
      </c>
      <c r="L30" s="31" t="s">
        <v>21</v>
      </c>
      <c r="M30" s="31" t="s">
        <v>23</v>
      </c>
      <c r="N30" s="31" t="s">
        <v>33</v>
      </c>
      <c r="O30" s="31" t="s">
        <v>24</v>
      </c>
      <c r="P30" s="31" t="s">
        <v>18</v>
      </c>
      <c r="Q30" s="31" t="s">
        <v>11</v>
      </c>
    </row>
    <row r="31" spans="1:17" x14ac:dyDescent="0.25">
      <c r="A31" s="29" t="s">
        <v>22</v>
      </c>
      <c r="B31" s="34">
        <v>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9"/>
      <c r="Q31" s="29"/>
    </row>
    <row r="32" spans="1:17" x14ac:dyDescent="0.25">
      <c r="A32" s="29" t="s">
        <v>12</v>
      </c>
      <c r="B32" s="34">
        <v>-6.1127420473628034E-2</v>
      </c>
      <c r="C32" s="34">
        <v>1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9"/>
      <c r="Q32" s="29"/>
    </row>
    <row r="33" spans="1:17" x14ac:dyDescent="0.25">
      <c r="A33" s="29" t="s">
        <v>17</v>
      </c>
      <c r="B33" s="34">
        <v>6.6386339278294001E-2</v>
      </c>
      <c r="C33" s="34">
        <v>-0.4552161026111014</v>
      </c>
      <c r="D33" s="34">
        <v>1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9"/>
      <c r="Q33" s="29"/>
    </row>
    <row r="34" spans="1:17" x14ac:dyDescent="0.25">
      <c r="A34" s="29" t="s">
        <v>29</v>
      </c>
      <c r="B34" s="34">
        <v>4.8657647498422135E-2</v>
      </c>
      <c r="C34" s="34">
        <v>-8.0040621362480149E-2</v>
      </c>
      <c r="D34" s="34">
        <v>-7.2515963717589241E-2</v>
      </c>
      <c r="E34" s="34">
        <v>1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9"/>
      <c r="Q34" s="29"/>
    </row>
    <row r="35" spans="1:17" x14ac:dyDescent="0.25">
      <c r="A35" s="29" t="s">
        <v>69</v>
      </c>
      <c r="B35" s="34">
        <v>0.10468962248031122</v>
      </c>
      <c r="C35" s="34">
        <v>-6.3697846596700081E-2</v>
      </c>
      <c r="D35" s="34">
        <v>-9.2413352329108023E-2</v>
      </c>
      <c r="E35" s="34">
        <v>0.96337580011724355</v>
      </c>
      <c r="F35" s="34">
        <v>1</v>
      </c>
      <c r="G35" s="34"/>
      <c r="H35" s="34"/>
      <c r="I35" s="34"/>
      <c r="J35" s="34"/>
      <c r="K35" s="34"/>
      <c r="L35" s="34"/>
      <c r="M35" s="34"/>
      <c r="N35" s="34"/>
      <c r="O35" s="34"/>
      <c r="P35" s="29"/>
      <c r="Q35" s="29"/>
    </row>
    <row r="36" spans="1:17" x14ac:dyDescent="0.25">
      <c r="A36" s="29" t="s">
        <v>14</v>
      </c>
      <c r="B36" s="34">
        <v>-8.2404837836726474E-2</v>
      </c>
      <c r="C36" s="34">
        <v>7.8593440422867353E-2</v>
      </c>
      <c r="D36" s="34">
        <v>-0.11635833228313222</v>
      </c>
      <c r="E36" s="34">
        <v>-6.4791925275506868E-2</v>
      </c>
      <c r="F36" s="34">
        <v>-6.9393672287660566E-2</v>
      </c>
      <c r="G36" s="34">
        <v>1</v>
      </c>
      <c r="H36" s="34"/>
      <c r="I36" s="34"/>
      <c r="J36" s="34"/>
      <c r="K36" s="34"/>
      <c r="L36" s="34"/>
      <c r="M36" s="34"/>
      <c r="N36" s="34"/>
      <c r="O36" s="34"/>
      <c r="P36" s="29"/>
      <c r="Q36" s="29"/>
    </row>
    <row r="37" spans="1:17" x14ac:dyDescent="0.25">
      <c r="A37" s="29" t="s">
        <v>13</v>
      </c>
      <c r="B37" s="34">
        <v>-2.9464431600584953E-2</v>
      </c>
      <c r="C37" s="34">
        <v>3.9804302065437037E-2</v>
      </c>
      <c r="D37" s="34">
        <v>-8.7545424408770209E-2</v>
      </c>
      <c r="E37" s="34">
        <v>-1.4286061807008329E-2</v>
      </c>
      <c r="F37" s="34">
        <v>-4.4655768815449005E-2</v>
      </c>
      <c r="G37" s="34">
        <v>0.7959063161094394</v>
      </c>
      <c r="H37" s="34">
        <v>1</v>
      </c>
      <c r="I37" s="34"/>
      <c r="J37" s="34"/>
      <c r="K37" s="34"/>
      <c r="L37" s="34"/>
      <c r="M37" s="34"/>
      <c r="N37" s="34"/>
      <c r="O37" s="34"/>
      <c r="P37" s="29"/>
      <c r="Q37" s="29"/>
    </row>
    <row r="38" spans="1:17" x14ac:dyDescent="0.25">
      <c r="A38" s="29" t="s">
        <v>16</v>
      </c>
      <c r="B38" s="34">
        <v>0.13479643259832944</v>
      </c>
      <c r="C38" s="34">
        <v>-0.27667767771321217</v>
      </c>
      <c r="D38" s="34">
        <v>0.37366977099343679</v>
      </c>
      <c r="E38" s="34">
        <v>3.4155996803929611E-2</v>
      </c>
      <c r="F38" s="34">
        <v>3.6073663554098169E-2</v>
      </c>
      <c r="G38" s="34">
        <v>-0.2300754807224637</v>
      </c>
      <c r="H38" s="34">
        <v>-0.19783080256432672</v>
      </c>
      <c r="I38" s="34">
        <v>1</v>
      </c>
      <c r="J38" s="34"/>
      <c r="K38" s="34"/>
      <c r="L38" s="34"/>
      <c r="M38" s="34"/>
      <c r="N38" s="34"/>
      <c r="O38" s="34"/>
      <c r="P38" s="29"/>
      <c r="Q38" s="29"/>
    </row>
    <row r="39" spans="1:17" x14ac:dyDescent="0.25">
      <c r="A39" s="29" t="s">
        <v>19</v>
      </c>
      <c r="B39" s="34">
        <v>-0.13774327138044903</v>
      </c>
      <c r="C39" s="34">
        <v>0.11075439745492108</v>
      </c>
      <c r="D39" s="34">
        <v>-0.14136994032565614</v>
      </c>
      <c r="E39" s="34">
        <v>-0.16385307399089338</v>
      </c>
      <c r="F39" s="34">
        <v>-0.21893353945058922</v>
      </c>
      <c r="G39" s="34">
        <v>0.43649683333043288</v>
      </c>
      <c r="H39" s="34">
        <v>0.46216671278453669</v>
      </c>
      <c r="I39" s="34">
        <v>-0.24494449828595602</v>
      </c>
      <c r="J39" s="34">
        <v>1</v>
      </c>
      <c r="K39" s="34"/>
      <c r="L39" s="34"/>
      <c r="M39" s="34"/>
      <c r="N39" s="34"/>
      <c r="O39" s="34"/>
      <c r="P39" s="29"/>
      <c r="Q39" s="29"/>
    </row>
    <row r="40" spans="1:17" x14ac:dyDescent="0.25">
      <c r="A40" s="29" t="s">
        <v>20</v>
      </c>
      <c r="B40" s="34">
        <v>0.46518719734188729</v>
      </c>
      <c r="C40" s="34">
        <v>8.0527398341354028E-3</v>
      </c>
      <c r="D40" s="34">
        <v>0.11337949844302829</v>
      </c>
      <c r="E40" s="34">
        <v>0.11137134778028962</v>
      </c>
      <c r="F40" s="34">
        <v>0.17756347080609713</v>
      </c>
      <c r="G40" s="34">
        <v>-1.8917695250136226E-2</v>
      </c>
      <c r="H40" s="34">
        <v>2.0091899206972321E-2</v>
      </c>
      <c r="I40" s="34">
        <v>3.9987668158652213E-2</v>
      </c>
      <c r="J40" s="34">
        <v>-0.13102036763344119</v>
      </c>
      <c r="K40" s="34">
        <v>1</v>
      </c>
      <c r="L40" s="34"/>
      <c r="M40" s="34"/>
      <c r="N40" s="34"/>
      <c r="O40" s="34"/>
      <c r="P40" s="29"/>
      <c r="Q40" s="29"/>
    </row>
    <row r="41" spans="1:17" x14ac:dyDescent="0.25">
      <c r="A41" s="29" t="s">
        <v>21</v>
      </c>
      <c r="B41" s="34">
        <v>-0.21675729660106879</v>
      </c>
      <c r="C41" s="34">
        <v>-8.8266221430490469E-2</v>
      </c>
      <c r="D41" s="34">
        <v>9.8394447851928982E-2</v>
      </c>
      <c r="E41" s="34">
        <v>-9.2289951979313098E-2</v>
      </c>
      <c r="F41" s="34">
        <v>-0.17382100205116294</v>
      </c>
      <c r="G41" s="34">
        <v>0.26098025219790127</v>
      </c>
      <c r="H41" s="34">
        <v>0.37374950969766724</v>
      </c>
      <c r="I41" s="34">
        <v>-6.3296312862953313E-2</v>
      </c>
      <c r="J41" s="34">
        <v>0.28366578072093696</v>
      </c>
      <c r="K41" s="34">
        <v>5.1210562723216016E-2</v>
      </c>
      <c r="L41" s="34">
        <v>1</v>
      </c>
      <c r="M41" s="34"/>
      <c r="N41" s="34"/>
      <c r="O41" s="34"/>
      <c r="P41" s="29"/>
      <c r="Q41" s="29"/>
    </row>
    <row r="42" spans="1:17" x14ac:dyDescent="0.25">
      <c r="A42" s="29" t="s">
        <v>23</v>
      </c>
      <c r="B42" s="34">
        <v>-1.6706835561097453E-2</v>
      </c>
      <c r="C42" s="34">
        <v>0.24268783418080622</v>
      </c>
      <c r="D42" s="34">
        <v>-0.23377747683887456</v>
      </c>
      <c r="E42" s="34">
        <v>0.61644654936365628</v>
      </c>
      <c r="F42" s="34">
        <v>0.58752871210175306</v>
      </c>
      <c r="G42" s="34">
        <v>-3.9537752081770142E-2</v>
      </c>
      <c r="H42" s="34">
        <v>-3.5361711748531803E-2</v>
      </c>
      <c r="I42" s="34">
        <v>-0.11729834470191974</v>
      </c>
      <c r="J42" s="34">
        <v>-1.0992148987643235E-2</v>
      </c>
      <c r="K42" s="34">
        <v>-2.5149223920559054E-2</v>
      </c>
      <c r="L42" s="34">
        <v>-8.8360533142823341E-2</v>
      </c>
      <c r="M42" s="34">
        <v>1</v>
      </c>
      <c r="N42" s="34"/>
      <c r="O42" s="34"/>
      <c r="P42" s="29"/>
      <c r="Q42" s="29"/>
    </row>
    <row r="43" spans="1:17" x14ac:dyDescent="0.25">
      <c r="A43" s="29" t="s">
        <v>33</v>
      </c>
      <c r="B43" s="34">
        <v>-0.38358711160772235</v>
      </c>
      <c r="C43" s="34">
        <v>-3.1916313542160742E-2</v>
      </c>
      <c r="D43" s="34">
        <v>5.1722506445331098E-3</v>
      </c>
      <c r="E43" s="34">
        <v>-1.8702223703920825E-2</v>
      </c>
      <c r="F43" s="34">
        <v>-9.2128588323757324E-2</v>
      </c>
      <c r="G43" s="34">
        <v>0.24749688808941572</v>
      </c>
      <c r="H43" s="34">
        <v>0.31885294289788974</v>
      </c>
      <c r="I43" s="34">
        <v>-0.107687668904023</v>
      </c>
      <c r="J43" s="34">
        <v>0.33613972452122481</v>
      </c>
      <c r="K43" s="34">
        <v>-0.27267684138186138</v>
      </c>
      <c r="L43" s="34">
        <v>0.49580258393872734</v>
      </c>
      <c r="M43" s="34">
        <v>3.6556690802929018E-2</v>
      </c>
      <c r="N43" s="34">
        <v>1</v>
      </c>
      <c r="O43" s="34"/>
      <c r="P43" s="29"/>
      <c r="Q43" s="29"/>
    </row>
    <row r="44" spans="1:17" x14ac:dyDescent="0.25">
      <c r="A44" s="29" t="s">
        <v>24</v>
      </c>
      <c r="B44" s="34">
        <v>-0.12222726482587697</v>
      </c>
      <c r="C44" s="34">
        <v>2.0256062042127113E-2</v>
      </c>
      <c r="D44" s="34">
        <v>-0.11578241223016765</v>
      </c>
      <c r="E44" s="34">
        <v>-4.7334008300547487E-2</v>
      </c>
      <c r="F44" s="34">
        <v>-4.5522246729629068E-2</v>
      </c>
      <c r="G44" s="34">
        <v>0.70282073981647664</v>
      </c>
      <c r="H44" s="34">
        <v>0.53709218303305062</v>
      </c>
      <c r="I44" s="34">
        <v>-0.17206318975439022</v>
      </c>
      <c r="J44" s="34">
        <v>0.36896106964700742</v>
      </c>
      <c r="K44" s="34">
        <v>-1.9405545201118056E-2</v>
      </c>
      <c r="L44" s="34">
        <v>0.18000803787253306</v>
      </c>
      <c r="M44" s="34">
        <v>-0.11571711914004978</v>
      </c>
      <c r="N44" s="34">
        <v>0.27668101401086642</v>
      </c>
      <c r="O44" s="34">
        <v>1</v>
      </c>
      <c r="P44" s="29"/>
      <c r="Q44" s="29"/>
    </row>
    <row r="45" spans="1:17" x14ac:dyDescent="0.25">
      <c r="A45" s="29" t="s">
        <v>18</v>
      </c>
      <c r="B45" s="34">
        <v>-0.1068960035787194</v>
      </c>
      <c r="C45" s="34">
        <v>8.7835796961221319E-2</v>
      </c>
      <c r="D45" s="34">
        <v>-2.4541210685796858E-2</v>
      </c>
      <c r="E45" s="34">
        <v>1.2085507112577273E-2</v>
      </c>
      <c r="F45" s="34">
        <v>-1.1501001871812164E-2</v>
      </c>
      <c r="G45" s="34">
        <v>0.12122743553905438</v>
      </c>
      <c r="H45" s="34">
        <v>8.3775321862760835E-2</v>
      </c>
      <c r="I45" s="34">
        <v>0.11967272673544904</v>
      </c>
      <c r="J45" s="34">
        <v>-3.7781136250272067E-2</v>
      </c>
      <c r="K45" s="34">
        <v>-0.17485289061277304</v>
      </c>
      <c r="L45" s="34">
        <v>4.6533378565231244E-2</v>
      </c>
      <c r="M45" s="34">
        <v>-1.8936403138646214E-2</v>
      </c>
      <c r="N45" s="34">
        <v>-0.10379331920582748</v>
      </c>
      <c r="O45" s="34">
        <v>0.10631366060173973</v>
      </c>
      <c r="P45" s="29">
        <v>1</v>
      </c>
      <c r="Q45" s="29"/>
    </row>
    <row r="46" spans="1:17" ht="15.75" thickBot="1" x14ac:dyDescent="0.3">
      <c r="A46" s="30" t="s">
        <v>11</v>
      </c>
      <c r="B46" s="111">
        <v>-0.18042928324545329</v>
      </c>
      <c r="C46" s="111">
        <v>7.2016432359314708E-2</v>
      </c>
      <c r="D46" s="111">
        <v>-9.1480084373456783E-2</v>
      </c>
      <c r="E46" s="111">
        <v>-0.11821698523432621</v>
      </c>
      <c r="F46" s="111">
        <v>-0.18517387859711512</v>
      </c>
      <c r="G46" s="111">
        <v>0.81250606586306673</v>
      </c>
      <c r="H46" s="111">
        <v>0.84221888860671723</v>
      </c>
      <c r="I46" s="111">
        <v>-0.31032492168318238</v>
      </c>
      <c r="J46" s="111">
        <v>0.54704367199455262</v>
      </c>
      <c r="K46" s="111">
        <v>-0.14814932436897005</v>
      </c>
      <c r="L46" s="111">
        <v>0.50180591250724316</v>
      </c>
      <c r="M46" s="111">
        <v>-3.1901479344252685E-2</v>
      </c>
      <c r="N46" s="111">
        <v>0.38731617615367542</v>
      </c>
      <c r="O46" s="111">
        <v>0.57139390802953627</v>
      </c>
      <c r="P46" s="111">
        <v>0.11084370763740548</v>
      </c>
      <c r="Q46" s="30">
        <v>1</v>
      </c>
    </row>
    <row r="48" spans="1:17" x14ac:dyDescent="0.25">
      <c r="A48" s="110" t="s">
        <v>145</v>
      </c>
    </row>
    <row r="49" spans="1:1" x14ac:dyDescent="0.25">
      <c r="A49" s="110" t="s">
        <v>153</v>
      </c>
    </row>
    <row r="50" spans="1:1" x14ac:dyDescent="0.25">
      <c r="A50" s="110" t="s">
        <v>206</v>
      </c>
    </row>
    <row r="51" spans="1:1" x14ac:dyDescent="0.25">
      <c r="A51" s="110" t="s">
        <v>278</v>
      </c>
    </row>
  </sheetData>
  <conditionalFormatting sqref="B3:P16">
    <cfRule type="cellIs" dxfId="29" priority="3" operator="greaterThan">
      <formula>0.8</formula>
    </cfRule>
  </conditionalFormatting>
  <conditionalFormatting sqref="B32:Q45 B46:F46 I46:Q46">
    <cfRule type="cellIs" dxfId="28" priority="1" operator="greaterThan">
      <formula>0.8</formula>
    </cfRule>
    <cfRule type="cellIs" dxfId="27" priority="2" operator="greaterThan">
      <formula>"0/08"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E7ED-0A98-4660-85A5-A2F0FD73BA9A}">
  <dimension ref="A1:AR181"/>
  <sheetViews>
    <sheetView topLeftCell="K1" workbookViewId="0">
      <selection activeCell="Q16" sqref="Q16"/>
    </sheetView>
  </sheetViews>
  <sheetFormatPr defaultColWidth="8.85546875" defaultRowHeight="15" x14ac:dyDescent="0.25"/>
  <cols>
    <col min="15" max="15" width="11.42578125" customWidth="1"/>
  </cols>
  <sheetData>
    <row r="1" spans="15:44" x14ac:dyDescent="0.25">
      <c r="O1" t="s">
        <v>95</v>
      </c>
      <c r="X1" t="s">
        <v>98</v>
      </c>
      <c r="AA1" t="s">
        <v>99</v>
      </c>
      <c r="AM1" t="s">
        <v>100</v>
      </c>
      <c r="AO1" t="s">
        <v>101</v>
      </c>
    </row>
    <row r="2" spans="15:44" ht="15.75" thickBot="1" x14ac:dyDescent="0.3">
      <c r="Q2" t="s">
        <v>96</v>
      </c>
      <c r="R2">
        <v>20</v>
      </c>
      <c r="T2" t="s">
        <v>97</v>
      </c>
      <c r="U2">
        <v>0.05</v>
      </c>
    </row>
    <row r="3" spans="15:44" ht="15.75" thickTop="1" x14ac:dyDescent="0.25">
      <c r="O3" s="52" t="s">
        <v>104</v>
      </c>
      <c r="P3" s="52" t="s">
        <v>105</v>
      </c>
      <c r="Q3" s="52" t="s">
        <v>106</v>
      </c>
      <c r="R3" s="52" t="s">
        <v>107</v>
      </c>
      <c r="S3" s="52" t="s">
        <v>108</v>
      </c>
      <c r="T3" s="52" t="s">
        <v>109</v>
      </c>
      <c r="U3" s="52" t="s">
        <v>110</v>
      </c>
      <c r="V3" s="52" t="s">
        <v>111</v>
      </c>
      <c r="X3" t="s">
        <v>112</v>
      </c>
      <c r="Y3" s="53">
        <v>-84.079646796853993</v>
      </c>
      <c r="AA3" s="149">
        <v>2.2455667977998344</v>
      </c>
      <c r="AB3" s="150">
        <v>-1.7878544375989645E-2</v>
      </c>
      <c r="AC3" s="150">
        <v>-4.5591661775479395E-2</v>
      </c>
      <c r="AD3" s="150">
        <v>-0.13228853892573286</v>
      </c>
      <c r="AE3" s="150">
        <v>-1.043258714605897E-4</v>
      </c>
      <c r="AF3" s="150">
        <v>-7.0762296560159241E-2</v>
      </c>
      <c r="AG3" s="150">
        <v>2.3039225894938925E-2</v>
      </c>
      <c r="AH3" s="150">
        <v>-2.0591281110908233E-2</v>
      </c>
      <c r="AI3" s="150">
        <v>-7.7787272404681081E-3</v>
      </c>
      <c r="AJ3" s="150">
        <v>-0.12144471067703583</v>
      </c>
      <c r="AK3" s="151">
        <v>5.3698982453884749E-3</v>
      </c>
      <c r="AM3" s="53">
        <v>5.3290705182007514E-15</v>
      </c>
      <c r="AO3" t="s">
        <v>104</v>
      </c>
      <c r="AP3" s="65" t="s">
        <v>113</v>
      </c>
      <c r="AQ3" s="65" t="s">
        <v>114</v>
      </c>
      <c r="AR3" s="65" t="s">
        <v>55</v>
      </c>
    </row>
    <row r="4" spans="15:44" x14ac:dyDescent="0.25">
      <c r="O4" s="50" t="s">
        <v>115</v>
      </c>
      <c r="P4" s="50">
        <v>0.45484235321352834</v>
      </c>
      <c r="Q4" s="50">
        <v>1.4985215373159702</v>
      </c>
      <c r="R4" s="50">
        <v>9.2128885446436229E-2</v>
      </c>
      <c r="S4" s="50">
        <v>0.76148796593136903</v>
      </c>
      <c r="T4" s="50">
        <v>1.5759249239501363</v>
      </c>
      <c r="U4" s="50" t="s">
        <v>104</v>
      </c>
      <c r="V4" s="50" t="s">
        <v>104</v>
      </c>
      <c r="X4" t="s">
        <v>116</v>
      </c>
      <c r="Y4" s="54">
        <v>-98.012729219055274</v>
      </c>
      <c r="AA4" s="152">
        <v>-1.7878544375989572E-2</v>
      </c>
      <c r="AB4" s="121">
        <v>4.9554912623652001E-4</v>
      </c>
      <c r="AC4" s="121">
        <v>2.3071188784075351E-4</v>
      </c>
      <c r="AD4" s="121">
        <v>1.0133361219991492E-3</v>
      </c>
      <c r="AE4" s="121">
        <v>-1.990709916554349E-6</v>
      </c>
      <c r="AF4" s="121">
        <v>4.872633384002741E-4</v>
      </c>
      <c r="AG4" s="121">
        <v>-2.6450871620021738E-3</v>
      </c>
      <c r="AH4" s="121">
        <v>-1.0481826028169211E-4</v>
      </c>
      <c r="AI4" s="121">
        <v>-2.8301239858363276E-5</v>
      </c>
      <c r="AJ4" s="121">
        <v>-6.6147262224057891E-4</v>
      </c>
      <c r="AK4" s="153">
        <v>-2.0163411584921188E-4</v>
      </c>
      <c r="AM4" s="54">
        <v>3.4994229736184934E-13</v>
      </c>
      <c r="AO4" t="s">
        <v>117</v>
      </c>
      <c r="AP4" s="56">
        <v>83</v>
      </c>
      <c r="AQ4" s="58">
        <v>27</v>
      </c>
      <c r="AR4">
        <v>110</v>
      </c>
    </row>
    <row r="5" spans="15:44" x14ac:dyDescent="0.25">
      <c r="O5" s="50" t="s">
        <v>34</v>
      </c>
      <c r="P5" s="50">
        <v>3.5355596879727419E-2</v>
      </c>
      <c r="Q5" s="50">
        <v>2.2260932735097303E-2</v>
      </c>
      <c r="R5" s="50">
        <v>2.522491039819037</v>
      </c>
      <c r="S5" s="50">
        <v>0.11223316500420888</v>
      </c>
      <c r="T5" s="50">
        <v>1.0359880374210297</v>
      </c>
      <c r="U5" s="50">
        <v>0.9917591142683797</v>
      </c>
      <c r="V5" s="50">
        <v>1.0821894129717462</v>
      </c>
      <c r="X5" t="s">
        <v>118</v>
      </c>
      <c r="Y5" s="54">
        <v>27.866164844402562</v>
      </c>
      <c r="AA5" s="152">
        <v>-4.559166177547868E-2</v>
      </c>
      <c r="AB5" s="121">
        <v>2.307118878407438E-4</v>
      </c>
      <c r="AC5" s="121">
        <v>3.3221236808482726E-2</v>
      </c>
      <c r="AD5" s="121">
        <v>3.1284472324981925E-3</v>
      </c>
      <c r="AE5" s="121">
        <v>1.5170626944148586E-6</v>
      </c>
      <c r="AF5" s="121">
        <v>-2.3842243163392867E-3</v>
      </c>
      <c r="AG5" s="121">
        <v>-5.4957993452701467E-3</v>
      </c>
      <c r="AH5" s="121">
        <v>-1.9000902305178701E-3</v>
      </c>
      <c r="AI5" s="121">
        <v>1.0297957787428172E-3</v>
      </c>
      <c r="AJ5" s="121">
        <v>2.0534789980084414E-2</v>
      </c>
      <c r="AK5" s="153">
        <v>-7.2080699023950134E-5</v>
      </c>
      <c r="AM5" s="54">
        <v>1.8873791418627661E-14</v>
      </c>
      <c r="AO5" t="s">
        <v>119</v>
      </c>
      <c r="AP5" s="61">
        <v>13</v>
      </c>
      <c r="AQ5" s="63">
        <v>27</v>
      </c>
      <c r="AR5">
        <v>40</v>
      </c>
    </row>
    <row r="6" spans="15:44" x14ac:dyDescent="0.25">
      <c r="O6" s="50" t="s">
        <v>22</v>
      </c>
      <c r="P6" s="50">
        <v>-0.12290228222502186</v>
      </c>
      <c r="Q6" s="50">
        <v>0.18226693833079732</v>
      </c>
      <c r="R6" s="50">
        <v>0.45467816454870941</v>
      </c>
      <c r="S6" s="50">
        <v>0.50012170010579271</v>
      </c>
      <c r="T6" s="50">
        <v>0.88435007506037011</v>
      </c>
      <c r="U6" s="50">
        <v>0.61869743828997248</v>
      </c>
      <c r="V6" s="50">
        <v>1.2640670655124608</v>
      </c>
      <c r="X6" t="s">
        <v>57</v>
      </c>
      <c r="Y6" s="54">
        <v>10</v>
      </c>
      <c r="AA6" s="152">
        <v>-0.13228853892573234</v>
      </c>
      <c r="AB6" s="121">
        <v>1.0133361219991548E-3</v>
      </c>
      <c r="AC6" s="121">
        <v>3.1284472324982038E-3</v>
      </c>
      <c r="AD6" s="121">
        <v>0.1022387087415749</v>
      </c>
      <c r="AE6" s="121">
        <v>2.7446937935970876E-5</v>
      </c>
      <c r="AF6" s="121">
        <v>1.6004715532477374E-2</v>
      </c>
      <c r="AG6" s="121">
        <v>-1.4246396964461056E-2</v>
      </c>
      <c r="AH6" s="121">
        <v>-2.0229650044472627E-3</v>
      </c>
      <c r="AI6" s="121">
        <v>2.8521842817572723E-3</v>
      </c>
      <c r="AJ6" s="121">
        <v>-1.6879574273572819E-2</v>
      </c>
      <c r="AK6" s="153">
        <v>-1.0638817499234185E-4</v>
      </c>
      <c r="AM6" s="54">
        <v>5.1746801288388156E-15</v>
      </c>
      <c r="AO6" t="s">
        <v>55</v>
      </c>
      <c r="AP6">
        <v>96</v>
      </c>
      <c r="AQ6">
        <v>54</v>
      </c>
      <c r="AR6">
        <v>150</v>
      </c>
    </row>
    <row r="7" spans="15:44" x14ac:dyDescent="0.25">
      <c r="O7" s="50" t="s">
        <v>12</v>
      </c>
      <c r="P7" s="50">
        <v>0.65911249191135679</v>
      </c>
      <c r="Q7" s="50">
        <v>0.31974788309162433</v>
      </c>
      <c r="R7" s="50">
        <v>4.2491663122593701</v>
      </c>
      <c r="S7" s="50">
        <v>3.9269603722479562E-2</v>
      </c>
      <c r="T7" s="50">
        <v>1.9330759523195575</v>
      </c>
      <c r="U7" s="50">
        <v>1.0329493499269107</v>
      </c>
      <c r="V7" s="50">
        <v>3.6175855454099186</v>
      </c>
      <c r="X7" t="s">
        <v>108</v>
      </c>
      <c r="Y7" s="54">
        <v>1.8964777119283571E-3</v>
      </c>
      <c r="AA7" s="152">
        <v>-1.0432587146058952E-4</v>
      </c>
      <c r="AB7" s="121">
        <v>-1.9907099165544045E-6</v>
      </c>
      <c r="AC7" s="121">
        <v>1.5170626944139832E-6</v>
      </c>
      <c r="AD7" s="121">
        <v>2.7446937935970364E-5</v>
      </c>
      <c r="AE7" s="121">
        <v>2.5073518458963769E-6</v>
      </c>
      <c r="AF7" s="121">
        <v>6.9312294403915366E-6</v>
      </c>
      <c r="AG7" s="121">
        <v>1.4059326366181138E-4</v>
      </c>
      <c r="AH7" s="121">
        <v>-7.1910699939287373E-6</v>
      </c>
      <c r="AI7" s="121">
        <v>1.5961115615438296E-5</v>
      </c>
      <c r="AJ7" s="121">
        <v>-6.8347510747654024E-5</v>
      </c>
      <c r="AK7" s="153">
        <v>-3.0979311558899409E-8</v>
      </c>
      <c r="AM7" s="54">
        <v>7.0343730840249918E-13</v>
      </c>
      <c r="AO7" t="s">
        <v>120</v>
      </c>
      <c r="AP7">
        <v>0.86458333333333337</v>
      </c>
      <c r="AQ7">
        <v>0.5</v>
      </c>
      <c r="AR7">
        <v>0.73333333333333328</v>
      </c>
    </row>
    <row r="8" spans="15:44" x14ac:dyDescent="0.25">
      <c r="O8" s="50" t="s">
        <v>69</v>
      </c>
      <c r="P8" s="50">
        <v>6.1215951818901408E-4</v>
      </c>
      <c r="Q8" s="50">
        <v>1.5834619811970155E-3</v>
      </c>
      <c r="R8" s="50">
        <v>0.14945619870730056</v>
      </c>
      <c r="S8" s="50">
        <v>0.69905557681252484</v>
      </c>
      <c r="T8" s="50">
        <v>1.0006123469260662</v>
      </c>
      <c r="U8" s="50">
        <v>0.99751173194805853</v>
      </c>
      <c r="V8" s="50">
        <v>1.003722599698732</v>
      </c>
      <c r="X8" t="s">
        <v>121</v>
      </c>
      <c r="Y8" s="54">
        <v>0.1421558458091835</v>
      </c>
      <c r="AA8" s="152">
        <v>-7.0762296560158866E-2</v>
      </c>
      <c r="AB8" s="121">
        <v>4.8726333840027491E-4</v>
      </c>
      <c r="AC8" s="121">
        <v>-2.3842243163392728E-3</v>
      </c>
      <c r="AD8" s="121">
        <v>1.600471553247737E-2</v>
      </c>
      <c r="AE8" s="121">
        <v>6.9312294403917077E-6</v>
      </c>
      <c r="AF8" s="121">
        <v>2.0951439948336193E-2</v>
      </c>
      <c r="AG8" s="121">
        <v>8.3540289383730211E-3</v>
      </c>
      <c r="AH8" s="121">
        <v>-5.732795837572744E-4</v>
      </c>
      <c r="AI8" s="121">
        <v>5.799073501784205E-4</v>
      </c>
      <c r="AJ8" s="121">
        <v>-9.2083250489642613E-3</v>
      </c>
      <c r="AK8" s="153">
        <v>-5.9974802560530842E-5</v>
      </c>
      <c r="AM8" s="54">
        <v>9.8809849191638932E-15</v>
      </c>
    </row>
    <row r="9" spans="15:44" x14ac:dyDescent="0.25">
      <c r="O9" s="50" t="s">
        <v>16</v>
      </c>
      <c r="P9" s="50">
        <v>0.33154929990411153</v>
      </c>
      <c r="Q9" s="50">
        <v>0.14474612239482001</v>
      </c>
      <c r="R9" s="50">
        <v>5.2466531435533037</v>
      </c>
      <c r="S9" s="50">
        <v>2.1989025911812843E-2</v>
      </c>
      <c r="T9" s="50">
        <v>1.3931248255056927</v>
      </c>
      <c r="U9" s="50">
        <v>1.0490155082099313</v>
      </c>
      <c r="V9" s="50">
        <v>1.8501125715024895</v>
      </c>
      <c r="X9" t="s">
        <v>122</v>
      </c>
      <c r="Y9" s="54">
        <v>0.16953910098549352</v>
      </c>
      <c r="AA9" s="152">
        <v>2.3039225894938394E-2</v>
      </c>
      <c r="AB9" s="121">
        <v>-2.6450871620021764E-3</v>
      </c>
      <c r="AC9" s="121">
        <v>-5.4957993452701978E-3</v>
      </c>
      <c r="AD9" s="121">
        <v>-1.4246396964461075E-2</v>
      </c>
      <c r="AE9" s="121">
        <v>1.4059326366181116E-4</v>
      </c>
      <c r="AF9" s="121">
        <v>8.3540289383730489E-3</v>
      </c>
      <c r="AG9" s="121">
        <v>0.23007020841525674</v>
      </c>
      <c r="AH9" s="121">
        <v>2.4531707055042407E-3</v>
      </c>
      <c r="AI9" s="121">
        <v>-4.5192134643547623E-3</v>
      </c>
      <c r="AJ9" s="121">
        <v>-2.0147324425000206E-2</v>
      </c>
      <c r="AK9" s="153">
        <v>-7.3684681535537597E-4</v>
      </c>
      <c r="AM9" s="54">
        <v>4.1078251911130792E-15</v>
      </c>
      <c r="AO9" t="s">
        <v>102</v>
      </c>
      <c r="AP9" s="64">
        <v>0.5</v>
      </c>
    </row>
    <row r="10" spans="15:44" x14ac:dyDescent="0.25">
      <c r="O10" s="50" t="s">
        <v>19</v>
      </c>
      <c r="P10" s="50">
        <v>-0.57531338166561474</v>
      </c>
      <c r="Q10" s="50">
        <v>0.47965634407902602</v>
      </c>
      <c r="R10" s="50">
        <v>1.4386281883403389</v>
      </c>
      <c r="S10" s="50">
        <v>0.23036145842320455</v>
      </c>
      <c r="T10" s="50">
        <v>0.56252855504611243</v>
      </c>
      <c r="U10" s="50">
        <v>0.21971532649347977</v>
      </c>
      <c r="V10" s="50">
        <v>1.4402198530818362</v>
      </c>
      <c r="X10" t="s">
        <v>123</v>
      </c>
      <c r="Y10" s="54">
        <v>0.23246029430500412</v>
      </c>
      <c r="AA10" s="152">
        <v>-2.0591281110908424E-2</v>
      </c>
      <c r="AB10" s="121">
        <v>-1.0481826028168931E-4</v>
      </c>
      <c r="AC10" s="121">
        <v>-1.9000902305178569E-3</v>
      </c>
      <c r="AD10" s="121">
        <v>-2.0229650044472384E-3</v>
      </c>
      <c r="AE10" s="121">
        <v>-7.1910699939288796E-6</v>
      </c>
      <c r="AF10" s="121">
        <v>-5.7327958375726074E-4</v>
      </c>
      <c r="AG10" s="121">
        <v>2.453170705504219E-3</v>
      </c>
      <c r="AH10" s="121">
        <v>9.9644020548291467E-4</v>
      </c>
      <c r="AI10" s="121">
        <v>-6.1778976521265061E-4</v>
      </c>
      <c r="AJ10" s="121">
        <v>5.3536769357581887E-3</v>
      </c>
      <c r="AK10" s="153">
        <v>-1.193988959011634E-5</v>
      </c>
      <c r="AM10" s="54">
        <v>2.3891999489933369E-13</v>
      </c>
    </row>
    <row r="11" spans="15:44" x14ac:dyDescent="0.25">
      <c r="O11" s="50" t="s">
        <v>20</v>
      </c>
      <c r="P11" s="50">
        <v>-9.598428497899171E-2</v>
      </c>
      <c r="Q11" s="50">
        <v>3.1566441127927565E-2</v>
      </c>
      <c r="R11" s="50">
        <v>9.2458964544322999</v>
      </c>
      <c r="S11" s="50">
        <v>2.3602372477283806E-3</v>
      </c>
      <c r="T11" s="50">
        <v>0.90847829271198255</v>
      </c>
      <c r="U11" s="50">
        <v>0.85397498882736778</v>
      </c>
      <c r="V11" s="50">
        <v>0.9664601646731843</v>
      </c>
      <c r="X11" t="s">
        <v>124</v>
      </c>
      <c r="Y11" s="54">
        <v>190.15929359370799</v>
      </c>
      <c r="AA11" s="152">
        <v>-7.77872724046805E-3</v>
      </c>
      <c r="AB11" s="121">
        <v>-2.8301239858365722E-5</v>
      </c>
      <c r="AC11" s="121">
        <v>1.0297957787427986E-3</v>
      </c>
      <c r="AD11" s="121">
        <v>2.8521842817572631E-3</v>
      </c>
      <c r="AE11" s="121">
        <v>1.5961115615438337E-5</v>
      </c>
      <c r="AF11" s="121">
        <v>5.7990735017841226E-4</v>
      </c>
      <c r="AG11" s="121">
        <v>-4.5192134643547302E-3</v>
      </c>
      <c r="AH11" s="121">
        <v>-6.1778976521264747E-4</v>
      </c>
      <c r="AI11" s="121">
        <v>3.3580923888830261E-3</v>
      </c>
      <c r="AJ11" s="121">
        <v>-1.4494315169900232E-2</v>
      </c>
      <c r="AK11" s="153">
        <v>6.1902380011014441E-5</v>
      </c>
      <c r="AM11" s="54">
        <v>4.7073456244106637E-14</v>
      </c>
      <c r="AO11" t="s">
        <v>103</v>
      </c>
      <c r="AP11" s="64">
        <v>0.75694444444444475</v>
      </c>
    </row>
    <row r="12" spans="15:44" x14ac:dyDescent="0.25">
      <c r="O12" s="50" t="s">
        <v>21</v>
      </c>
      <c r="P12" s="50">
        <v>0.1269339847835361</v>
      </c>
      <c r="Q12" s="50">
        <v>5.7949049939434089E-2</v>
      </c>
      <c r="R12" s="50">
        <v>4.7980325217872428</v>
      </c>
      <c r="S12" s="50">
        <v>2.8492256934036564E-2</v>
      </c>
      <c r="T12" s="50">
        <v>1.135342065455305</v>
      </c>
      <c r="U12" s="50">
        <v>1.0134455228534105</v>
      </c>
      <c r="V12" s="50">
        <v>1.2719002418236203</v>
      </c>
      <c r="X12" t="s">
        <v>125</v>
      </c>
      <c r="Y12" s="55">
        <v>223.2762818287668</v>
      </c>
      <c r="AA12" s="152">
        <v>-0.12144471067703709</v>
      </c>
      <c r="AB12" s="121">
        <v>-6.614726222405543E-4</v>
      </c>
      <c r="AC12" s="121">
        <v>2.0534789980084536E-2</v>
      </c>
      <c r="AD12" s="121">
        <v>-1.68795742735726E-2</v>
      </c>
      <c r="AE12" s="121">
        <v>-6.8347510747654308E-5</v>
      </c>
      <c r="AF12" s="121">
        <v>-9.2083250489641451E-3</v>
      </c>
      <c r="AG12" s="121">
        <v>-2.0147324425000546E-2</v>
      </c>
      <c r="AH12" s="121">
        <v>5.3536769357581731E-3</v>
      </c>
      <c r="AI12" s="121">
        <v>-1.4494315169900227E-2</v>
      </c>
      <c r="AJ12" s="121">
        <v>0.2716458246846955</v>
      </c>
      <c r="AK12" s="153">
        <v>-9.677055088365132E-4</v>
      </c>
      <c r="AM12" s="54">
        <v>2.9420910152566648E-15</v>
      </c>
    </row>
    <row r="13" spans="15:44" x14ac:dyDescent="0.25">
      <c r="O13" s="50" t="s">
        <v>33</v>
      </c>
      <c r="P13" s="50">
        <v>-1.5776744094999025</v>
      </c>
      <c r="Q13" s="50">
        <v>0.52119653172742408</v>
      </c>
      <c r="R13" s="50">
        <v>9.1628742877972051</v>
      </c>
      <c r="S13" s="50">
        <v>2.4697434972008603E-3</v>
      </c>
      <c r="T13" s="50">
        <v>0.20645466936344908</v>
      </c>
      <c r="U13" s="50">
        <v>7.4332958369984034E-2</v>
      </c>
      <c r="V13" s="50">
        <v>0.57341361674073554</v>
      </c>
      <c r="AA13" s="154">
        <v>5.3698982453884844E-3</v>
      </c>
      <c r="AB13" s="155">
        <v>-2.0163411584921199E-4</v>
      </c>
      <c r="AC13" s="155">
        <v>-7.2080699023954593E-5</v>
      </c>
      <c r="AD13" s="155">
        <v>-1.0638817499234211E-4</v>
      </c>
      <c r="AE13" s="155">
        <v>-3.0979311558926601E-8</v>
      </c>
      <c r="AF13" s="155">
        <v>-5.9974802560531242E-5</v>
      </c>
      <c r="AG13" s="155">
        <v>-7.368468153553776E-4</v>
      </c>
      <c r="AH13" s="155">
        <v>-1.1939889590115856E-5</v>
      </c>
      <c r="AI13" s="155">
        <v>6.190238001101356E-5</v>
      </c>
      <c r="AJ13" s="155">
        <v>-9.67705508836508E-4</v>
      </c>
      <c r="AK13" s="156">
        <v>1.8681606968716177E-4</v>
      </c>
      <c r="AM13" s="55">
        <v>1.9184653865522705E-13</v>
      </c>
    </row>
    <row r="14" spans="15:44" x14ac:dyDescent="0.25">
      <c r="O14" s="51" t="s">
        <v>24</v>
      </c>
      <c r="P14" s="51">
        <v>7.7738318856620369E-3</v>
      </c>
      <c r="Q14" s="51">
        <v>1.3668067518386158E-2</v>
      </c>
      <c r="R14" s="51">
        <v>0.32348642323829208</v>
      </c>
      <c r="S14" s="51">
        <v>0.56951992704358512</v>
      </c>
      <c r="T14" s="51">
        <v>1.0078041265677959</v>
      </c>
      <c r="U14" s="51">
        <v>0.98116455813518599</v>
      </c>
      <c r="V14" s="51">
        <v>1.0351669850952137</v>
      </c>
    </row>
    <row r="16" spans="15:44" x14ac:dyDescent="0.25">
      <c r="Q16" t="s">
        <v>289</v>
      </c>
    </row>
    <row r="31" spans="1:11" ht="15.75" x14ac:dyDescent="0.25">
      <c r="A31" s="11" t="s">
        <v>34</v>
      </c>
      <c r="B31" s="11" t="s">
        <v>22</v>
      </c>
      <c r="C31" s="11" t="s">
        <v>12</v>
      </c>
      <c r="D31" s="11" t="s">
        <v>69</v>
      </c>
      <c r="E31" s="11" t="s">
        <v>16</v>
      </c>
      <c r="F31" s="11" t="s">
        <v>19</v>
      </c>
      <c r="G31" s="11" t="s">
        <v>20</v>
      </c>
      <c r="H31" s="11" t="s">
        <v>21</v>
      </c>
      <c r="I31" s="11" t="s">
        <v>33</v>
      </c>
      <c r="J31" s="11" t="s">
        <v>24</v>
      </c>
      <c r="K31" s="11" t="s">
        <v>18</v>
      </c>
    </row>
    <row r="32" spans="1:11" ht="15.75" x14ac:dyDescent="0.25">
      <c r="A32" s="2">
        <v>60</v>
      </c>
      <c r="B32" s="2">
        <v>2</v>
      </c>
      <c r="C32" s="5">
        <v>0.71199999999999997</v>
      </c>
      <c r="D32">
        <v>100</v>
      </c>
      <c r="E32" s="2">
        <v>3</v>
      </c>
      <c r="F32" s="9">
        <v>0</v>
      </c>
      <c r="G32" s="2">
        <v>33</v>
      </c>
      <c r="H32" s="2">
        <v>12</v>
      </c>
      <c r="I32">
        <v>1</v>
      </c>
      <c r="J32" s="3">
        <v>46</v>
      </c>
      <c r="K32" s="2">
        <v>1</v>
      </c>
    </row>
    <row r="33" spans="1:11" ht="15.75" x14ac:dyDescent="0.25">
      <c r="A33" s="2">
        <v>69</v>
      </c>
      <c r="B33" s="2">
        <v>1</v>
      </c>
      <c r="C33" s="5">
        <v>9.0999999999999998E-2</v>
      </c>
      <c r="D33">
        <v>64</v>
      </c>
      <c r="E33" s="2">
        <v>3</v>
      </c>
      <c r="F33" s="9">
        <v>0</v>
      </c>
      <c r="G33" s="2">
        <v>33</v>
      </c>
      <c r="H33" s="2">
        <v>16</v>
      </c>
      <c r="I33">
        <v>1</v>
      </c>
      <c r="J33" s="3">
        <v>73</v>
      </c>
      <c r="K33" s="2">
        <v>1</v>
      </c>
    </row>
    <row r="34" spans="1:11" ht="15.75" x14ac:dyDescent="0.25">
      <c r="A34" s="2">
        <v>79</v>
      </c>
      <c r="B34" s="2">
        <v>2</v>
      </c>
      <c r="C34" s="5">
        <v>1.72</v>
      </c>
      <c r="D34">
        <v>49</v>
      </c>
      <c r="E34" s="2">
        <v>1</v>
      </c>
      <c r="F34" s="9">
        <v>1</v>
      </c>
      <c r="G34" s="2">
        <v>40</v>
      </c>
      <c r="H34" s="2">
        <v>13</v>
      </c>
      <c r="I34">
        <v>1</v>
      </c>
      <c r="J34" s="3">
        <v>64</v>
      </c>
      <c r="K34" s="2">
        <v>1</v>
      </c>
    </row>
    <row r="35" spans="1:11" ht="15.75" x14ac:dyDescent="0.25">
      <c r="A35" s="2">
        <v>66</v>
      </c>
      <c r="B35" s="2">
        <v>2</v>
      </c>
      <c r="C35" s="5">
        <v>1.3720000000000001</v>
      </c>
      <c r="D35">
        <v>49</v>
      </c>
      <c r="E35" s="2">
        <v>1</v>
      </c>
      <c r="F35" s="9">
        <v>1</v>
      </c>
      <c r="G35" s="2">
        <v>29</v>
      </c>
      <c r="H35" s="2">
        <v>10</v>
      </c>
      <c r="I35">
        <v>0</v>
      </c>
      <c r="J35" s="3">
        <v>66</v>
      </c>
      <c r="K35" s="2">
        <v>1</v>
      </c>
    </row>
    <row r="36" spans="1:11" ht="15.75" x14ac:dyDescent="0.25">
      <c r="A36" s="2">
        <v>51</v>
      </c>
      <c r="B36" s="2">
        <v>3</v>
      </c>
      <c r="C36" s="5">
        <v>0.93500000000000005</v>
      </c>
      <c r="D36">
        <v>225</v>
      </c>
      <c r="E36" s="2">
        <v>4</v>
      </c>
      <c r="F36" s="9">
        <v>0</v>
      </c>
      <c r="G36" s="2">
        <v>36</v>
      </c>
      <c r="H36" s="2">
        <v>4</v>
      </c>
      <c r="I36">
        <v>0</v>
      </c>
      <c r="J36" s="3">
        <v>29</v>
      </c>
      <c r="K36" s="2">
        <v>1</v>
      </c>
    </row>
    <row r="37" spans="1:11" ht="15.75" x14ac:dyDescent="0.25">
      <c r="A37" s="2">
        <v>62</v>
      </c>
      <c r="B37" s="2">
        <v>4</v>
      </c>
      <c r="C37" s="5">
        <v>2.0190000000000001</v>
      </c>
      <c r="D37">
        <v>36</v>
      </c>
      <c r="E37" s="2">
        <v>0</v>
      </c>
      <c r="F37" s="9">
        <v>1</v>
      </c>
      <c r="G37" s="2">
        <v>32</v>
      </c>
      <c r="H37" s="2">
        <v>15</v>
      </c>
      <c r="I37">
        <v>1</v>
      </c>
      <c r="J37" s="3">
        <v>40</v>
      </c>
      <c r="K37" s="2">
        <v>1</v>
      </c>
    </row>
    <row r="38" spans="1:11" ht="15.75" x14ac:dyDescent="0.25">
      <c r="A38" s="2">
        <v>61</v>
      </c>
      <c r="B38" s="2">
        <v>3</v>
      </c>
      <c r="C38" s="5">
        <v>0.66200000000000003</v>
      </c>
      <c r="D38">
        <v>49</v>
      </c>
      <c r="E38" s="2">
        <v>2</v>
      </c>
      <c r="F38" s="9">
        <v>1</v>
      </c>
      <c r="G38" s="2">
        <v>52</v>
      </c>
      <c r="H38" s="2">
        <v>15</v>
      </c>
      <c r="I38">
        <v>0</v>
      </c>
      <c r="J38" s="3">
        <v>69</v>
      </c>
      <c r="K38" s="2">
        <v>1</v>
      </c>
    </row>
    <row r="39" spans="1:11" ht="15.75" x14ac:dyDescent="0.25">
      <c r="A39" s="2">
        <v>59</v>
      </c>
      <c r="B39" s="2">
        <v>3</v>
      </c>
      <c r="C39" s="5">
        <v>0.7</v>
      </c>
      <c r="D39">
        <v>36</v>
      </c>
      <c r="E39" s="2">
        <v>2</v>
      </c>
      <c r="F39" s="9">
        <v>0</v>
      </c>
      <c r="G39" s="2">
        <v>41</v>
      </c>
      <c r="H39" s="2">
        <v>4</v>
      </c>
      <c r="I39">
        <v>0</v>
      </c>
      <c r="J39" s="3">
        <v>45</v>
      </c>
      <c r="K39" s="2">
        <v>1</v>
      </c>
    </row>
    <row r="40" spans="1:11" ht="15.75" x14ac:dyDescent="0.25">
      <c r="A40" s="2">
        <v>65</v>
      </c>
      <c r="B40" s="2">
        <v>5</v>
      </c>
      <c r="C40" s="5">
        <v>0.93700000000000006</v>
      </c>
      <c r="D40">
        <v>64</v>
      </c>
      <c r="E40" s="2">
        <v>4</v>
      </c>
      <c r="F40" s="9">
        <v>1</v>
      </c>
      <c r="G40" s="2">
        <v>31</v>
      </c>
      <c r="H40" s="2">
        <v>12</v>
      </c>
      <c r="I40">
        <v>1</v>
      </c>
      <c r="J40" s="3">
        <v>42</v>
      </c>
      <c r="K40" s="2">
        <v>0</v>
      </c>
    </row>
    <row r="41" spans="1:11" ht="15.75" x14ac:dyDescent="0.25">
      <c r="A41" s="2">
        <v>55</v>
      </c>
      <c r="B41" s="2">
        <v>2</v>
      </c>
      <c r="C41" s="5">
        <v>6.5000000000000002E-2</v>
      </c>
      <c r="D41">
        <v>256</v>
      </c>
      <c r="E41" s="2">
        <v>3</v>
      </c>
      <c r="F41" s="9">
        <v>0</v>
      </c>
      <c r="G41" s="2">
        <v>42</v>
      </c>
      <c r="H41" s="2">
        <v>13</v>
      </c>
      <c r="I41">
        <v>1</v>
      </c>
      <c r="J41" s="3">
        <v>34</v>
      </c>
      <c r="K41" s="2">
        <v>0</v>
      </c>
    </row>
    <row r="42" spans="1:11" ht="15.75" x14ac:dyDescent="0.25">
      <c r="A42" s="2">
        <v>65</v>
      </c>
      <c r="B42" s="2">
        <v>2</v>
      </c>
      <c r="C42" s="5">
        <v>2.1440000000000001</v>
      </c>
      <c r="D42">
        <v>100</v>
      </c>
      <c r="E42" s="2">
        <v>2</v>
      </c>
      <c r="F42" s="9">
        <v>0</v>
      </c>
      <c r="G42" s="2">
        <v>32</v>
      </c>
      <c r="H42" s="2">
        <v>8</v>
      </c>
      <c r="I42">
        <v>1</v>
      </c>
      <c r="J42" s="3">
        <v>51</v>
      </c>
      <c r="K42" s="2">
        <v>1</v>
      </c>
    </row>
    <row r="43" spans="1:11" ht="15.75" x14ac:dyDescent="0.25">
      <c r="A43" s="2">
        <v>74</v>
      </c>
      <c r="B43" s="2">
        <v>5</v>
      </c>
      <c r="C43" s="5">
        <v>0.248</v>
      </c>
      <c r="D43">
        <v>49</v>
      </c>
      <c r="E43" s="2">
        <v>1</v>
      </c>
      <c r="F43" s="9">
        <v>1</v>
      </c>
      <c r="G43" s="2">
        <v>39</v>
      </c>
      <c r="H43" s="2">
        <v>21</v>
      </c>
      <c r="I43">
        <v>1</v>
      </c>
      <c r="J43" s="3">
        <v>86</v>
      </c>
      <c r="K43" s="2">
        <v>1</v>
      </c>
    </row>
    <row r="44" spans="1:11" ht="15.75" x14ac:dyDescent="0.25">
      <c r="A44" s="2">
        <v>43</v>
      </c>
      <c r="B44" s="2">
        <v>3</v>
      </c>
      <c r="C44" s="5">
        <v>1.607</v>
      </c>
      <c r="D44">
        <v>529</v>
      </c>
      <c r="E44" s="2">
        <v>1</v>
      </c>
      <c r="F44" s="9">
        <v>0</v>
      </c>
      <c r="G44" s="2">
        <v>45</v>
      </c>
      <c r="H44" s="2">
        <v>8</v>
      </c>
      <c r="I44">
        <v>0</v>
      </c>
      <c r="J44" s="3">
        <v>19</v>
      </c>
      <c r="K44" s="2">
        <v>0</v>
      </c>
    </row>
    <row r="45" spans="1:11" ht="15.75" x14ac:dyDescent="0.25">
      <c r="A45" s="2">
        <v>78</v>
      </c>
      <c r="B45" s="2">
        <v>4</v>
      </c>
      <c r="C45" s="5">
        <v>1.6240000000000001</v>
      </c>
      <c r="D45">
        <v>9</v>
      </c>
      <c r="E45" s="2">
        <v>5</v>
      </c>
      <c r="F45" s="9">
        <v>0</v>
      </c>
      <c r="G45" s="2">
        <v>39</v>
      </c>
      <c r="H45" s="2">
        <v>11</v>
      </c>
      <c r="I45">
        <v>0</v>
      </c>
      <c r="J45" s="3">
        <v>59</v>
      </c>
      <c r="K45" s="2">
        <v>1</v>
      </c>
    </row>
    <row r="46" spans="1:11" ht="15.75" x14ac:dyDescent="0.25">
      <c r="A46" s="2">
        <v>67</v>
      </c>
      <c r="B46" s="2">
        <v>1</v>
      </c>
      <c r="C46" s="5">
        <v>0.05</v>
      </c>
      <c r="D46">
        <v>81</v>
      </c>
      <c r="E46" s="2">
        <v>4</v>
      </c>
      <c r="F46" s="9">
        <v>1</v>
      </c>
      <c r="G46" s="2">
        <v>31</v>
      </c>
      <c r="H46" s="2">
        <v>13</v>
      </c>
      <c r="I46">
        <v>1</v>
      </c>
      <c r="J46" s="3">
        <v>70</v>
      </c>
      <c r="K46" s="2">
        <v>0</v>
      </c>
    </row>
    <row r="47" spans="1:11" ht="15.75" x14ac:dyDescent="0.25">
      <c r="A47" s="2">
        <v>62</v>
      </c>
      <c r="B47" s="2">
        <v>3</v>
      </c>
      <c r="C47" s="5">
        <v>0.58799999999999997</v>
      </c>
      <c r="D47">
        <v>256</v>
      </c>
      <c r="E47" s="2">
        <v>4</v>
      </c>
      <c r="F47" s="9">
        <v>1</v>
      </c>
      <c r="G47" s="2">
        <v>41</v>
      </c>
      <c r="H47" s="2">
        <v>10</v>
      </c>
      <c r="I47">
        <v>1</v>
      </c>
      <c r="J47" s="3">
        <v>44</v>
      </c>
      <c r="K47" s="2">
        <v>1</v>
      </c>
    </row>
    <row r="48" spans="1:11" ht="15.75" x14ac:dyDescent="0.25">
      <c r="A48" s="2">
        <v>99</v>
      </c>
      <c r="B48" s="2">
        <v>2</v>
      </c>
      <c r="C48" s="5">
        <v>1.76</v>
      </c>
      <c r="D48">
        <v>81</v>
      </c>
      <c r="E48" s="2">
        <v>4</v>
      </c>
      <c r="F48" s="9">
        <v>1</v>
      </c>
      <c r="G48" s="2">
        <v>38</v>
      </c>
      <c r="H48" s="2">
        <v>12</v>
      </c>
      <c r="I48">
        <v>1</v>
      </c>
      <c r="J48" s="3">
        <v>68</v>
      </c>
      <c r="K48" s="2">
        <v>0</v>
      </c>
    </row>
    <row r="49" spans="1:11" ht="15.75" x14ac:dyDescent="0.25">
      <c r="A49" s="2">
        <v>67</v>
      </c>
      <c r="B49" s="2">
        <v>1</v>
      </c>
      <c r="C49" s="5">
        <v>4.4999999999999998E-2</v>
      </c>
      <c r="D49">
        <v>64</v>
      </c>
      <c r="E49" s="2">
        <v>0</v>
      </c>
      <c r="F49" s="9">
        <v>1</v>
      </c>
      <c r="G49" s="2">
        <v>29</v>
      </c>
      <c r="H49" s="2">
        <v>13</v>
      </c>
      <c r="I49">
        <v>1</v>
      </c>
      <c r="J49" s="3">
        <v>45</v>
      </c>
      <c r="K49" s="2">
        <v>1</v>
      </c>
    </row>
    <row r="50" spans="1:11" ht="15.75" x14ac:dyDescent="0.25">
      <c r="A50" s="2">
        <v>51</v>
      </c>
      <c r="B50" s="2">
        <v>2</v>
      </c>
      <c r="C50" s="5">
        <v>1</v>
      </c>
      <c r="D50">
        <v>144</v>
      </c>
      <c r="E50" s="2">
        <v>3</v>
      </c>
      <c r="F50" s="9">
        <v>0</v>
      </c>
      <c r="G50" s="2">
        <v>34</v>
      </c>
      <c r="H50" s="2">
        <v>6</v>
      </c>
      <c r="I50">
        <v>0</v>
      </c>
      <c r="J50" s="3">
        <v>25</v>
      </c>
      <c r="K50" s="2">
        <v>1</v>
      </c>
    </row>
    <row r="51" spans="1:11" ht="15.75" x14ac:dyDescent="0.25">
      <c r="A51" s="2">
        <v>71</v>
      </c>
      <c r="B51" s="2">
        <v>2</v>
      </c>
      <c r="C51" s="5">
        <v>0.121</v>
      </c>
      <c r="D51">
        <v>169</v>
      </c>
      <c r="E51" s="2">
        <v>0</v>
      </c>
      <c r="F51" s="9">
        <v>1</v>
      </c>
      <c r="G51" s="2">
        <v>34</v>
      </c>
      <c r="H51" s="2">
        <v>8</v>
      </c>
      <c r="I51">
        <v>1</v>
      </c>
      <c r="J51" s="3">
        <v>51</v>
      </c>
      <c r="K51" s="2">
        <v>0</v>
      </c>
    </row>
    <row r="52" spans="1:11" ht="15.75" x14ac:dyDescent="0.25">
      <c r="A52" s="2">
        <v>65</v>
      </c>
      <c r="B52" s="2">
        <v>3</v>
      </c>
      <c r="C52" s="5">
        <v>0.159</v>
      </c>
      <c r="D52">
        <v>9</v>
      </c>
      <c r="E52" s="2">
        <v>2</v>
      </c>
      <c r="F52" s="9">
        <v>1</v>
      </c>
      <c r="G52" s="2">
        <v>47</v>
      </c>
      <c r="H52" s="2">
        <v>14</v>
      </c>
      <c r="I52">
        <v>1</v>
      </c>
      <c r="J52" s="3">
        <v>59</v>
      </c>
      <c r="K52" s="2">
        <v>0</v>
      </c>
    </row>
    <row r="53" spans="1:11" ht="15.75" x14ac:dyDescent="0.25">
      <c r="A53" s="2">
        <v>86</v>
      </c>
      <c r="B53" s="2">
        <v>2</v>
      </c>
      <c r="C53" s="5">
        <v>2.2839999999999998</v>
      </c>
      <c r="D53">
        <v>64</v>
      </c>
      <c r="E53" s="2">
        <v>0</v>
      </c>
      <c r="F53" s="9">
        <v>1</v>
      </c>
      <c r="G53" s="2">
        <v>38</v>
      </c>
      <c r="H53" s="2">
        <v>10</v>
      </c>
      <c r="I53">
        <v>1</v>
      </c>
      <c r="J53" s="3">
        <v>78</v>
      </c>
      <c r="K53" s="2">
        <v>1</v>
      </c>
    </row>
    <row r="54" spans="1:11" ht="15.75" x14ac:dyDescent="0.25">
      <c r="A54" s="2">
        <v>51</v>
      </c>
      <c r="B54" s="2">
        <v>2</v>
      </c>
      <c r="C54" s="5">
        <v>0.79900000000000004</v>
      </c>
      <c r="D54">
        <v>64</v>
      </c>
      <c r="E54" s="2">
        <v>6</v>
      </c>
      <c r="F54" s="9">
        <v>1</v>
      </c>
      <c r="G54" s="2">
        <v>34</v>
      </c>
      <c r="H54" s="2">
        <v>12</v>
      </c>
      <c r="I54">
        <v>0</v>
      </c>
      <c r="J54" s="3">
        <v>22</v>
      </c>
      <c r="K54" s="2">
        <v>1</v>
      </c>
    </row>
    <row r="55" spans="1:11" ht="15.75" x14ac:dyDescent="0.25">
      <c r="A55" s="2">
        <v>56</v>
      </c>
      <c r="B55" s="2">
        <v>1</v>
      </c>
      <c r="C55" s="5">
        <v>0.91100000000000003</v>
      </c>
      <c r="D55">
        <v>49</v>
      </c>
      <c r="E55" s="2">
        <v>2</v>
      </c>
      <c r="F55" s="9">
        <v>0</v>
      </c>
      <c r="G55" s="2">
        <v>30</v>
      </c>
      <c r="H55" s="2">
        <v>13</v>
      </c>
      <c r="I55">
        <v>1</v>
      </c>
      <c r="J55" s="3">
        <v>34</v>
      </c>
      <c r="K55" s="2">
        <v>1</v>
      </c>
    </row>
    <row r="56" spans="1:11" ht="15.75" x14ac:dyDescent="0.25">
      <c r="A56" s="2">
        <v>60</v>
      </c>
      <c r="B56" s="2">
        <v>3</v>
      </c>
      <c r="C56" s="5">
        <v>0.81299999999999994</v>
      </c>
      <c r="D56">
        <v>9</v>
      </c>
      <c r="E56" s="2">
        <v>3</v>
      </c>
      <c r="F56" s="9">
        <v>0</v>
      </c>
      <c r="G56" s="2">
        <v>44</v>
      </c>
      <c r="H56" s="2">
        <v>8</v>
      </c>
      <c r="I56">
        <v>0</v>
      </c>
      <c r="J56" s="3">
        <v>45</v>
      </c>
      <c r="K56" s="2">
        <v>1</v>
      </c>
    </row>
    <row r="57" spans="1:11" ht="15.75" x14ac:dyDescent="0.25">
      <c r="A57" s="2">
        <v>40</v>
      </c>
      <c r="B57" s="2">
        <v>3</v>
      </c>
      <c r="C57" s="5">
        <v>0.97599999999999998</v>
      </c>
      <c r="D57">
        <v>196</v>
      </c>
      <c r="E57" s="2">
        <v>2</v>
      </c>
      <c r="F57" s="9">
        <v>0</v>
      </c>
      <c r="G57" s="2">
        <v>37</v>
      </c>
      <c r="H57" s="2">
        <v>5</v>
      </c>
      <c r="I57">
        <v>0</v>
      </c>
      <c r="J57" s="3">
        <v>9</v>
      </c>
      <c r="K57" s="2">
        <v>0</v>
      </c>
    </row>
    <row r="58" spans="1:11" ht="15.75" x14ac:dyDescent="0.25">
      <c r="A58" s="2">
        <v>85</v>
      </c>
      <c r="B58" s="2">
        <v>2</v>
      </c>
      <c r="C58" s="5">
        <v>1.86</v>
      </c>
      <c r="D58">
        <v>144</v>
      </c>
      <c r="E58" s="2">
        <v>2</v>
      </c>
      <c r="F58" s="9">
        <v>1</v>
      </c>
      <c r="G58" s="2">
        <v>37</v>
      </c>
      <c r="H58" s="2">
        <v>13</v>
      </c>
      <c r="I58">
        <v>1</v>
      </c>
      <c r="J58" s="3">
        <v>62</v>
      </c>
      <c r="K58" s="2">
        <v>1</v>
      </c>
    </row>
    <row r="59" spans="1:11" ht="15.75" x14ac:dyDescent="0.25">
      <c r="A59" s="2">
        <v>35</v>
      </c>
      <c r="B59" s="2">
        <v>6</v>
      </c>
      <c r="C59" s="5">
        <v>4.7E-2</v>
      </c>
      <c r="D59">
        <v>36</v>
      </c>
      <c r="E59" s="2">
        <v>4</v>
      </c>
      <c r="F59" s="9">
        <v>0</v>
      </c>
      <c r="G59" s="2">
        <v>27</v>
      </c>
      <c r="H59" s="2">
        <v>5</v>
      </c>
      <c r="I59">
        <v>0</v>
      </c>
      <c r="J59" s="3">
        <v>16</v>
      </c>
      <c r="K59" s="2">
        <v>1</v>
      </c>
    </row>
    <row r="60" spans="1:11" ht="15.75" x14ac:dyDescent="0.25">
      <c r="A60" s="2">
        <v>51</v>
      </c>
      <c r="B60" s="2">
        <v>2</v>
      </c>
      <c r="C60" s="5">
        <v>0.498</v>
      </c>
      <c r="D60">
        <v>36</v>
      </c>
      <c r="E60" s="2">
        <v>4</v>
      </c>
      <c r="F60" s="9">
        <v>0</v>
      </c>
      <c r="G60" s="2">
        <v>30</v>
      </c>
      <c r="H60" s="2">
        <v>5</v>
      </c>
      <c r="I60">
        <v>0</v>
      </c>
      <c r="J60" s="3">
        <v>20</v>
      </c>
      <c r="K60" s="2">
        <v>1</v>
      </c>
    </row>
    <row r="61" spans="1:11" ht="15.75" x14ac:dyDescent="0.25">
      <c r="A61" s="2">
        <v>102</v>
      </c>
      <c r="B61" s="2">
        <v>2</v>
      </c>
      <c r="C61" s="5">
        <v>8.4000000000000005E-2</v>
      </c>
      <c r="D61">
        <v>144</v>
      </c>
      <c r="E61" s="2">
        <v>2</v>
      </c>
      <c r="F61" s="9">
        <v>1</v>
      </c>
      <c r="G61" s="2">
        <v>38</v>
      </c>
      <c r="H61" s="2">
        <v>11</v>
      </c>
      <c r="I61">
        <v>1</v>
      </c>
      <c r="J61" s="3">
        <v>114</v>
      </c>
      <c r="K61" s="2">
        <v>1</v>
      </c>
    </row>
    <row r="62" spans="1:11" ht="15.75" x14ac:dyDescent="0.25">
      <c r="A62" s="2">
        <v>70</v>
      </c>
      <c r="B62" s="2">
        <v>3</v>
      </c>
      <c r="C62" s="5">
        <v>4.8000000000000001E-2</v>
      </c>
      <c r="D62">
        <v>196</v>
      </c>
      <c r="E62" s="2">
        <v>4</v>
      </c>
      <c r="F62" s="9">
        <v>1</v>
      </c>
      <c r="G62" s="2">
        <v>35</v>
      </c>
      <c r="H62" s="2">
        <v>11</v>
      </c>
      <c r="I62">
        <v>0</v>
      </c>
      <c r="J62" s="3">
        <v>56</v>
      </c>
      <c r="K62" s="2">
        <v>1</v>
      </c>
    </row>
    <row r="63" spans="1:11" ht="15.75" x14ac:dyDescent="0.25">
      <c r="A63" s="2">
        <v>61</v>
      </c>
      <c r="B63" s="2">
        <v>5</v>
      </c>
      <c r="C63" s="5">
        <v>0.96</v>
      </c>
      <c r="D63">
        <v>49</v>
      </c>
      <c r="E63" s="2">
        <v>2</v>
      </c>
      <c r="F63" s="9">
        <v>1</v>
      </c>
      <c r="G63" s="2">
        <v>30</v>
      </c>
      <c r="H63" s="2">
        <v>10</v>
      </c>
      <c r="I63">
        <v>1</v>
      </c>
      <c r="J63" s="3">
        <v>43</v>
      </c>
      <c r="K63" s="2">
        <v>1</v>
      </c>
    </row>
    <row r="64" spans="1:11" ht="15.75" x14ac:dyDescent="0.25">
      <c r="A64" s="2">
        <v>44</v>
      </c>
      <c r="B64" s="2">
        <v>2</v>
      </c>
      <c r="C64" s="5">
        <v>1.18</v>
      </c>
      <c r="D64">
        <v>9</v>
      </c>
      <c r="E64" s="2">
        <v>2</v>
      </c>
      <c r="F64" s="9">
        <v>0</v>
      </c>
      <c r="G64" s="2">
        <v>34</v>
      </c>
      <c r="H64" s="2">
        <v>6</v>
      </c>
      <c r="I64">
        <v>0</v>
      </c>
      <c r="J64" s="3">
        <v>20</v>
      </c>
      <c r="K64" s="2">
        <v>0</v>
      </c>
    </row>
    <row r="65" spans="1:11" ht="15.75" x14ac:dyDescent="0.25">
      <c r="A65" s="2">
        <v>98</v>
      </c>
      <c r="B65" s="2">
        <v>3</v>
      </c>
      <c r="C65" s="5">
        <v>0.97399999999999998</v>
      </c>
      <c r="D65">
        <v>9</v>
      </c>
      <c r="E65" s="2">
        <v>1</v>
      </c>
      <c r="F65" s="9">
        <v>1</v>
      </c>
      <c r="G65" s="2">
        <v>37</v>
      </c>
      <c r="H65" s="2">
        <v>6</v>
      </c>
      <c r="I65">
        <v>0</v>
      </c>
      <c r="J65" s="3">
        <v>106</v>
      </c>
      <c r="K65" s="2">
        <v>1</v>
      </c>
    </row>
    <row r="66" spans="1:11" ht="15.75" x14ac:dyDescent="0.25">
      <c r="A66" s="2">
        <v>53</v>
      </c>
      <c r="B66" s="2">
        <v>2</v>
      </c>
      <c r="C66" s="5">
        <v>1.3149999999999999</v>
      </c>
      <c r="D66">
        <v>16</v>
      </c>
      <c r="E66" s="2">
        <v>1</v>
      </c>
      <c r="F66" s="9">
        <v>1</v>
      </c>
      <c r="G66" s="2">
        <v>35</v>
      </c>
      <c r="H66" s="2">
        <v>9</v>
      </c>
      <c r="I66">
        <v>0</v>
      </c>
      <c r="J66" s="3">
        <v>25</v>
      </c>
      <c r="K66" s="2">
        <v>1</v>
      </c>
    </row>
    <row r="67" spans="1:11" ht="15.75" x14ac:dyDescent="0.25">
      <c r="A67" s="2">
        <v>44</v>
      </c>
      <c r="B67" s="2">
        <v>2</v>
      </c>
      <c r="C67" s="5">
        <v>0.97399999999999998</v>
      </c>
      <c r="D67">
        <v>144</v>
      </c>
      <c r="E67" s="2">
        <v>3</v>
      </c>
      <c r="F67" s="9">
        <v>0</v>
      </c>
      <c r="G67" s="2">
        <v>33</v>
      </c>
      <c r="H67" s="2">
        <v>6</v>
      </c>
      <c r="I67">
        <v>1</v>
      </c>
      <c r="J67" s="3">
        <v>22</v>
      </c>
      <c r="K67" s="2">
        <v>0</v>
      </c>
    </row>
    <row r="68" spans="1:11" ht="15.75" x14ac:dyDescent="0.25">
      <c r="A68" s="2">
        <v>58</v>
      </c>
      <c r="B68" s="2">
        <v>2</v>
      </c>
      <c r="C68" s="5">
        <v>0.16700000000000001</v>
      </c>
      <c r="D68">
        <v>225</v>
      </c>
      <c r="E68" s="2">
        <v>1</v>
      </c>
      <c r="F68" s="9">
        <v>0</v>
      </c>
      <c r="G68" s="2">
        <v>39</v>
      </c>
      <c r="H68" s="2">
        <v>10</v>
      </c>
      <c r="I68">
        <v>0</v>
      </c>
      <c r="J68" s="3">
        <v>35</v>
      </c>
      <c r="K68" s="2">
        <v>0</v>
      </c>
    </row>
    <row r="69" spans="1:11" ht="15.75" x14ac:dyDescent="0.25">
      <c r="A69" s="2">
        <v>60</v>
      </c>
      <c r="B69" s="2">
        <v>4</v>
      </c>
      <c r="C69" s="5">
        <v>0.93700000000000006</v>
      </c>
      <c r="D69">
        <v>25</v>
      </c>
      <c r="E69" s="2">
        <v>3</v>
      </c>
      <c r="F69" s="9">
        <v>0</v>
      </c>
      <c r="G69" s="2">
        <v>59</v>
      </c>
      <c r="H69" s="2">
        <v>15</v>
      </c>
      <c r="I69">
        <v>0</v>
      </c>
      <c r="J69" s="3">
        <v>39</v>
      </c>
      <c r="K69" s="2">
        <v>1</v>
      </c>
    </row>
    <row r="70" spans="1:11" ht="15.75" x14ac:dyDescent="0.25">
      <c r="A70" s="2">
        <v>54</v>
      </c>
      <c r="B70" s="2">
        <v>5</v>
      </c>
      <c r="C70" s="5">
        <v>4.5999999999999999E-2</v>
      </c>
      <c r="D70">
        <v>81</v>
      </c>
      <c r="E70" s="2">
        <v>0</v>
      </c>
      <c r="F70" s="9">
        <v>1</v>
      </c>
      <c r="G70" s="2">
        <v>30</v>
      </c>
      <c r="H70" s="2">
        <v>13</v>
      </c>
      <c r="I70">
        <v>0</v>
      </c>
      <c r="J70" s="3">
        <v>26</v>
      </c>
      <c r="K70" s="2">
        <v>1</v>
      </c>
    </row>
    <row r="71" spans="1:11" ht="15.75" x14ac:dyDescent="0.25">
      <c r="A71" s="2">
        <v>48</v>
      </c>
      <c r="B71" s="2">
        <v>6</v>
      </c>
      <c r="C71" s="8">
        <v>1.7999999999999999E-2</v>
      </c>
      <c r="D71">
        <v>4</v>
      </c>
      <c r="E71" s="1">
        <v>2</v>
      </c>
      <c r="F71" s="9">
        <v>0</v>
      </c>
      <c r="G71" s="2">
        <v>28</v>
      </c>
      <c r="H71" s="2">
        <v>1</v>
      </c>
      <c r="I71">
        <v>0</v>
      </c>
      <c r="J71" s="3">
        <v>24</v>
      </c>
      <c r="K71" s="2">
        <v>0</v>
      </c>
    </row>
    <row r="72" spans="1:11" ht="15.75" x14ac:dyDescent="0.25">
      <c r="A72" s="2">
        <v>53</v>
      </c>
      <c r="B72" s="2">
        <v>2</v>
      </c>
      <c r="C72" s="5">
        <v>0.84</v>
      </c>
      <c r="D72">
        <v>169</v>
      </c>
      <c r="E72" s="2">
        <v>3</v>
      </c>
      <c r="F72" s="9">
        <v>0</v>
      </c>
      <c r="G72" s="2">
        <v>36</v>
      </c>
      <c r="H72" s="2">
        <v>9</v>
      </c>
      <c r="I72">
        <v>1</v>
      </c>
      <c r="J72" s="3">
        <v>30</v>
      </c>
      <c r="K72" s="2">
        <v>1</v>
      </c>
    </row>
    <row r="73" spans="1:11" ht="15.75" x14ac:dyDescent="0.25">
      <c r="A73" s="2">
        <v>88</v>
      </c>
      <c r="B73" s="2">
        <v>3</v>
      </c>
      <c r="C73" s="5">
        <v>1</v>
      </c>
      <c r="D73">
        <v>324</v>
      </c>
      <c r="E73" s="2">
        <v>2</v>
      </c>
      <c r="F73" s="9">
        <v>0</v>
      </c>
      <c r="G73" s="2">
        <v>40</v>
      </c>
      <c r="H73" s="2">
        <v>8</v>
      </c>
      <c r="I73">
        <v>0</v>
      </c>
      <c r="J73" s="3">
        <v>64</v>
      </c>
      <c r="K73" s="2">
        <v>1</v>
      </c>
    </row>
    <row r="74" spans="1:11" ht="15.75" x14ac:dyDescent="0.25">
      <c r="A74" s="2">
        <v>59</v>
      </c>
      <c r="B74" s="2">
        <v>5</v>
      </c>
      <c r="C74" s="5">
        <v>1.159</v>
      </c>
      <c r="D74">
        <v>25</v>
      </c>
      <c r="E74" s="2">
        <v>1</v>
      </c>
      <c r="F74" s="9">
        <v>0</v>
      </c>
      <c r="G74" s="2">
        <v>43</v>
      </c>
      <c r="H74" s="2">
        <v>15</v>
      </c>
      <c r="I74">
        <v>0</v>
      </c>
      <c r="J74" s="3">
        <v>45</v>
      </c>
      <c r="K74" s="2">
        <v>1</v>
      </c>
    </row>
    <row r="75" spans="1:11" ht="15.75" x14ac:dyDescent="0.25">
      <c r="A75" s="2">
        <v>117</v>
      </c>
      <c r="B75" s="2">
        <v>3</v>
      </c>
      <c r="C75" s="5">
        <v>0.104</v>
      </c>
      <c r="D75">
        <v>4</v>
      </c>
      <c r="E75" s="2">
        <v>2</v>
      </c>
      <c r="F75" s="9">
        <v>1</v>
      </c>
      <c r="G75" s="2">
        <v>52</v>
      </c>
      <c r="H75" s="2">
        <v>15</v>
      </c>
      <c r="I75">
        <v>0</v>
      </c>
      <c r="J75" s="3">
        <v>59</v>
      </c>
      <c r="K75" s="2">
        <v>1</v>
      </c>
    </row>
    <row r="76" spans="1:11" ht="15.75" x14ac:dyDescent="0.25">
      <c r="A76" s="2">
        <v>83</v>
      </c>
      <c r="B76" s="2">
        <v>3</v>
      </c>
      <c r="C76" s="5">
        <v>0.93600000000000005</v>
      </c>
      <c r="D76">
        <v>484</v>
      </c>
      <c r="E76" s="2">
        <v>2</v>
      </c>
      <c r="F76" s="9">
        <v>0</v>
      </c>
      <c r="G76" s="2">
        <v>45</v>
      </c>
      <c r="H76" s="2">
        <v>9</v>
      </c>
      <c r="I76">
        <v>0</v>
      </c>
      <c r="J76" s="3">
        <v>87</v>
      </c>
      <c r="K76" s="2">
        <v>1</v>
      </c>
    </row>
    <row r="77" spans="1:11" ht="15.75" x14ac:dyDescent="0.25">
      <c r="A77" s="2">
        <v>91</v>
      </c>
      <c r="B77" s="2">
        <v>2</v>
      </c>
      <c r="C77" s="5">
        <v>1.968</v>
      </c>
      <c r="D77">
        <v>4</v>
      </c>
      <c r="E77" s="2">
        <v>1</v>
      </c>
      <c r="F77" s="9">
        <v>0</v>
      </c>
      <c r="G77" s="2">
        <v>33</v>
      </c>
      <c r="H77" s="2">
        <v>5</v>
      </c>
      <c r="I77">
        <v>0</v>
      </c>
      <c r="J77" s="3">
        <v>98</v>
      </c>
      <c r="K77" s="2">
        <v>1</v>
      </c>
    </row>
    <row r="78" spans="1:11" ht="15.75" x14ac:dyDescent="0.25">
      <c r="A78" s="2">
        <v>56</v>
      </c>
      <c r="B78" s="2">
        <v>2</v>
      </c>
      <c r="C78" s="5">
        <v>2.536</v>
      </c>
      <c r="D78">
        <v>16</v>
      </c>
      <c r="E78" s="2">
        <v>1</v>
      </c>
      <c r="F78" s="9">
        <v>1</v>
      </c>
      <c r="G78" s="2">
        <v>36</v>
      </c>
      <c r="H78" s="2">
        <v>8</v>
      </c>
      <c r="I78">
        <v>0</v>
      </c>
      <c r="J78" s="3">
        <v>40</v>
      </c>
      <c r="K78" s="2">
        <v>1</v>
      </c>
    </row>
    <row r="79" spans="1:11" ht="15.75" x14ac:dyDescent="0.25">
      <c r="A79" s="2">
        <v>51</v>
      </c>
      <c r="B79" s="2">
        <v>2</v>
      </c>
      <c r="C79" s="5">
        <v>0.41699999999999998</v>
      </c>
      <c r="D79">
        <v>4</v>
      </c>
      <c r="E79" s="2">
        <v>3</v>
      </c>
      <c r="F79" s="9">
        <v>0</v>
      </c>
      <c r="G79" s="2">
        <v>36</v>
      </c>
      <c r="H79" s="2">
        <v>8</v>
      </c>
      <c r="I79">
        <v>1</v>
      </c>
      <c r="J79" s="3">
        <v>32</v>
      </c>
      <c r="K79" s="2">
        <v>0</v>
      </c>
    </row>
    <row r="80" spans="1:11" ht="15.75" x14ac:dyDescent="0.25">
      <c r="A80" s="2">
        <v>56</v>
      </c>
      <c r="B80" s="2">
        <v>3</v>
      </c>
      <c r="C80" s="5">
        <v>3.9E-2</v>
      </c>
      <c r="D80">
        <v>196</v>
      </c>
      <c r="E80" s="2">
        <v>1</v>
      </c>
      <c r="F80" s="9">
        <v>1</v>
      </c>
      <c r="G80" s="2">
        <v>43</v>
      </c>
      <c r="H80" s="2">
        <v>6</v>
      </c>
      <c r="I80">
        <v>0</v>
      </c>
      <c r="J80" s="3">
        <v>37</v>
      </c>
      <c r="K80" s="2">
        <v>0</v>
      </c>
    </row>
    <row r="81" spans="1:11" ht="15.75" x14ac:dyDescent="0.25">
      <c r="A81" s="2">
        <v>51</v>
      </c>
      <c r="B81" s="2">
        <v>3</v>
      </c>
      <c r="C81" s="5">
        <v>1.155</v>
      </c>
      <c r="D81">
        <v>9</v>
      </c>
      <c r="E81" s="2">
        <v>2</v>
      </c>
      <c r="F81" s="9">
        <v>1</v>
      </c>
      <c r="G81" s="2">
        <v>35</v>
      </c>
      <c r="H81" s="2">
        <v>1</v>
      </c>
      <c r="I81">
        <v>0</v>
      </c>
      <c r="J81" s="3">
        <v>26</v>
      </c>
      <c r="K81" s="2">
        <v>0</v>
      </c>
    </row>
    <row r="82" spans="1:11" ht="15.75" x14ac:dyDescent="0.25">
      <c r="A82" s="2">
        <v>56</v>
      </c>
      <c r="B82" s="2">
        <v>4</v>
      </c>
      <c r="C82" s="5">
        <v>1.9990000000000001</v>
      </c>
      <c r="D82">
        <v>81</v>
      </c>
      <c r="E82" s="2">
        <v>0</v>
      </c>
      <c r="F82" s="9">
        <v>1</v>
      </c>
      <c r="G82" s="2">
        <v>49</v>
      </c>
      <c r="H82" s="2">
        <v>7</v>
      </c>
      <c r="I82">
        <v>0</v>
      </c>
      <c r="J82" s="3">
        <v>33</v>
      </c>
      <c r="K82" s="2">
        <v>0</v>
      </c>
    </row>
    <row r="83" spans="1:11" ht="15.75" x14ac:dyDescent="0.25">
      <c r="A83" s="2">
        <v>53</v>
      </c>
      <c r="B83" s="2">
        <v>3</v>
      </c>
      <c r="C83" s="5">
        <v>2.8719999999999999</v>
      </c>
      <c r="D83">
        <v>4</v>
      </c>
      <c r="E83" s="2">
        <v>6</v>
      </c>
      <c r="F83" s="9">
        <v>1</v>
      </c>
      <c r="G83" s="2">
        <v>35</v>
      </c>
      <c r="H83" s="2">
        <v>4</v>
      </c>
      <c r="I83">
        <v>0</v>
      </c>
      <c r="J83" s="3">
        <v>34</v>
      </c>
      <c r="K83" s="2">
        <v>1</v>
      </c>
    </row>
    <row r="84" spans="1:11" ht="15.75" x14ac:dyDescent="0.25">
      <c r="A84" s="2">
        <v>62</v>
      </c>
      <c r="B84" s="2">
        <v>3</v>
      </c>
      <c r="C84" s="5">
        <v>0.73399999999999999</v>
      </c>
      <c r="D84">
        <v>441</v>
      </c>
      <c r="E84" s="2">
        <v>3</v>
      </c>
      <c r="F84" s="9">
        <v>0</v>
      </c>
      <c r="G84" s="2">
        <v>44</v>
      </c>
      <c r="H84" s="2">
        <v>5</v>
      </c>
      <c r="I84">
        <v>0</v>
      </c>
      <c r="J84" s="3">
        <v>43</v>
      </c>
      <c r="K84" s="2">
        <v>1</v>
      </c>
    </row>
    <row r="85" spans="1:11" ht="15.75" x14ac:dyDescent="0.25">
      <c r="A85" s="2">
        <v>44</v>
      </c>
      <c r="B85" s="2">
        <v>2</v>
      </c>
      <c r="C85" s="5">
        <v>4.5900000000000003E-2</v>
      </c>
      <c r="D85">
        <v>16</v>
      </c>
      <c r="E85" s="2">
        <v>6</v>
      </c>
      <c r="F85" s="9">
        <v>0</v>
      </c>
      <c r="G85" s="2">
        <v>29</v>
      </c>
      <c r="H85" s="2">
        <v>2</v>
      </c>
      <c r="I85">
        <v>0</v>
      </c>
      <c r="J85" s="3">
        <v>21</v>
      </c>
      <c r="K85" s="2">
        <v>1</v>
      </c>
    </row>
    <row r="86" spans="1:11" ht="15.75" x14ac:dyDescent="0.25">
      <c r="A86" s="2">
        <v>41</v>
      </c>
      <c r="B86" s="2">
        <v>3</v>
      </c>
      <c r="C86" s="5">
        <v>0.879</v>
      </c>
      <c r="D86">
        <v>144</v>
      </c>
      <c r="E86" s="2">
        <v>2</v>
      </c>
      <c r="F86" s="9">
        <v>0</v>
      </c>
      <c r="G86" s="2">
        <v>39</v>
      </c>
      <c r="H86" s="2">
        <v>5</v>
      </c>
      <c r="I86">
        <v>0</v>
      </c>
      <c r="J86" s="3">
        <v>14</v>
      </c>
      <c r="K86" s="2">
        <v>0</v>
      </c>
    </row>
    <row r="87" spans="1:11" ht="15.75" x14ac:dyDescent="0.25">
      <c r="A87" s="2">
        <v>72</v>
      </c>
      <c r="B87" s="2">
        <v>3</v>
      </c>
      <c r="C87" s="5">
        <v>1.496</v>
      </c>
      <c r="D87">
        <v>16</v>
      </c>
      <c r="E87" s="2">
        <v>2</v>
      </c>
      <c r="F87" s="9">
        <v>1</v>
      </c>
      <c r="G87" s="2">
        <v>36</v>
      </c>
      <c r="H87" s="2">
        <v>6</v>
      </c>
      <c r="I87">
        <v>0</v>
      </c>
      <c r="J87" s="3">
        <v>77</v>
      </c>
      <c r="K87" s="2">
        <v>1</v>
      </c>
    </row>
    <row r="88" spans="1:11" ht="15.75" x14ac:dyDescent="0.25">
      <c r="A88" s="2">
        <v>55</v>
      </c>
      <c r="B88" s="2">
        <v>2</v>
      </c>
      <c r="C88" s="5">
        <v>0.65500000000000003</v>
      </c>
      <c r="D88">
        <v>196</v>
      </c>
      <c r="E88" s="2">
        <v>3</v>
      </c>
      <c r="F88" s="9">
        <v>0</v>
      </c>
      <c r="G88" s="2">
        <v>37</v>
      </c>
      <c r="H88" s="2">
        <v>9</v>
      </c>
      <c r="I88">
        <v>0</v>
      </c>
      <c r="J88" s="3">
        <v>35</v>
      </c>
      <c r="K88" s="2">
        <v>1</v>
      </c>
    </row>
    <row r="89" spans="1:11" ht="15.75" x14ac:dyDescent="0.25">
      <c r="A89" s="2">
        <v>48</v>
      </c>
      <c r="B89" s="2">
        <v>1</v>
      </c>
      <c r="C89" s="5">
        <v>1.6439999999999999</v>
      </c>
      <c r="D89">
        <v>100</v>
      </c>
      <c r="E89" s="2">
        <v>3</v>
      </c>
      <c r="F89" s="9">
        <v>1</v>
      </c>
      <c r="G89" s="2">
        <v>34</v>
      </c>
      <c r="H89" s="2">
        <v>19</v>
      </c>
      <c r="I89">
        <v>1</v>
      </c>
      <c r="J89" s="3">
        <v>22</v>
      </c>
      <c r="K89" s="2">
        <v>0</v>
      </c>
    </row>
    <row r="90" spans="1:11" ht="15.75" x14ac:dyDescent="0.25">
      <c r="A90" s="2">
        <v>76</v>
      </c>
      <c r="B90" s="2">
        <v>5</v>
      </c>
      <c r="C90" s="5">
        <v>0.81899999999999995</v>
      </c>
      <c r="D90">
        <v>25</v>
      </c>
      <c r="E90" s="2">
        <v>4</v>
      </c>
      <c r="F90" s="9">
        <v>1</v>
      </c>
      <c r="G90" s="2">
        <v>52</v>
      </c>
      <c r="H90" s="2">
        <v>18</v>
      </c>
      <c r="I90">
        <v>1</v>
      </c>
      <c r="J90" s="3">
        <v>87</v>
      </c>
      <c r="K90" s="2">
        <v>0</v>
      </c>
    </row>
    <row r="91" spans="1:11" ht="15.75" x14ac:dyDescent="0.25">
      <c r="A91" s="2">
        <v>58</v>
      </c>
      <c r="B91" s="2">
        <v>3</v>
      </c>
      <c r="C91" s="5">
        <v>1.623</v>
      </c>
      <c r="D91">
        <v>36</v>
      </c>
      <c r="E91" s="2">
        <v>1</v>
      </c>
      <c r="F91" s="9">
        <v>1</v>
      </c>
      <c r="G91" s="2">
        <v>45</v>
      </c>
      <c r="H91" s="2">
        <v>10</v>
      </c>
      <c r="I91">
        <v>1</v>
      </c>
      <c r="J91" s="3">
        <v>45</v>
      </c>
      <c r="K91" s="2">
        <v>0</v>
      </c>
    </row>
    <row r="92" spans="1:11" ht="15.75" x14ac:dyDescent="0.25">
      <c r="A92" s="2">
        <v>51</v>
      </c>
      <c r="B92" s="2">
        <v>4</v>
      </c>
      <c r="C92" s="5">
        <v>1.0840000000000001</v>
      </c>
      <c r="D92">
        <v>36</v>
      </c>
      <c r="E92" s="2">
        <v>2</v>
      </c>
      <c r="F92" s="9">
        <v>1</v>
      </c>
      <c r="G92" s="2">
        <v>53</v>
      </c>
      <c r="H92" s="2">
        <v>9</v>
      </c>
      <c r="I92">
        <v>0</v>
      </c>
      <c r="J92" s="3">
        <v>33</v>
      </c>
      <c r="K92" s="2">
        <v>0</v>
      </c>
    </row>
    <row r="93" spans="1:11" ht="15.75" x14ac:dyDescent="0.25">
      <c r="A93" s="2">
        <v>67</v>
      </c>
      <c r="B93" s="2">
        <v>3</v>
      </c>
      <c r="C93" s="5">
        <v>1.4610000000000001</v>
      </c>
      <c r="D93">
        <v>169</v>
      </c>
      <c r="E93" s="2">
        <v>4</v>
      </c>
      <c r="F93" s="9">
        <v>0</v>
      </c>
      <c r="G93" s="2">
        <v>44</v>
      </c>
      <c r="H93" s="2">
        <v>10</v>
      </c>
      <c r="I93">
        <v>0</v>
      </c>
      <c r="J93" s="3">
        <v>44</v>
      </c>
      <c r="K93" s="2">
        <v>0</v>
      </c>
    </row>
    <row r="94" spans="1:11" ht="15.75" x14ac:dyDescent="0.25">
      <c r="A94" s="2">
        <v>50</v>
      </c>
      <c r="B94" s="2">
        <v>4</v>
      </c>
      <c r="C94" s="5">
        <v>0.53200000000000003</v>
      </c>
      <c r="D94">
        <v>9</v>
      </c>
      <c r="E94" s="2">
        <v>2</v>
      </c>
      <c r="F94" s="9">
        <v>0</v>
      </c>
      <c r="G94" s="2">
        <v>46</v>
      </c>
      <c r="H94" s="2">
        <v>3</v>
      </c>
      <c r="I94">
        <v>0</v>
      </c>
      <c r="J94" s="3">
        <v>26</v>
      </c>
      <c r="K94" s="2">
        <v>0</v>
      </c>
    </row>
    <row r="95" spans="1:11" ht="15.75" x14ac:dyDescent="0.25">
      <c r="A95" s="2">
        <v>58</v>
      </c>
      <c r="B95" s="2">
        <v>2</v>
      </c>
      <c r="C95" s="5">
        <v>1.3360000000000001</v>
      </c>
      <c r="D95">
        <v>4</v>
      </c>
      <c r="E95" s="2">
        <v>2</v>
      </c>
      <c r="F95" s="9">
        <v>1</v>
      </c>
      <c r="G95" s="2">
        <v>38</v>
      </c>
      <c r="H95" s="2">
        <v>9</v>
      </c>
      <c r="I95">
        <v>1</v>
      </c>
      <c r="J95" s="3">
        <v>41</v>
      </c>
      <c r="K95" s="2">
        <v>0</v>
      </c>
    </row>
    <row r="96" spans="1:11" ht="15.75" x14ac:dyDescent="0.25">
      <c r="A96" s="2">
        <v>89</v>
      </c>
      <c r="B96" s="2">
        <v>1</v>
      </c>
      <c r="C96" s="5">
        <v>1.018</v>
      </c>
      <c r="D96">
        <v>64</v>
      </c>
      <c r="E96" s="2">
        <v>0</v>
      </c>
      <c r="F96" s="9">
        <v>1</v>
      </c>
      <c r="G96" s="2">
        <v>36</v>
      </c>
      <c r="H96" s="2">
        <v>12</v>
      </c>
      <c r="I96">
        <v>1</v>
      </c>
      <c r="J96" s="3">
        <v>57</v>
      </c>
      <c r="K96" s="2">
        <v>1</v>
      </c>
    </row>
    <row r="97" spans="1:11" ht="15.75" x14ac:dyDescent="0.25">
      <c r="A97" s="2">
        <v>76</v>
      </c>
      <c r="B97" s="2">
        <v>3</v>
      </c>
      <c r="C97" s="5">
        <v>4.2999999999999997E-2</v>
      </c>
      <c r="D97">
        <v>361</v>
      </c>
      <c r="E97" s="2">
        <v>2</v>
      </c>
      <c r="F97" s="9">
        <v>1</v>
      </c>
      <c r="G97" s="2">
        <v>42</v>
      </c>
      <c r="H97" s="2">
        <v>3</v>
      </c>
      <c r="I97">
        <v>0</v>
      </c>
      <c r="J97" s="3">
        <v>59</v>
      </c>
      <c r="K97" s="2">
        <v>1</v>
      </c>
    </row>
    <row r="98" spans="1:11" ht="15.75" x14ac:dyDescent="0.25">
      <c r="A98" s="2">
        <v>71</v>
      </c>
      <c r="B98" s="2">
        <v>1</v>
      </c>
      <c r="C98" s="5">
        <v>1.28</v>
      </c>
      <c r="D98">
        <v>25</v>
      </c>
      <c r="E98" s="2">
        <v>2</v>
      </c>
      <c r="F98" s="9">
        <v>1</v>
      </c>
      <c r="G98" s="2">
        <v>28</v>
      </c>
      <c r="H98" s="2">
        <v>9</v>
      </c>
      <c r="I98">
        <v>1</v>
      </c>
      <c r="J98" s="3">
        <v>54</v>
      </c>
      <c r="K98" s="2">
        <v>0</v>
      </c>
    </row>
    <row r="99" spans="1:11" ht="15.75" x14ac:dyDescent="0.25">
      <c r="A99" s="2">
        <v>63</v>
      </c>
      <c r="B99" s="2">
        <v>2</v>
      </c>
      <c r="C99" s="5">
        <v>0.61199999999999999</v>
      </c>
      <c r="D99">
        <v>144</v>
      </c>
      <c r="E99" s="2">
        <v>3</v>
      </c>
      <c r="F99" s="9">
        <v>0</v>
      </c>
      <c r="G99" s="2">
        <v>35</v>
      </c>
      <c r="H99" s="2">
        <v>10</v>
      </c>
      <c r="I99">
        <v>0</v>
      </c>
      <c r="J99" s="3">
        <v>42</v>
      </c>
      <c r="K99" s="2">
        <v>1</v>
      </c>
    </row>
    <row r="100" spans="1:11" ht="15.75" x14ac:dyDescent="0.25">
      <c r="A100" s="2">
        <v>55</v>
      </c>
      <c r="B100" s="2">
        <v>3</v>
      </c>
      <c r="C100" s="5">
        <v>0.73899999999999999</v>
      </c>
      <c r="D100">
        <v>9</v>
      </c>
      <c r="E100" s="2">
        <v>3</v>
      </c>
      <c r="F100" s="9">
        <v>1</v>
      </c>
      <c r="G100" s="2">
        <v>43</v>
      </c>
      <c r="H100" s="2">
        <v>11</v>
      </c>
      <c r="I100">
        <v>0</v>
      </c>
      <c r="J100" s="3">
        <v>35</v>
      </c>
      <c r="K100" s="2">
        <v>1</v>
      </c>
    </row>
    <row r="101" spans="1:11" ht="15.75" x14ac:dyDescent="0.25">
      <c r="A101" s="2">
        <v>56</v>
      </c>
      <c r="B101" s="2">
        <v>2</v>
      </c>
      <c r="C101" s="5">
        <v>1.1419999999999999</v>
      </c>
      <c r="D101">
        <v>4</v>
      </c>
      <c r="E101" s="2">
        <v>2</v>
      </c>
      <c r="F101" s="9">
        <v>1</v>
      </c>
      <c r="G101" s="2">
        <v>35</v>
      </c>
      <c r="H101" s="2">
        <v>8</v>
      </c>
      <c r="I101">
        <v>0</v>
      </c>
      <c r="J101" s="3">
        <v>37</v>
      </c>
      <c r="K101" s="2">
        <v>1</v>
      </c>
    </row>
    <row r="102" spans="1:11" ht="15.75" x14ac:dyDescent="0.25">
      <c r="A102" s="2">
        <v>57</v>
      </c>
      <c r="B102" s="2">
        <v>2</v>
      </c>
      <c r="C102" s="5">
        <v>1.476</v>
      </c>
      <c r="D102">
        <v>49</v>
      </c>
      <c r="E102" s="2">
        <v>1</v>
      </c>
      <c r="F102" s="9">
        <v>0</v>
      </c>
      <c r="G102" s="2">
        <v>28</v>
      </c>
      <c r="H102" s="2">
        <v>8</v>
      </c>
      <c r="I102">
        <v>1</v>
      </c>
      <c r="J102" s="3">
        <v>41</v>
      </c>
      <c r="K102" s="2">
        <v>1</v>
      </c>
    </row>
    <row r="103" spans="1:11" ht="15.75" x14ac:dyDescent="0.25">
      <c r="A103" s="2">
        <v>79</v>
      </c>
      <c r="B103" s="2">
        <v>5</v>
      </c>
      <c r="C103" s="5">
        <v>0.54600000000000004</v>
      </c>
      <c r="D103">
        <v>4</v>
      </c>
      <c r="E103" s="2">
        <v>4</v>
      </c>
      <c r="F103" s="9">
        <v>0</v>
      </c>
      <c r="G103" s="2">
        <v>56</v>
      </c>
      <c r="H103" s="2">
        <v>3</v>
      </c>
      <c r="I103">
        <v>0</v>
      </c>
      <c r="J103" s="3">
        <v>74</v>
      </c>
      <c r="K103" s="2">
        <v>1</v>
      </c>
    </row>
    <row r="104" spans="1:11" ht="15.75" x14ac:dyDescent="0.25">
      <c r="A104" s="2">
        <v>53</v>
      </c>
      <c r="B104" s="2">
        <v>3</v>
      </c>
      <c r="C104" s="5">
        <v>1.2949999999999999</v>
      </c>
      <c r="D104">
        <v>361</v>
      </c>
      <c r="E104" s="2">
        <v>1</v>
      </c>
      <c r="F104" s="9">
        <v>0</v>
      </c>
      <c r="G104" s="2">
        <v>40</v>
      </c>
      <c r="H104" s="2">
        <v>8</v>
      </c>
      <c r="I104">
        <v>1</v>
      </c>
      <c r="J104" s="3">
        <v>31</v>
      </c>
      <c r="K104" s="2">
        <v>1</v>
      </c>
    </row>
    <row r="105" spans="1:11" ht="15.75" x14ac:dyDescent="0.25">
      <c r="A105" s="2">
        <v>47</v>
      </c>
      <c r="B105" s="2">
        <v>2</v>
      </c>
      <c r="C105" s="5">
        <v>1.512</v>
      </c>
      <c r="D105">
        <v>100</v>
      </c>
      <c r="E105" s="2">
        <v>0</v>
      </c>
      <c r="F105" s="9">
        <v>1</v>
      </c>
      <c r="G105" s="2">
        <v>31</v>
      </c>
      <c r="H105" s="2">
        <v>7</v>
      </c>
      <c r="I105">
        <v>1</v>
      </c>
      <c r="J105" s="3">
        <v>22</v>
      </c>
      <c r="K105" s="2">
        <v>0</v>
      </c>
    </row>
    <row r="106" spans="1:11" ht="15.75" x14ac:dyDescent="0.25">
      <c r="A106" s="2">
        <v>39</v>
      </c>
      <c r="B106" s="2">
        <v>2</v>
      </c>
      <c r="C106" s="5">
        <v>0.10299999999999999</v>
      </c>
      <c r="D106">
        <v>81</v>
      </c>
      <c r="E106" s="2">
        <v>5</v>
      </c>
      <c r="F106" s="9">
        <v>0</v>
      </c>
      <c r="G106" s="2">
        <v>40</v>
      </c>
      <c r="H106" s="2">
        <v>20</v>
      </c>
      <c r="I106">
        <v>1</v>
      </c>
      <c r="J106" s="3">
        <v>16</v>
      </c>
      <c r="K106" s="2">
        <v>1</v>
      </c>
    </row>
    <row r="107" spans="1:11" ht="15.75" x14ac:dyDescent="0.25">
      <c r="A107" s="2">
        <v>75</v>
      </c>
      <c r="B107" s="2">
        <v>1</v>
      </c>
      <c r="C107" s="5">
        <v>0.185</v>
      </c>
      <c r="D107">
        <v>16</v>
      </c>
      <c r="E107" s="2">
        <v>5</v>
      </c>
      <c r="F107" s="9">
        <v>0</v>
      </c>
      <c r="G107" s="2">
        <v>29</v>
      </c>
      <c r="H107" s="2">
        <v>15</v>
      </c>
      <c r="I107">
        <v>1</v>
      </c>
      <c r="J107" s="3">
        <v>97</v>
      </c>
      <c r="K107" s="2">
        <v>0</v>
      </c>
    </row>
    <row r="108" spans="1:11" ht="15.75" x14ac:dyDescent="0.25">
      <c r="A108" s="2">
        <v>51</v>
      </c>
      <c r="B108" s="2">
        <v>2</v>
      </c>
      <c r="C108" s="5">
        <v>0.63600000000000001</v>
      </c>
      <c r="D108">
        <v>25</v>
      </c>
      <c r="E108" s="2">
        <v>3</v>
      </c>
      <c r="F108" s="9">
        <v>0</v>
      </c>
      <c r="G108" s="2">
        <v>32</v>
      </c>
      <c r="H108" s="2">
        <v>10</v>
      </c>
      <c r="I108">
        <v>1</v>
      </c>
      <c r="J108" s="3">
        <v>26</v>
      </c>
      <c r="K108" s="2">
        <v>1</v>
      </c>
    </row>
    <row r="109" spans="1:11" ht="15.75" x14ac:dyDescent="0.25">
      <c r="A109" s="2">
        <v>51</v>
      </c>
      <c r="B109" s="2">
        <v>5</v>
      </c>
      <c r="C109" s="5">
        <v>0.17199999999999999</v>
      </c>
      <c r="D109">
        <v>49</v>
      </c>
      <c r="E109" s="2">
        <v>5</v>
      </c>
      <c r="F109" s="9">
        <v>1</v>
      </c>
      <c r="G109" s="2">
        <v>33</v>
      </c>
      <c r="H109" s="2">
        <v>11</v>
      </c>
      <c r="I109">
        <v>0</v>
      </c>
      <c r="J109" s="3">
        <v>23</v>
      </c>
      <c r="K109" s="2">
        <v>1</v>
      </c>
    </row>
    <row r="110" spans="1:11" ht="15.75" x14ac:dyDescent="0.25">
      <c r="A110" s="2">
        <v>74</v>
      </c>
      <c r="B110" s="2">
        <v>3</v>
      </c>
      <c r="C110" s="5">
        <v>4.3999999999999997E-2</v>
      </c>
      <c r="D110">
        <v>324</v>
      </c>
      <c r="E110" s="2">
        <v>3</v>
      </c>
      <c r="F110" s="9">
        <v>1</v>
      </c>
      <c r="G110" s="2">
        <v>39</v>
      </c>
      <c r="H110" s="2">
        <v>7</v>
      </c>
      <c r="I110">
        <v>0</v>
      </c>
      <c r="J110" s="3">
        <v>84</v>
      </c>
      <c r="K110" s="2">
        <v>1</v>
      </c>
    </row>
    <row r="111" spans="1:11" ht="15.75" x14ac:dyDescent="0.25">
      <c r="A111" s="2">
        <v>50</v>
      </c>
      <c r="B111" s="2">
        <v>3</v>
      </c>
      <c r="C111" s="5">
        <v>1.5449999999999999</v>
      </c>
      <c r="D111">
        <v>121</v>
      </c>
      <c r="E111" s="2">
        <v>3</v>
      </c>
      <c r="F111" s="9">
        <v>0</v>
      </c>
      <c r="G111" s="2">
        <v>41</v>
      </c>
      <c r="H111" s="2">
        <v>10</v>
      </c>
      <c r="I111">
        <v>1</v>
      </c>
      <c r="J111" s="3">
        <v>28</v>
      </c>
      <c r="K111" s="2">
        <v>1</v>
      </c>
    </row>
    <row r="112" spans="1:11" ht="15.75" x14ac:dyDescent="0.25">
      <c r="A112" s="2">
        <v>70</v>
      </c>
      <c r="B112" s="2">
        <v>2</v>
      </c>
      <c r="C112" s="5">
        <v>0.29099999999999998</v>
      </c>
      <c r="D112">
        <v>25</v>
      </c>
      <c r="E112" s="2">
        <v>3</v>
      </c>
      <c r="F112" s="9">
        <v>1</v>
      </c>
      <c r="G112" s="2">
        <v>31</v>
      </c>
      <c r="H112" s="2">
        <v>6</v>
      </c>
      <c r="I112">
        <v>1</v>
      </c>
      <c r="J112" s="3">
        <v>74</v>
      </c>
      <c r="K112" s="2">
        <v>1</v>
      </c>
    </row>
    <row r="113" spans="1:11" ht="15.75" x14ac:dyDescent="0.25">
      <c r="A113" s="2">
        <v>66</v>
      </c>
      <c r="B113" s="2">
        <v>3</v>
      </c>
      <c r="C113" s="5">
        <v>9.1999999999999998E-2</v>
      </c>
      <c r="D113">
        <v>81</v>
      </c>
      <c r="E113" s="2">
        <v>4</v>
      </c>
      <c r="F113" s="9">
        <v>0</v>
      </c>
      <c r="G113" s="2">
        <v>43</v>
      </c>
      <c r="H113" s="2">
        <v>12</v>
      </c>
      <c r="I113">
        <v>0</v>
      </c>
      <c r="J113" s="3">
        <v>65</v>
      </c>
      <c r="K113" s="2">
        <v>0</v>
      </c>
    </row>
    <row r="114" spans="1:11" ht="15.75" x14ac:dyDescent="0.25">
      <c r="A114" s="2">
        <v>43</v>
      </c>
      <c r="B114" s="2">
        <v>2</v>
      </c>
      <c r="C114" s="5">
        <v>0.48</v>
      </c>
      <c r="D114">
        <v>25</v>
      </c>
      <c r="E114" s="2">
        <v>3</v>
      </c>
      <c r="F114" s="9">
        <v>0</v>
      </c>
      <c r="G114" s="2">
        <v>30</v>
      </c>
      <c r="H114" s="2">
        <v>4</v>
      </c>
      <c r="I114">
        <v>0</v>
      </c>
      <c r="J114" s="3">
        <v>17</v>
      </c>
      <c r="K114" s="2">
        <v>0</v>
      </c>
    </row>
    <row r="115" spans="1:11" ht="15.75" x14ac:dyDescent="0.25">
      <c r="A115" s="2">
        <v>49</v>
      </c>
      <c r="B115" s="2">
        <v>3</v>
      </c>
      <c r="C115" s="5">
        <v>0.98299999999999998</v>
      </c>
      <c r="D115">
        <v>256</v>
      </c>
      <c r="E115" s="2">
        <v>4</v>
      </c>
      <c r="F115" s="9">
        <v>0</v>
      </c>
      <c r="G115" s="2">
        <v>39</v>
      </c>
      <c r="H115" s="2">
        <v>7</v>
      </c>
      <c r="I115">
        <v>0</v>
      </c>
      <c r="J115" s="3">
        <v>23</v>
      </c>
      <c r="K115" s="2">
        <v>1</v>
      </c>
    </row>
    <row r="116" spans="1:11" ht="15.75" x14ac:dyDescent="0.25">
      <c r="A116" s="2">
        <v>49</v>
      </c>
      <c r="B116" s="2">
        <v>3</v>
      </c>
      <c r="C116" s="5">
        <v>1.881</v>
      </c>
      <c r="D116">
        <v>9</v>
      </c>
      <c r="E116" s="2">
        <v>1</v>
      </c>
      <c r="F116" s="9">
        <v>1</v>
      </c>
      <c r="G116" s="2">
        <v>46</v>
      </c>
      <c r="H116" s="2">
        <v>9</v>
      </c>
      <c r="I116">
        <v>0</v>
      </c>
      <c r="J116" s="3">
        <v>17</v>
      </c>
      <c r="K116" s="2">
        <v>0</v>
      </c>
    </row>
    <row r="117" spans="1:11" ht="15.75" x14ac:dyDescent="0.25">
      <c r="A117" s="2">
        <v>46</v>
      </c>
      <c r="B117" s="2">
        <v>4</v>
      </c>
      <c r="C117" s="5">
        <v>2.6259999999999999</v>
      </c>
      <c r="D117">
        <v>9</v>
      </c>
      <c r="E117" s="2">
        <v>2</v>
      </c>
      <c r="F117" s="9">
        <v>0</v>
      </c>
      <c r="G117" s="2">
        <v>50</v>
      </c>
      <c r="H117" s="2">
        <v>4</v>
      </c>
      <c r="I117">
        <v>0</v>
      </c>
      <c r="J117" s="3">
        <v>21</v>
      </c>
      <c r="K117" s="2">
        <v>0</v>
      </c>
    </row>
    <row r="118" spans="1:11" ht="15.75" x14ac:dyDescent="0.25">
      <c r="A118" s="2">
        <v>53</v>
      </c>
      <c r="B118" s="2">
        <v>3</v>
      </c>
      <c r="C118" s="5">
        <v>0.56799999999999995</v>
      </c>
      <c r="D118">
        <v>441</v>
      </c>
      <c r="E118" s="2">
        <v>3</v>
      </c>
      <c r="F118" s="9">
        <v>0</v>
      </c>
      <c r="G118" s="2">
        <v>44</v>
      </c>
      <c r="H118" s="2">
        <v>8</v>
      </c>
      <c r="I118">
        <v>0</v>
      </c>
      <c r="J118" s="3">
        <v>34</v>
      </c>
      <c r="K118" s="2">
        <v>0</v>
      </c>
    </row>
    <row r="119" spans="1:11" ht="15.75" x14ac:dyDescent="0.25">
      <c r="A119" s="2">
        <v>62</v>
      </c>
      <c r="B119" s="2">
        <v>2</v>
      </c>
      <c r="C119" s="5">
        <v>0.879</v>
      </c>
      <c r="D119">
        <v>64</v>
      </c>
      <c r="E119" s="2">
        <v>3</v>
      </c>
      <c r="F119" s="9">
        <v>1</v>
      </c>
      <c r="G119" s="2">
        <v>31</v>
      </c>
      <c r="H119" s="2">
        <v>10</v>
      </c>
      <c r="I119">
        <v>1</v>
      </c>
      <c r="J119" s="3">
        <v>50</v>
      </c>
      <c r="K119" s="2">
        <v>0</v>
      </c>
    </row>
    <row r="120" spans="1:11" ht="15.75" x14ac:dyDescent="0.25">
      <c r="A120" s="2">
        <v>51</v>
      </c>
      <c r="B120" s="2">
        <v>4</v>
      </c>
      <c r="C120" s="5">
        <v>1.083</v>
      </c>
      <c r="D120">
        <v>16</v>
      </c>
      <c r="E120" s="2">
        <v>2</v>
      </c>
      <c r="F120" s="9">
        <v>0</v>
      </c>
      <c r="G120" s="2">
        <v>53</v>
      </c>
      <c r="H120" s="2">
        <v>7</v>
      </c>
      <c r="I120">
        <v>0</v>
      </c>
      <c r="J120" s="3">
        <v>28</v>
      </c>
      <c r="K120" s="2">
        <v>0</v>
      </c>
    </row>
    <row r="121" spans="1:11" ht="15.75" x14ac:dyDescent="0.25">
      <c r="A121" s="2">
        <v>70</v>
      </c>
      <c r="B121" s="2">
        <v>2</v>
      </c>
      <c r="C121" s="5">
        <v>0.82799999999999996</v>
      </c>
      <c r="D121">
        <v>36</v>
      </c>
      <c r="E121" s="2">
        <v>3</v>
      </c>
      <c r="F121" s="9">
        <v>1</v>
      </c>
      <c r="G121" s="2">
        <v>37</v>
      </c>
      <c r="H121" s="2">
        <v>15</v>
      </c>
      <c r="I121">
        <v>1</v>
      </c>
      <c r="J121" s="3">
        <v>75</v>
      </c>
      <c r="K121" s="2">
        <v>1</v>
      </c>
    </row>
    <row r="122" spans="1:11" ht="15.75" x14ac:dyDescent="0.25">
      <c r="A122" s="2">
        <v>56</v>
      </c>
      <c r="B122" s="2">
        <v>4</v>
      </c>
      <c r="C122" s="5">
        <v>1.56</v>
      </c>
      <c r="D122">
        <v>576</v>
      </c>
      <c r="E122" s="2">
        <v>5</v>
      </c>
      <c r="F122" s="9">
        <v>0</v>
      </c>
      <c r="G122" s="2">
        <v>46</v>
      </c>
      <c r="H122" s="2">
        <v>1</v>
      </c>
      <c r="I122">
        <v>0</v>
      </c>
      <c r="J122" s="3">
        <v>37</v>
      </c>
      <c r="K122" s="2">
        <v>1</v>
      </c>
    </row>
    <row r="123" spans="1:11" ht="15.75" x14ac:dyDescent="0.25">
      <c r="A123" s="2">
        <v>42</v>
      </c>
      <c r="B123" s="2">
        <v>4</v>
      </c>
      <c r="C123" s="5">
        <v>1.4279999999999999</v>
      </c>
      <c r="D123">
        <v>1</v>
      </c>
      <c r="E123" s="2">
        <v>4</v>
      </c>
      <c r="F123" s="9">
        <v>0</v>
      </c>
      <c r="G123" s="2">
        <v>45</v>
      </c>
      <c r="H123" s="2">
        <v>5</v>
      </c>
      <c r="I123">
        <v>0</v>
      </c>
      <c r="J123" s="3">
        <v>14</v>
      </c>
      <c r="K123" s="2">
        <v>1</v>
      </c>
    </row>
    <row r="124" spans="1:11" ht="15.75" x14ac:dyDescent="0.25">
      <c r="A124" s="2">
        <v>56</v>
      </c>
      <c r="B124" s="2">
        <v>2</v>
      </c>
      <c r="C124" s="5">
        <v>1.4039999999999999</v>
      </c>
      <c r="D124">
        <v>9</v>
      </c>
      <c r="E124" s="2">
        <v>1</v>
      </c>
      <c r="F124" s="9">
        <v>0</v>
      </c>
      <c r="G124" s="2">
        <v>34</v>
      </c>
      <c r="H124" s="2">
        <v>8</v>
      </c>
      <c r="I124">
        <v>0</v>
      </c>
      <c r="J124" s="3">
        <v>38</v>
      </c>
      <c r="K124" s="2">
        <v>1</v>
      </c>
    </row>
    <row r="125" spans="1:11" ht="15.75" x14ac:dyDescent="0.25">
      <c r="A125" s="2">
        <v>60</v>
      </c>
      <c r="B125" s="2">
        <v>2</v>
      </c>
      <c r="C125" s="5">
        <v>1.0720000000000001</v>
      </c>
      <c r="D125">
        <v>25</v>
      </c>
      <c r="E125" s="2">
        <v>2</v>
      </c>
      <c r="F125" s="9">
        <v>1</v>
      </c>
      <c r="G125" s="2">
        <v>38</v>
      </c>
      <c r="H125" s="2">
        <v>13</v>
      </c>
      <c r="I125">
        <v>1</v>
      </c>
      <c r="J125" s="3">
        <v>49</v>
      </c>
      <c r="K125" s="2">
        <v>1</v>
      </c>
    </row>
    <row r="126" spans="1:11" ht="15.75" x14ac:dyDescent="0.25">
      <c r="A126" s="2">
        <v>48</v>
      </c>
      <c r="B126" s="2">
        <v>2</v>
      </c>
      <c r="C126" s="5">
        <v>0.183</v>
      </c>
      <c r="D126">
        <v>144</v>
      </c>
      <c r="E126" s="2">
        <v>4</v>
      </c>
      <c r="F126" s="9">
        <v>0</v>
      </c>
      <c r="G126" s="2">
        <v>37</v>
      </c>
      <c r="H126" s="2">
        <v>11</v>
      </c>
      <c r="I126">
        <v>0</v>
      </c>
      <c r="J126" s="3">
        <v>22</v>
      </c>
      <c r="K126" s="2">
        <v>1</v>
      </c>
    </row>
    <row r="127" spans="1:11" ht="15.75" x14ac:dyDescent="0.25">
      <c r="A127" s="2">
        <v>88</v>
      </c>
      <c r="B127" s="2">
        <v>1</v>
      </c>
      <c r="C127" s="5">
        <v>1.6</v>
      </c>
      <c r="D127">
        <v>144</v>
      </c>
      <c r="E127" s="2">
        <v>0</v>
      </c>
      <c r="F127" s="9">
        <v>1</v>
      </c>
      <c r="G127" s="2">
        <v>39</v>
      </c>
      <c r="H127" s="2">
        <v>18</v>
      </c>
      <c r="I127">
        <v>1</v>
      </c>
      <c r="J127" s="3">
        <v>29</v>
      </c>
      <c r="K127" s="2">
        <v>1</v>
      </c>
    </row>
    <row r="128" spans="1:11" ht="15.75" x14ac:dyDescent="0.25">
      <c r="A128" s="2">
        <v>75</v>
      </c>
      <c r="B128" s="2">
        <v>4</v>
      </c>
      <c r="C128" s="5">
        <v>0.61199999999999999</v>
      </c>
      <c r="D128">
        <v>25</v>
      </c>
      <c r="E128" s="2">
        <v>5</v>
      </c>
      <c r="F128" s="9">
        <v>1</v>
      </c>
      <c r="G128" s="2">
        <v>42</v>
      </c>
      <c r="H128" s="2">
        <v>15</v>
      </c>
      <c r="I128">
        <v>1</v>
      </c>
      <c r="J128" s="3">
        <v>55</v>
      </c>
      <c r="K128" s="2">
        <v>0</v>
      </c>
    </row>
    <row r="129" spans="1:11" ht="15.75" x14ac:dyDescent="0.25">
      <c r="A129" s="2">
        <v>56</v>
      </c>
      <c r="B129" s="2">
        <v>4</v>
      </c>
      <c r="C129" s="5">
        <v>0.496</v>
      </c>
      <c r="D129">
        <v>9</v>
      </c>
      <c r="E129" s="2">
        <v>3</v>
      </c>
      <c r="F129" s="9">
        <v>0</v>
      </c>
      <c r="G129" s="2">
        <v>54</v>
      </c>
      <c r="H129" s="2">
        <v>8</v>
      </c>
      <c r="I129">
        <v>0</v>
      </c>
      <c r="J129" s="3">
        <v>37</v>
      </c>
      <c r="K129" s="2">
        <v>0</v>
      </c>
    </row>
    <row r="130" spans="1:11" ht="15.75" x14ac:dyDescent="0.25">
      <c r="A130" s="2">
        <v>60</v>
      </c>
      <c r="B130" s="2">
        <v>3</v>
      </c>
      <c r="C130" s="5">
        <v>1.8</v>
      </c>
      <c r="D130">
        <v>289</v>
      </c>
      <c r="E130" s="2">
        <v>2</v>
      </c>
      <c r="F130" s="9">
        <v>1</v>
      </c>
      <c r="G130" s="2">
        <v>39</v>
      </c>
      <c r="H130" s="2">
        <v>9</v>
      </c>
      <c r="I130">
        <v>0</v>
      </c>
      <c r="J130" s="3">
        <v>40</v>
      </c>
      <c r="K130" s="2">
        <v>1</v>
      </c>
    </row>
    <row r="131" spans="1:11" ht="15.75" x14ac:dyDescent="0.25">
      <c r="A131" s="2">
        <v>58</v>
      </c>
      <c r="B131" s="2">
        <v>1</v>
      </c>
      <c r="C131" s="5">
        <v>0.40300000000000002</v>
      </c>
      <c r="D131">
        <v>36</v>
      </c>
      <c r="E131" s="2">
        <v>2</v>
      </c>
      <c r="F131" s="9">
        <v>1</v>
      </c>
      <c r="G131" s="2">
        <v>35</v>
      </c>
      <c r="H131" s="2">
        <v>16</v>
      </c>
      <c r="I131">
        <v>1</v>
      </c>
      <c r="J131" s="3">
        <v>45</v>
      </c>
      <c r="K131" s="2">
        <v>0</v>
      </c>
    </row>
    <row r="132" spans="1:11" ht="15.75" x14ac:dyDescent="0.25">
      <c r="A132" s="2">
        <v>67</v>
      </c>
      <c r="B132" s="2">
        <v>3</v>
      </c>
      <c r="C132" s="5">
        <v>0.85599999999999998</v>
      </c>
      <c r="D132">
        <v>100</v>
      </c>
      <c r="E132" s="2">
        <v>3</v>
      </c>
      <c r="F132" s="9">
        <v>0</v>
      </c>
      <c r="G132" s="2">
        <v>33</v>
      </c>
      <c r="H132" s="2">
        <v>1</v>
      </c>
      <c r="I132">
        <v>0</v>
      </c>
      <c r="J132" s="3">
        <v>43</v>
      </c>
      <c r="K132" s="2">
        <v>1</v>
      </c>
    </row>
    <row r="133" spans="1:11" ht="15.75" x14ac:dyDescent="0.25">
      <c r="A133" s="2">
        <v>73</v>
      </c>
      <c r="B133" s="2">
        <v>2</v>
      </c>
      <c r="C133" s="5">
        <v>1.8360000000000001</v>
      </c>
      <c r="D133">
        <v>225</v>
      </c>
      <c r="E133" s="2">
        <v>0</v>
      </c>
      <c r="F133" s="9">
        <v>1</v>
      </c>
      <c r="G133" s="2">
        <v>36</v>
      </c>
      <c r="H133" s="2">
        <v>7</v>
      </c>
      <c r="I133">
        <v>1</v>
      </c>
      <c r="J133" s="3">
        <v>83</v>
      </c>
      <c r="K133" s="2">
        <v>0</v>
      </c>
    </row>
    <row r="134" spans="1:11" ht="15.75" x14ac:dyDescent="0.25">
      <c r="A134" s="2">
        <v>70</v>
      </c>
      <c r="B134" s="2">
        <v>6</v>
      </c>
      <c r="C134" s="5">
        <v>0.40799999999999997</v>
      </c>
      <c r="D134">
        <v>400</v>
      </c>
      <c r="E134" s="2">
        <v>2</v>
      </c>
      <c r="F134" s="9">
        <v>0</v>
      </c>
      <c r="G134" s="2">
        <v>42</v>
      </c>
      <c r="H134" s="2">
        <v>7</v>
      </c>
      <c r="I134">
        <v>0</v>
      </c>
      <c r="J134" s="3">
        <v>49</v>
      </c>
      <c r="K134" s="2">
        <v>0</v>
      </c>
    </row>
    <row r="135" spans="1:11" ht="15.75" x14ac:dyDescent="0.25">
      <c r="A135" s="2">
        <v>49</v>
      </c>
      <c r="B135" s="2">
        <v>1</v>
      </c>
      <c r="C135" s="5">
        <v>0.124</v>
      </c>
      <c r="D135">
        <v>16</v>
      </c>
      <c r="E135" s="2">
        <v>3</v>
      </c>
      <c r="F135" s="9">
        <v>0</v>
      </c>
      <c r="G135" s="2">
        <v>29</v>
      </c>
      <c r="H135" s="2">
        <v>10</v>
      </c>
      <c r="I135">
        <v>1</v>
      </c>
      <c r="J135" s="3">
        <v>24</v>
      </c>
      <c r="K135" s="2">
        <v>0</v>
      </c>
    </row>
    <row r="136" spans="1:11" ht="15.75" x14ac:dyDescent="0.25">
      <c r="A136" s="2">
        <v>55</v>
      </c>
      <c r="B136" s="2">
        <v>5</v>
      </c>
      <c r="C136" s="5">
        <v>8.5000000000000006E-2</v>
      </c>
      <c r="D136">
        <v>121</v>
      </c>
      <c r="E136" s="2">
        <v>7</v>
      </c>
      <c r="F136" s="9">
        <v>0</v>
      </c>
      <c r="G136" s="2">
        <v>38</v>
      </c>
      <c r="H136" s="2">
        <v>4</v>
      </c>
      <c r="I136">
        <v>0</v>
      </c>
      <c r="J136" s="3">
        <v>35</v>
      </c>
      <c r="K136" s="2">
        <v>1</v>
      </c>
    </row>
    <row r="137" spans="1:11" ht="15.75" x14ac:dyDescent="0.25">
      <c r="A137" s="2">
        <v>49</v>
      </c>
      <c r="B137" s="2">
        <v>4</v>
      </c>
      <c r="C137" s="5">
        <v>0.85199999999999998</v>
      </c>
      <c r="D137">
        <v>169</v>
      </c>
      <c r="E137" s="2">
        <v>3</v>
      </c>
      <c r="F137" s="9">
        <v>0</v>
      </c>
      <c r="G137" s="2">
        <v>37</v>
      </c>
      <c r="H137" s="2">
        <v>9</v>
      </c>
      <c r="I137">
        <v>0</v>
      </c>
      <c r="J137" s="3">
        <v>25</v>
      </c>
      <c r="K137" s="2">
        <v>1</v>
      </c>
    </row>
    <row r="138" spans="1:11" ht="15.75" x14ac:dyDescent="0.25">
      <c r="A138" s="2">
        <v>74</v>
      </c>
      <c r="B138" s="2">
        <v>2</v>
      </c>
      <c r="C138" s="5">
        <v>1.927</v>
      </c>
      <c r="D138">
        <v>36</v>
      </c>
      <c r="E138" s="2">
        <v>2</v>
      </c>
      <c r="F138" s="9">
        <v>1</v>
      </c>
      <c r="G138" s="2">
        <v>29</v>
      </c>
      <c r="H138" s="2">
        <v>7</v>
      </c>
      <c r="I138">
        <v>0</v>
      </c>
      <c r="J138" s="3">
        <v>58</v>
      </c>
      <c r="K138" s="2">
        <v>1</v>
      </c>
    </row>
    <row r="139" spans="1:11" ht="15.75" x14ac:dyDescent="0.25">
      <c r="A139" s="2">
        <v>53</v>
      </c>
      <c r="B139" s="2">
        <v>4</v>
      </c>
      <c r="C139" s="5">
        <v>1.018</v>
      </c>
      <c r="D139">
        <v>16</v>
      </c>
      <c r="E139" s="2">
        <v>1</v>
      </c>
      <c r="F139" s="9">
        <v>1</v>
      </c>
      <c r="G139" s="2">
        <v>36</v>
      </c>
      <c r="H139" s="2">
        <v>10</v>
      </c>
      <c r="I139">
        <v>0</v>
      </c>
      <c r="J139" s="3">
        <v>31</v>
      </c>
      <c r="K139" s="2">
        <v>0</v>
      </c>
    </row>
    <row r="140" spans="1:11" ht="15.75" x14ac:dyDescent="0.25">
      <c r="A140" s="2">
        <v>58</v>
      </c>
      <c r="B140" s="2">
        <v>5</v>
      </c>
      <c r="C140" s="5">
        <v>0.86399999999999999</v>
      </c>
      <c r="D140">
        <v>169</v>
      </c>
      <c r="E140" s="2">
        <v>4</v>
      </c>
      <c r="F140" s="9">
        <v>0</v>
      </c>
      <c r="G140" s="2">
        <v>61</v>
      </c>
      <c r="H140" s="2">
        <v>8</v>
      </c>
      <c r="I140">
        <v>0</v>
      </c>
      <c r="J140" s="3">
        <v>39</v>
      </c>
      <c r="K140" s="2">
        <v>1</v>
      </c>
    </row>
    <row r="141" spans="1:11" ht="15.75" x14ac:dyDescent="0.25">
      <c r="A141" s="2">
        <v>54</v>
      </c>
      <c r="B141" s="2">
        <v>3</v>
      </c>
      <c r="C141" s="5">
        <v>0.626</v>
      </c>
      <c r="D141">
        <v>4</v>
      </c>
      <c r="E141" s="2">
        <v>2</v>
      </c>
      <c r="F141" s="9">
        <v>0</v>
      </c>
      <c r="G141" s="2">
        <v>38</v>
      </c>
      <c r="H141" s="2">
        <v>8</v>
      </c>
      <c r="I141">
        <v>0</v>
      </c>
      <c r="J141" s="3">
        <v>26</v>
      </c>
      <c r="K141" s="2">
        <v>1</v>
      </c>
    </row>
    <row r="142" spans="1:11" ht="15.75" x14ac:dyDescent="0.25">
      <c r="A142" s="2">
        <v>55</v>
      </c>
      <c r="B142" s="2">
        <v>1</v>
      </c>
      <c r="C142" s="5">
        <v>1.3839999999999999</v>
      </c>
      <c r="D142">
        <v>16</v>
      </c>
      <c r="E142" s="2">
        <v>2</v>
      </c>
      <c r="F142" s="9">
        <v>0</v>
      </c>
      <c r="G142" s="2">
        <v>27</v>
      </c>
      <c r="H142" s="2">
        <v>10</v>
      </c>
      <c r="I142">
        <v>1</v>
      </c>
      <c r="J142" s="3">
        <v>94</v>
      </c>
      <c r="K142" s="2">
        <v>1</v>
      </c>
    </row>
    <row r="143" spans="1:11" ht="15.75" x14ac:dyDescent="0.25">
      <c r="A143" s="2">
        <v>65</v>
      </c>
      <c r="B143" s="2">
        <v>2</v>
      </c>
      <c r="C143" s="5">
        <v>0.59</v>
      </c>
      <c r="D143">
        <v>9</v>
      </c>
      <c r="E143" s="2">
        <v>3</v>
      </c>
      <c r="F143" s="9">
        <v>1</v>
      </c>
      <c r="G143" s="2">
        <v>32</v>
      </c>
      <c r="H143" s="2">
        <v>10</v>
      </c>
      <c r="I143">
        <v>0</v>
      </c>
      <c r="J143" s="3">
        <v>54</v>
      </c>
      <c r="K143" s="2">
        <v>1</v>
      </c>
    </row>
    <row r="144" spans="1:11" ht="15.75" x14ac:dyDescent="0.25">
      <c r="A144" s="2">
        <v>39</v>
      </c>
      <c r="B144" s="2">
        <v>2</v>
      </c>
      <c r="C144" s="5">
        <v>7.1999999999999995E-2</v>
      </c>
      <c r="D144">
        <v>49</v>
      </c>
      <c r="E144" s="2">
        <v>7</v>
      </c>
      <c r="F144" s="9">
        <v>1</v>
      </c>
      <c r="G144" s="2">
        <v>44</v>
      </c>
      <c r="H144" s="2">
        <v>16</v>
      </c>
      <c r="I144">
        <v>1</v>
      </c>
      <c r="J144" s="3">
        <v>8</v>
      </c>
      <c r="K144" s="2">
        <v>1</v>
      </c>
    </row>
    <row r="145" spans="1:11" ht="15.75" x14ac:dyDescent="0.25">
      <c r="A145" s="2">
        <v>42</v>
      </c>
      <c r="B145" s="2">
        <v>3</v>
      </c>
      <c r="C145" s="5">
        <v>1.2829999999999999</v>
      </c>
      <c r="D145">
        <v>16</v>
      </c>
      <c r="E145" s="2">
        <v>4</v>
      </c>
      <c r="F145" s="9">
        <v>0</v>
      </c>
      <c r="G145" s="2">
        <v>37</v>
      </c>
      <c r="H145" s="2">
        <v>6</v>
      </c>
      <c r="I145">
        <v>0</v>
      </c>
      <c r="J145" s="3">
        <v>17</v>
      </c>
      <c r="K145" s="2">
        <v>1</v>
      </c>
    </row>
    <row r="146" spans="1:11" ht="15.75" x14ac:dyDescent="0.25">
      <c r="A146" s="2">
        <v>89</v>
      </c>
      <c r="B146" s="2">
        <v>1</v>
      </c>
      <c r="C146" s="5">
        <v>7.4999999999999997E-2</v>
      </c>
      <c r="D146">
        <v>36</v>
      </c>
      <c r="E146" s="2">
        <v>0</v>
      </c>
      <c r="F146" s="9">
        <v>1</v>
      </c>
      <c r="G146" s="2">
        <v>37</v>
      </c>
      <c r="H146" s="2">
        <v>13</v>
      </c>
      <c r="I146">
        <v>1</v>
      </c>
      <c r="J146" s="3">
        <v>27</v>
      </c>
      <c r="K146" s="2">
        <v>1</v>
      </c>
    </row>
    <row r="147" spans="1:11" ht="15.75" x14ac:dyDescent="0.25">
      <c r="A147" s="2">
        <v>65</v>
      </c>
      <c r="B147" s="2">
        <v>5</v>
      </c>
      <c r="C147" s="5">
        <v>0.89900000000000002</v>
      </c>
      <c r="D147">
        <v>36</v>
      </c>
      <c r="E147" s="2">
        <v>1</v>
      </c>
      <c r="F147" s="9">
        <v>1</v>
      </c>
      <c r="G147" s="2">
        <v>60</v>
      </c>
      <c r="H147" s="2">
        <v>9</v>
      </c>
      <c r="I147">
        <v>0</v>
      </c>
      <c r="J147" s="3">
        <v>62</v>
      </c>
      <c r="K147" s="2">
        <v>0</v>
      </c>
    </row>
    <row r="148" spans="1:11" ht="15.75" x14ac:dyDescent="0.25">
      <c r="A148" s="2">
        <v>49</v>
      </c>
      <c r="B148" s="2">
        <v>4</v>
      </c>
      <c r="C148" s="5">
        <v>1.248</v>
      </c>
      <c r="D148">
        <v>100</v>
      </c>
      <c r="E148" s="2">
        <v>2</v>
      </c>
      <c r="F148" s="9">
        <v>0</v>
      </c>
      <c r="G148" s="2">
        <v>53</v>
      </c>
      <c r="H148" s="2">
        <v>12</v>
      </c>
      <c r="I148">
        <v>0</v>
      </c>
      <c r="J148" s="3">
        <v>25</v>
      </c>
      <c r="K148" s="2">
        <v>0</v>
      </c>
    </row>
    <row r="149" spans="1:11" ht="15.75" x14ac:dyDescent="0.25">
      <c r="A149" s="2">
        <v>51</v>
      </c>
      <c r="B149" s="2">
        <v>3</v>
      </c>
      <c r="C149" s="5">
        <v>0.23100000000000001</v>
      </c>
      <c r="D149">
        <v>324</v>
      </c>
      <c r="E149" s="2">
        <v>5</v>
      </c>
      <c r="F149" s="9">
        <v>0</v>
      </c>
      <c r="G149" s="2">
        <v>41</v>
      </c>
      <c r="H149" s="2">
        <v>7</v>
      </c>
      <c r="I149">
        <v>1</v>
      </c>
      <c r="J149" s="3">
        <v>29</v>
      </c>
      <c r="K149" s="2">
        <v>1</v>
      </c>
    </row>
    <row r="150" spans="1:11" ht="15.75" x14ac:dyDescent="0.25">
      <c r="A150" s="2">
        <v>53</v>
      </c>
      <c r="B150" s="2">
        <v>2</v>
      </c>
      <c r="C150" s="5">
        <v>1.512</v>
      </c>
      <c r="D150">
        <v>49</v>
      </c>
      <c r="E150" s="2">
        <v>2</v>
      </c>
      <c r="F150" s="9">
        <v>0</v>
      </c>
      <c r="G150" s="2">
        <v>39</v>
      </c>
      <c r="H150" s="2">
        <v>13</v>
      </c>
      <c r="I150">
        <v>0</v>
      </c>
      <c r="J150" s="3">
        <v>32</v>
      </c>
      <c r="K150" s="2">
        <v>1</v>
      </c>
    </row>
    <row r="151" spans="1:11" ht="15.75" x14ac:dyDescent="0.25">
      <c r="A151" s="2">
        <v>96</v>
      </c>
      <c r="B151" s="2">
        <v>4</v>
      </c>
      <c r="C151" s="5">
        <v>0.83099999999999996</v>
      </c>
      <c r="D151">
        <v>1</v>
      </c>
      <c r="E151" s="2">
        <v>3</v>
      </c>
      <c r="F151" s="9">
        <v>0</v>
      </c>
      <c r="G151" s="2">
        <v>44</v>
      </c>
      <c r="H151" s="2">
        <v>10</v>
      </c>
      <c r="I151">
        <v>0</v>
      </c>
      <c r="J151" s="3">
        <v>65</v>
      </c>
      <c r="K151" s="2">
        <v>1</v>
      </c>
    </row>
    <row r="152" spans="1:11" ht="15.75" x14ac:dyDescent="0.25">
      <c r="A152" s="2">
        <v>56</v>
      </c>
      <c r="B152" s="2">
        <v>3</v>
      </c>
      <c r="C152" s="5">
        <v>0.123</v>
      </c>
      <c r="D152">
        <v>16</v>
      </c>
      <c r="E152" s="2">
        <v>3</v>
      </c>
      <c r="F152" s="9">
        <v>0</v>
      </c>
      <c r="G152" s="2">
        <v>45</v>
      </c>
      <c r="H152" s="2">
        <v>6</v>
      </c>
      <c r="I152">
        <v>0</v>
      </c>
      <c r="J152" s="3">
        <v>36</v>
      </c>
      <c r="K152" s="2">
        <v>0</v>
      </c>
    </row>
    <row r="153" spans="1:11" ht="15.75" x14ac:dyDescent="0.25">
      <c r="A153" s="2">
        <v>79</v>
      </c>
      <c r="B153" s="2">
        <v>5</v>
      </c>
      <c r="C153" s="5">
        <v>0.13100000000000001</v>
      </c>
      <c r="D153">
        <v>49</v>
      </c>
      <c r="E153" s="2">
        <v>4</v>
      </c>
      <c r="F153" s="9">
        <v>1</v>
      </c>
      <c r="G153" s="2">
        <v>38</v>
      </c>
      <c r="H153" s="2">
        <v>15</v>
      </c>
      <c r="I153">
        <v>1</v>
      </c>
      <c r="J153" s="3">
        <v>39</v>
      </c>
      <c r="K153" s="2">
        <v>0</v>
      </c>
    </row>
    <row r="154" spans="1:11" ht="15.75" x14ac:dyDescent="0.25">
      <c r="A154" s="2">
        <v>64</v>
      </c>
      <c r="B154" s="2">
        <v>2</v>
      </c>
      <c r="C154" s="5">
        <v>1.5389999999999999</v>
      </c>
      <c r="D154">
        <v>25</v>
      </c>
      <c r="E154" s="2">
        <v>4</v>
      </c>
      <c r="F154" s="9">
        <v>1</v>
      </c>
      <c r="G154" s="2">
        <v>36</v>
      </c>
      <c r="H154" s="2">
        <v>8</v>
      </c>
      <c r="I154">
        <v>1</v>
      </c>
      <c r="J154" s="3">
        <v>50</v>
      </c>
      <c r="K154" s="2">
        <v>1</v>
      </c>
    </row>
    <row r="155" spans="1:11" ht="15.75" x14ac:dyDescent="0.25">
      <c r="A155" s="2">
        <v>67</v>
      </c>
      <c r="B155" s="2">
        <v>1</v>
      </c>
      <c r="C155" s="5">
        <v>0.63700000000000001</v>
      </c>
      <c r="D155">
        <v>81</v>
      </c>
      <c r="E155" s="2">
        <v>4</v>
      </c>
      <c r="F155" s="9">
        <v>1</v>
      </c>
      <c r="G155" s="2">
        <v>30</v>
      </c>
      <c r="H155" s="2">
        <v>12</v>
      </c>
      <c r="I155">
        <v>1</v>
      </c>
      <c r="J155" s="3">
        <v>49</v>
      </c>
      <c r="K155" s="2">
        <v>0</v>
      </c>
    </row>
    <row r="156" spans="1:11" ht="15.75" x14ac:dyDescent="0.25">
      <c r="A156" s="2">
        <v>65</v>
      </c>
      <c r="B156" s="2">
        <v>2</v>
      </c>
      <c r="C156" s="5">
        <v>0.27500000000000002</v>
      </c>
      <c r="D156">
        <v>81</v>
      </c>
      <c r="E156" s="2">
        <v>1</v>
      </c>
      <c r="F156" s="9">
        <v>1</v>
      </c>
      <c r="G156" s="2">
        <v>34</v>
      </c>
      <c r="H156" s="2">
        <v>11</v>
      </c>
      <c r="I156">
        <v>1</v>
      </c>
      <c r="J156" s="3">
        <v>59</v>
      </c>
      <c r="K156" s="2">
        <v>0</v>
      </c>
    </row>
    <row r="157" spans="1:11" ht="15.75" x14ac:dyDescent="0.25">
      <c r="A157" s="2">
        <v>89</v>
      </c>
      <c r="B157" s="2">
        <v>3</v>
      </c>
      <c r="C157" s="5">
        <v>0.71099999999999997</v>
      </c>
      <c r="D157">
        <v>36</v>
      </c>
      <c r="E157" s="2">
        <v>4</v>
      </c>
      <c r="F157" s="9">
        <v>1</v>
      </c>
      <c r="G157" s="2">
        <v>47</v>
      </c>
      <c r="H157" s="2">
        <v>13</v>
      </c>
      <c r="I157">
        <v>1</v>
      </c>
      <c r="J157" s="3">
        <v>89</v>
      </c>
      <c r="K157" s="2">
        <v>0</v>
      </c>
    </row>
    <row r="158" spans="1:11" ht="15.75" x14ac:dyDescent="0.25">
      <c r="A158" s="2">
        <v>53</v>
      </c>
      <c r="B158" s="2">
        <v>2</v>
      </c>
      <c r="C158" s="5">
        <v>1.2</v>
      </c>
      <c r="D158">
        <v>100</v>
      </c>
      <c r="E158" s="2">
        <v>2</v>
      </c>
      <c r="F158" s="9">
        <v>1</v>
      </c>
      <c r="G158" s="2">
        <v>33</v>
      </c>
      <c r="H158" s="2">
        <v>8</v>
      </c>
      <c r="I158">
        <v>1</v>
      </c>
      <c r="J158" s="3">
        <v>109</v>
      </c>
      <c r="K158" s="2">
        <v>1</v>
      </c>
    </row>
    <row r="159" spans="1:11" ht="15.75" x14ac:dyDescent="0.25">
      <c r="A159" s="2">
        <v>44</v>
      </c>
      <c r="B159" s="2">
        <v>4</v>
      </c>
      <c r="C159" s="5">
        <v>1.2270000000000001</v>
      </c>
      <c r="D159">
        <v>196</v>
      </c>
      <c r="E159" s="2">
        <v>5</v>
      </c>
      <c r="F159" s="9">
        <v>0</v>
      </c>
      <c r="G159" s="2">
        <v>37</v>
      </c>
      <c r="H159" s="2">
        <v>10</v>
      </c>
      <c r="I159">
        <v>0</v>
      </c>
      <c r="J159" s="3">
        <v>20</v>
      </c>
      <c r="K159" s="2">
        <v>1</v>
      </c>
    </row>
    <row r="160" spans="1:11" ht="15.75" x14ac:dyDescent="0.25">
      <c r="A160" s="2">
        <v>46</v>
      </c>
      <c r="B160" s="2">
        <v>1</v>
      </c>
      <c r="C160" s="5">
        <v>1.9630000000000001</v>
      </c>
      <c r="D160">
        <v>49</v>
      </c>
      <c r="E160" s="2">
        <v>4</v>
      </c>
      <c r="F160" s="9">
        <v>0</v>
      </c>
      <c r="G160" s="2">
        <v>28</v>
      </c>
      <c r="H160" s="2">
        <v>10</v>
      </c>
      <c r="I160">
        <v>0</v>
      </c>
      <c r="J160" s="3">
        <v>22</v>
      </c>
      <c r="K160" s="2">
        <v>1</v>
      </c>
    </row>
    <row r="161" spans="1:11" ht="15.75" x14ac:dyDescent="0.25">
      <c r="A161" s="2">
        <v>58</v>
      </c>
      <c r="B161" s="2">
        <v>3</v>
      </c>
      <c r="C161" s="5">
        <v>0.496</v>
      </c>
      <c r="D161">
        <v>289</v>
      </c>
      <c r="E161" s="2">
        <v>2</v>
      </c>
      <c r="F161" s="9">
        <v>0</v>
      </c>
      <c r="G161" s="2">
        <v>42</v>
      </c>
      <c r="H161" s="2">
        <v>5</v>
      </c>
      <c r="I161">
        <v>0</v>
      </c>
      <c r="J161" s="3">
        <v>39</v>
      </c>
      <c r="K161" s="2">
        <v>0</v>
      </c>
    </row>
    <row r="162" spans="1:11" ht="15.75" x14ac:dyDescent="0.25">
      <c r="A162" s="2">
        <v>62</v>
      </c>
      <c r="B162" s="2">
        <v>3</v>
      </c>
      <c r="C162" s="5">
        <v>0.42399999999999999</v>
      </c>
      <c r="D162">
        <v>529</v>
      </c>
      <c r="E162" s="2">
        <v>2</v>
      </c>
      <c r="F162" s="9">
        <v>0</v>
      </c>
      <c r="G162" s="2">
        <v>49</v>
      </c>
      <c r="H162" s="2">
        <v>12</v>
      </c>
      <c r="I162">
        <v>1</v>
      </c>
      <c r="J162" s="3">
        <v>43</v>
      </c>
      <c r="K162" s="2">
        <v>0</v>
      </c>
    </row>
    <row r="163" spans="1:11" ht="15.75" x14ac:dyDescent="0.25">
      <c r="A163" s="2">
        <v>62</v>
      </c>
      <c r="B163" s="2">
        <v>3</v>
      </c>
      <c r="C163" s="5">
        <v>1.1519999999999999</v>
      </c>
      <c r="D163">
        <v>121</v>
      </c>
      <c r="E163" s="2">
        <v>2</v>
      </c>
      <c r="F163" s="9">
        <v>1</v>
      </c>
      <c r="G163" s="2">
        <v>42</v>
      </c>
      <c r="H163" s="2">
        <v>8</v>
      </c>
      <c r="I163">
        <v>0</v>
      </c>
      <c r="J163" s="3">
        <v>49</v>
      </c>
      <c r="K163" s="2">
        <v>1</v>
      </c>
    </row>
    <row r="164" spans="1:11" ht="15.75" x14ac:dyDescent="0.25">
      <c r="A164" s="2">
        <v>46</v>
      </c>
      <c r="B164" s="2">
        <v>6</v>
      </c>
      <c r="C164" s="5">
        <v>1.4810000000000001</v>
      </c>
      <c r="D164">
        <v>289</v>
      </c>
      <c r="E164" s="2">
        <v>3</v>
      </c>
      <c r="F164" s="9">
        <v>0</v>
      </c>
      <c r="G164" s="2">
        <v>40</v>
      </c>
      <c r="H164" s="2">
        <v>1</v>
      </c>
      <c r="I164">
        <v>0</v>
      </c>
      <c r="J164" s="3">
        <v>24</v>
      </c>
      <c r="K164" s="2">
        <v>0</v>
      </c>
    </row>
    <row r="165" spans="1:11" ht="15.75" x14ac:dyDescent="0.25">
      <c r="A165" s="2">
        <v>66</v>
      </c>
      <c r="B165" s="2">
        <v>2</v>
      </c>
      <c r="C165" s="5">
        <v>2.2850000000000001</v>
      </c>
      <c r="D165">
        <v>49</v>
      </c>
      <c r="E165" s="2">
        <v>3</v>
      </c>
      <c r="F165" s="9">
        <v>1</v>
      </c>
      <c r="G165" s="2">
        <v>32</v>
      </c>
      <c r="H165" s="2">
        <v>9</v>
      </c>
      <c r="I165">
        <v>0</v>
      </c>
      <c r="J165" s="3">
        <v>62</v>
      </c>
      <c r="K165" s="2">
        <v>1</v>
      </c>
    </row>
    <row r="166" spans="1:11" ht="15.75" x14ac:dyDescent="0.25">
      <c r="A166" s="2">
        <v>56</v>
      </c>
      <c r="B166" s="2">
        <v>2</v>
      </c>
      <c r="C166" s="5">
        <v>0.29199999999999998</v>
      </c>
      <c r="D166">
        <v>121</v>
      </c>
      <c r="E166" s="2">
        <v>3</v>
      </c>
      <c r="F166" s="9">
        <v>0</v>
      </c>
      <c r="G166" s="2">
        <v>34</v>
      </c>
      <c r="H166" s="2">
        <v>9</v>
      </c>
      <c r="I166">
        <v>0</v>
      </c>
      <c r="J166" s="3">
        <v>30</v>
      </c>
      <c r="K166" s="2">
        <v>1</v>
      </c>
    </row>
    <row r="167" spans="1:11" ht="15.75" x14ac:dyDescent="0.25">
      <c r="A167" s="2">
        <v>82</v>
      </c>
      <c r="B167" s="2">
        <v>3</v>
      </c>
      <c r="C167" s="5">
        <v>0.88800000000000001</v>
      </c>
      <c r="D167">
        <v>225</v>
      </c>
      <c r="E167" s="2">
        <v>5</v>
      </c>
      <c r="F167" s="9">
        <v>1</v>
      </c>
      <c r="G167" s="2">
        <v>40</v>
      </c>
      <c r="H167" s="2">
        <v>7</v>
      </c>
      <c r="I167">
        <v>1</v>
      </c>
      <c r="J167" s="3">
        <v>61</v>
      </c>
      <c r="K167" s="2">
        <v>1</v>
      </c>
    </row>
    <row r="168" spans="1:11" ht="15.75" x14ac:dyDescent="0.25">
      <c r="A168" s="2">
        <v>44</v>
      </c>
      <c r="B168" s="2">
        <v>3</v>
      </c>
      <c r="C168" s="5">
        <v>2.3239999999999998</v>
      </c>
      <c r="D168">
        <v>144</v>
      </c>
      <c r="E168" s="2">
        <v>2</v>
      </c>
      <c r="F168" s="9">
        <v>0</v>
      </c>
      <c r="G168" s="2">
        <v>49</v>
      </c>
      <c r="H168" s="2">
        <v>19</v>
      </c>
      <c r="I168">
        <v>1</v>
      </c>
      <c r="J168" s="3">
        <v>21</v>
      </c>
      <c r="K168" s="2">
        <v>1</v>
      </c>
    </row>
    <row r="169" spans="1:11" ht="15.75" x14ac:dyDescent="0.25">
      <c r="A169" s="2">
        <v>44</v>
      </c>
      <c r="B169" s="2">
        <v>2</v>
      </c>
      <c r="C169" s="5">
        <v>0.19600000000000001</v>
      </c>
      <c r="D169">
        <v>100</v>
      </c>
      <c r="E169" s="2">
        <v>3</v>
      </c>
      <c r="F169" s="9">
        <v>0</v>
      </c>
      <c r="G169" s="2">
        <v>33</v>
      </c>
      <c r="H169" s="2">
        <v>12</v>
      </c>
      <c r="I169">
        <v>0</v>
      </c>
      <c r="J169" s="3">
        <v>15</v>
      </c>
      <c r="K169" s="2">
        <v>1</v>
      </c>
    </row>
    <row r="170" spans="1:11" ht="15.75" x14ac:dyDescent="0.25">
      <c r="A170" s="2">
        <v>51</v>
      </c>
      <c r="B170" s="2">
        <v>3</v>
      </c>
      <c r="C170" s="5">
        <v>0.18</v>
      </c>
      <c r="D170">
        <v>225</v>
      </c>
      <c r="E170" s="2">
        <v>4</v>
      </c>
      <c r="F170" s="9">
        <v>1</v>
      </c>
      <c r="G170" s="2">
        <v>40</v>
      </c>
      <c r="H170" s="2">
        <v>8</v>
      </c>
      <c r="I170">
        <v>1</v>
      </c>
      <c r="J170" s="3">
        <v>26</v>
      </c>
      <c r="K170" s="2">
        <v>1</v>
      </c>
    </row>
    <row r="171" spans="1:11" ht="15.75" x14ac:dyDescent="0.25">
      <c r="A171" s="2">
        <v>70</v>
      </c>
      <c r="B171" s="2">
        <v>3</v>
      </c>
      <c r="C171" s="5">
        <v>1.4159999999999999</v>
      </c>
      <c r="D171">
        <v>169</v>
      </c>
      <c r="E171" s="2">
        <v>2</v>
      </c>
      <c r="F171" s="9">
        <v>1</v>
      </c>
      <c r="G171" s="2">
        <v>45</v>
      </c>
      <c r="H171" s="2">
        <v>6</v>
      </c>
      <c r="I171">
        <v>0</v>
      </c>
      <c r="J171" s="3">
        <v>57</v>
      </c>
      <c r="K171" s="2">
        <v>1</v>
      </c>
    </row>
    <row r="172" spans="1:11" ht="15.75" x14ac:dyDescent="0.25">
      <c r="A172" s="2">
        <v>44</v>
      </c>
      <c r="B172" s="2">
        <v>3</v>
      </c>
      <c r="C172" s="5">
        <v>0.115</v>
      </c>
      <c r="D172">
        <v>4</v>
      </c>
      <c r="E172" s="2">
        <v>3</v>
      </c>
      <c r="F172" s="9">
        <v>0</v>
      </c>
      <c r="G172" s="2">
        <v>46</v>
      </c>
      <c r="H172" s="2">
        <v>6</v>
      </c>
      <c r="I172">
        <v>0</v>
      </c>
      <c r="J172" s="3">
        <v>19</v>
      </c>
      <c r="K172" s="2">
        <v>0</v>
      </c>
    </row>
    <row r="173" spans="1:11" ht="15.75" x14ac:dyDescent="0.25">
      <c r="A173" s="2">
        <v>75</v>
      </c>
      <c r="B173" s="2">
        <v>2</v>
      </c>
      <c r="C173" s="5">
        <v>0.995</v>
      </c>
      <c r="D173">
        <v>49</v>
      </c>
      <c r="E173" s="2">
        <v>2</v>
      </c>
      <c r="F173" s="9">
        <v>1</v>
      </c>
      <c r="G173" s="2">
        <v>30</v>
      </c>
      <c r="H173" s="2">
        <v>10</v>
      </c>
      <c r="I173">
        <v>1</v>
      </c>
      <c r="J173" s="3">
        <v>58</v>
      </c>
      <c r="K173" s="2">
        <v>1</v>
      </c>
    </row>
    <row r="174" spans="1:11" ht="15.75" x14ac:dyDescent="0.25">
      <c r="A174" s="2">
        <v>68</v>
      </c>
      <c r="B174" s="2">
        <v>2</v>
      </c>
      <c r="C174" s="5">
        <v>2.3519999999999999</v>
      </c>
      <c r="D174">
        <v>16</v>
      </c>
      <c r="E174" s="2">
        <v>0</v>
      </c>
      <c r="F174" s="9">
        <v>1</v>
      </c>
      <c r="G174" s="2">
        <v>30</v>
      </c>
      <c r="H174" s="2">
        <v>12</v>
      </c>
      <c r="I174">
        <v>1</v>
      </c>
      <c r="J174" s="3">
        <v>51</v>
      </c>
      <c r="K174" s="2">
        <v>1</v>
      </c>
    </row>
    <row r="175" spans="1:11" ht="15.75" x14ac:dyDescent="0.25">
      <c r="A175" s="2">
        <v>84</v>
      </c>
      <c r="B175" s="2">
        <v>2</v>
      </c>
      <c r="C175" s="5">
        <v>1.2589999999999999</v>
      </c>
      <c r="D175">
        <v>81</v>
      </c>
      <c r="E175" s="2">
        <v>1</v>
      </c>
      <c r="F175" s="9">
        <v>1</v>
      </c>
      <c r="G175" s="2">
        <v>31</v>
      </c>
      <c r="H175" s="2">
        <v>8</v>
      </c>
      <c r="I175">
        <v>1</v>
      </c>
      <c r="J175" s="3">
        <v>76</v>
      </c>
      <c r="K175" s="2">
        <v>1</v>
      </c>
    </row>
    <row r="176" spans="1:11" ht="15.75" x14ac:dyDescent="0.25">
      <c r="A176" s="2">
        <v>51</v>
      </c>
      <c r="B176" s="2">
        <v>4</v>
      </c>
      <c r="C176" s="5">
        <v>1.464</v>
      </c>
      <c r="D176">
        <v>9</v>
      </c>
      <c r="E176" s="2">
        <v>4</v>
      </c>
      <c r="F176" s="9">
        <v>0</v>
      </c>
      <c r="G176" s="2">
        <v>46</v>
      </c>
      <c r="H176" s="2">
        <v>6</v>
      </c>
      <c r="I176">
        <v>0</v>
      </c>
      <c r="J176" s="3">
        <v>31</v>
      </c>
      <c r="K176" s="2">
        <v>1</v>
      </c>
    </row>
    <row r="177" spans="1:11" ht="15.75" x14ac:dyDescent="0.25">
      <c r="A177" s="2">
        <v>88</v>
      </c>
      <c r="B177" s="2">
        <v>3</v>
      </c>
      <c r="C177" s="5">
        <v>0.504</v>
      </c>
      <c r="D177">
        <v>25</v>
      </c>
      <c r="E177" s="2">
        <v>3</v>
      </c>
      <c r="F177" s="9">
        <v>1</v>
      </c>
      <c r="G177" s="2">
        <v>42</v>
      </c>
      <c r="H177" s="2">
        <v>9</v>
      </c>
      <c r="I177">
        <v>1</v>
      </c>
      <c r="J177" s="3">
        <v>63</v>
      </c>
      <c r="K177" s="2">
        <v>0</v>
      </c>
    </row>
    <row r="178" spans="1:11" ht="15.75" x14ac:dyDescent="0.25">
      <c r="A178" s="2">
        <v>58</v>
      </c>
      <c r="B178" s="2">
        <v>3</v>
      </c>
      <c r="C178" s="5">
        <v>0.44700000000000001</v>
      </c>
      <c r="D178">
        <v>361</v>
      </c>
      <c r="E178" s="2">
        <v>4</v>
      </c>
      <c r="F178" s="9">
        <v>0</v>
      </c>
      <c r="G178" s="2">
        <v>43</v>
      </c>
      <c r="H178" s="2">
        <v>10</v>
      </c>
      <c r="I178">
        <v>0</v>
      </c>
      <c r="J178" s="3">
        <v>35</v>
      </c>
      <c r="K178" s="2">
        <v>1</v>
      </c>
    </row>
    <row r="179" spans="1:11" ht="15.75" x14ac:dyDescent="0.25">
      <c r="A179" s="2">
        <v>66</v>
      </c>
      <c r="B179" s="2">
        <v>3</v>
      </c>
      <c r="C179" s="5">
        <v>2.62</v>
      </c>
      <c r="D179">
        <v>289</v>
      </c>
      <c r="E179" s="2">
        <v>2</v>
      </c>
      <c r="F179" s="9">
        <v>1</v>
      </c>
      <c r="G179" s="2">
        <v>39</v>
      </c>
      <c r="H179" s="2">
        <v>8</v>
      </c>
      <c r="I179">
        <v>0</v>
      </c>
      <c r="J179" s="3">
        <v>48</v>
      </c>
      <c r="K179" s="2">
        <v>0</v>
      </c>
    </row>
    <row r="180" spans="1:11" ht="15.75" x14ac:dyDescent="0.25">
      <c r="A180" s="2">
        <v>55</v>
      </c>
      <c r="B180" s="2">
        <v>3</v>
      </c>
      <c r="C180" s="5">
        <v>1.1679999999999999</v>
      </c>
      <c r="D180">
        <v>64</v>
      </c>
      <c r="E180" s="2">
        <v>3</v>
      </c>
      <c r="F180" s="9">
        <v>0</v>
      </c>
      <c r="G180" s="2">
        <v>52</v>
      </c>
      <c r="H180" s="2">
        <v>10</v>
      </c>
      <c r="I180">
        <v>0</v>
      </c>
      <c r="J180" s="3">
        <v>34</v>
      </c>
      <c r="K180" s="2">
        <v>1</v>
      </c>
    </row>
    <row r="181" spans="1:11" ht="15.75" x14ac:dyDescent="0.25">
      <c r="A181" s="2">
        <v>60</v>
      </c>
      <c r="B181" s="2">
        <v>2</v>
      </c>
      <c r="C181" s="5">
        <v>3.2000000000000001E-2</v>
      </c>
      <c r="D181">
        <v>81</v>
      </c>
      <c r="E181" s="2">
        <v>5</v>
      </c>
      <c r="F181" s="9">
        <v>1</v>
      </c>
      <c r="G181" s="2">
        <v>35</v>
      </c>
      <c r="H181" s="2">
        <v>8</v>
      </c>
      <c r="I181">
        <v>0</v>
      </c>
      <c r="J181" s="3">
        <v>37</v>
      </c>
      <c r="K181" s="2">
        <v>1</v>
      </c>
    </row>
  </sheetData>
  <conditionalFormatting sqref="S5:S14">
    <cfRule type="cellIs" dxfId="6" priority="1" operator="greaterThan">
      <formula>0.05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FC54-C367-4042-8BD3-6C81E04AEC91}">
  <dimension ref="A1:AQ183"/>
  <sheetViews>
    <sheetView topLeftCell="K1" workbookViewId="0">
      <selection activeCell="Q16" sqref="Q16"/>
    </sheetView>
  </sheetViews>
  <sheetFormatPr defaultColWidth="8.85546875" defaultRowHeight="15" x14ac:dyDescent="0.25"/>
  <cols>
    <col min="15" max="15" width="18.42578125" customWidth="1"/>
  </cols>
  <sheetData>
    <row r="1" spans="15:43" x14ac:dyDescent="0.25">
      <c r="O1" t="s">
        <v>95</v>
      </c>
      <c r="X1" t="s">
        <v>98</v>
      </c>
      <c r="AA1" t="s">
        <v>99</v>
      </c>
      <c r="AL1" t="s">
        <v>100</v>
      </c>
      <c r="AN1" t="s">
        <v>101</v>
      </c>
    </row>
    <row r="2" spans="15:43" ht="15.75" thickBot="1" x14ac:dyDescent="0.3">
      <c r="Q2" t="s">
        <v>96</v>
      </c>
      <c r="R2">
        <v>20</v>
      </c>
      <c r="T2" t="s">
        <v>97</v>
      </c>
      <c r="U2">
        <v>0.05</v>
      </c>
    </row>
    <row r="3" spans="15:43" ht="15.75" thickTop="1" x14ac:dyDescent="0.25">
      <c r="O3" s="52" t="s">
        <v>104</v>
      </c>
      <c r="P3" s="52" t="s">
        <v>105</v>
      </c>
      <c r="Q3" s="52" t="s">
        <v>106</v>
      </c>
      <c r="R3" s="52" t="s">
        <v>107</v>
      </c>
      <c r="S3" s="52" t="s">
        <v>108</v>
      </c>
      <c r="T3" s="52" t="s">
        <v>109</v>
      </c>
      <c r="U3" s="52" t="s">
        <v>110</v>
      </c>
      <c r="V3" s="52" t="s">
        <v>111</v>
      </c>
      <c r="X3" t="s">
        <v>112</v>
      </c>
      <c r="Y3" s="53">
        <v>-84.154845328063274</v>
      </c>
      <c r="AA3" s="56">
        <v>2.2557484809785131</v>
      </c>
      <c r="AB3" s="57">
        <v>-1.8124029802595119E-2</v>
      </c>
      <c r="AC3" s="57">
        <v>-4.6031671700634394E-2</v>
      </c>
      <c r="AD3" s="57">
        <v>-0.12968532136154037</v>
      </c>
      <c r="AE3" s="57">
        <v>-7.0531575732079688E-2</v>
      </c>
      <c r="AF3" s="57">
        <v>2.8451344307134828E-2</v>
      </c>
      <c r="AG3" s="57">
        <v>-2.0998511712148307E-2</v>
      </c>
      <c r="AH3" s="57">
        <v>-7.3852148523022446E-3</v>
      </c>
      <c r="AI3" s="57">
        <v>-0.12400439852263812</v>
      </c>
      <c r="AJ3" s="58">
        <v>5.4386372128312549E-3</v>
      </c>
      <c r="AL3" s="53">
        <v>1.1102230246251565E-15</v>
      </c>
      <c r="AN3" t="s">
        <v>104</v>
      </c>
      <c r="AO3" s="65" t="s">
        <v>113</v>
      </c>
      <c r="AP3" s="65" t="s">
        <v>114</v>
      </c>
      <c r="AQ3" s="65" t="s">
        <v>55</v>
      </c>
    </row>
    <row r="4" spans="15:43" x14ac:dyDescent="0.25">
      <c r="O4" s="50" t="s">
        <v>115</v>
      </c>
      <c r="P4" s="50">
        <v>0.47966716015798905</v>
      </c>
      <c r="Q4" s="50">
        <v>1.501914937997022</v>
      </c>
      <c r="R4" s="50">
        <v>0.10199744629073865</v>
      </c>
      <c r="S4" s="50">
        <v>0.74944566108978838</v>
      </c>
      <c r="T4" s="50">
        <v>1.6155365977505274</v>
      </c>
      <c r="U4" s="50" t="s">
        <v>104</v>
      </c>
      <c r="V4" s="50" t="s">
        <v>104</v>
      </c>
      <c r="X4" t="s">
        <v>116</v>
      </c>
      <c r="Y4" s="54">
        <v>-98.012729219055274</v>
      </c>
      <c r="AA4" s="59">
        <v>-1.8124029802594949E-2</v>
      </c>
      <c r="AB4" s="50">
        <v>4.964740242270287E-4</v>
      </c>
      <c r="AC4" s="50">
        <v>2.3284620892399831E-4</v>
      </c>
      <c r="AD4" s="50">
        <v>1.0195918459484422E-3</v>
      </c>
      <c r="AE4" s="50">
        <v>4.9256846316720845E-4</v>
      </c>
      <c r="AF4" s="50">
        <v>-2.5178799051495076E-3</v>
      </c>
      <c r="AG4" s="50">
        <v>-1.0906710368688977E-4</v>
      </c>
      <c r="AH4" s="50">
        <v>-1.4464869009650666E-5</v>
      </c>
      <c r="AI4" s="50">
        <v>-7.4224212783449673E-4</v>
      </c>
      <c r="AJ4" s="60">
        <v>-2.0259628550513151E-4</v>
      </c>
      <c r="AL4" s="54">
        <v>1.2434497875801753E-14</v>
      </c>
      <c r="AN4" t="s">
        <v>117</v>
      </c>
      <c r="AO4" s="56">
        <v>84</v>
      </c>
      <c r="AP4" s="58">
        <v>26</v>
      </c>
      <c r="AQ4">
        <v>110</v>
      </c>
    </row>
    <row r="5" spans="15:43" x14ac:dyDescent="0.25">
      <c r="O5" s="50" t="s">
        <v>34</v>
      </c>
      <c r="P5" s="50">
        <v>3.5882021432965677E-2</v>
      </c>
      <c r="Q5" s="50">
        <v>2.228169706793072E-2</v>
      </c>
      <c r="R5" s="50">
        <v>2.5933269401563677</v>
      </c>
      <c r="S5" s="50">
        <v>0.1073147075657197</v>
      </c>
      <c r="T5" s="50">
        <v>1.0365335505339397</v>
      </c>
      <c r="U5" s="50">
        <v>0.99224095566694304</v>
      </c>
      <c r="V5" s="50">
        <v>1.082803320349065</v>
      </c>
      <c r="X5" t="s">
        <v>118</v>
      </c>
      <c r="Y5" s="54">
        <v>27.715767781983999</v>
      </c>
      <c r="AA5" s="59">
        <v>-4.6031671700634005E-2</v>
      </c>
      <c r="AB5" s="50">
        <v>2.3284620892400192E-4</v>
      </c>
      <c r="AC5" s="50">
        <v>3.3179441199014316E-2</v>
      </c>
      <c r="AD5" s="50">
        <v>3.1519490916862348E-3</v>
      </c>
      <c r="AE5" s="50">
        <v>-2.3589557451734683E-3</v>
      </c>
      <c r="AF5" s="50">
        <v>-5.547914984550738E-3</v>
      </c>
      <c r="AG5" s="50">
        <v>-1.8869774853210038E-3</v>
      </c>
      <c r="AH5" s="50">
        <v>1.0366973491078171E-3</v>
      </c>
      <c r="AI5" s="50">
        <v>2.0580348219943749E-2</v>
      </c>
      <c r="AJ5" s="60">
        <v>-7.373490656392218E-5</v>
      </c>
      <c r="AL5" s="54">
        <v>1.2656542480726785E-14</v>
      </c>
      <c r="AN5" t="s">
        <v>119</v>
      </c>
      <c r="AO5" s="61">
        <v>12</v>
      </c>
      <c r="AP5" s="63">
        <v>28</v>
      </c>
      <c r="AQ5">
        <v>40</v>
      </c>
    </row>
    <row r="6" spans="15:43" x14ac:dyDescent="0.25">
      <c r="O6" s="50" t="s">
        <v>22</v>
      </c>
      <c r="P6" s="50">
        <v>-0.123360873075317</v>
      </c>
      <c r="Q6" s="50">
        <v>0.18215224730706547</v>
      </c>
      <c r="R6" s="50">
        <v>0.45865465046941623</v>
      </c>
      <c r="S6" s="50">
        <v>0.49825339609814201</v>
      </c>
      <c r="T6" s="50">
        <v>0.88394461318514861</v>
      </c>
      <c r="U6" s="50">
        <v>0.61855280338202256</v>
      </c>
      <c r="V6" s="50">
        <v>1.2632035210362951</v>
      </c>
      <c r="X6" t="s">
        <v>57</v>
      </c>
      <c r="Y6" s="54">
        <v>9</v>
      </c>
      <c r="AA6" s="59">
        <v>-0.12968532136153935</v>
      </c>
      <c r="AB6" s="50">
        <v>1.0195918459484487E-3</v>
      </c>
      <c r="AC6" s="50">
        <v>3.1519490916862743E-3</v>
      </c>
      <c r="AD6" s="50">
        <v>0.10163743402375212</v>
      </c>
      <c r="AE6" s="50">
        <v>1.5800640778903623E-2</v>
      </c>
      <c r="AF6" s="50">
        <v>-1.6197688151560467E-2</v>
      </c>
      <c r="AG6" s="50">
        <v>-1.9645820049407603E-3</v>
      </c>
      <c r="AH6" s="50">
        <v>2.6985522733627807E-3</v>
      </c>
      <c r="AI6" s="50">
        <v>-1.6463711975585337E-2</v>
      </c>
      <c r="AJ6" s="60">
        <v>-8.6163605361848778E-5</v>
      </c>
      <c r="AL6" s="54">
        <v>3.2638822200503625E-15</v>
      </c>
      <c r="AN6" t="s">
        <v>55</v>
      </c>
      <c r="AO6">
        <v>96</v>
      </c>
      <c r="AP6">
        <v>54</v>
      </c>
      <c r="AQ6">
        <v>150</v>
      </c>
    </row>
    <row r="7" spans="15:43" x14ac:dyDescent="0.25">
      <c r="O7" s="50" t="s">
        <v>12</v>
      </c>
      <c r="P7" s="50">
        <v>0.65323985507076587</v>
      </c>
      <c r="Q7" s="50">
        <v>0.31880626409114371</v>
      </c>
      <c r="R7" s="50">
        <v>4.1984758111184979</v>
      </c>
      <c r="S7" s="50">
        <v>4.0460329863534983E-2</v>
      </c>
      <c r="T7" s="50">
        <v>1.9217569679392539</v>
      </c>
      <c r="U7" s="50">
        <v>1.0287979268724983</v>
      </c>
      <c r="V7" s="50">
        <v>3.5897718564131367</v>
      </c>
      <c r="X7" t="s">
        <v>108</v>
      </c>
      <c r="Y7" s="54">
        <v>1.0639319397274249E-3</v>
      </c>
      <c r="AA7" s="59">
        <v>-7.0531575732079424E-2</v>
      </c>
      <c r="AB7" s="50">
        <v>4.9256846316721495E-4</v>
      </c>
      <c r="AC7" s="50">
        <v>-2.3589557451734397E-3</v>
      </c>
      <c r="AD7" s="50">
        <v>1.5800640778903651E-2</v>
      </c>
      <c r="AE7" s="50">
        <v>2.0927296304701463E-2</v>
      </c>
      <c r="AF7" s="50">
        <v>8.0213931510631012E-3</v>
      </c>
      <c r="AG7" s="50">
        <v>-5.526765100574353E-4</v>
      </c>
      <c r="AH7" s="50">
        <v>5.3692275473058175E-4</v>
      </c>
      <c r="AI7" s="50">
        <v>-9.0446881254463742E-3</v>
      </c>
      <c r="AJ7" s="60">
        <v>-5.9534094682319564E-5</v>
      </c>
      <c r="AL7" s="54">
        <v>6.106226635438361E-15</v>
      </c>
      <c r="AN7" t="s">
        <v>120</v>
      </c>
      <c r="AO7">
        <v>0.875</v>
      </c>
      <c r="AP7">
        <v>0.51851851851851849</v>
      </c>
      <c r="AQ7">
        <v>0.7466666666666667</v>
      </c>
    </row>
    <row r="8" spans="15:43" x14ac:dyDescent="0.25">
      <c r="O8" s="50" t="s">
        <v>16</v>
      </c>
      <c r="P8" s="50">
        <v>0.33023184359899238</v>
      </c>
      <c r="Q8" s="50">
        <v>0.14466269838732265</v>
      </c>
      <c r="R8" s="50">
        <v>5.2110444148625987</v>
      </c>
      <c r="S8" s="50">
        <v>2.2443848439466452E-2</v>
      </c>
      <c r="T8" s="50">
        <v>1.3912906529069362</v>
      </c>
      <c r="U8" s="50">
        <v>1.047805696758942</v>
      </c>
      <c r="V8" s="50">
        <v>1.847374648614392</v>
      </c>
      <c r="X8" t="s">
        <v>121</v>
      </c>
      <c r="Y8" s="54">
        <v>0.14138861351386389</v>
      </c>
      <c r="AA8" s="59">
        <v>2.8451344307133537E-2</v>
      </c>
      <c r="AB8" s="50">
        <v>-2.5178799051494994E-3</v>
      </c>
      <c r="AC8" s="50">
        <v>-5.5479149845506174E-3</v>
      </c>
      <c r="AD8" s="50">
        <v>-1.6197688151560311E-2</v>
      </c>
      <c r="AE8" s="50">
        <v>8.0213931510631775E-3</v>
      </c>
      <c r="AF8" s="50">
        <v>0.22259778680436768</v>
      </c>
      <c r="AG8" s="50">
        <v>2.8697804965056185E-3</v>
      </c>
      <c r="AH8" s="50">
        <v>-5.485846650333216E-3</v>
      </c>
      <c r="AI8" s="50">
        <v>-1.6473232893811061E-2</v>
      </c>
      <c r="AJ8" s="60">
        <v>-7.4865969507547498E-4</v>
      </c>
      <c r="AL8" s="54">
        <v>-9.9920072216264089E-16</v>
      </c>
    </row>
    <row r="9" spans="15:43" x14ac:dyDescent="0.25">
      <c r="O9" s="50" t="s">
        <v>19</v>
      </c>
      <c r="P9" s="50">
        <v>-0.61019135394625335</v>
      </c>
      <c r="Q9" s="50">
        <v>0.47180269902191913</v>
      </c>
      <c r="R9" s="50">
        <v>1.6726738112539772</v>
      </c>
      <c r="S9" s="50">
        <v>0.19590078192793126</v>
      </c>
      <c r="T9" s="50">
        <v>0.54324690668862585</v>
      </c>
      <c r="U9" s="50">
        <v>0.21547558902556388</v>
      </c>
      <c r="V9" s="50">
        <v>1.3696085155694737</v>
      </c>
      <c r="X9" t="s">
        <v>122</v>
      </c>
      <c r="Y9" s="54">
        <v>0.16870602421652015</v>
      </c>
      <c r="AA9" s="59">
        <v>-2.0998511712148598E-2</v>
      </c>
      <c r="AB9" s="50">
        <v>-1.0906710368688641E-4</v>
      </c>
      <c r="AC9" s="50">
        <v>-1.8869774853209882E-3</v>
      </c>
      <c r="AD9" s="50">
        <v>-1.9645820049407265E-3</v>
      </c>
      <c r="AE9" s="50">
        <v>-5.5267651005741795E-4</v>
      </c>
      <c r="AF9" s="50">
        <v>2.8697804965056202E-3</v>
      </c>
      <c r="AG9" s="50">
        <v>9.7587435118216977E-4</v>
      </c>
      <c r="AH9" s="50">
        <v>-5.6830720361155317E-4</v>
      </c>
      <c r="AI9" s="50">
        <v>5.197563146255516E-3</v>
      </c>
      <c r="AJ9" s="60">
        <v>-1.3521599368414754E-5</v>
      </c>
      <c r="AL9" s="54">
        <v>1.1901590823981678E-13</v>
      </c>
      <c r="AN9" t="s">
        <v>102</v>
      </c>
      <c r="AO9" s="64">
        <v>0.5</v>
      </c>
    </row>
    <row r="10" spans="15:43" x14ac:dyDescent="0.25">
      <c r="O10" s="50" t="s">
        <v>20</v>
      </c>
      <c r="P10" s="50">
        <v>-9.4297510722229014E-2</v>
      </c>
      <c r="Q10" s="50">
        <v>3.1238987678575532E-2</v>
      </c>
      <c r="R10" s="50">
        <v>9.1118498171787401</v>
      </c>
      <c r="S10" s="50">
        <v>2.5395892458062175E-3</v>
      </c>
      <c r="T10" s="50">
        <v>0.91001198364050584</v>
      </c>
      <c r="U10" s="50">
        <v>0.85596584744092019</v>
      </c>
      <c r="V10" s="50">
        <v>0.96747062145664187</v>
      </c>
      <c r="X10" t="s">
        <v>123</v>
      </c>
      <c r="Y10" s="54">
        <v>0.23131803703356335</v>
      </c>
      <c r="AA10" s="59">
        <v>-7.3852148523021622E-3</v>
      </c>
      <c r="AB10" s="50">
        <v>-1.4464869009652508E-5</v>
      </c>
      <c r="AC10" s="50">
        <v>1.0366973491078002E-3</v>
      </c>
      <c r="AD10" s="50">
        <v>2.6985522733627624E-3</v>
      </c>
      <c r="AE10" s="50">
        <v>5.3692275473057676E-4</v>
      </c>
      <c r="AF10" s="50">
        <v>-5.4858466503331866E-3</v>
      </c>
      <c r="AG10" s="50">
        <v>-5.6830720361155111E-4</v>
      </c>
      <c r="AH10" s="50">
        <v>3.2521955993580266E-3</v>
      </c>
      <c r="AI10" s="50">
        <v>-1.4072271941490251E-2</v>
      </c>
      <c r="AJ10" s="60">
        <v>6.3683998542125322E-5</v>
      </c>
      <c r="AL10" s="54">
        <v>2.6645352591003757E-15</v>
      </c>
    </row>
    <row r="11" spans="15:43" x14ac:dyDescent="0.25">
      <c r="O11" s="50" t="s">
        <v>21</v>
      </c>
      <c r="P11" s="50">
        <v>0.1230917280312181</v>
      </c>
      <c r="Q11" s="50">
        <v>5.7028024683992241E-2</v>
      </c>
      <c r="R11" s="50">
        <v>4.6588752265399496</v>
      </c>
      <c r="S11" s="50">
        <v>3.0893422812416582E-2</v>
      </c>
      <c r="T11" s="50">
        <v>1.1309881595067521</v>
      </c>
      <c r="U11" s="50">
        <v>1.0113831541378826</v>
      </c>
      <c r="V11" s="50">
        <v>1.2647375148687572</v>
      </c>
      <c r="X11" t="s">
        <v>124</v>
      </c>
      <c r="Y11" s="54">
        <v>188.30969065612655</v>
      </c>
      <c r="AA11" s="59">
        <v>-0.1240043985226396</v>
      </c>
      <c r="AB11" s="50">
        <v>-7.422421278344667E-4</v>
      </c>
      <c r="AC11" s="50">
        <v>2.0580348219943884E-2</v>
      </c>
      <c r="AD11" s="50">
        <v>-1.6463711975585105E-2</v>
      </c>
      <c r="AE11" s="50">
        <v>-9.0446881254462735E-3</v>
      </c>
      <c r="AF11" s="50">
        <v>-1.6473232893811213E-2</v>
      </c>
      <c r="AG11" s="50">
        <v>5.1975631462554944E-3</v>
      </c>
      <c r="AH11" s="50">
        <v>-1.4072271941490234E-2</v>
      </c>
      <c r="AI11" s="50">
        <v>0.27086091164805326</v>
      </c>
      <c r="AJ11" s="60">
        <v>-9.6389230243950285E-4</v>
      </c>
      <c r="AL11" s="54">
        <v>-7.7715611723760958E-16</v>
      </c>
      <c r="AN11" t="s">
        <v>103</v>
      </c>
      <c r="AO11" s="64">
        <v>0.75752314814814825</v>
      </c>
    </row>
    <row r="12" spans="15:43" x14ac:dyDescent="0.25">
      <c r="O12" s="50" t="s">
        <v>33</v>
      </c>
      <c r="P12" s="50">
        <v>-1.5629783757974784</v>
      </c>
      <c r="Q12" s="50">
        <v>0.52044299557977902</v>
      </c>
      <c r="R12" s="50">
        <v>9.0190252567145404</v>
      </c>
      <c r="S12" s="50">
        <v>2.6718383791120015E-3</v>
      </c>
      <c r="T12" s="50">
        <v>0.20951113811687647</v>
      </c>
      <c r="U12" s="50">
        <v>7.5544914683328801E-2</v>
      </c>
      <c r="V12" s="50">
        <v>0.58104396806891345</v>
      </c>
      <c r="X12" t="s">
        <v>125</v>
      </c>
      <c r="Y12" s="55">
        <v>218.4160435970891</v>
      </c>
      <c r="AA12" s="61">
        <v>5.4386372128312106E-3</v>
      </c>
      <c r="AB12" s="62">
        <v>-2.0259628550513143E-4</v>
      </c>
      <c r="AC12" s="62">
        <v>-7.37349065639213E-5</v>
      </c>
      <c r="AD12" s="62">
        <v>-8.6163605361847613E-5</v>
      </c>
      <c r="AE12" s="62">
        <v>-5.9534094682317972E-5</v>
      </c>
      <c r="AF12" s="62">
        <v>-7.4865969507547628E-4</v>
      </c>
      <c r="AG12" s="62">
        <v>-1.3521599368414036E-5</v>
      </c>
      <c r="AH12" s="62">
        <v>6.3683998542125105E-5</v>
      </c>
      <c r="AI12" s="62">
        <v>-9.6389230243949494E-4</v>
      </c>
      <c r="AJ12" s="63">
        <v>1.8730203132553511E-4</v>
      </c>
      <c r="AL12" s="55">
        <v>-7.0166095156309893E-14</v>
      </c>
    </row>
    <row r="13" spans="15:43" x14ac:dyDescent="0.25">
      <c r="O13" s="51" t="s">
        <v>24</v>
      </c>
      <c r="P13" s="51">
        <v>7.7939459431513964E-3</v>
      </c>
      <c r="Q13" s="51">
        <v>1.3685833234609321E-2</v>
      </c>
      <c r="R13" s="51">
        <v>0.3243189245459292</v>
      </c>
      <c r="S13" s="51">
        <v>0.56902361677163293</v>
      </c>
      <c r="T13" s="51">
        <v>1.0078243978018033</v>
      </c>
      <c r="U13" s="51">
        <v>0.98115012913082933</v>
      </c>
      <c r="V13" s="51">
        <v>1.0352238527495825</v>
      </c>
    </row>
    <row r="16" spans="15:43" x14ac:dyDescent="0.25">
      <c r="Q16" s="51" t="s">
        <v>290</v>
      </c>
    </row>
    <row r="33" spans="1:10" ht="15.75" x14ac:dyDescent="0.25">
      <c r="A33" s="11" t="s">
        <v>34</v>
      </c>
      <c r="B33" s="11" t="s">
        <v>22</v>
      </c>
      <c r="C33" s="11" t="s">
        <v>12</v>
      </c>
      <c r="D33" s="11" t="s">
        <v>16</v>
      </c>
      <c r="E33" s="11" t="s">
        <v>19</v>
      </c>
      <c r="F33" s="11" t="s">
        <v>20</v>
      </c>
      <c r="G33" s="11" t="s">
        <v>21</v>
      </c>
      <c r="H33" s="11" t="s">
        <v>33</v>
      </c>
      <c r="I33" s="11" t="s">
        <v>24</v>
      </c>
      <c r="J33" s="11" t="s">
        <v>18</v>
      </c>
    </row>
    <row r="34" spans="1:10" ht="15.75" x14ac:dyDescent="0.25">
      <c r="A34" s="2">
        <v>60</v>
      </c>
      <c r="B34" s="2">
        <v>2</v>
      </c>
      <c r="C34" s="5">
        <v>0.71199999999999997</v>
      </c>
      <c r="D34" s="2">
        <v>3</v>
      </c>
      <c r="E34" s="9">
        <v>0</v>
      </c>
      <c r="F34" s="2">
        <v>33</v>
      </c>
      <c r="G34" s="2">
        <v>12</v>
      </c>
      <c r="H34">
        <v>1</v>
      </c>
      <c r="I34" s="3">
        <v>46</v>
      </c>
      <c r="J34" s="2">
        <v>1</v>
      </c>
    </row>
    <row r="35" spans="1:10" ht="15.75" x14ac:dyDescent="0.25">
      <c r="A35" s="2">
        <v>69</v>
      </c>
      <c r="B35" s="2">
        <v>1</v>
      </c>
      <c r="C35" s="5">
        <v>9.0999999999999998E-2</v>
      </c>
      <c r="D35" s="2">
        <v>3</v>
      </c>
      <c r="E35" s="9">
        <v>0</v>
      </c>
      <c r="F35" s="2">
        <v>33</v>
      </c>
      <c r="G35" s="2">
        <v>16</v>
      </c>
      <c r="H35">
        <v>1</v>
      </c>
      <c r="I35" s="3">
        <v>73</v>
      </c>
      <c r="J35" s="2">
        <v>1</v>
      </c>
    </row>
    <row r="36" spans="1:10" ht="15.75" x14ac:dyDescent="0.25">
      <c r="A36" s="2">
        <v>79</v>
      </c>
      <c r="B36" s="2">
        <v>2</v>
      </c>
      <c r="C36" s="5">
        <v>1.72</v>
      </c>
      <c r="D36" s="2">
        <v>1</v>
      </c>
      <c r="E36" s="9">
        <v>1</v>
      </c>
      <c r="F36" s="2">
        <v>40</v>
      </c>
      <c r="G36" s="2">
        <v>13</v>
      </c>
      <c r="H36">
        <v>1</v>
      </c>
      <c r="I36" s="3">
        <v>64</v>
      </c>
      <c r="J36" s="2">
        <v>1</v>
      </c>
    </row>
    <row r="37" spans="1:10" ht="15.75" x14ac:dyDescent="0.25">
      <c r="A37" s="2">
        <v>66</v>
      </c>
      <c r="B37" s="2">
        <v>2</v>
      </c>
      <c r="C37" s="5">
        <v>1.3720000000000001</v>
      </c>
      <c r="D37" s="2">
        <v>1</v>
      </c>
      <c r="E37" s="9">
        <v>1</v>
      </c>
      <c r="F37" s="2">
        <v>29</v>
      </c>
      <c r="G37" s="2">
        <v>10</v>
      </c>
      <c r="H37">
        <v>0</v>
      </c>
      <c r="I37" s="3">
        <v>66</v>
      </c>
      <c r="J37" s="2">
        <v>1</v>
      </c>
    </row>
    <row r="38" spans="1:10" ht="15.75" x14ac:dyDescent="0.25">
      <c r="A38" s="2">
        <v>51</v>
      </c>
      <c r="B38" s="2">
        <v>3</v>
      </c>
      <c r="C38" s="5">
        <v>0.93500000000000005</v>
      </c>
      <c r="D38" s="2">
        <v>4</v>
      </c>
      <c r="E38" s="9">
        <v>0</v>
      </c>
      <c r="F38" s="2">
        <v>36</v>
      </c>
      <c r="G38" s="2">
        <v>4</v>
      </c>
      <c r="H38">
        <v>0</v>
      </c>
      <c r="I38" s="3">
        <v>29</v>
      </c>
      <c r="J38" s="2">
        <v>1</v>
      </c>
    </row>
    <row r="39" spans="1:10" ht="15.75" x14ac:dyDescent="0.25">
      <c r="A39" s="2">
        <v>62</v>
      </c>
      <c r="B39" s="2">
        <v>4</v>
      </c>
      <c r="C39" s="5">
        <v>2.0190000000000001</v>
      </c>
      <c r="D39" s="2">
        <v>0</v>
      </c>
      <c r="E39" s="9">
        <v>1</v>
      </c>
      <c r="F39" s="2">
        <v>32</v>
      </c>
      <c r="G39" s="2">
        <v>15</v>
      </c>
      <c r="H39">
        <v>1</v>
      </c>
      <c r="I39" s="3">
        <v>40</v>
      </c>
      <c r="J39" s="2">
        <v>1</v>
      </c>
    </row>
    <row r="40" spans="1:10" ht="15.75" x14ac:dyDescent="0.25">
      <c r="A40" s="2">
        <v>61</v>
      </c>
      <c r="B40" s="2">
        <v>3</v>
      </c>
      <c r="C40" s="5">
        <v>0.66200000000000003</v>
      </c>
      <c r="D40" s="2">
        <v>2</v>
      </c>
      <c r="E40" s="9">
        <v>1</v>
      </c>
      <c r="F40" s="2">
        <v>52</v>
      </c>
      <c r="G40" s="2">
        <v>15</v>
      </c>
      <c r="H40">
        <v>0</v>
      </c>
      <c r="I40" s="3">
        <v>69</v>
      </c>
      <c r="J40" s="2">
        <v>1</v>
      </c>
    </row>
    <row r="41" spans="1:10" ht="15.75" x14ac:dyDescent="0.25">
      <c r="A41" s="2">
        <v>59</v>
      </c>
      <c r="B41" s="2">
        <v>3</v>
      </c>
      <c r="C41" s="5">
        <v>0.7</v>
      </c>
      <c r="D41" s="2">
        <v>2</v>
      </c>
      <c r="E41" s="9">
        <v>0</v>
      </c>
      <c r="F41" s="2">
        <v>41</v>
      </c>
      <c r="G41" s="2">
        <v>4</v>
      </c>
      <c r="H41">
        <v>0</v>
      </c>
      <c r="I41" s="3">
        <v>45</v>
      </c>
      <c r="J41" s="2">
        <v>1</v>
      </c>
    </row>
    <row r="42" spans="1:10" ht="15.75" x14ac:dyDescent="0.25">
      <c r="A42" s="2">
        <v>65</v>
      </c>
      <c r="B42" s="2">
        <v>5</v>
      </c>
      <c r="C42" s="5">
        <v>0.93700000000000006</v>
      </c>
      <c r="D42" s="2">
        <v>4</v>
      </c>
      <c r="E42" s="9">
        <v>1</v>
      </c>
      <c r="F42" s="2">
        <v>31</v>
      </c>
      <c r="G42" s="2">
        <v>12</v>
      </c>
      <c r="H42">
        <v>1</v>
      </c>
      <c r="I42" s="3">
        <v>42</v>
      </c>
      <c r="J42" s="2">
        <v>0</v>
      </c>
    </row>
    <row r="43" spans="1:10" ht="15.75" x14ac:dyDescent="0.25">
      <c r="A43" s="2">
        <v>55</v>
      </c>
      <c r="B43" s="2">
        <v>2</v>
      </c>
      <c r="C43" s="5">
        <v>6.5000000000000002E-2</v>
      </c>
      <c r="D43" s="2">
        <v>3</v>
      </c>
      <c r="E43" s="9">
        <v>0</v>
      </c>
      <c r="F43" s="2">
        <v>42</v>
      </c>
      <c r="G43" s="2">
        <v>13</v>
      </c>
      <c r="H43">
        <v>1</v>
      </c>
      <c r="I43" s="3">
        <v>34</v>
      </c>
      <c r="J43" s="2">
        <v>0</v>
      </c>
    </row>
    <row r="44" spans="1:10" ht="15.75" x14ac:dyDescent="0.25">
      <c r="A44" s="2">
        <v>65</v>
      </c>
      <c r="B44" s="2">
        <v>2</v>
      </c>
      <c r="C44" s="5">
        <v>2.1440000000000001</v>
      </c>
      <c r="D44" s="2">
        <v>2</v>
      </c>
      <c r="E44" s="9">
        <v>0</v>
      </c>
      <c r="F44" s="2">
        <v>32</v>
      </c>
      <c r="G44" s="2">
        <v>8</v>
      </c>
      <c r="H44">
        <v>1</v>
      </c>
      <c r="I44" s="3">
        <v>51</v>
      </c>
      <c r="J44" s="2">
        <v>1</v>
      </c>
    </row>
    <row r="45" spans="1:10" ht="15.75" x14ac:dyDescent="0.25">
      <c r="A45" s="2">
        <v>74</v>
      </c>
      <c r="B45" s="2">
        <v>5</v>
      </c>
      <c r="C45" s="5">
        <v>0.248</v>
      </c>
      <c r="D45" s="2">
        <v>1</v>
      </c>
      <c r="E45" s="9">
        <v>1</v>
      </c>
      <c r="F45" s="2">
        <v>39</v>
      </c>
      <c r="G45" s="2">
        <v>21</v>
      </c>
      <c r="H45">
        <v>1</v>
      </c>
      <c r="I45" s="3">
        <v>86</v>
      </c>
      <c r="J45" s="2">
        <v>1</v>
      </c>
    </row>
    <row r="46" spans="1:10" ht="15.75" x14ac:dyDescent="0.25">
      <c r="A46" s="2">
        <v>43</v>
      </c>
      <c r="B46" s="2">
        <v>3</v>
      </c>
      <c r="C46" s="5">
        <v>1.607</v>
      </c>
      <c r="D46" s="2">
        <v>1</v>
      </c>
      <c r="E46" s="9">
        <v>0</v>
      </c>
      <c r="F46" s="2">
        <v>45</v>
      </c>
      <c r="G46" s="2">
        <v>8</v>
      </c>
      <c r="H46">
        <v>0</v>
      </c>
      <c r="I46" s="3">
        <v>19</v>
      </c>
      <c r="J46" s="2">
        <v>0</v>
      </c>
    </row>
    <row r="47" spans="1:10" ht="15.75" x14ac:dyDescent="0.25">
      <c r="A47" s="2">
        <v>78</v>
      </c>
      <c r="B47" s="2">
        <v>4</v>
      </c>
      <c r="C47" s="5">
        <v>1.6240000000000001</v>
      </c>
      <c r="D47" s="2">
        <v>5</v>
      </c>
      <c r="E47" s="9">
        <v>0</v>
      </c>
      <c r="F47" s="2">
        <v>39</v>
      </c>
      <c r="G47" s="2">
        <v>11</v>
      </c>
      <c r="H47">
        <v>0</v>
      </c>
      <c r="I47" s="3">
        <v>59</v>
      </c>
      <c r="J47" s="2">
        <v>1</v>
      </c>
    </row>
    <row r="48" spans="1:10" ht="15.75" x14ac:dyDescent="0.25">
      <c r="A48" s="2">
        <v>67</v>
      </c>
      <c r="B48" s="2">
        <v>1</v>
      </c>
      <c r="C48" s="5">
        <v>0.05</v>
      </c>
      <c r="D48" s="2">
        <v>4</v>
      </c>
      <c r="E48" s="9">
        <v>1</v>
      </c>
      <c r="F48" s="2">
        <v>31</v>
      </c>
      <c r="G48" s="2">
        <v>13</v>
      </c>
      <c r="H48">
        <v>1</v>
      </c>
      <c r="I48" s="3">
        <v>70</v>
      </c>
      <c r="J48" s="2">
        <v>0</v>
      </c>
    </row>
    <row r="49" spans="1:10" ht="15.75" x14ac:dyDescent="0.25">
      <c r="A49" s="2">
        <v>62</v>
      </c>
      <c r="B49" s="2">
        <v>3</v>
      </c>
      <c r="C49" s="5">
        <v>0.58799999999999997</v>
      </c>
      <c r="D49" s="2">
        <v>4</v>
      </c>
      <c r="E49" s="9">
        <v>1</v>
      </c>
      <c r="F49" s="2">
        <v>41</v>
      </c>
      <c r="G49" s="2">
        <v>10</v>
      </c>
      <c r="H49">
        <v>1</v>
      </c>
      <c r="I49" s="3">
        <v>44</v>
      </c>
      <c r="J49" s="2">
        <v>1</v>
      </c>
    </row>
    <row r="50" spans="1:10" ht="15.75" x14ac:dyDescent="0.25">
      <c r="A50" s="2">
        <v>99</v>
      </c>
      <c r="B50" s="2">
        <v>2</v>
      </c>
      <c r="C50" s="5">
        <v>1.76</v>
      </c>
      <c r="D50" s="2">
        <v>4</v>
      </c>
      <c r="E50" s="9">
        <v>1</v>
      </c>
      <c r="F50" s="2">
        <v>38</v>
      </c>
      <c r="G50" s="2">
        <v>12</v>
      </c>
      <c r="H50">
        <v>1</v>
      </c>
      <c r="I50" s="3">
        <v>68</v>
      </c>
      <c r="J50" s="2">
        <v>0</v>
      </c>
    </row>
    <row r="51" spans="1:10" ht="15.75" x14ac:dyDescent="0.25">
      <c r="A51" s="2">
        <v>67</v>
      </c>
      <c r="B51" s="2">
        <v>1</v>
      </c>
      <c r="C51" s="5">
        <v>4.4999999999999998E-2</v>
      </c>
      <c r="D51" s="2">
        <v>0</v>
      </c>
      <c r="E51" s="9">
        <v>1</v>
      </c>
      <c r="F51" s="2">
        <v>29</v>
      </c>
      <c r="G51" s="2">
        <v>13</v>
      </c>
      <c r="H51">
        <v>1</v>
      </c>
      <c r="I51" s="3">
        <v>45</v>
      </c>
      <c r="J51" s="2">
        <v>1</v>
      </c>
    </row>
    <row r="52" spans="1:10" ht="15.75" x14ac:dyDescent="0.25">
      <c r="A52" s="2">
        <v>51</v>
      </c>
      <c r="B52" s="2">
        <v>2</v>
      </c>
      <c r="C52" s="5">
        <v>1</v>
      </c>
      <c r="D52" s="2">
        <v>3</v>
      </c>
      <c r="E52" s="9">
        <v>0</v>
      </c>
      <c r="F52" s="2">
        <v>34</v>
      </c>
      <c r="G52" s="2">
        <v>6</v>
      </c>
      <c r="H52">
        <v>0</v>
      </c>
      <c r="I52" s="3">
        <v>25</v>
      </c>
      <c r="J52" s="2">
        <v>1</v>
      </c>
    </row>
    <row r="53" spans="1:10" ht="15.75" x14ac:dyDescent="0.25">
      <c r="A53" s="2">
        <v>71</v>
      </c>
      <c r="B53" s="2">
        <v>2</v>
      </c>
      <c r="C53" s="5">
        <v>0.121</v>
      </c>
      <c r="D53" s="2">
        <v>0</v>
      </c>
      <c r="E53" s="9">
        <v>1</v>
      </c>
      <c r="F53" s="2">
        <v>34</v>
      </c>
      <c r="G53" s="2">
        <v>8</v>
      </c>
      <c r="H53">
        <v>1</v>
      </c>
      <c r="I53" s="3">
        <v>51</v>
      </c>
      <c r="J53" s="2">
        <v>0</v>
      </c>
    </row>
    <row r="54" spans="1:10" ht="15.75" x14ac:dyDescent="0.25">
      <c r="A54" s="2">
        <v>65</v>
      </c>
      <c r="B54" s="2">
        <v>3</v>
      </c>
      <c r="C54" s="5">
        <v>0.159</v>
      </c>
      <c r="D54" s="2">
        <v>2</v>
      </c>
      <c r="E54" s="9">
        <v>1</v>
      </c>
      <c r="F54" s="2">
        <v>47</v>
      </c>
      <c r="G54" s="2">
        <v>14</v>
      </c>
      <c r="H54">
        <v>1</v>
      </c>
      <c r="I54" s="3">
        <v>59</v>
      </c>
      <c r="J54" s="2">
        <v>0</v>
      </c>
    </row>
    <row r="55" spans="1:10" ht="15.75" x14ac:dyDescent="0.25">
      <c r="A55" s="2">
        <v>86</v>
      </c>
      <c r="B55" s="2">
        <v>2</v>
      </c>
      <c r="C55" s="5">
        <v>2.2839999999999998</v>
      </c>
      <c r="D55" s="2">
        <v>0</v>
      </c>
      <c r="E55" s="9">
        <v>1</v>
      </c>
      <c r="F55" s="2">
        <v>38</v>
      </c>
      <c r="G55" s="2">
        <v>10</v>
      </c>
      <c r="H55">
        <v>1</v>
      </c>
      <c r="I55" s="3">
        <v>78</v>
      </c>
      <c r="J55" s="2">
        <v>1</v>
      </c>
    </row>
    <row r="56" spans="1:10" ht="15.75" x14ac:dyDescent="0.25">
      <c r="A56" s="2">
        <v>51</v>
      </c>
      <c r="B56" s="2">
        <v>2</v>
      </c>
      <c r="C56" s="5">
        <v>0.79900000000000004</v>
      </c>
      <c r="D56" s="2">
        <v>6</v>
      </c>
      <c r="E56" s="9">
        <v>1</v>
      </c>
      <c r="F56" s="2">
        <v>34</v>
      </c>
      <c r="G56" s="2">
        <v>12</v>
      </c>
      <c r="H56">
        <v>0</v>
      </c>
      <c r="I56" s="3">
        <v>22</v>
      </c>
      <c r="J56" s="2">
        <v>1</v>
      </c>
    </row>
    <row r="57" spans="1:10" ht="15.75" x14ac:dyDescent="0.25">
      <c r="A57" s="2">
        <v>56</v>
      </c>
      <c r="B57" s="2">
        <v>1</v>
      </c>
      <c r="C57" s="5">
        <v>0.91100000000000003</v>
      </c>
      <c r="D57" s="2">
        <v>2</v>
      </c>
      <c r="E57" s="9">
        <v>0</v>
      </c>
      <c r="F57" s="2">
        <v>30</v>
      </c>
      <c r="G57" s="2">
        <v>13</v>
      </c>
      <c r="H57">
        <v>1</v>
      </c>
      <c r="I57" s="3">
        <v>34</v>
      </c>
      <c r="J57" s="2">
        <v>1</v>
      </c>
    </row>
    <row r="58" spans="1:10" ht="15.75" x14ac:dyDescent="0.25">
      <c r="A58" s="2">
        <v>60</v>
      </c>
      <c r="B58" s="2">
        <v>3</v>
      </c>
      <c r="C58" s="5">
        <v>0.81299999999999994</v>
      </c>
      <c r="D58" s="2">
        <v>3</v>
      </c>
      <c r="E58" s="9">
        <v>0</v>
      </c>
      <c r="F58" s="2">
        <v>44</v>
      </c>
      <c r="G58" s="2">
        <v>8</v>
      </c>
      <c r="H58">
        <v>0</v>
      </c>
      <c r="I58" s="3">
        <v>45</v>
      </c>
      <c r="J58" s="2">
        <v>1</v>
      </c>
    </row>
    <row r="59" spans="1:10" ht="15.75" x14ac:dyDescent="0.25">
      <c r="A59" s="2">
        <v>40</v>
      </c>
      <c r="B59" s="2">
        <v>3</v>
      </c>
      <c r="C59" s="5">
        <v>0.97599999999999998</v>
      </c>
      <c r="D59" s="2">
        <v>2</v>
      </c>
      <c r="E59" s="9">
        <v>0</v>
      </c>
      <c r="F59" s="2">
        <v>37</v>
      </c>
      <c r="G59" s="2">
        <v>5</v>
      </c>
      <c r="H59">
        <v>0</v>
      </c>
      <c r="I59" s="3">
        <v>9</v>
      </c>
      <c r="J59" s="2">
        <v>0</v>
      </c>
    </row>
    <row r="60" spans="1:10" ht="15.75" x14ac:dyDescent="0.25">
      <c r="A60" s="2">
        <v>85</v>
      </c>
      <c r="B60" s="2">
        <v>2</v>
      </c>
      <c r="C60" s="5">
        <v>1.86</v>
      </c>
      <c r="D60" s="2">
        <v>2</v>
      </c>
      <c r="E60" s="9">
        <v>1</v>
      </c>
      <c r="F60" s="2">
        <v>37</v>
      </c>
      <c r="G60" s="2">
        <v>13</v>
      </c>
      <c r="H60">
        <v>1</v>
      </c>
      <c r="I60" s="3">
        <v>62</v>
      </c>
      <c r="J60" s="2">
        <v>1</v>
      </c>
    </row>
    <row r="61" spans="1:10" ht="15.75" x14ac:dyDescent="0.25">
      <c r="A61" s="2">
        <v>35</v>
      </c>
      <c r="B61" s="2">
        <v>6</v>
      </c>
      <c r="C61" s="5">
        <v>4.7E-2</v>
      </c>
      <c r="D61" s="2">
        <v>4</v>
      </c>
      <c r="E61" s="9">
        <v>0</v>
      </c>
      <c r="F61" s="2">
        <v>27</v>
      </c>
      <c r="G61" s="2">
        <v>5</v>
      </c>
      <c r="H61">
        <v>0</v>
      </c>
      <c r="I61" s="3">
        <v>16</v>
      </c>
      <c r="J61" s="2">
        <v>1</v>
      </c>
    </row>
    <row r="62" spans="1:10" ht="15.75" x14ac:dyDescent="0.25">
      <c r="A62" s="2">
        <v>51</v>
      </c>
      <c r="B62" s="2">
        <v>2</v>
      </c>
      <c r="C62" s="5">
        <v>0.498</v>
      </c>
      <c r="D62" s="2">
        <v>4</v>
      </c>
      <c r="E62" s="9">
        <v>0</v>
      </c>
      <c r="F62" s="2">
        <v>30</v>
      </c>
      <c r="G62" s="2">
        <v>5</v>
      </c>
      <c r="H62">
        <v>0</v>
      </c>
      <c r="I62" s="3">
        <v>20</v>
      </c>
      <c r="J62" s="2">
        <v>1</v>
      </c>
    </row>
    <row r="63" spans="1:10" ht="15.75" x14ac:dyDescent="0.25">
      <c r="A63" s="2">
        <v>102</v>
      </c>
      <c r="B63" s="2">
        <v>2</v>
      </c>
      <c r="C63" s="5">
        <v>8.4000000000000005E-2</v>
      </c>
      <c r="D63" s="2">
        <v>2</v>
      </c>
      <c r="E63" s="9">
        <v>1</v>
      </c>
      <c r="F63" s="2">
        <v>38</v>
      </c>
      <c r="G63" s="2">
        <v>11</v>
      </c>
      <c r="H63">
        <v>1</v>
      </c>
      <c r="I63" s="3">
        <v>114</v>
      </c>
      <c r="J63" s="2">
        <v>1</v>
      </c>
    </row>
    <row r="64" spans="1:10" ht="15.75" x14ac:dyDescent="0.25">
      <c r="A64" s="2">
        <v>70</v>
      </c>
      <c r="B64" s="2">
        <v>3</v>
      </c>
      <c r="C64" s="5">
        <v>4.8000000000000001E-2</v>
      </c>
      <c r="D64" s="2">
        <v>4</v>
      </c>
      <c r="E64" s="9">
        <v>1</v>
      </c>
      <c r="F64" s="2">
        <v>35</v>
      </c>
      <c r="G64" s="2">
        <v>11</v>
      </c>
      <c r="H64">
        <v>0</v>
      </c>
      <c r="I64" s="3">
        <v>56</v>
      </c>
      <c r="J64" s="2">
        <v>1</v>
      </c>
    </row>
    <row r="65" spans="1:10" ht="15.75" x14ac:dyDescent="0.25">
      <c r="A65" s="2">
        <v>61</v>
      </c>
      <c r="B65" s="2">
        <v>5</v>
      </c>
      <c r="C65" s="5">
        <v>0.96</v>
      </c>
      <c r="D65" s="2">
        <v>2</v>
      </c>
      <c r="E65" s="9">
        <v>1</v>
      </c>
      <c r="F65" s="2">
        <v>30</v>
      </c>
      <c r="G65" s="2">
        <v>10</v>
      </c>
      <c r="H65">
        <v>1</v>
      </c>
      <c r="I65" s="3">
        <v>43</v>
      </c>
      <c r="J65" s="2">
        <v>1</v>
      </c>
    </row>
    <row r="66" spans="1:10" ht="15.75" x14ac:dyDescent="0.25">
      <c r="A66" s="2">
        <v>44</v>
      </c>
      <c r="B66" s="2">
        <v>2</v>
      </c>
      <c r="C66" s="5">
        <v>1.18</v>
      </c>
      <c r="D66" s="2">
        <v>2</v>
      </c>
      <c r="E66" s="9">
        <v>0</v>
      </c>
      <c r="F66" s="2">
        <v>34</v>
      </c>
      <c r="G66" s="2">
        <v>6</v>
      </c>
      <c r="H66">
        <v>0</v>
      </c>
      <c r="I66" s="3">
        <v>20</v>
      </c>
      <c r="J66" s="2">
        <v>0</v>
      </c>
    </row>
    <row r="67" spans="1:10" ht="15.75" x14ac:dyDescent="0.25">
      <c r="A67" s="2">
        <v>98</v>
      </c>
      <c r="B67" s="2">
        <v>3</v>
      </c>
      <c r="C67" s="5">
        <v>0.97399999999999998</v>
      </c>
      <c r="D67" s="2">
        <v>1</v>
      </c>
      <c r="E67" s="9">
        <v>1</v>
      </c>
      <c r="F67" s="2">
        <v>37</v>
      </c>
      <c r="G67" s="2">
        <v>6</v>
      </c>
      <c r="H67">
        <v>0</v>
      </c>
      <c r="I67" s="3">
        <v>106</v>
      </c>
      <c r="J67" s="2">
        <v>1</v>
      </c>
    </row>
    <row r="68" spans="1:10" ht="15.75" x14ac:dyDescent="0.25">
      <c r="A68" s="2">
        <v>53</v>
      </c>
      <c r="B68" s="2">
        <v>2</v>
      </c>
      <c r="C68" s="5">
        <v>1.3149999999999999</v>
      </c>
      <c r="D68" s="2">
        <v>1</v>
      </c>
      <c r="E68" s="9">
        <v>1</v>
      </c>
      <c r="F68" s="2">
        <v>35</v>
      </c>
      <c r="G68" s="2">
        <v>9</v>
      </c>
      <c r="H68">
        <v>0</v>
      </c>
      <c r="I68" s="3">
        <v>25</v>
      </c>
      <c r="J68" s="2">
        <v>1</v>
      </c>
    </row>
    <row r="69" spans="1:10" ht="15.75" x14ac:dyDescent="0.25">
      <c r="A69" s="2">
        <v>44</v>
      </c>
      <c r="B69" s="2">
        <v>2</v>
      </c>
      <c r="C69" s="5">
        <v>0.97399999999999998</v>
      </c>
      <c r="D69" s="2">
        <v>3</v>
      </c>
      <c r="E69" s="9">
        <v>0</v>
      </c>
      <c r="F69" s="2">
        <v>33</v>
      </c>
      <c r="G69" s="2">
        <v>6</v>
      </c>
      <c r="H69">
        <v>1</v>
      </c>
      <c r="I69" s="3">
        <v>22</v>
      </c>
      <c r="J69" s="2">
        <v>0</v>
      </c>
    </row>
    <row r="70" spans="1:10" ht="15.75" x14ac:dyDescent="0.25">
      <c r="A70" s="2">
        <v>58</v>
      </c>
      <c r="B70" s="2">
        <v>2</v>
      </c>
      <c r="C70" s="5">
        <v>0.16700000000000001</v>
      </c>
      <c r="D70" s="2">
        <v>1</v>
      </c>
      <c r="E70" s="9">
        <v>0</v>
      </c>
      <c r="F70" s="2">
        <v>39</v>
      </c>
      <c r="G70" s="2">
        <v>10</v>
      </c>
      <c r="H70">
        <v>0</v>
      </c>
      <c r="I70" s="3">
        <v>35</v>
      </c>
      <c r="J70" s="2">
        <v>0</v>
      </c>
    </row>
    <row r="71" spans="1:10" ht="15.75" x14ac:dyDescent="0.25">
      <c r="A71" s="2">
        <v>60</v>
      </c>
      <c r="B71" s="2">
        <v>4</v>
      </c>
      <c r="C71" s="5">
        <v>0.93700000000000006</v>
      </c>
      <c r="D71" s="2">
        <v>3</v>
      </c>
      <c r="E71" s="9">
        <v>0</v>
      </c>
      <c r="F71" s="2">
        <v>59</v>
      </c>
      <c r="G71" s="2">
        <v>15</v>
      </c>
      <c r="H71">
        <v>0</v>
      </c>
      <c r="I71" s="3">
        <v>39</v>
      </c>
      <c r="J71" s="2">
        <v>1</v>
      </c>
    </row>
    <row r="72" spans="1:10" ht="15.75" x14ac:dyDescent="0.25">
      <c r="A72" s="2">
        <v>54</v>
      </c>
      <c r="B72" s="2">
        <v>5</v>
      </c>
      <c r="C72" s="5">
        <v>4.5999999999999999E-2</v>
      </c>
      <c r="D72" s="2">
        <v>0</v>
      </c>
      <c r="E72" s="9">
        <v>1</v>
      </c>
      <c r="F72" s="2">
        <v>30</v>
      </c>
      <c r="G72" s="2">
        <v>13</v>
      </c>
      <c r="H72">
        <v>0</v>
      </c>
      <c r="I72" s="3">
        <v>26</v>
      </c>
      <c r="J72" s="2">
        <v>1</v>
      </c>
    </row>
    <row r="73" spans="1:10" ht="15.75" x14ac:dyDescent="0.25">
      <c r="A73" s="2">
        <v>48</v>
      </c>
      <c r="B73" s="2">
        <v>6</v>
      </c>
      <c r="C73" s="8">
        <v>1.7999999999999999E-2</v>
      </c>
      <c r="D73" s="1">
        <v>2</v>
      </c>
      <c r="E73" s="9">
        <v>0</v>
      </c>
      <c r="F73" s="2">
        <v>28</v>
      </c>
      <c r="G73" s="2">
        <v>1</v>
      </c>
      <c r="H73">
        <v>0</v>
      </c>
      <c r="I73" s="3">
        <v>24</v>
      </c>
      <c r="J73" s="2">
        <v>0</v>
      </c>
    </row>
    <row r="74" spans="1:10" ht="15.75" x14ac:dyDescent="0.25">
      <c r="A74" s="2">
        <v>53</v>
      </c>
      <c r="B74" s="2">
        <v>2</v>
      </c>
      <c r="C74" s="5">
        <v>0.84</v>
      </c>
      <c r="D74" s="2">
        <v>3</v>
      </c>
      <c r="E74" s="9">
        <v>0</v>
      </c>
      <c r="F74" s="2">
        <v>36</v>
      </c>
      <c r="G74" s="2">
        <v>9</v>
      </c>
      <c r="H74">
        <v>1</v>
      </c>
      <c r="I74" s="3">
        <v>30</v>
      </c>
      <c r="J74" s="2">
        <v>1</v>
      </c>
    </row>
    <row r="75" spans="1:10" ht="15.75" x14ac:dyDescent="0.25">
      <c r="A75" s="2">
        <v>88</v>
      </c>
      <c r="B75" s="2">
        <v>3</v>
      </c>
      <c r="C75" s="5">
        <v>1</v>
      </c>
      <c r="D75" s="2">
        <v>2</v>
      </c>
      <c r="E75" s="9">
        <v>0</v>
      </c>
      <c r="F75" s="2">
        <v>40</v>
      </c>
      <c r="G75" s="2">
        <v>8</v>
      </c>
      <c r="H75">
        <v>0</v>
      </c>
      <c r="I75" s="3">
        <v>64</v>
      </c>
      <c r="J75" s="2">
        <v>1</v>
      </c>
    </row>
    <row r="76" spans="1:10" ht="15.75" x14ac:dyDescent="0.25">
      <c r="A76" s="2">
        <v>59</v>
      </c>
      <c r="B76" s="2">
        <v>5</v>
      </c>
      <c r="C76" s="5">
        <v>1.159</v>
      </c>
      <c r="D76" s="2">
        <v>1</v>
      </c>
      <c r="E76" s="9">
        <v>0</v>
      </c>
      <c r="F76" s="2">
        <v>43</v>
      </c>
      <c r="G76" s="2">
        <v>15</v>
      </c>
      <c r="H76">
        <v>0</v>
      </c>
      <c r="I76" s="3">
        <v>45</v>
      </c>
      <c r="J76" s="2">
        <v>1</v>
      </c>
    </row>
    <row r="77" spans="1:10" ht="15.75" x14ac:dyDescent="0.25">
      <c r="A77" s="2">
        <v>117</v>
      </c>
      <c r="B77" s="2">
        <v>3</v>
      </c>
      <c r="C77" s="5">
        <v>0.104</v>
      </c>
      <c r="D77" s="2">
        <v>2</v>
      </c>
      <c r="E77" s="9">
        <v>1</v>
      </c>
      <c r="F77" s="2">
        <v>52</v>
      </c>
      <c r="G77" s="2">
        <v>15</v>
      </c>
      <c r="H77">
        <v>0</v>
      </c>
      <c r="I77" s="3">
        <v>59</v>
      </c>
      <c r="J77" s="2">
        <v>1</v>
      </c>
    </row>
    <row r="78" spans="1:10" ht="15.75" x14ac:dyDescent="0.25">
      <c r="A78" s="2">
        <v>83</v>
      </c>
      <c r="B78" s="2">
        <v>3</v>
      </c>
      <c r="C78" s="5">
        <v>0.93600000000000005</v>
      </c>
      <c r="D78" s="2">
        <v>2</v>
      </c>
      <c r="E78" s="9">
        <v>0</v>
      </c>
      <c r="F78" s="2">
        <v>45</v>
      </c>
      <c r="G78" s="2">
        <v>9</v>
      </c>
      <c r="H78">
        <v>0</v>
      </c>
      <c r="I78" s="3">
        <v>87</v>
      </c>
      <c r="J78" s="2">
        <v>1</v>
      </c>
    </row>
    <row r="79" spans="1:10" ht="15.75" x14ac:dyDescent="0.25">
      <c r="A79" s="2">
        <v>91</v>
      </c>
      <c r="B79" s="2">
        <v>2</v>
      </c>
      <c r="C79" s="5">
        <v>1.968</v>
      </c>
      <c r="D79" s="2">
        <v>1</v>
      </c>
      <c r="E79" s="9">
        <v>0</v>
      </c>
      <c r="F79" s="2">
        <v>33</v>
      </c>
      <c r="G79" s="2">
        <v>5</v>
      </c>
      <c r="H79">
        <v>0</v>
      </c>
      <c r="I79" s="3">
        <v>98</v>
      </c>
      <c r="J79" s="2">
        <v>1</v>
      </c>
    </row>
    <row r="80" spans="1:10" ht="15.75" x14ac:dyDescent="0.25">
      <c r="A80" s="2">
        <v>56</v>
      </c>
      <c r="B80" s="2">
        <v>2</v>
      </c>
      <c r="C80" s="5">
        <v>2.536</v>
      </c>
      <c r="D80" s="2">
        <v>1</v>
      </c>
      <c r="E80" s="9">
        <v>1</v>
      </c>
      <c r="F80" s="2">
        <v>36</v>
      </c>
      <c r="G80" s="2">
        <v>8</v>
      </c>
      <c r="H80">
        <v>0</v>
      </c>
      <c r="I80" s="3">
        <v>40</v>
      </c>
      <c r="J80" s="2">
        <v>1</v>
      </c>
    </row>
    <row r="81" spans="1:10" ht="15.75" x14ac:dyDescent="0.25">
      <c r="A81" s="2">
        <v>51</v>
      </c>
      <c r="B81" s="2">
        <v>2</v>
      </c>
      <c r="C81" s="5">
        <v>0.41699999999999998</v>
      </c>
      <c r="D81" s="2">
        <v>3</v>
      </c>
      <c r="E81" s="9">
        <v>0</v>
      </c>
      <c r="F81" s="2">
        <v>36</v>
      </c>
      <c r="G81" s="2">
        <v>8</v>
      </c>
      <c r="H81">
        <v>1</v>
      </c>
      <c r="I81" s="3">
        <v>32</v>
      </c>
      <c r="J81" s="2">
        <v>0</v>
      </c>
    </row>
    <row r="82" spans="1:10" ht="15.75" x14ac:dyDescent="0.25">
      <c r="A82" s="2">
        <v>56</v>
      </c>
      <c r="B82" s="2">
        <v>3</v>
      </c>
      <c r="C82" s="5">
        <v>3.9E-2</v>
      </c>
      <c r="D82" s="2">
        <v>1</v>
      </c>
      <c r="E82" s="9">
        <v>1</v>
      </c>
      <c r="F82" s="2">
        <v>43</v>
      </c>
      <c r="G82" s="2">
        <v>6</v>
      </c>
      <c r="H82">
        <v>0</v>
      </c>
      <c r="I82" s="3">
        <v>37</v>
      </c>
      <c r="J82" s="2">
        <v>0</v>
      </c>
    </row>
    <row r="83" spans="1:10" ht="15.75" x14ac:dyDescent="0.25">
      <c r="A83" s="2">
        <v>51</v>
      </c>
      <c r="B83" s="2">
        <v>3</v>
      </c>
      <c r="C83" s="5">
        <v>1.155</v>
      </c>
      <c r="D83" s="2">
        <v>2</v>
      </c>
      <c r="E83" s="9">
        <v>1</v>
      </c>
      <c r="F83" s="2">
        <v>35</v>
      </c>
      <c r="G83" s="2">
        <v>1</v>
      </c>
      <c r="H83">
        <v>0</v>
      </c>
      <c r="I83" s="3">
        <v>26</v>
      </c>
      <c r="J83" s="2">
        <v>0</v>
      </c>
    </row>
    <row r="84" spans="1:10" ht="15.75" x14ac:dyDescent="0.25">
      <c r="A84" s="2">
        <v>56</v>
      </c>
      <c r="B84" s="2">
        <v>4</v>
      </c>
      <c r="C84" s="5">
        <v>1.9990000000000001</v>
      </c>
      <c r="D84" s="2">
        <v>0</v>
      </c>
      <c r="E84" s="9">
        <v>1</v>
      </c>
      <c r="F84" s="2">
        <v>49</v>
      </c>
      <c r="G84" s="2">
        <v>7</v>
      </c>
      <c r="H84">
        <v>0</v>
      </c>
      <c r="I84" s="3">
        <v>33</v>
      </c>
      <c r="J84" s="2">
        <v>0</v>
      </c>
    </row>
    <row r="85" spans="1:10" ht="15.75" x14ac:dyDescent="0.25">
      <c r="A85" s="2">
        <v>53</v>
      </c>
      <c r="B85" s="2">
        <v>3</v>
      </c>
      <c r="C85" s="5">
        <v>2.8719999999999999</v>
      </c>
      <c r="D85" s="2">
        <v>6</v>
      </c>
      <c r="E85" s="9">
        <v>1</v>
      </c>
      <c r="F85" s="2">
        <v>35</v>
      </c>
      <c r="G85" s="2">
        <v>4</v>
      </c>
      <c r="H85">
        <v>0</v>
      </c>
      <c r="I85" s="3">
        <v>34</v>
      </c>
      <c r="J85" s="2">
        <v>1</v>
      </c>
    </row>
    <row r="86" spans="1:10" ht="15.75" x14ac:dyDescent="0.25">
      <c r="A86" s="2">
        <v>62</v>
      </c>
      <c r="B86" s="2">
        <v>3</v>
      </c>
      <c r="C86" s="5">
        <v>0.73399999999999999</v>
      </c>
      <c r="D86" s="2">
        <v>3</v>
      </c>
      <c r="E86" s="9">
        <v>0</v>
      </c>
      <c r="F86" s="2">
        <v>44</v>
      </c>
      <c r="G86" s="2">
        <v>5</v>
      </c>
      <c r="H86">
        <v>0</v>
      </c>
      <c r="I86" s="3">
        <v>43</v>
      </c>
      <c r="J86" s="2">
        <v>1</v>
      </c>
    </row>
    <row r="87" spans="1:10" ht="15.75" x14ac:dyDescent="0.25">
      <c r="A87" s="2">
        <v>44</v>
      </c>
      <c r="B87" s="2">
        <v>2</v>
      </c>
      <c r="C87" s="5">
        <v>4.5900000000000003E-2</v>
      </c>
      <c r="D87" s="2">
        <v>6</v>
      </c>
      <c r="E87" s="9">
        <v>0</v>
      </c>
      <c r="F87" s="2">
        <v>29</v>
      </c>
      <c r="G87" s="2">
        <v>2</v>
      </c>
      <c r="H87">
        <v>0</v>
      </c>
      <c r="I87" s="3">
        <v>21</v>
      </c>
      <c r="J87" s="2">
        <v>1</v>
      </c>
    </row>
    <row r="88" spans="1:10" ht="15.75" x14ac:dyDescent="0.25">
      <c r="A88" s="2">
        <v>41</v>
      </c>
      <c r="B88" s="2">
        <v>3</v>
      </c>
      <c r="C88" s="5">
        <v>0.879</v>
      </c>
      <c r="D88" s="2">
        <v>2</v>
      </c>
      <c r="E88" s="9">
        <v>0</v>
      </c>
      <c r="F88" s="2">
        <v>39</v>
      </c>
      <c r="G88" s="2">
        <v>5</v>
      </c>
      <c r="H88">
        <v>0</v>
      </c>
      <c r="I88" s="3">
        <v>14</v>
      </c>
      <c r="J88" s="2">
        <v>0</v>
      </c>
    </row>
    <row r="89" spans="1:10" ht="15.75" x14ac:dyDescent="0.25">
      <c r="A89" s="2">
        <v>72</v>
      </c>
      <c r="B89" s="2">
        <v>3</v>
      </c>
      <c r="C89" s="5">
        <v>1.496</v>
      </c>
      <c r="D89" s="2">
        <v>2</v>
      </c>
      <c r="E89" s="9">
        <v>1</v>
      </c>
      <c r="F89" s="2">
        <v>36</v>
      </c>
      <c r="G89" s="2">
        <v>6</v>
      </c>
      <c r="H89">
        <v>0</v>
      </c>
      <c r="I89" s="3">
        <v>77</v>
      </c>
      <c r="J89" s="2">
        <v>1</v>
      </c>
    </row>
    <row r="90" spans="1:10" ht="15.75" x14ac:dyDescent="0.25">
      <c r="A90" s="2">
        <v>55</v>
      </c>
      <c r="B90" s="2">
        <v>2</v>
      </c>
      <c r="C90" s="5">
        <v>0.65500000000000003</v>
      </c>
      <c r="D90" s="2">
        <v>3</v>
      </c>
      <c r="E90" s="9">
        <v>0</v>
      </c>
      <c r="F90" s="2">
        <v>37</v>
      </c>
      <c r="G90" s="2">
        <v>9</v>
      </c>
      <c r="H90">
        <v>0</v>
      </c>
      <c r="I90" s="3">
        <v>35</v>
      </c>
      <c r="J90" s="2">
        <v>1</v>
      </c>
    </row>
    <row r="91" spans="1:10" ht="15.75" x14ac:dyDescent="0.25">
      <c r="A91" s="2">
        <v>48</v>
      </c>
      <c r="B91" s="2">
        <v>1</v>
      </c>
      <c r="C91" s="5">
        <v>1.6439999999999999</v>
      </c>
      <c r="D91" s="2">
        <v>3</v>
      </c>
      <c r="E91" s="9">
        <v>1</v>
      </c>
      <c r="F91" s="2">
        <v>34</v>
      </c>
      <c r="G91" s="2">
        <v>19</v>
      </c>
      <c r="H91">
        <v>1</v>
      </c>
      <c r="I91" s="3">
        <v>22</v>
      </c>
      <c r="J91" s="2">
        <v>0</v>
      </c>
    </row>
    <row r="92" spans="1:10" ht="15.75" x14ac:dyDescent="0.25">
      <c r="A92" s="2">
        <v>76</v>
      </c>
      <c r="B92" s="2">
        <v>5</v>
      </c>
      <c r="C92" s="5">
        <v>0.81899999999999995</v>
      </c>
      <c r="D92" s="2">
        <v>4</v>
      </c>
      <c r="E92" s="9">
        <v>1</v>
      </c>
      <c r="F92" s="2">
        <v>52</v>
      </c>
      <c r="G92" s="2">
        <v>18</v>
      </c>
      <c r="H92">
        <v>1</v>
      </c>
      <c r="I92" s="3">
        <v>87</v>
      </c>
      <c r="J92" s="2">
        <v>0</v>
      </c>
    </row>
    <row r="93" spans="1:10" ht="15.75" x14ac:dyDescent="0.25">
      <c r="A93" s="2">
        <v>58</v>
      </c>
      <c r="B93" s="2">
        <v>3</v>
      </c>
      <c r="C93" s="5">
        <v>1.623</v>
      </c>
      <c r="D93" s="2">
        <v>1</v>
      </c>
      <c r="E93" s="9">
        <v>1</v>
      </c>
      <c r="F93" s="2">
        <v>45</v>
      </c>
      <c r="G93" s="2">
        <v>10</v>
      </c>
      <c r="H93">
        <v>1</v>
      </c>
      <c r="I93" s="3">
        <v>45</v>
      </c>
      <c r="J93" s="2">
        <v>0</v>
      </c>
    </row>
    <row r="94" spans="1:10" ht="15.75" x14ac:dyDescent="0.25">
      <c r="A94" s="2">
        <v>51</v>
      </c>
      <c r="B94" s="2">
        <v>4</v>
      </c>
      <c r="C94" s="5">
        <v>1.0840000000000001</v>
      </c>
      <c r="D94" s="2">
        <v>2</v>
      </c>
      <c r="E94" s="9">
        <v>1</v>
      </c>
      <c r="F94" s="2">
        <v>53</v>
      </c>
      <c r="G94" s="2">
        <v>9</v>
      </c>
      <c r="H94">
        <v>0</v>
      </c>
      <c r="I94" s="3">
        <v>33</v>
      </c>
      <c r="J94" s="2">
        <v>0</v>
      </c>
    </row>
    <row r="95" spans="1:10" ht="15.75" x14ac:dyDescent="0.25">
      <c r="A95" s="2">
        <v>67</v>
      </c>
      <c r="B95" s="2">
        <v>3</v>
      </c>
      <c r="C95" s="5">
        <v>1.4610000000000001</v>
      </c>
      <c r="D95" s="2">
        <v>4</v>
      </c>
      <c r="E95" s="9">
        <v>0</v>
      </c>
      <c r="F95" s="2">
        <v>44</v>
      </c>
      <c r="G95" s="2">
        <v>10</v>
      </c>
      <c r="H95">
        <v>0</v>
      </c>
      <c r="I95" s="3">
        <v>44</v>
      </c>
      <c r="J95" s="2">
        <v>0</v>
      </c>
    </row>
    <row r="96" spans="1:10" ht="15.75" x14ac:dyDescent="0.25">
      <c r="A96" s="2">
        <v>50</v>
      </c>
      <c r="B96" s="2">
        <v>4</v>
      </c>
      <c r="C96" s="5">
        <v>0.53200000000000003</v>
      </c>
      <c r="D96" s="2">
        <v>2</v>
      </c>
      <c r="E96" s="9">
        <v>0</v>
      </c>
      <c r="F96" s="2">
        <v>46</v>
      </c>
      <c r="G96" s="2">
        <v>3</v>
      </c>
      <c r="H96">
        <v>0</v>
      </c>
      <c r="I96" s="3">
        <v>26</v>
      </c>
      <c r="J96" s="2">
        <v>0</v>
      </c>
    </row>
    <row r="97" spans="1:10" ht="15.75" x14ac:dyDescent="0.25">
      <c r="A97" s="2">
        <v>58</v>
      </c>
      <c r="B97" s="2">
        <v>2</v>
      </c>
      <c r="C97" s="5">
        <v>1.3360000000000001</v>
      </c>
      <c r="D97" s="2">
        <v>2</v>
      </c>
      <c r="E97" s="9">
        <v>1</v>
      </c>
      <c r="F97" s="2">
        <v>38</v>
      </c>
      <c r="G97" s="2">
        <v>9</v>
      </c>
      <c r="H97">
        <v>1</v>
      </c>
      <c r="I97" s="3">
        <v>41</v>
      </c>
      <c r="J97" s="2">
        <v>0</v>
      </c>
    </row>
    <row r="98" spans="1:10" ht="15.75" x14ac:dyDescent="0.25">
      <c r="A98" s="2">
        <v>89</v>
      </c>
      <c r="B98" s="2">
        <v>1</v>
      </c>
      <c r="C98" s="5">
        <v>1.018</v>
      </c>
      <c r="D98" s="2">
        <v>0</v>
      </c>
      <c r="E98" s="9">
        <v>1</v>
      </c>
      <c r="F98" s="2">
        <v>36</v>
      </c>
      <c r="G98" s="2">
        <v>12</v>
      </c>
      <c r="H98">
        <v>1</v>
      </c>
      <c r="I98" s="3">
        <v>57</v>
      </c>
      <c r="J98" s="2">
        <v>1</v>
      </c>
    </row>
    <row r="99" spans="1:10" ht="15.75" x14ac:dyDescent="0.25">
      <c r="A99" s="2">
        <v>76</v>
      </c>
      <c r="B99" s="2">
        <v>3</v>
      </c>
      <c r="C99" s="5">
        <v>4.2999999999999997E-2</v>
      </c>
      <c r="D99" s="2">
        <v>2</v>
      </c>
      <c r="E99" s="9">
        <v>1</v>
      </c>
      <c r="F99" s="2">
        <v>42</v>
      </c>
      <c r="G99" s="2">
        <v>3</v>
      </c>
      <c r="H99">
        <v>0</v>
      </c>
      <c r="I99" s="3">
        <v>59</v>
      </c>
      <c r="J99" s="2">
        <v>1</v>
      </c>
    </row>
    <row r="100" spans="1:10" ht="15.75" x14ac:dyDescent="0.25">
      <c r="A100" s="2">
        <v>71</v>
      </c>
      <c r="B100" s="2">
        <v>1</v>
      </c>
      <c r="C100" s="5">
        <v>1.28</v>
      </c>
      <c r="D100" s="2">
        <v>2</v>
      </c>
      <c r="E100" s="9">
        <v>1</v>
      </c>
      <c r="F100" s="2">
        <v>28</v>
      </c>
      <c r="G100" s="2">
        <v>9</v>
      </c>
      <c r="H100">
        <v>1</v>
      </c>
      <c r="I100" s="3">
        <v>54</v>
      </c>
      <c r="J100" s="2">
        <v>0</v>
      </c>
    </row>
    <row r="101" spans="1:10" ht="15.75" x14ac:dyDescent="0.25">
      <c r="A101" s="2">
        <v>63</v>
      </c>
      <c r="B101" s="2">
        <v>2</v>
      </c>
      <c r="C101" s="5">
        <v>0.61199999999999999</v>
      </c>
      <c r="D101" s="2">
        <v>3</v>
      </c>
      <c r="E101" s="9">
        <v>0</v>
      </c>
      <c r="F101" s="2">
        <v>35</v>
      </c>
      <c r="G101" s="2">
        <v>10</v>
      </c>
      <c r="H101">
        <v>0</v>
      </c>
      <c r="I101" s="3">
        <v>42</v>
      </c>
      <c r="J101" s="2">
        <v>1</v>
      </c>
    </row>
    <row r="102" spans="1:10" ht="15.75" x14ac:dyDescent="0.25">
      <c r="A102" s="2">
        <v>55</v>
      </c>
      <c r="B102" s="2">
        <v>3</v>
      </c>
      <c r="C102" s="5">
        <v>0.73899999999999999</v>
      </c>
      <c r="D102" s="2">
        <v>3</v>
      </c>
      <c r="E102" s="9">
        <v>1</v>
      </c>
      <c r="F102" s="2">
        <v>43</v>
      </c>
      <c r="G102" s="2">
        <v>11</v>
      </c>
      <c r="H102">
        <v>0</v>
      </c>
      <c r="I102" s="3">
        <v>35</v>
      </c>
      <c r="J102" s="2">
        <v>1</v>
      </c>
    </row>
    <row r="103" spans="1:10" ht="15.75" x14ac:dyDescent="0.25">
      <c r="A103" s="2">
        <v>56</v>
      </c>
      <c r="B103" s="2">
        <v>2</v>
      </c>
      <c r="C103" s="5">
        <v>1.1419999999999999</v>
      </c>
      <c r="D103" s="2">
        <v>2</v>
      </c>
      <c r="E103" s="9">
        <v>1</v>
      </c>
      <c r="F103" s="2">
        <v>35</v>
      </c>
      <c r="G103" s="2">
        <v>8</v>
      </c>
      <c r="H103">
        <v>0</v>
      </c>
      <c r="I103" s="3">
        <v>37</v>
      </c>
      <c r="J103" s="2">
        <v>1</v>
      </c>
    </row>
    <row r="104" spans="1:10" ht="15.75" x14ac:dyDescent="0.25">
      <c r="A104" s="2">
        <v>57</v>
      </c>
      <c r="B104" s="2">
        <v>2</v>
      </c>
      <c r="C104" s="5">
        <v>1.476</v>
      </c>
      <c r="D104" s="2">
        <v>1</v>
      </c>
      <c r="E104" s="9">
        <v>0</v>
      </c>
      <c r="F104" s="2">
        <v>28</v>
      </c>
      <c r="G104" s="2">
        <v>8</v>
      </c>
      <c r="H104">
        <v>1</v>
      </c>
      <c r="I104" s="3">
        <v>41</v>
      </c>
      <c r="J104" s="2">
        <v>1</v>
      </c>
    </row>
    <row r="105" spans="1:10" ht="15.75" x14ac:dyDescent="0.25">
      <c r="A105" s="2">
        <v>79</v>
      </c>
      <c r="B105" s="2">
        <v>5</v>
      </c>
      <c r="C105" s="5">
        <v>0.54600000000000004</v>
      </c>
      <c r="D105" s="2">
        <v>4</v>
      </c>
      <c r="E105" s="9">
        <v>0</v>
      </c>
      <c r="F105" s="2">
        <v>56</v>
      </c>
      <c r="G105" s="2">
        <v>3</v>
      </c>
      <c r="H105">
        <v>0</v>
      </c>
      <c r="I105" s="3">
        <v>74</v>
      </c>
      <c r="J105" s="2">
        <v>1</v>
      </c>
    </row>
    <row r="106" spans="1:10" ht="15.75" x14ac:dyDescent="0.25">
      <c r="A106" s="2">
        <v>53</v>
      </c>
      <c r="B106" s="2">
        <v>3</v>
      </c>
      <c r="C106" s="5">
        <v>1.2949999999999999</v>
      </c>
      <c r="D106" s="2">
        <v>1</v>
      </c>
      <c r="E106" s="9">
        <v>0</v>
      </c>
      <c r="F106" s="2">
        <v>40</v>
      </c>
      <c r="G106" s="2">
        <v>8</v>
      </c>
      <c r="H106">
        <v>1</v>
      </c>
      <c r="I106" s="3">
        <v>31</v>
      </c>
      <c r="J106" s="2">
        <v>1</v>
      </c>
    </row>
    <row r="107" spans="1:10" ht="15.75" x14ac:dyDescent="0.25">
      <c r="A107" s="2">
        <v>47</v>
      </c>
      <c r="B107" s="2">
        <v>2</v>
      </c>
      <c r="C107" s="5">
        <v>1.512</v>
      </c>
      <c r="D107" s="2">
        <v>0</v>
      </c>
      <c r="E107" s="9">
        <v>1</v>
      </c>
      <c r="F107" s="2">
        <v>31</v>
      </c>
      <c r="G107" s="2">
        <v>7</v>
      </c>
      <c r="H107">
        <v>1</v>
      </c>
      <c r="I107" s="3">
        <v>22</v>
      </c>
      <c r="J107" s="2">
        <v>0</v>
      </c>
    </row>
    <row r="108" spans="1:10" ht="15.75" x14ac:dyDescent="0.25">
      <c r="A108" s="2">
        <v>39</v>
      </c>
      <c r="B108" s="2">
        <v>2</v>
      </c>
      <c r="C108" s="5">
        <v>0.10299999999999999</v>
      </c>
      <c r="D108" s="2">
        <v>5</v>
      </c>
      <c r="E108" s="9">
        <v>0</v>
      </c>
      <c r="F108" s="2">
        <v>40</v>
      </c>
      <c r="G108" s="2">
        <v>20</v>
      </c>
      <c r="H108">
        <v>1</v>
      </c>
      <c r="I108" s="3">
        <v>16</v>
      </c>
      <c r="J108" s="2">
        <v>1</v>
      </c>
    </row>
    <row r="109" spans="1:10" ht="15.75" x14ac:dyDescent="0.25">
      <c r="A109" s="2">
        <v>75</v>
      </c>
      <c r="B109" s="2">
        <v>1</v>
      </c>
      <c r="C109" s="5">
        <v>0.185</v>
      </c>
      <c r="D109" s="2">
        <v>5</v>
      </c>
      <c r="E109" s="9">
        <v>0</v>
      </c>
      <c r="F109" s="2">
        <v>29</v>
      </c>
      <c r="G109" s="2">
        <v>15</v>
      </c>
      <c r="H109">
        <v>1</v>
      </c>
      <c r="I109" s="3">
        <v>97</v>
      </c>
      <c r="J109" s="2">
        <v>0</v>
      </c>
    </row>
    <row r="110" spans="1:10" ht="15.75" x14ac:dyDescent="0.25">
      <c r="A110" s="2">
        <v>51</v>
      </c>
      <c r="B110" s="2">
        <v>2</v>
      </c>
      <c r="C110" s="5">
        <v>0.63600000000000001</v>
      </c>
      <c r="D110" s="2">
        <v>3</v>
      </c>
      <c r="E110" s="9">
        <v>0</v>
      </c>
      <c r="F110" s="2">
        <v>32</v>
      </c>
      <c r="G110" s="2">
        <v>10</v>
      </c>
      <c r="H110">
        <v>1</v>
      </c>
      <c r="I110" s="3">
        <v>26</v>
      </c>
      <c r="J110" s="2">
        <v>1</v>
      </c>
    </row>
    <row r="111" spans="1:10" ht="15.75" x14ac:dyDescent="0.25">
      <c r="A111" s="2">
        <v>51</v>
      </c>
      <c r="B111" s="2">
        <v>5</v>
      </c>
      <c r="C111" s="5">
        <v>0.17199999999999999</v>
      </c>
      <c r="D111" s="2">
        <v>5</v>
      </c>
      <c r="E111" s="9">
        <v>1</v>
      </c>
      <c r="F111" s="2">
        <v>33</v>
      </c>
      <c r="G111" s="2">
        <v>11</v>
      </c>
      <c r="H111">
        <v>0</v>
      </c>
      <c r="I111" s="3">
        <v>23</v>
      </c>
      <c r="J111" s="2">
        <v>1</v>
      </c>
    </row>
    <row r="112" spans="1:10" ht="15.75" x14ac:dyDescent="0.25">
      <c r="A112" s="2">
        <v>74</v>
      </c>
      <c r="B112" s="2">
        <v>3</v>
      </c>
      <c r="C112" s="5">
        <v>4.3999999999999997E-2</v>
      </c>
      <c r="D112" s="2">
        <v>3</v>
      </c>
      <c r="E112" s="9">
        <v>1</v>
      </c>
      <c r="F112" s="2">
        <v>39</v>
      </c>
      <c r="G112" s="2">
        <v>7</v>
      </c>
      <c r="H112">
        <v>0</v>
      </c>
      <c r="I112" s="3">
        <v>84</v>
      </c>
      <c r="J112" s="2">
        <v>1</v>
      </c>
    </row>
    <row r="113" spans="1:10" ht="15.75" x14ac:dyDescent="0.25">
      <c r="A113" s="2">
        <v>50</v>
      </c>
      <c r="B113" s="2">
        <v>3</v>
      </c>
      <c r="C113" s="5">
        <v>1.5449999999999999</v>
      </c>
      <c r="D113" s="2">
        <v>3</v>
      </c>
      <c r="E113" s="9">
        <v>0</v>
      </c>
      <c r="F113" s="2">
        <v>41</v>
      </c>
      <c r="G113" s="2">
        <v>10</v>
      </c>
      <c r="H113">
        <v>1</v>
      </c>
      <c r="I113" s="3">
        <v>28</v>
      </c>
      <c r="J113" s="2">
        <v>1</v>
      </c>
    </row>
    <row r="114" spans="1:10" ht="15.75" x14ac:dyDescent="0.25">
      <c r="A114" s="2">
        <v>70</v>
      </c>
      <c r="B114" s="2">
        <v>2</v>
      </c>
      <c r="C114" s="5">
        <v>0.29099999999999998</v>
      </c>
      <c r="D114" s="2">
        <v>3</v>
      </c>
      <c r="E114" s="9">
        <v>1</v>
      </c>
      <c r="F114" s="2">
        <v>31</v>
      </c>
      <c r="G114" s="2">
        <v>6</v>
      </c>
      <c r="H114">
        <v>1</v>
      </c>
      <c r="I114" s="3">
        <v>74</v>
      </c>
      <c r="J114" s="2">
        <v>1</v>
      </c>
    </row>
    <row r="115" spans="1:10" ht="15.75" x14ac:dyDescent="0.25">
      <c r="A115" s="2">
        <v>66</v>
      </c>
      <c r="B115" s="2">
        <v>3</v>
      </c>
      <c r="C115" s="5">
        <v>9.1999999999999998E-2</v>
      </c>
      <c r="D115" s="2">
        <v>4</v>
      </c>
      <c r="E115" s="9">
        <v>0</v>
      </c>
      <c r="F115" s="2">
        <v>43</v>
      </c>
      <c r="G115" s="2">
        <v>12</v>
      </c>
      <c r="H115">
        <v>0</v>
      </c>
      <c r="I115" s="3">
        <v>65</v>
      </c>
      <c r="J115" s="2">
        <v>0</v>
      </c>
    </row>
    <row r="116" spans="1:10" ht="15.75" x14ac:dyDescent="0.25">
      <c r="A116" s="2">
        <v>43</v>
      </c>
      <c r="B116" s="2">
        <v>2</v>
      </c>
      <c r="C116" s="5">
        <v>0.48</v>
      </c>
      <c r="D116" s="2">
        <v>3</v>
      </c>
      <c r="E116" s="9">
        <v>0</v>
      </c>
      <c r="F116" s="2">
        <v>30</v>
      </c>
      <c r="G116" s="2">
        <v>4</v>
      </c>
      <c r="H116">
        <v>0</v>
      </c>
      <c r="I116" s="3">
        <v>17</v>
      </c>
      <c r="J116" s="2">
        <v>0</v>
      </c>
    </row>
    <row r="117" spans="1:10" ht="15.75" x14ac:dyDescent="0.25">
      <c r="A117" s="2">
        <v>49</v>
      </c>
      <c r="B117" s="2">
        <v>3</v>
      </c>
      <c r="C117" s="5">
        <v>0.98299999999999998</v>
      </c>
      <c r="D117" s="2">
        <v>4</v>
      </c>
      <c r="E117" s="9">
        <v>0</v>
      </c>
      <c r="F117" s="2">
        <v>39</v>
      </c>
      <c r="G117" s="2">
        <v>7</v>
      </c>
      <c r="H117">
        <v>0</v>
      </c>
      <c r="I117" s="3">
        <v>23</v>
      </c>
      <c r="J117" s="2">
        <v>1</v>
      </c>
    </row>
    <row r="118" spans="1:10" ht="15.75" x14ac:dyDescent="0.25">
      <c r="A118" s="2">
        <v>49</v>
      </c>
      <c r="B118" s="2">
        <v>3</v>
      </c>
      <c r="C118" s="5">
        <v>1.881</v>
      </c>
      <c r="D118" s="2">
        <v>1</v>
      </c>
      <c r="E118" s="9">
        <v>1</v>
      </c>
      <c r="F118" s="2">
        <v>46</v>
      </c>
      <c r="G118" s="2">
        <v>9</v>
      </c>
      <c r="H118">
        <v>0</v>
      </c>
      <c r="I118" s="3">
        <v>17</v>
      </c>
      <c r="J118" s="2">
        <v>0</v>
      </c>
    </row>
    <row r="119" spans="1:10" ht="15.75" x14ac:dyDescent="0.25">
      <c r="A119" s="2">
        <v>46</v>
      </c>
      <c r="B119" s="2">
        <v>4</v>
      </c>
      <c r="C119" s="5">
        <v>2.6259999999999999</v>
      </c>
      <c r="D119" s="2">
        <v>2</v>
      </c>
      <c r="E119" s="9">
        <v>0</v>
      </c>
      <c r="F119" s="2">
        <v>50</v>
      </c>
      <c r="G119" s="2">
        <v>4</v>
      </c>
      <c r="H119">
        <v>0</v>
      </c>
      <c r="I119" s="3">
        <v>21</v>
      </c>
      <c r="J119" s="2">
        <v>0</v>
      </c>
    </row>
    <row r="120" spans="1:10" ht="15.75" x14ac:dyDescent="0.25">
      <c r="A120" s="2">
        <v>53</v>
      </c>
      <c r="B120" s="2">
        <v>3</v>
      </c>
      <c r="C120" s="5">
        <v>0.56799999999999995</v>
      </c>
      <c r="D120" s="2">
        <v>3</v>
      </c>
      <c r="E120" s="9">
        <v>0</v>
      </c>
      <c r="F120" s="2">
        <v>44</v>
      </c>
      <c r="G120" s="2">
        <v>8</v>
      </c>
      <c r="H120">
        <v>0</v>
      </c>
      <c r="I120" s="3">
        <v>34</v>
      </c>
      <c r="J120" s="2">
        <v>0</v>
      </c>
    </row>
    <row r="121" spans="1:10" ht="15.75" x14ac:dyDescent="0.25">
      <c r="A121" s="2">
        <v>62</v>
      </c>
      <c r="B121" s="2">
        <v>2</v>
      </c>
      <c r="C121" s="5">
        <v>0.879</v>
      </c>
      <c r="D121" s="2">
        <v>3</v>
      </c>
      <c r="E121" s="9">
        <v>1</v>
      </c>
      <c r="F121" s="2">
        <v>31</v>
      </c>
      <c r="G121" s="2">
        <v>10</v>
      </c>
      <c r="H121">
        <v>1</v>
      </c>
      <c r="I121" s="3">
        <v>50</v>
      </c>
      <c r="J121" s="2">
        <v>0</v>
      </c>
    </row>
    <row r="122" spans="1:10" ht="15.75" x14ac:dyDescent="0.25">
      <c r="A122" s="2">
        <v>51</v>
      </c>
      <c r="B122" s="2">
        <v>4</v>
      </c>
      <c r="C122" s="5">
        <v>1.083</v>
      </c>
      <c r="D122" s="2">
        <v>2</v>
      </c>
      <c r="E122" s="9">
        <v>0</v>
      </c>
      <c r="F122" s="2">
        <v>53</v>
      </c>
      <c r="G122" s="2">
        <v>7</v>
      </c>
      <c r="H122">
        <v>0</v>
      </c>
      <c r="I122" s="3">
        <v>28</v>
      </c>
      <c r="J122" s="2">
        <v>0</v>
      </c>
    </row>
    <row r="123" spans="1:10" ht="15.75" x14ac:dyDescent="0.25">
      <c r="A123" s="2">
        <v>70</v>
      </c>
      <c r="B123" s="2">
        <v>2</v>
      </c>
      <c r="C123" s="5">
        <v>0.82799999999999996</v>
      </c>
      <c r="D123" s="2">
        <v>3</v>
      </c>
      <c r="E123" s="9">
        <v>1</v>
      </c>
      <c r="F123" s="2">
        <v>37</v>
      </c>
      <c r="G123" s="2">
        <v>15</v>
      </c>
      <c r="H123">
        <v>1</v>
      </c>
      <c r="I123" s="3">
        <v>75</v>
      </c>
      <c r="J123" s="2">
        <v>1</v>
      </c>
    </row>
    <row r="124" spans="1:10" ht="15.75" x14ac:dyDescent="0.25">
      <c r="A124" s="2">
        <v>56</v>
      </c>
      <c r="B124" s="2">
        <v>4</v>
      </c>
      <c r="C124" s="5">
        <v>1.56</v>
      </c>
      <c r="D124" s="2">
        <v>5</v>
      </c>
      <c r="E124" s="9">
        <v>0</v>
      </c>
      <c r="F124" s="2">
        <v>46</v>
      </c>
      <c r="G124" s="2">
        <v>1</v>
      </c>
      <c r="H124">
        <v>0</v>
      </c>
      <c r="I124" s="3">
        <v>37</v>
      </c>
      <c r="J124" s="2">
        <v>1</v>
      </c>
    </row>
    <row r="125" spans="1:10" ht="15.75" x14ac:dyDescent="0.25">
      <c r="A125" s="2">
        <v>42</v>
      </c>
      <c r="B125" s="2">
        <v>4</v>
      </c>
      <c r="C125" s="5">
        <v>1.4279999999999999</v>
      </c>
      <c r="D125" s="2">
        <v>4</v>
      </c>
      <c r="E125" s="9">
        <v>0</v>
      </c>
      <c r="F125" s="2">
        <v>45</v>
      </c>
      <c r="G125" s="2">
        <v>5</v>
      </c>
      <c r="H125">
        <v>0</v>
      </c>
      <c r="I125" s="3">
        <v>14</v>
      </c>
      <c r="J125" s="2">
        <v>1</v>
      </c>
    </row>
    <row r="126" spans="1:10" ht="15.75" x14ac:dyDescent="0.25">
      <c r="A126" s="2">
        <v>56</v>
      </c>
      <c r="B126" s="2">
        <v>2</v>
      </c>
      <c r="C126" s="5">
        <v>1.4039999999999999</v>
      </c>
      <c r="D126" s="2">
        <v>1</v>
      </c>
      <c r="E126" s="9">
        <v>0</v>
      </c>
      <c r="F126" s="2">
        <v>34</v>
      </c>
      <c r="G126" s="2">
        <v>8</v>
      </c>
      <c r="H126">
        <v>0</v>
      </c>
      <c r="I126" s="3">
        <v>38</v>
      </c>
      <c r="J126" s="2">
        <v>1</v>
      </c>
    </row>
    <row r="127" spans="1:10" ht="15.75" x14ac:dyDescent="0.25">
      <c r="A127" s="2">
        <v>60</v>
      </c>
      <c r="B127" s="2">
        <v>2</v>
      </c>
      <c r="C127" s="5">
        <v>1.0720000000000001</v>
      </c>
      <c r="D127" s="2">
        <v>2</v>
      </c>
      <c r="E127" s="9">
        <v>1</v>
      </c>
      <c r="F127" s="2">
        <v>38</v>
      </c>
      <c r="G127" s="2">
        <v>13</v>
      </c>
      <c r="H127">
        <v>1</v>
      </c>
      <c r="I127" s="3">
        <v>49</v>
      </c>
      <c r="J127" s="2">
        <v>1</v>
      </c>
    </row>
    <row r="128" spans="1:10" ht="15.75" x14ac:dyDescent="0.25">
      <c r="A128" s="2">
        <v>48</v>
      </c>
      <c r="B128" s="2">
        <v>2</v>
      </c>
      <c r="C128" s="5">
        <v>0.183</v>
      </c>
      <c r="D128" s="2">
        <v>4</v>
      </c>
      <c r="E128" s="9">
        <v>0</v>
      </c>
      <c r="F128" s="2">
        <v>37</v>
      </c>
      <c r="G128" s="2">
        <v>11</v>
      </c>
      <c r="H128">
        <v>0</v>
      </c>
      <c r="I128" s="3">
        <v>22</v>
      </c>
      <c r="J128" s="2">
        <v>1</v>
      </c>
    </row>
    <row r="129" spans="1:10" ht="15.75" x14ac:dyDescent="0.25">
      <c r="A129" s="2">
        <v>88</v>
      </c>
      <c r="B129" s="2">
        <v>1</v>
      </c>
      <c r="C129" s="5">
        <v>1.6</v>
      </c>
      <c r="D129" s="2">
        <v>0</v>
      </c>
      <c r="E129" s="9">
        <v>1</v>
      </c>
      <c r="F129" s="2">
        <v>39</v>
      </c>
      <c r="G129" s="2">
        <v>18</v>
      </c>
      <c r="H129">
        <v>1</v>
      </c>
      <c r="I129" s="3">
        <v>29</v>
      </c>
      <c r="J129" s="2">
        <v>1</v>
      </c>
    </row>
    <row r="130" spans="1:10" ht="15.75" x14ac:dyDescent="0.25">
      <c r="A130" s="2">
        <v>75</v>
      </c>
      <c r="B130" s="2">
        <v>4</v>
      </c>
      <c r="C130" s="5">
        <v>0.61199999999999999</v>
      </c>
      <c r="D130" s="2">
        <v>5</v>
      </c>
      <c r="E130" s="9">
        <v>1</v>
      </c>
      <c r="F130" s="2">
        <v>42</v>
      </c>
      <c r="G130" s="2">
        <v>15</v>
      </c>
      <c r="H130">
        <v>1</v>
      </c>
      <c r="I130" s="3">
        <v>55</v>
      </c>
      <c r="J130" s="2">
        <v>0</v>
      </c>
    </row>
    <row r="131" spans="1:10" ht="15.75" x14ac:dyDescent="0.25">
      <c r="A131" s="2">
        <v>56</v>
      </c>
      <c r="B131" s="2">
        <v>4</v>
      </c>
      <c r="C131" s="5">
        <v>0.496</v>
      </c>
      <c r="D131" s="2">
        <v>3</v>
      </c>
      <c r="E131" s="9">
        <v>0</v>
      </c>
      <c r="F131" s="2">
        <v>54</v>
      </c>
      <c r="G131" s="2">
        <v>8</v>
      </c>
      <c r="H131">
        <v>0</v>
      </c>
      <c r="I131" s="3">
        <v>37</v>
      </c>
      <c r="J131" s="2">
        <v>0</v>
      </c>
    </row>
    <row r="132" spans="1:10" ht="15.75" x14ac:dyDescent="0.25">
      <c r="A132" s="2">
        <v>60</v>
      </c>
      <c r="B132" s="2">
        <v>3</v>
      </c>
      <c r="C132" s="5">
        <v>1.8</v>
      </c>
      <c r="D132" s="2">
        <v>2</v>
      </c>
      <c r="E132" s="9">
        <v>1</v>
      </c>
      <c r="F132" s="2">
        <v>39</v>
      </c>
      <c r="G132" s="2">
        <v>9</v>
      </c>
      <c r="H132">
        <v>0</v>
      </c>
      <c r="I132" s="3">
        <v>40</v>
      </c>
      <c r="J132" s="2">
        <v>1</v>
      </c>
    </row>
    <row r="133" spans="1:10" ht="15.75" x14ac:dyDescent="0.25">
      <c r="A133" s="2">
        <v>58</v>
      </c>
      <c r="B133" s="2">
        <v>1</v>
      </c>
      <c r="C133" s="5">
        <v>0.40300000000000002</v>
      </c>
      <c r="D133" s="2">
        <v>2</v>
      </c>
      <c r="E133" s="9">
        <v>1</v>
      </c>
      <c r="F133" s="2">
        <v>35</v>
      </c>
      <c r="G133" s="2">
        <v>16</v>
      </c>
      <c r="H133">
        <v>1</v>
      </c>
      <c r="I133" s="3">
        <v>45</v>
      </c>
      <c r="J133" s="2">
        <v>0</v>
      </c>
    </row>
    <row r="134" spans="1:10" ht="15.75" x14ac:dyDescent="0.25">
      <c r="A134" s="2">
        <v>67</v>
      </c>
      <c r="B134" s="2">
        <v>3</v>
      </c>
      <c r="C134" s="5">
        <v>0.85599999999999998</v>
      </c>
      <c r="D134" s="2">
        <v>3</v>
      </c>
      <c r="E134" s="9">
        <v>0</v>
      </c>
      <c r="F134" s="2">
        <v>33</v>
      </c>
      <c r="G134" s="2">
        <v>1</v>
      </c>
      <c r="H134">
        <v>0</v>
      </c>
      <c r="I134" s="3">
        <v>43</v>
      </c>
      <c r="J134" s="2">
        <v>1</v>
      </c>
    </row>
    <row r="135" spans="1:10" ht="15.75" x14ac:dyDescent="0.25">
      <c r="A135" s="2">
        <v>73</v>
      </c>
      <c r="B135" s="2">
        <v>2</v>
      </c>
      <c r="C135" s="5">
        <v>1.8360000000000001</v>
      </c>
      <c r="D135" s="2">
        <v>0</v>
      </c>
      <c r="E135" s="9">
        <v>1</v>
      </c>
      <c r="F135" s="2">
        <v>36</v>
      </c>
      <c r="G135" s="2">
        <v>7</v>
      </c>
      <c r="H135">
        <v>1</v>
      </c>
      <c r="I135" s="3">
        <v>83</v>
      </c>
      <c r="J135" s="2">
        <v>0</v>
      </c>
    </row>
    <row r="136" spans="1:10" ht="15.75" x14ac:dyDescent="0.25">
      <c r="A136" s="2">
        <v>70</v>
      </c>
      <c r="B136" s="2">
        <v>6</v>
      </c>
      <c r="C136" s="5">
        <v>0.40799999999999997</v>
      </c>
      <c r="D136" s="2">
        <v>2</v>
      </c>
      <c r="E136" s="9">
        <v>0</v>
      </c>
      <c r="F136" s="2">
        <v>42</v>
      </c>
      <c r="G136" s="2">
        <v>7</v>
      </c>
      <c r="H136">
        <v>0</v>
      </c>
      <c r="I136" s="3">
        <v>49</v>
      </c>
      <c r="J136" s="2">
        <v>0</v>
      </c>
    </row>
    <row r="137" spans="1:10" ht="15.75" x14ac:dyDescent="0.25">
      <c r="A137" s="2">
        <v>49</v>
      </c>
      <c r="B137" s="2">
        <v>1</v>
      </c>
      <c r="C137" s="5">
        <v>0.124</v>
      </c>
      <c r="D137" s="2">
        <v>3</v>
      </c>
      <c r="E137" s="9">
        <v>0</v>
      </c>
      <c r="F137" s="2">
        <v>29</v>
      </c>
      <c r="G137" s="2">
        <v>10</v>
      </c>
      <c r="H137">
        <v>1</v>
      </c>
      <c r="I137" s="3">
        <v>24</v>
      </c>
      <c r="J137" s="2">
        <v>0</v>
      </c>
    </row>
    <row r="138" spans="1:10" ht="15.75" x14ac:dyDescent="0.25">
      <c r="A138" s="2">
        <v>55</v>
      </c>
      <c r="B138" s="2">
        <v>5</v>
      </c>
      <c r="C138" s="5">
        <v>8.5000000000000006E-2</v>
      </c>
      <c r="D138" s="2">
        <v>7</v>
      </c>
      <c r="E138" s="9">
        <v>0</v>
      </c>
      <c r="F138" s="2">
        <v>38</v>
      </c>
      <c r="G138" s="2">
        <v>4</v>
      </c>
      <c r="H138">
        <v>0</v>
      </c>
      <c r="I138" s="3">
        <v>35</v>
      </c>
      <c r="J138" s="2">
        <v>1</v>
      </c>
    </row>
    <row r="139" spans="1:10" ht="15.75" x14ac:dyDescent="0.25">
      <c r="A139" s="2">
        <v>49</v>
      </c>
      <c r="B139" s="2">
        <v>4</v>
      </c>
      <c r="C139" s="5">
        <v>0.85199999999999998</v>
      </c>
      <c r="D139" s="2">
        <v>3</v>
      </c>
      <c r="E139" s="9">
        <v>0</v>
      </c>
      <c r="F139" s="2">
        <v>37</v>
      </c>
      <c r="G139" s="2">
        <v>9</v>
      </c>
      <c r="H139">
        <v>0</v>
      </c>
      <c r="I139" s="3">
        <v>25</v>
      </c>
      <c r="J139" s="2">
        <v>1</v>
      </c>
    </row>
    <row r="140" spans="1:10" ht="15.75" x14ac:dyDescent="0.25">
      <c r="A140" s="2">
        <v>74</v>
      </c>
      <c r="B140" s="2">
        <v>2</v>
      </c>
      <c r="C140" s="5">
        <v>1.927</v>
      </c>
      <c r="D140" s="2">
        <v>2</v>
      </c>
      <c r="E140" s="9">
        <v>1</v>
      </c>
      <c r="F140" s="2">
        <v>29</v>
      </c>
      <c r="G140" s="2">
        <v>7</v>
      </c>
      <c r="H140">
        <v>0</v>
      </c>
      <c r="I140" s="3">
        <v>58</v>
      </c>
      <c r="J140" s="2">
        <v>1</v>
      </c>
    </row>
    <row r="141" spans="1:10" ht="15.75" x14ac:dyDescent="0.25">
      <c r="A141" s="2">
        <v>53</v>
      </c>
      <c r="B141" s="2">
        <v>4</v>
      </c>
      <c r="C141" s="5">
        <v>1.018</v>
      </c>
      <c r="D141" s="2">
        <v>1</v>
      </c>
      <c r="E141" s="9">
        <v>1</v>
      </c>
      <c r="F141" s="2">
        <v>36</v>
      </c>
      <c r="G141" s="2">
        <v>10</v>
      </c>
      <c r="H141">
        <v>0</v>
      </c>
      <c r="I141" s="3">
        <v>31</v>
      </c>
      <c r="J141" s="2">
        <v>0</v>
      </c>
    </row>
    <row r="142" spans="1:10" ht="15.75" x14ac:dyDescent="0.25">
      <c r="A142" s="2">
        <v>58</v>
      </c>
      <c r="B142" s="2">
        <v>5</v>
      </c>
      <c r="C142" s="5">
        <v>0.86399999999999999</v>
      </c>
      <c r="D142" s="2">
        <v>4</v>
      </c>
      <c r="E142" s="9">
        <v>0</v>
      </c>
      <c r="F142" s="2">
        <v>61</v>
      </c>
      <c r="G142" s="2">
        <v>8</v>
      </c>
      <c r="H142">
        <v>0</v>
      </c>
      <c r="I142" s="3">
        <v>39</v>
      </c>
      <c r="J142" s="2">
        <v>1</v>
      </c>
    </row>
    <row r="143" spans="1:10" ht="15.75" x14ac:dyDescent="0.25">
      <c r="A143" s="2">
        <v>54</v>
      </c>
      <c r="B143" s="2">
        <v>3</v>
      </c>
      <c r="C143" s="5">
        <v>0.626</v>
      </c>
      <c r="D143" s="2">
        <v>2</v>
      </c>
      <c r="E143" s="9">
        <v>0</v>
      </c>
      <c r="F143" s="2">
        <v>38</v>
      </c>
      <c r="G143" s="2">
        <v>8</v>
      </c>
      <c r="H143">
        <v>0</v>
      </c>
      <c r="I143" s="3">
        <v>26</v>
      </c>
      <c r="J143" s="2">
        <v>1</v>
      </c>
    </row>
    <row r="144" spans="1:10" ht="15.75" x14ac:dyDescent="0.25">
      <c r="A144" s="2">
        <v>55</v>
      </c>
      <c r="B144" s="2">
        <v>1</v>
      </c>
      <c r="C144" s="5">
        <v>1.3839999999999999</v>
      </c>
      <c r="D144" s="2">
        <v>2</v>
      </c>
      <c r="E144" s="9">
        <v>0</v>
      </c>
      <c r="F144" s="2">
        <v>27</v>
      </c>
      <c r="G144" s="2">
        <v>10</v>
      </c>
      <c r="H144">
        <v>1</v>
      </c>
      <c r="I144" s="3">
        <v>94</v>
      </c>
      <c r="J144" s="2">
        <v>1</v>
      </c>
    </row>
    <row r="145" spans="1:10" ht="15.75" x14ac:dyDescent="0.25">
      <c r="A145" s="2">
        <v>65</v>
      </c>
      <c r="B145" s="2">
        <v>2</v>
      </c>
      <c r="C145" s="5">
        <v>0.59</v>
      </c>
      <c r="D145" s="2">
        <v>3</v>
      </c>
      <c r="E145" s="9">
        <v>1</v>
      </c>
      <c r="F145" s="2">
        <v>32</v>
      </c>
      <c r="G145" s="2">
        <v>10</v>
      </c>
      <c r="H145">
        <v>0</v>
      </c>
      <c r="I145" s="3">
        <v>54</v>
      </c>
      <c r="J145" s="2">
        <v>1</v>
      </c>
    </row>
    <row r="146" spans="1:10" ht="15.75" x14ac:dyDescent="0.25">
      <c r="A146" s="2">
        <v>39</v>
      </c>
      <c r="B146" s="2">
        <v>2</v>
      </c>
      <c r="C146" s="5">
        <v>7.1999999999999995E-2</v>
      </c>
      <c r="D146" s="2">
        <v>7</v>
      </c>
      <c r="E146" s="9">
        <v>1</v>
      </c>
      <c r="F146" s="2">
        <v>44</v>
      </c>
      <c r="G146" s="2">
        <v>16</v>
      </c>
      <c r="H146">
        <v>1</v>
      </c>
      <c r="I146" s="3">
        <v>8</v>
      </c>
      <c r="J146" s="2">
        <v>1</v>
      </c>
    </row>
    <row r="147" spans="1:10" ht="15.75" x14ac:dyDescent="0.25">
      <c r="A147" s="2">
        <v>42</v>
      </c>
      <c r="B147" s="2">
        <v>3</v>
      </c>
      <c r="C147" s="5">
        <v>1.2829999999999999</v>
      </c>
      <c r="D147" s="2">
        <v>4</v>
      </c>
      <c r="E147" s="9">
        <v>0</v>
      </c>
      <c r="F147" s="2">
        <v>37</v>
      </c>
      <c r="G147" s="2">
        <v>6</v>
      </c>
      <c r="H147">
        <v>0</v>
      </c>
      <c r="I147" s="3">
        <v>17</v>
      </c>
      <c r="J147" s="2">
        <v>1</v>
      </c>
    </row>
    <row r="148" spans="1:10" ht="15.75" x14ac:dyDescent="0.25">
      <c r="A148" s="2">
        <v>89</v>
      </c>
      <c r="B148" s="2">
        <v>1</v>
      </c>
      <c r="C148" s="5">
        <v>7.4999999999999997E-2</v>
      </c>
      <c r="D148" s="2">
        <v>0</v>
      </c>
      <c r="E148" s="9">
        <v>1</v>
      </c>
      <c r="F148" s="2">
        <v>37</v>
      </c>
      <c r="G148" s="2">
        <v>13</v>
      </c>
      <c r="H148">
        <v>1</v>
      </c>
      <c r="I148" s="3">
        <v>27</v>
      </c>
      <c r="J148" s="2">
        <v>1</v>
      </c>
    </row>
    <row r="149" spans="1:10" ht="15.75" x14ac:dyDescent="0.25">
      <c r="A149" s="2">
        <v>65</v>
      </c>
      <c r="B149" s="2">
        <v>5</v>
      </c>
      <c r="C149" s="5">
        <v>0.89900000000000002</v>
      </c>
      <c r="D149" s="2">
        <v>1</v>
      </c>
      <c r="E149" s="9">
        <v>1</v>
      </c>
      <c r="F149" s="2">
        <v>60</v>
      </c>
      <c r="G149" s="2">
        <v>9</v>
      </c>
      <c r="H149">
        <v>0</v>
      </c>
      <c r="I149" s="3">
        <v>62</v>
      </c>
      <c r="J149" s="2">
        <v>0</v>
      </c>
    </row>
    <row r="150" spans="1:10" ht="15.75" x14ac:dyDescent="0.25">
      <c r="A150" s="2">
        <v>49</v>
      </c>
      <c r="B150" s="2">
        <v>4</v>
      </c>
      <c r="C150" s="5">
        <v>1.248</v>
      </c>
      <c r="D150" s="2">
        <v>2</v>
      </c>
      <c r="E150" s="9">
        <v>0</v>
      </c>
      <c r="F150" s="2">
        <v>53</v>
      </c>
      <c r="G150" s="2">
        <v>12</v>
      </c>
      <c r="H150">
        <v>0</v>
      </c>
      <c r="I150" s="3">
        <v>25</v>
      </c>
      <c r="J150" s="2">
        <v>0</v>
      </c>
    </row>
    <row r="151" spans="1:10" ht="15.75" x14ac:dyDescent="0.25">
      <c r="A151" s="2">
        <v>51</v>
      </c>
      <c r="B151" s="2">
        <v>3</v>
      </c>
      <c r="C151" s="5">
        <v>0.23100000000000001</v>
      </c>
      <c r="D151" s="2">
        <v>5</v>
      </c>
      <c r="E151" s="9">
        <v>0</v>
      </c>
      <c r="F151" s="2">
        <v>41</v>
      </c>
      <c r="G151" s="2">
        <v>7</v>
      </c>
      <c r="H151">
        <v>1</v>
      </c>
      <c r="I151" s="3">
        <v>29</v>
      </c>
      <c r="J151" s="2">
        <v>1</v>
      </c>
    </row>
    <row r="152" spans="1:10" ht="15.75" x14ac:dyDescent="0.25">
      <c r="A152" s="2">
        <v>53</v>
      </c>
      <c r="B152" s="2">
        <v>2</v>
      </c>
      <c r="C152" s="5">
        <v>1.512</v>
      </c>
      <c r="D152" s="2">
        <v>2</v>
      </c>
      <c r="E152" s="9">
        <v>0</v>
      </c>
      <c r="F152" s="2">
        <v>39</v>
      </c>
      <c r="G152" s="2">
        <v>13</v>
      </c>
      <c r="H152">
        <v>0</v>
      </c>
      <c r="I152" s="3">
        <v>32</v>
      </c>
      <c r="J152" s="2">
        <v>1</v>
      </c>
    </row>
    <row r="153" spans="1:10" ht="15.75" x14ac:dyDescent="0.25">
      <c r="A153" s="2">
        <v>96</v>
      </c>
      <c r="B153" s="2">
        <v>4</v>
      </c>
      <c r="C153" s="5">
        <v>0.83099999999999996</v>
      </c>
      <c r="D153" s="2">
        <v>3</v>
      </c>
      <c r="E153" s="9">
        <v>0</v>
      </c>
      <c r="F153" s="2">
        <v>44</v>
      </c>
      <c r="G153" s="2">
        <v>10</v>
      </c>
      <c r="H153">
        <v>0</v>
      </c>
      <c r="I153" s="3">
        <v>65</v>
      </c>
      <c r="J153" s="2">
        <v>1</v>
      </c>
    </row>
    <row r="154" spans="1:10" ht="15.75" x14ac:dyDescent="0.25">
      <c r="A154" s="2">
        <v>56</v>
      </c>
      <c r="B154" s="2">
        <v>3</v>
      </c>
      <c r="C154" s="5">
        <v>0.123</v>
      </c>
      <c r="D154" s="2">
        <v>3</v>
      </c>
      <c r="E154" s="9">
        <v>0</v>
      </c>
      <c r="F154" s="2">
        <v>45</v>
      </c>
      <c r="G154" s="2">
        <v>6</v>
      </c>
      <c r="H154">
        <v>0</v>
      </c>
      <c r="I154" s="3">
        <v>36</v>
      </c>
      <c r="J154" s="2">
        <v>0</v>
      </c>
    </row>
    <row r="155" spans="1:10" ht="15.75" x14ac:dyDescent="0.25">
      <c r="A155" s="2">
        <v>79</v>
      </c>
      <c r="B155" s="2">
        <v>5</v>
      </c>
      <c r="C155" s="5">
        <v>0.13100000000000001</v>
      </c>
      <c r="D155" s="2">
        <v>4</v>
      </c>
      <c r="E155" s="9">
        <v>1</v>
      </c>
      <c r="F155" s="2">
        <v>38</v>
      </c>
      <c r="G155" s="2">
        <v>15</v>
      </c>
      <c r="H155">
        <v>1</v>
      </c>
      <c r="I155" s="3">
        <v>39</v>
      </c>
      <c r="J155" s="2">
        <v>0</v>
      </c>
    </row>
    <row r="156" spans="1:10" ht="15.75" x14ac:dyDescent="0.25">
      <c r="A156" s="2">
        <v>64</v>
      </c>
      <c r="B156" s="2">
        <v>2</v>
      </c>
      <c r="C156" s="5">
        <v>1.5389999999999999</v>
      </c>
      <c r="D156" s="2">
        <v>4</v>
      </c>
      <c r="E156" s="9">
        <v>1</v>
      </c>
      <c r="F156" s="2">
        <v>36</v>
      </c>
      <c r="G156" s="2">
        <v>8</v>
      </c>
      <c r="H156">
        <v>1</v>
      </c>
      <c r="I156" s="3">
        <v>50</v>
      </c>
      <c r="J156" s="2">
        <v>1</v>
      </c>
    </row>
    <row r="157" spans="1:10" ht="15.75" x14ac:dyDescent="0.25">
      <c r="A157" s="2">
        <v>67</v>
      </c>
      <c r="B157" s="2">
        <v>1</v>
      </c>
      <c r="C157" s="5">
        <v>0.63700000000000001</v>
      </c>
      <c r="D157" s="2">
        <v>4</v>
      </c>
      <c r="E157" s="9">
        <v>1</v>
      </c>
      <c r="F157" s="2">
        <v>30</v>
      </c>
      <c r="G157" s="2">
        <v>12</v>
      </c>
      <c r="H157">
        <v>1</v>
      </c>
      <c r="I157" s="3">
        <v>49</v>
      </c>
      <c r="J157" s="2">
        <v>0</v>
      </c>
    </row>
    <row r="158" spans="1:10" ht="15.75" x14ac:dyDescent="0.25">
      <c r="A158" s="2">
        <v>65</v>
      </c>
      <c r="B158" s="2">
        <v>2</v>
      </c>
      <c r="C158" s="5">
        <v>0.27500000000000002</v>
      </c>
      <c r="D158" s="2">
        <v>1</v>
      </c>
      <c r="E158" s="9">
        <v>1</v>
      </c>
      <c r="F158" s="2">
        <v>34</v>
      </c>
      <c r="G158" s="2">
        <v>11</v>
      </c>
      <c r="H158">
        <v>1</v>
      </c>
      <c r="I158" s="3">
        <v>59</v>
      </c>
      <c r="J158" s="2">
        <v>0</v>
      </c>
    </row>
    <row r="159" spans="1:10" ht="15.75" x14ac:dyDescent="0.25">
      <c r="A159" s="2">
        <v>89</v>
      </c>
      <c r="B159" s="2">
        <v>3</v>
      </c>
      <c r="C159" s="5">
        <v>0.71099999999999997</v>
      </c>
      <c r="D159" s="2">
        <v>4</v>
      </c>
      <c r="E159" s="9">
        <v>1</v>
      </c>
      <c r="F159" s="2">
        <v>47</v>
      </c>
      <c r="G159" s="2">
        <v>13</v>
      </c>
      <c r="H159">
        <v>1</v>
      </c>
      <c r="I159" s="3">
        <v>89</v>
      </c>
      <c r="J159" s="2">
        <v>0</v>
      </c>
    </row>
    <row r="160" spans="1:10" ht="15.75" x14ac:dyDescent="0.25">
      <c r="A160" s="2">
        <v>53</v>
      </c>
      <c r="B160" s="2">
        <v>2</v>
      </c>
      <c r="C160" s="5">
        <v>1.2</v>
      </c>
      <c r="D160" s="2">
        <v>2</v>
      </c>
      <c r="E160" s="9">
        <v>1</v>
      </c>
      <c r="F160" s="2">
        <v>33</v>
      </c>
      <c r="G160" s="2">
        <v>8</v>
      </c>
      <c r="H160">
        <v>1</v>
      </c>
      <c r="I160" s="3">
        <v>109</v>
      </c>
      <c r="J160" s="2">
        <v>1</v>
      </c>
    </row>
    <row r="161" spans="1:10" ht="15.75" x14ac:dyDescent="0.25">
      <c r="A161" s="2">
        <v>44</v>
      </c>
      <c r="B161" s="2">
        <v>4</v>
      </c>
      <c r="C161" s="5">
        <v>1.2270000000000001</v>
      </c>
      <c r="D161" s="2">
        <v>5</v>
      </c>
      <c r="E161" s="9">
        <v>0</v>
      </c>
      <c r="F161" s="2">
        <v>37</v>
      </c>
      <c r="G161" s="2">
        <v>10</v>
      </c>
      <c r="H161">
        <v>0</v>
      </c>
      <c r="I161" s="3">
        <v>20</v>
      </c>
      <c r="J161" s="2">
        <v>1</v>
      </c>
    </row>
    <row r="162" spans="1:10" ht="15.75" x14ac:dyDescent="0.25">
      <c r="A162" s="2">
        <v>46</v>
      </c>
      <c r="B162" s="2">
        <v>1</v>
      </c>
      <c r="C162" s="5">
        <v>1.9630000000000001</v>
      </c>
      <c r="D162" s="2">
        <v>4</v>
      </c>
      <c r="E162" s="9">
        <v>0</v>
      </c>
      <c r="F162" s="2">
        <v>28</v>
      </c>
      <c r="G162" s="2">
        <v>10</v>
      </c>
      <c r="H162">
        <v>0</v>
      </c>
      <c r="I162" s="3">
        <v>22</v>
      </c>
      <c r="J162" s="2">
        <v>1</v>
      </c>
    </row>
    <row r="163" spans="1:10" ht="15.75" x14ac:dyDescent="0.25">
      <c r="A163" s="2">
        <v>58</v>
      </c>
      <c r="B163" s="2">
        <v>3</v>
      </c>
      <c r="C163" s="5">
        <v>0.496</v>
      </c>
      <c r="D163" s="2">
        <v>2</v>
      </c>
      <c r="E163" s="9">
        <v>0</v>
      </c>
      <c r="F163" s="2">
        <v>42</v>
      </c>
      <c r="G163" s="2">
        <v>5</v>
      </c>
      <c r="H163">
        <v>0</v>
      </c>
      <c r="I163" s="3">
        <v>39</v>
      </c>
      <c r="J163" s="2">
        <v>0</v>
      </c>
    </row>
    <row r="164" spans="1:10" ht="15.75" x14ac:dyDescent="0.25">
      <c r="A164" s="2">
        <v>62</v>
      </c>
      <c r="B164" s="2">
        <v>3</v>
      </c>
      <c r="C164" s="5">
        <v>0.42399999999999999</v>
      </c>
      <c r="D164" s="2">
        <v>2</v>
      </c>
      <c r="E164" s="9">
        <v>0</v>
      </c>
      <c r="F164" s="2">
        <v>49</v>
      </c>
      <c r="G164" s="2">
        <v>12</v>
      </c>
      <c r="H164">
        <v>1</v>
      </c>
      <c r="I164" s="3">
        <v>43</v>
      </c>
      <c r="J164" s="2">
        <v>0</v>
      </c>
    </row>
    <row r="165" spans="1:10" ht="15.75" x14ac:dyDescent="0.25">
      <c r="A165" s="2">
        <v>62</v>
      </c>
      <c r="B165" s="2">
        <v>3</v>
      </c>
      <c r="C165" s="5">
        <v>1.1519999999999999</v>
      </c>
      <c r="D165" s="2">
        <v>2</v>
      </c>
      <c r="E165" s="9">
        <v>1</v>
      </c>
      <c r="F165" s="2">
        <v>42</v>
      </c>
      <c r="G165" s="2">
        <v>8</v>
      </c>
      <c r="H165">
        <v>0</v>
      </c>
      <c r="I165" s="3">
        <v>49</v>
      </c>
      <c r="J165" s="2">
        <v>1</v>
      </c>
    </row>
    <row r="166" spans="1:10" ht="15.75" x14ac:dyDescent="0.25">
      <c r="A166" s="2">
        <v>46</v>
      </c>
      <c r="B166" s="2">
        <v>6</v>
      </c>
      <c r="C166" s="5">
        <v>1.4810000000000001</v>
      </c>
      <c r="D166" s="2">
        <v>3</v>
      </c>
      <c r="E166" s="9">
        <v>0</v>
      </c>
      <c r="F166" s="2">
        <v>40</v>
      </c>
      <c r="G166" s="2">
        <v>1</v>
      </c>
      <c r="H166">
        <v>0</v>
      </c>
      <c r="I166" s="3">
        <v>24</v>
      </c>
      <c r="J166" s="2">
        <v>0</v>
      </c>
    </row>
    <row r="167" spans="1:10" ht="15.75" x14ac:dyDescent="0.25">
      <c r="A167" s="2">
        <v>66</v>
      </c>
      <c r="B167" s="2">
        <v>2</v>
      </c>
      <c r="C167" s="5">
        <v>2.2850000000000001</v>
      </c>
      <c r="D167" s="2">
        <v>3</v>
      </c>
      <c r="E167" s="9">
        <v>1</v>
      </c>
      <c r="F167" s="2">
        <v>32</v>
      </c>
      <c r="G167" s="2">
        <v>9</v>
      </c>
      <c r="H167">
        <v>0</v>
      </c>
      <c r="I167" s="3">
        <v>62</v>
      </c>
      <c r="J167" s="2">
        <v>1</v>
      </c>
    </row>
    <row r="168" spans="1:10" ht="15.75" x14ac:dyDescent="0.25">
      <c r="A168" s="2">
        <v>56</v>
      </c>
      <c r="B168" s="2">
        <v>2</v>
      </c>
      <c r="C168" s="5">
        <v>0.29199999999999998</v>
      </c>
      <c r="D168" s="2">
        <v>3</v>
      </c>
      <c r="E168" s="9">
        <v>0</v>
      </c>
      <c r="F168" s="2">
        <v>34</v>
      </c>
      <c r="G168" s="2">
        <v>9</v>
      </c>
      <c r="H168">
        <v>0</v>
      </c>
      <c r="I168" s="3">
        <v>30</v>
      </c>
      <c r="J168" s="2">
        <v>1</v>
      </c>
    </row>
    <row r="169" spans="1:10" ht="15.75" x14ac:dyDescent="0.25">
      <c r="A169" s="2">
        <v>82</v>
      </c>
      <c r="B169" s="2">
        <v>3</v>
      </c>
      <c r="C169" s="5">
        <v>0.88800000000000001</v>
      </c>
      <c r="D169" s="2">
        <v>5</v>
      </c>
      <c r="E169" s="9">
        <v>1</v>
      </c>
      <c r="F169" s="2">
        <v>40</v>
      </c>
      <c r="G169" s="2">
        <v>7</v>
      </c>
      <c r="H169">
        <v>1</v>
      </c>
      <c r="I169" s="3">
        <v>61</v>
      </c>
      <c r="J169" s="2">
        <v>1</v>
      </c>
    </row>
    <row r="170" spans="1:10" ht="15.75" x14ac:dyDescent="0.25">
      <c r="A170" s="2">
        <v>44</v>
      </c>
      <c r="B170" s="2">
        <v>3</v>
      </c>
      <c r="C170" s="5">
        <v>2.3239999999999998</v>
      </c>
      <c r="D170" s="2">
        <v>2</v>
      </c>
      <c r="E170" s="9">
        <v>0</v>
      </c>
      <c r="F170" s="2">
        <v>49</v>
      </c>
      <c r="G170" s="2">
        <v>19</v>
      </c>
      <c r="H170">
        <v>1</v>
      </c>
      <c r="I170" s="3">
        <v>21</v>
      </c>
      <c r="J170" s="2">
        <v>1</v>
      </c>
    </row>
    <row r="171" spans="1:10" ht="15.75" x14ac:dyDescent="0.25">
      <c r="A171" s="2">
        <v>44</v>
      </c>
      <c r="B171" s="2">
        <v>2</v>
      </c>
      <c r="C171" s="5">
        <v>0.19600000000000001</v>
      </c>
      <c r="D171" s="2">
        <v>3</v>
      </c>
      <c r="E171" s="9">
        <v>0</v>
      </c>
      <c r="F171" s="2">
        <v>33</v>
      </c>
      <c r="G171" s="2">
        <v>12</v>
      </c>
      <c r="H171">
        <v>0</v>
      </c>
      <c r="I171" s="3">
        <v>15</v>
      </c>
      <c r="J171" s="2">
        <v>1</v>
      </c>
    </row>
    <row r="172" spans="1:10" ht="15.75" x14ac:dyDescent="0.25">
      <c r="A172" s="2">
        <v>51</v>
      </c>
      <c r="B172" s="2">
        <v>3</v>
      </c>
      <c r="C172" s="5">
        <v>0.18</v>
      </c>
      <c r="D172" s="2">
        <v>4</v>
      </c>
      <c r="E172" s="9">
        <v>1</v>
      </c>
      <c r="F172" s="2">
        <v>40</v>
      </c>
      <c r="G172" s="2">
        <v>8</v>
      </c>
      <c r="H172">
        <v>1</v>
      </c>
      <c r="I172" s="3">
        <v>26</v>
      </c>
      <c r="J172" s="2">
        <v>1</v>
      </c>
    </row>
    <row r="173" spans="1:10" ht="15.75" x14ac:dyDescent="0.25">
      <c r="A173" s="2">
        <v>70</v>
      </c>
      <c r="B173" s="2">
        <v>3</v>
      </c>
      <c r="C173" s="5">
        <v>1.4159999999999999</v>
      </c>
      <c r="D173" s="2">
        <v>2</v>
      </c>
      <c r="E173" s="9">
        <v>1</v>
      </c>
      <c r="F173" s="2">
        <v>45</v>
      </c>
      <c r="G173" s="2">
        <v>6</v>
      </c>
      <c r="H173">
        <v>0</v>
      </c>
      <c r="I173" s="3">
        <v>57</v>
      </c>
      <c r="J173" s="2">
        <v>1</v>
      </c>
    </row>
    <row r="174" spans="1:10" ht="15.75" x14ac:dyDescent="0.25">
      <c r="A174" s="2">
        <v>44</v>
      </c>
      <c r="B174" s="2">
        <v>3</v>
      </c>
      <c r="C174" s="5">
        <v>0.115</v>
      </c>
      <c r="D174" s="2">
        <v>3</v>
      </c>
      <c r="E174" s="9">
        <v>0</v>
      </c>
      <c r="F174" s="2">
        <v>46</v>
      </c>
      <c r="G174" s="2">
        <v>6</v>
      </c>
      <c r="H174">
        <v>0</v>
      </c>
      <c r="I174" s="3">
        <v>19</v>
      </c>
      <c r="J174" s="2">
        <v>0</v>
      </c>
    </row>
    <row r="175" spans="1:10" ht="15.75" x14ac:dyDescent="0.25">
      <c r="A175" s="2">
        <v>75</v>
      </c>
      <c r="B175" s="2">
        <v>2</v>
      </c>
      <c r="C175" s="5">
        <v>0.995</v>
      </c>
      <c r="D175" s="2">
        <v>2</v>
      </c>
      <c r="E175" s="9">
        <v>1</v>
      </c>
      <c r="F175" s="2">
        <v>30</v>
      </c>
      <c r="G175" s="2">
        <v>10</v>
      </c>
      <c r="H175">
        <v>1</v>
      </c>
      <c r="I175" s="3">
        <v>58</v>
      </c>
      <c r="J175" s="2">
        <v>1</v>
      </c>
    </row>
    <row r="176" spans="1:10" ht="15.75" x14ac:dyDescent="0.25">
      <c r="A176" s="2">
        <v>68</v>
      </c>
      <c r="B176" s="2">
        <v>2</v>
      </c>
      <c r="C176" s="5">
        <v>2.3519999999999999</v>
      </c>
      <c r="D176" s="2">
        <v>0</v>
      </c>
      <c r="E176" s="9">
        <v>1</v>
      </c>
      <c r="F176" s="2">
        <v>30</v>
      </c>
      <c r="G176" s="2">
        <v>12</v>
      </c>
      <c r="H176">
        <v>1</v>
      </c>
      <c r="I176" s="3">
        <v>51</v>
      </c>
      <c r="J176" s="2">
        <v>1</v>
      </c>
    </row>
    <row r="177" spans="1:10" ht="15.75" x14ac:dyDescent="0.25">
      <c r="A177" s="2">
        <v>84</v>
      </c>
      <c r="B177" s="2">
        <v>2</v>
      </c>
      <c r="C177" s="5">
        <v>1.2589999999999999</v>
      </c>
      <c r="D177" s="2">
        <v>1</v>
      </c>
      <c r="E177" s="9">
        <v>1</v>
      </c>
      <c r="F177" s="2">
        <v>31</v>
      </c>
      <c r="G177" s="2">
        <v>8</v>
      </c>
      <c r="H177">
        <v>1</v>
      </c>
      <c r="I177" s="3">
        <v>76</v>
      </c>
      <c r="J177" s="2">
        <v>1</v>
      </c>
    </row>
    <row r="178" spans="1:10" ht="15.75" x14ac:dyDescent="0.25">
      <c r="A178" s="2">
        <v>51</v>
      </c>
      <c r="B178" s="2">
        <v>4</v>
      </c>
      <c r="C178" s="5">
        <v>1.464</v>
      </c>
      <c r="D178" s="2">
        <v>4</v>
      </c>
      <c r="E178" s="9">
        <v>0</v>
      </c>
      <c r="F178" s="2">
        <v>46</v>
      </c>
      <c r="G178" s="2">
        <v>6</v>
      </c>
      <c r="H178">
        <v>0</v>
      </c>
      <c r="I178" s="3">
        <v>31</v>
      </c>
      <c r="J178" s="2">
        <v>1</v>
      </c>
    </row>
    <row r="179" spans="1:10" ht="15.75" x14ac:dyDescent="0.25">
      <c r="A179" s="2">
        <v>88</v>
      </c>
      <c r="B179" s="2">
        <v>3</v>
      </c>
      <c r="C179" s="5">
        <v>0.504</v>
      </c>
      <c r="D179" s="2">
        <v>3</v>
      </c>
      <c r="E179" s="9">
        <v>1</v>
      </c>
      <c r="F179" s="2">
        <v>42</v>
      </c>
      <c r="G179" s="2">
        <v>9</v>
      </c>
      <c r="H179">
        <v>1</v>
      </c>
      <c r="I179" s="3">
        <v>63</v>
      </c>
      <c r="J179" s="2">
        <v>0</v>
      </c>
    </row>
    <row r="180" spans="1:10" ht="15.75" x14ac:dyDescent="0.25">
      <c r="A180" s="2">
        <v>58</v>
      </c>
      <c r="B180" s="2">
        <v>3</v>
      </c>
      <c r="C180" s="5">
        <v>0.44700000000000001</v>
      </c>
      <c r="D180" s="2">
        <v>4</v>
      </c>
      <c r="E180" s="9">
        <v>0</v>
      </c>
      <c r="F180" s="2">
        <v>43</v>
      </c>
      <c r="G180" s="2">
        <v>10</v>
      </c>
      <c r="H180">
        <v>0</v>
      </c>
      <c r="I180" s="3">
        <v>35</v>
      </c>
      <c r="J180" s="2">
        <v>1</v>
      </c>
    </row>
    <row r="181" spans="1:10" ht="15.75" x14ac:dyDescent="0.25">
      <c r="A181" s="2">
        <v>66</v>
      </c>
      <c r="B181" s="2">
        <v>3</v>
      </c>
      <c r="C181" s="5">
        <v>2.62</v>
      </c>
      <c r="D181" s="2">
        <v>2</v>
      </c>
      <c r="E181" s="9">
        <v>1</v>
      </c>
      <c r="F181" s="2">
        <v>39</v>
      </c>
      <c r="G181" s="2">
        <v>8</v>
      </c>
      <c r="H181">
        <v>0</v>
      </c>
      <c r="I181" s="3">
        <v>48</v>
      </c>
      <c r="J181" s="2">
        <v>0</v>
      </c>
    </row>
    <row r="182" spans="1:10" ht="15.75" x14ac:dyDescent="0.25">
      <c r="A182" s="2">
        <v>55</v>
      </c>
      <c r="B182" s="2">
        <v>3</v>
      </c>
      <c r="C182" s="5">
        <v>1.1679999999999999</v>
      </c>
      <c r="D182" s="2">
        <v>3</v>
      </c>
      <c r="E182" s="9">
        <v>0</v>
      </c>
      <c r="F182" s="2">
        <v>52</v>
      </c>
      <c r="G182" s="2">
        <v>10</v>
      </c>
      <c r="H182">
        <v>0</v>
      </c>
      <c r="I182" s="3">
        <v>34</v>
      </c>
      <c r="J182" s="2">
        <v>1</v>
      </c>
    </row>
    <row r="183" spans="1:10" ht="15.75" x14ac:dyDescent="0.25">
      <c r="A183" s="2">
        <v>60</v>
      </c>
      <c r="B183" s="2">
        <v>2</v>
      </c>
      <c r="C183" s="5">
        <v>3.2000000000000001E-2</v>
      </c>
      <c r="D183" s="2">
        <v>5</v>
      </c>
      <c r="E183" s="9">
        <v>1</v>
      </c>
      <c r="F183" s="2">
        <v>35</v>
      </c>
      <c r="G183" s="2">
        <v>8</v>
      </c>
      <c r="H183">
        <v>0</v>
      </c>
      <c r="I183" s="3">
        <v>37</v>
      </c>
      <c r="J183" s="2">
        <v>1</v>
      </c>
    </row>
  </sheetData>
  <conditionalFormatting sqref="S5:S13">
    <cfRule type="cellIs" dxfId="5" priority="1" operator="greaterThan">
      <formula>0.05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03C0-A75D-4375-A917-478AB4360EA0}">
  <dimension ref="A1:AQ189"/>
  <sheetViews>
    <sheetView topLeftCell="M1" workbookViewId="0">
      <selection activeCell="P6" sqref="P6"/>
    </sheetView>
  </sheetViews>
  <sheetFormatPr defaultColWidth="8.85546875" defaultRowHeight="15" x14ac:dyDescent="0.25"/>
  <cols>
    <col min="16" max="16" width="20.28515625" customWidth="1"/>
  </cols>
  <sheetData>
    <row r="1" spans="16:43" x14ac:dyDescent="0.25">
      <c r="P1" t="s">
        <v>95</v>
      </c>
      <c r="Y1" t="s">
        <v>98</v>
      </c>
      <c r="AB1" t="s">
        <v>99</v>
      </c>
      <c r="AL1" t="s">
        <v>100</v>
      </c>
      <c r="AN1" t="s">
        <v>101</v>
      </c>
    </row>
    <row r="2" spans="16:43" ht="15.75" thickBot="1" x14ac:dyDescent="0.3">
      <c r="R2" t="s">
        <v>96</v>
      </c>
      <c r="S2">
        <v>20</v>
      </c>
      <c r="U2" t="s">
        <v>97</v>
      </c>
      <c r="V2">
        <v>0.05</v>
      </c>
    </row>
    <row r="3" spans="16:43" ht="15.75" thickTop="1" x14ac:dyDescent="0.25">
      <c r="P3" s="52" t="s">
        <v>104</v>
      </c>
      <c r="Q3" s="52" t="s">
        <v>105</v>
      </c>
      <c r="R3" s="52" t="s">
        <v>106</v>
      </c>
      <c r="S3" s="52" t="s">
        <v>107</v>
      </c>
      <c r="T3" s="52" t="s">
        <v>108</v>
      </c>
      <c r="U3" s="52" t="s">
        <v>109</v>
      </c>
      <c r="V3" s="52" t="s">
        <v>110</v>
      </c>
      <c r="W3" s="52" t="s">
        <v>111</v>
      </c>
      <c r="Y3" t="s">
        <v>112</v>
      </c>
      <c r="Z3" s="53">
        <v>-84.318213903486722</v>
      </c>
      <c r="AB3" s="56">
        <v>2.1180436477128994</v>
      </c>
      <c r="AC3" s="57">
        <v>-1.2581101299589201E-2</v>
      </c>
      <c r="AD3" s="57">
        <v>-4.3583432666175495E-2</v>
      </c>
      <c r="AE3" s="57">
        <v>-0.1286025605970946</v>
      </c>
      <c r="AF3" s="57">
        <v>-6.8968429234749995E-2</v>
      </c>
      <c r="AG3" s="57">
        <v>5.2380488191036127E-2</v>
      </c>
      <c r="AH3" s="57">
        <v>-2.0583573841136085E-2</v>
      </c>
      <c r="AI3" s="57">
        <v>-9.6294789695487507E-3</v>
      </c>
      <c r="AJ3" s="58">
        <v>-9.3430548660878576E-2</v>
      </c>
      <c r="AL3" s="53">
        <v>1.1102230246251565E-16</v>
      </c>
      <c r="AN3" t="s">
        <v>104</v>
      </c>
      <c r="AO3" s="65" t="s">
        <v>113</v>
      </c>
      <c r="AP3" s="65" t="s">
        <v>114</v>
      </c>
      <c r="AQ3" s="65" t="s">
        <v>55</v>
      </c>
    </row>
    <row r="4" spans="16:43" x14ac:dyDescent="0.25">
      <c r="P4" s="50" t="s">
        <v>115</v>
      </c>
      <c r="Q4" s="50">
        <v>0.24781009866317796</v>
      </c>
      <c r="R4" s="50">
        <v>1.4553500086621416</v>
      </c>
      <c r="S4" s="50">
        <v>2.8993663594121647E-2</v>
      </c>
      <c r="T4" s="50">
        <v>0.8647936681108882</v>
      </c>
      <c r="U4" s="50">
        <v>1.2812166043446869</v>
      </c>
      <c r="V4" s="50" t="s">
        <v>104</v>
      </c>
      <c r="W4" s="50" t="s">
        <v>104</v>
      </c>
      <c r="Y4" t="s">
        <v>116</v>
      </c>
      <c r="Z4" s="54">
        <v>-98.012729219055274</v>
      </c>
      <c r="AB4" s="59">
        <v>-1.2581101299589293E-2</v>
      </c>
      <c r="AC4" s="50">
        <v>2.7970362457799828E-4</v>
      </c>
      <c r="AD4" s="50">
        <v>1.5393800765364324E-4</v>
      </c>
      <c r="AE4" s="50">
        <v>9.3123588099848151E-4</v>
      </c>
      <c r="AF4" s="50">
        <v>4.3168697124835228E-4</v>
      </c>
      <c r="AG4" s="50">
        <v>-3.3065935836028193E-3</v>
      </c>
      <c r="AH4" s="50">
        <v>-1.2008381758181427E-4</v>
      </c>
      <c r="AI4" s="50">
        <v>5.8599601225215872E-5</v>
      </c>
      <c r="AJ4" s="60">
        <v>-1.7984616606170438E-3</v>
      </c>
      <c r="AL4" s="54">
        <v>-1.1013412404281553E-13</v>
      </c>
      <c r="AN4" t="s">
        <v>117</v>
      </c>
      <c r="AO4" s="56">
        <v>83</v>
      </c>
      <c r="AP4" s="58">
        <v>26</v>
      </c>
      <c r="AQ4">
        <v>109</v>
      </c>
    </row>
    <row r="5" spans="16:43" x14ac:dyDescent="0.25">
      <c r="P5" s="50" t="s">
        <v>34</v>
      </c>
      <c r="Q5" s="50">
        <v>4.4517029652168916E-2</v>
      </c>
      <c r="R5" s="50">
        <v>1.6724342276394643E-2</v>
      </c>
      <c r="S5" s="50">
        <v>7.0852350663744437</v>
      </c>
      <c r="T5" s="50">
        <v>7.7721623757814884E-3</v>
      </c>
      <c r="U5" s="50">
        <v>1.0455227814481536</v>
      </c>
      <c r="V5" s="50">
        <v>1.0118070808537383</v>
      </c>
      <c r="W5" s="50">
        <v>1.0803619654497152</v>
      </c>
      <c r="Y5" t="s">
        <v>118</v>
      </c>
      <c r="Z5" s="54">
        <v>27.389030631137103</v>
      </c>
      <c r="AB5" s="59">
        <v>-4.3583432666175599E-2</v>
      </c>
      <c r="AC5" s="50">
        <v>1.5393800765364939E-4</v>
      </c>
      <c r="AD5" s="50">
        <v>3.3255643944808386E-2</v>
      </c>
      <c r="AE5" s="50">
        <v>3.0697897046767873E-3</v>
      </c>
      <c r="AF5" s="50">
        <v>-2.2507463446638366E-3</v>
      </c>
      <c r="AG5" s="50">
        <v>-5.8420177464402669E-3</v>
      </c>
      <c r="AH5" s="50">
        <v>-1.9145174266597886E-3</v>
      </c>
      <c r="AI5" s="50">
        <v>1.0512819355568124E-3</v>
      </c>
      <c r="AJ5" s="60">
        <v>2.0413687441116449E-2</v>
      </c>
      <c r="AL5" s="54">
        <v>-5.773159728050814E-15</v>
      </c>
      <c r="AN5" t="s">
        <v>119</v>
      </c>
      <c r="AO5" s="61">
        <v>13</v>
      </c>
      <c r="AP5" s="63">
        <v>28</v>
      </c>
      <c r="AQ5">
        <v>41</v>
      </c>
    </row>
    <row r="6" spans="16:43" x14ac:dyDescent="0.25">
      <c r="P6" s="50" t="s">
        <v>22</v>
      </c>
      <c r="Q6" s="50">
        <v>-0.12076196131558148</v>
      </c>
      <c r="R6" s="50">
        <v>0.18236130056787955</v>
      </c>
      <c r="S6" s="50">
        <v>0.43852560260113677</v>
      </c>
      <c r="T6" s="50">
        <v>0.50783494394450668</v>
      </c>
      <c r="U6" s="50">
        <v>0.88624489505537118</v>
      </c>
      <c r="V6" s="50">
        <v>0.61990840693732641</v>
      </c>
      <c r="W6" s="50">
        <v>1.2670097795449222</v>
      </c>
      <c r="Y6" t="s">
        <v>57</v>
      </c>
      <c r="Z6" s="54">
        <v>8</v>
      </c>
      <c r="AB6" s="59">
        <v>-0.12860256059709466</v>
      </c>
      <c r="AC6" s="50">
        <v>9.3123588099848021E-4</v>
      </c>
      <c r="AD6" s="50">
        <v>3.0697897046767183E-3</v>
      </c>
      <c r="AE6" s="50">
        <v>0.10153965773810761</v>
      </c>
      <c r="AF6" s="50">
        <v>1.5947174437160708E-2</v>
      </c>
      <c r="AG6" s="50">
        <v>-1.6114100072993992E-2</v>
      </c>
      <c r="AH6" s="50">
        <v>-1.9586218870458697E-3</v>
      </c>
      <c r="AI6" s="50">
        <v>2.7429243319540401E-3</v>
      </c>
      <c r="AJ6" s="60">
        <v>-1.6466806335852034E-2</v>
      </c>
      <c r="AL6" s="54">
        <v>-1.2750217548429532E-15</v>
      </c>
      <c r="AN6" t="s">
        <v>55</v>
      </c>
      <c r="AO6">
        <v>96</v>
      </c>
      <c r="AP6">
        <v>54</v>
      </c>
      <c r="AQ6">
        <v>150</v>
      </c>
    </row>
    <row r="7" spans="16:43" x14ac:dyDescent="0.25">
      <c r="P7" s="50" t="s">
        <v>12</v>
      </c>
      <c r="Q7" s="50">
        <v>0.65774877236697082</v>
      </c>
      <c r="R7" s="50">
        <v>0.31865287969530093</v>
      </c>
      <c r="S7" s="50">
        <v>4.260733758489808</v>
      </c>
      <c r="T7" s="50">
        <v>3.9003070928125827E-2</v>
      </c>
      <c r="U7" s="50">
        <v>1.9304415755464126</v>
      </c>
      <c r="V7" s="50">
        <v>1.0337578950253881</v>
      </c>
      <c r="W7" s="50">
        <v>3.6049104868085133</v>
      </c>
      <c r="Y7" t="s">
        <v>108</v>
      </c>
      <c r="Z7" s="54">
        <v>6.055142255401158E-4</v>
      </c>
      <c r="AB7" s="59">
        <v>-6.896842923475012E-2</v>
      </c>
      <c r="AC7" s="50">
        <v>4.3168697124834968E-4</v>
      </c>
      <c r="AD7" s="50">
        <v>-2.25074634466387E-3</v>
      </c>
      <c r="AE7" s="50">
        <v>1.5947174437160695E-2</v>
      </c>
      <c r="AF7" s="50">
        <v>2.1002585187535408E-2</v>
      </c>
      <c r="AG7" s="50">
        <v>7.8707966944585352E-3</v>
      </c>
      <c r="AH7" s="50">
        <v>-5.7452208885591812E-4</v>
      </c>
      <c r="AI7" s="50">
        <v>5.4561940103220214E-4</v>
      </c>
      <c r="AJ7" s="60">
        <v>-9.3826205580012732E-3</v>
      </c>
      <c r="AL7" s="54">
        <v>-8.7707618945387367E-15</v>
      </c>
      <c r="AN7" t="s">
        <v>120</v>
      </c>
      <c r="AO7">
        <v>0.86458333333333337</v>
      </c>
      <c r="AP7">
        <v>0.51851851851851849</v>
      </c>
      <c r="AQ7">
        <v>0.74</v>
      </c>
    </row>
    <row r="8" spans="16:43" x14ac:dyDescent="0.25">
      <c r="P8" s="50" t="s">
        <v>16</v>
      </c>
      <c r="Q8" s="50">
        <v>0.33300536801174285</v>
      </c>
      <c r="R8" s="50">
        <v>0.14492268693181018</v>
      </c>
      <c r="S8" s="50">
        <v>5.2799488317489791</v>
      </c>
      <c r="T8" s="50">
        <v>2.1572381909174765E-2</v>
      </c>
      <c r="U8" s="50">
        <v>1.3951547876569859</v>
      </c>
      <c r="V8" s="50">
        <v>1.0501805702835583</v>
      </c>
      <c r="W8" s="50">
        <v>1.8534497176963083</v>
      </c>
      <c r="Y8" t="s">
        <v>121</v>
      </c>
      <c r="Z8" s="54">
        <v>0.13972180373593879</v>
      </c>
      <c r="AB8" s="59">
        <v>5.2380488191036793E-2</v>
      </c>
      <c r="AC8" s="50">
        <v>-3.3065935836028254E-3</v>
      </c>
      <c r="AD8" s="50">
        <v>-5.8420177464401724E-3</v>
      </c>
      <c r="AE8" s="50">
        <v>-1.6114100072993999E-2</v>
      </c>
      <c r="AF8" s="50">
        <v>7.8707966944584831E-3</v>
      </c>
      <c r="AG8" s="50">
        <v>0.21710137159929854</v>
      </c>
      <c r="AH8" s="50">
        <v>2.7175607161736316E-3</v>
      </c>
      <c r="AI8" s="50">
        <v>-5.1056285131360988E-3</v>
      </c>
      <c r="AJ8" s="60">
        <v>-1.9934681371708361E-2</v>
      </c>
      <c r="AL8" s="54">
        <v>-1.3322676295501878E-15</v>
      </c>
    </row>
    <row r="9" spans="16:43" x14ac:dyDescent="0.25">
      <c r="P9" s="50" t="s">
        <v>19</v>
      </c>
      <c r="Q9" s="50">
        <v>-0.58204990766464293</v>
      </c>
      <c r="R9" s="50">
        <v>0.46594138214940611</v>
      </c>
      <c r="S9" s="50">
        <v>1.5604788330757526</v>
      </c>
      <c r="T9" s="50">
        <v>0.21159512367712541</v>
      </c>
      <c r="U9" s="50">
        <v>0.5587518021894099</v>
      </c>
      <c r="V9" s="50">
        <v>0.22418621946827369</v>
      </c>
      <c r="W9" s="50">
        <v>1.3926082396607602</v>
      </c>
      <c r="Y9" t="s">
        <v>122</v>
      </c>
      <c r="Z9" s="54">
        <v>0.1668932864696242</v>
      </c>
      <c r="AB9" s="59">
        <v>-2.0583573841135974E-2</v>
      </c>
      <c r="AC9" s="50">
        <v>-1.2008381758181679E-4</v>
      </c>
      <c r="AD9" s="50">
        <v>-1.9145174266597764E-3</v>
      </c>
      <c r="AE9" s="50">
        <v>-1.9586218870458762E-3</v>
      </c>
      <c r="AF9" s="50">
        <v>-5.7452208885592679E-4</v>
      </c>
      <c r="AG9" s="50">
        <v>2.7175607161736442E-3</v>
      </c>
      <c r="AH9" s="50">
        <v>9.7237015605836172E-4</v>
      </c>
      <c r="AI9" s="50">
        <v>-5.5885295378218201E-4</v>
      </c>
      <c r="AJ9" s="60">
        <v>5.0699827340749352E-3</v>
      </c>
      <c r="AL9" s="54">
        <v>-1.2168044349891716E-13</v>
      </c>
      <c r="AN9" t="s">
        <v>102</v>
      </c>
      <c r="AO9" s="64">
        <v>0.5</v>
      </c>
    </row>
    <row r="10" spans="16:43" x14ac:dyDescent="0.25">
      <c r="P10" s="50" t="s">
        <v>20</v>
      </c>
      <c r="Q10" s="50">
        <v>-9.3904995778541195E-2</v>
      </c>
      <c r="R10" s="50">
        <v>3.118285035172973E-2</v>
      </c>
      <c r="S10" s="50">
        <v>9.0687154240863901</v>
      </c>
      <c r="T10" s="50">
        <v>2.6001966730310189E-3</v>
      </c>
      <c r="U10" s="50">
        <v>0.91036924705404709</v>
      </c>
      <c r="V10" s="50">
        <v>0.85639611440500973</v>
      </c>
      <c r="W10" s="50">
        <v>0.96774395871418795</v>
      </c>
      <c r="Y10" t="s">
        <v>123</v>
      </c>
      <c r="Z10" s="54">
        <v>0.22883253635736667</v>
      </c>
      <c r="AB10" s="59">
        <v>-9.6294789695487871E-3</v>
      </c>
      <c r="AC10" s="50">
        <v>5.8599601225217323E-5</v>
      </c>
      <c r="AD10" s="50">
        <v>1.0512819355567987E-3</v>
      </c>
      <c r="AE10" s="50">
        <v>2.7429243319540418E-3</v>
      </c>
      <c r="AF10" s="50">
        <v>5.4561940103220376E-4</v>
      </c>
      <c r="AG10" s="50">
        <v>-5.1056285131361213E-3</v>
      </c>
      <c r="AH10" s="50">
        <v>-5.588529537821819E-4</v>
      </c>
      <c r="AI10" s="50">
        <v>3.2284333072693655E-3</v>
      </c>
      <c r="AJ10" s="60">
        <v>-1.3796362136473464E-2</v>
      </c>
      <c r="AL10" s="54">
        <v>-2.8421709430404007E-14</v>
      </c>
    </row>
    <row r="11" spans="16:43" x14ac:dyDescent="0.25">
      <c r="P11" s="50" t="s">
        <v>21</v>
      </c>
      <c r="Q11" s="50">
        <v>0.12085486670732816</v>
      </c>
      <c r="R11" s="50">
        <v>5.6819304001979765E-2</v>
      </c>
      <c r="S11" s="50">
        <v>4.5241445050013178</v>
      </c>
      <c r="T11" s="50">
        <v>3.3419780355411599E-2</v>
      </c>
      <c r="U11" s="50">
        <v>1.1284611232035384</v>
      </c>
      <c r="V11" s="50">
        <v>1.0095362603426918</v>
      </c>
      <c r="W11" s="50">
        <v>1.26139551059763</v>
      </c>
      <c r="Y11" t="s">
        <v>124</v>
      </c>
      <c r="Z11" s="54">
        <v>186.63642780697344</v>
      </c>
      <c r="AB11" s="61">
        <v>-9.3430548660877008E-2</v>
      </c>
      <c r="AC11" s="62">
        <v>-1.7984616606170566E-3</v>
      </c>
      <c r="AD11" s="62">
        <v>2.0413687441116615E-2</v>
      </c>
      <c r="AE11" s="62">
        <v>-1.646680633585201E-2</v>
      </c>
      <c r="AF11" s="62">
        <v>-9.3826205580012992E-3</v>
      </c>
      <c r="AG11" s="62">
        <v>-1.9934681371708382E-2</v>
      </c>
      <c r="AH11" s="62">
        <v>5.0699827340748979E-3</v>
      </c>
      <c r="AI11" s="62">
        <v>-1.379636213647344E-2</v>
      </c>
      <c r="AJ11" s="63">
        <v>0.26540092876961879</v>
      </c>
      <c r="AL11" s="55">
        <v>-1.4432899320127035E-15</v>
      </c>
      <c r="AN11" t="s">
        <v>103</v>
      </c>
      <c r="AO11" s="64">
        <v>0.75327932098765438</v>
      </c>
    </row>
    <row r="12" spans="16:43" x14ac:dyDescent="0.25">
      <c r="P12" s="51" t="s">
        <v>33</v>
      </c>
      <c r="Q12" s="51">
        <v>-1.5256058594866788</v>
      </c>
      <c r="R12" s="51">
        <v>0.51517077631560171</v>
      </c>
      <c r="S12" s="51">
        <v>8.7696499378886603</v>
      </c>
      <c r="T12" s="51">
        <v>3.0628422656663323E-3</v>
      </c>
      <c r="U12" s="51">
        <v>0.2174892490159798</v>
      </c>
      <c r="V12" s="51">
        <v>7.923619896413607E-2</v>
      </c>
      <c r="W12" s="51">
        <v>0.59696923951317427</v>
      </c>
      <c r="Y12" t="s">
        <v>125</v>
      </c>
      <c r="Z12" s="55">
        <v>213.73214545383973</v>
      </c>
    </row>
    <row r="15" spans="16:43" x14ac:dyDescent="0.25">
      <c r="S15" s="50" t="s">
        <v>291</v>
      </c>
    </row>
    <row r="39" spans="1:9" ht="15.75" x14ac:dyDescent="0.25">
      <c r="A39" s="11" t="s">
        <v>34</v>
      </c>
      <c r="B39" s="11" t="s">
        <v>22</v>
      </c>
      <c r="C39" s="11" t="s">
        <v>12</v>
      </c>
      <c r="D39" s="11" t="s">
        <v>16</v>
      </c>
      <c r="E39" s="11" t="s">
        <v>19</v>
      </c>
      <c r="F39" s="11" t="s">
        <v>20</v>
      </c>
      <c r="G39" s="11" t="s">
        <v>21</v>
      </c>
      <c r="H39" s="11" t="s">
        <v>33</v>
      </c>
      <c r="I39" s="11" t="s">
        <v>18</v>
      </c>
    </row>
    <row r="40" spans="1:9" ht="15.75" x14ac:dyDescent="0.25">
      <c r="A40" s="2">
        <v>60</v>
      </c>
      <c r="B40" s="2">
        <v>2</v>
      </c>
      <c r="C40" s="5">
        <v>0.71199999999999997</v>
      </c>
      <c r="D40" s="2">
        <v>3</v>
      </c>
      <c r="E40" s="9">
        <v>0</v>
      </c>
      <c r="F40" s="2">
        <v>33</v>
      </c>
      <c r="G40" s="2">
        <v>12</v>
      </c>
      <c r="H40">
        <v>1</v>
      </c>
      <c r="I40" s="2">
        <v>1</v>
      </c>
    </row>
    <row r="41" spans="1:9" ht="15.75" x14ac:dyDescent="0.25">
      <c r="A41" s="2">
        <v>69</v>
      </c>
      <c r="B41" s="2">
        <v>1</v>
      </c>
      <c r="C41" s="5">
        <v>9.0999999999999998E-2</v>
      </c>
      <c r="D41" s="2">
        <v>3</v>
      </c>
      <c r="E41" s="9">
        <v>0</v>
      </c>
      <c r="F41" s="2">
        <v>33</v>
      </c>
      <c r="G41" s="2">
        <v>16</v>
      </c>
      <c r="H41">
        <v>1</v>
      </c>
      <c r="I41" s="2">
        <v>1</v>
      </c>
    </row>
    <row r="42" spans="1:9" ht="15.75" x14ac:dyDescent="0.25">
      <c r="A42" s="2">
        <v>79</v>
      </c>
      <c r="B42" s="2">
        <v>2</v>
      </c>
      <c r="C42" s="5">
        <v>1.72</v>
      </c>
      <c r="D42" s="2">
        <v>1</v>
      </c>
      <c r="E42" s="9">
        <v>1</v>
      </c>
      <c r="F42" s="2">
        <v>40</v>
      </c>
      <c r="G42" s="2">
        <v>13</v>
      </c>
      <c r="H42">
        <v>1</v>
      </c>
      <c r="I42" s="2">
        <v>1</v>
      </c>
    </row>
    <row r="43" spans="1:9" ht="15.75" x14ac:dyDescent="0.25">
      <c r="A43" s="2">
        <v>66</v>
      </c>
      <c r="B43" s="2">
        <v>2</v>
      </c>
      <c r="C43" s="5">
        <v>1.3720000000000001</v>
      </c>
      <c r="D43" s="2">
        <v>1</v>
      </c>
      <c r="E43" s="9">
        <v>1</v>
      </c>
      <c r="F43" s="2">
        <v>29</v>
      </c>
      <c r="G43" s="2">
        <v>10</v>
      </c>
      <c r="H43">
        <v>0</v>
      </c>
      <c r="I43" s="2">
        <v>1</v>
      </c>
    </row>
    <row r="44" spans="1:9" ht="15.75" x14ac:dyDescent="0.25">
      <c r="A44" s="2">
        <v>51</v>
      </c>
      <c r="B44" s="2">
        <v>3</v>
      </c>
      <c r="C44" s="5">
        <v>0.93500000000000005</v>
      </c>
      <c r="D44" s="2">
        <v>4</v>
      </c>
      <c r="E44" s="9">
        <v>0</v>
      </c>
      <c r="F44" s="2">
        <v>36</v>
      </c>
      <c r="G44" s="2">
        <v>4</v>
      </c>
      <c r="H44">
        <v>0</v>
      </c>
      <c r="I44" s="2">
        <v>1</v>
      </c>
    </row>
    <row r="45" spans="1:9" ht="15.75" x14ac:dyDescent="0.25">
      <c r="A45" s="2">
        <v>62</v>
      </c>
      <c r="B45" s="2">
        <v>4</v>
      </c>
      <c r="C45" s="5">
        <v>2.0190000000000001</v>
      </c>
      <c r="D45" s="2">
        <v>0</v>
      </c>
      <c r="E45" s="9">
        <v>1</v>
      </c>
      <c r="F45" s="2">
        <v>32</v>
      </c>
      <c r="G45" s="2">
        <v>15</v>
      </c>
      <c r="H45">
        <v>1</v>
      </c>
      <c r="I45" s="2">
        <v>1</v>
      </c>
    </row>
    <row r="46" spans="1:9" ht="15.75" x14ac:dyDescent="0.25">
      <c r="A46" s="2">
        <v>61</v>
      </c>
      <c r="B46" s="2">
        <v>3</v>
      </c>
      <c r="C46" s="5">
        <v>0.66200000000000003</v>
      </c>
      <c r="D46" s="2">
        <v>2</v>
      </c>
      <c r="E46" s="9">
        <v>1</v>
      </c>
      <c r="F46" s="2">
        <v>52</v>
      </c>
      <c r="G46" s="2">
        <v>15</v>
      </c>
      <c r="H46">
        <v>0</v>
      </c>
      <c r="I46" s="2">
        <v>1</v>
      </c>
    </row>
    <row r="47" spans="1:9" ht="15.75" x14ac:dyDescent="0.25">
      <c r="A47" s="2">
        <v>59</v>
      </c>
      <c r="B47" s="2">
        <v>3</v>
      </c>
      <c r="C47" s="5">
        <v>0.7</v>
      </c>
      <c r="D47" s="2">
        <v>2</v>
      </c>
      <c r="E47" s="9">
        <v>0</v>
      </c>
      <c r="F47" s="2">
        <v>41</v>
      </c>
      <c r="G47" s="2">
        <v>4</v>
      </c>
      <c r="H47">
        <v>0</v>
      </c>
      <c r="I47" s="2">
        <v>1</v>
      </c>
    </row>
    <row r="48" spans="1:9" ht="15.75" x14ac:dyDescent="0.25">
      <c r="A48" s="2">
        <v>65</v>
      </c>
      <c r="B48" s="2">
        <v>5</v>
      </c>
      <c r="C48" s="5">
        <v>0.93700000000000006</v>
      </c>
      <c r="D48" s="2">
        <v>4</v>
      </c>
      <c r="E48" s="9">
        <v>1</v>
      </c>
      <c r="F48" s="2">
        <v>31</v>
      </c>
      <c r="G48" s="2">
        <v>12</v>
      </c>
      <c r="H48">
        <v>1</v>
      </c>
      <c r="I48" s="2">
        <v>0</v>
      </c>
    </row>
    <row r="49" spans="1:9" ht="15.75" x14ac:dyDescent="0.25">
      <c r="A49" s="2">
        <v>55</v>
      </c>
      <c r="B49" s="2">
        <v>2</v>
      </c>
      <c r="C49" s="5">
        <v>6.5000000000000002E-2</v>
      </c>
      <c r="D49" s="2">
        <v>3</v>
      </c>
      <c r="E49" s="9">
        <v>0</v>
      </c>
      <c r="F49" s="2">
        <v>42</v>
      </c>
      <c r="G49" s="2">
        <v>13</v>
      </c>
      <c r="H49">
        <v>1</v>
      </c>
      <c r="I49" s="2">
        <v>0</v>
      </c>
    </row>
    <row r="50" spans="1:9" ht="15.75" x14ac:dyDescent="0.25">
      <c r="A50" s="2">
        <v>65</v>
      </c>
      <c r="B50" s="2">
        <v>2</v>
      </c>
      <c r="C50" s="5">
        <v>2.1440000000000001</v>
      </c>
      <c r="D50" s="2">
        <v>2</v>
      </c>
      <c r="E50" s="9">
        <v>0</v>
      </c>
      <c r="F50" s="2">
        <v>32</v>
      </c>
      <c r="G50" s="2">
        <v>8</v>
      </c>
      <c r="H50">
        <v>1</v>
      </c>
      <c r="I50" s="2">
        <v>1</v>
      </c>
    </row>
    <row r="51" spans="1:9" ht="15.75" x14ac:dyDescent="0.25">
      <c r="A51" s="2">
        <v>74</v>
      </c>
      <c r="B51" s="2">
        <v>5</v>
      </c>
      <c r="C51" s="5">
        <v>0.248</v>
      </c>
      <c r="D51" s="2">
        <v>1</v>
      </c>
      <c r="E51" s="9">
        <v>1</v>
      </c>
      <c r="F51" s="2">
        <v>39</v>
      </c>
      <c r="G51" s="2">
        <v>21</v>
      </c>
      <c r="H51">
        <v>1</v>
      </c>
      <c r="I51" s="2">
        <v>1</v>
      </c>
    </row>
    <row r="52" spans="1:9" ht="15.75" x14ac:dyDescent="0.25">
      <c r="A52" s="2">
        <v>43</v>
      </c>
      <c r="B52" s="2">
        <v>3</v>
      </c>
      <c r="C52" s="5">
        <v>1.607</v>
      </c>
      <c r="D52" s="2">
        <v>1</v>
      </c>
      <c r="E52" s="9">
        <v>0</v>
      </c>
      <c r="F52" s="2">
        <v>45</v>
      </c>
      <c r="G52" s="2">
        <v>8</v>
      </c>
      <c r="H52">
        <v>0</v>
      </c>
      <c r="I52" s="2">
        <v>0</v>
      </c>
    </row>
    <row r="53" spans="1:9" ht="15.75" x14ac:dyDescent="0.25">
      <c r="A53" s="2">
        <v>78</v>
      </c>
      <c r="B53" s="2">
        <v>4</v>
      </c>
      <c r="C53" s="5">
        <v>1.6240000000000001</v>
      </c>
      <c r="D53" s="2">
        <v>5</v>
      </c>
      <c r="E53" s="9">
        <v>0</v>
      </c>
      <c r="F53" s="2">
        <v>39</v>
      </c>
      <c r="G53" s="2">
        <v>11</v>
      </c>
      <c r="H53">
        <v>0</v>
      </c>
      <c r="I53" s="2">
        <v>1</v>
      </c>
    </row>
    <row r="54" spans="1:9" ht="15.75" x14ac:dyDescent="0.25">
      <c r="A54" s="2">
        <v>67</v>
      </c>
      <c r="B54" s="2">
        <v>1</v>
      </c>
      <c r="C54" s="5">
        <v>0.05</v>
      </c>
      <c r="D54" s="2">
        <v>4</v>
      </c>
      <c r="E54" s="9">
        <v>1</v>
      </c>
      <c r="F54" s="2">
        <v>31</v>
      </c>
      <c r="G54" s="2">
        <v>13</v>
      </c>
      <c r="H54">
        <v>1</v>
      </c>
      <c r="I54" s="2">
        <v>0</v>
      </c>
    </row>
    <row r="55" spans="1:9" ht="15.75" x14ac:dyDescent="0.25">
      <c r="A55" s="2">
        <v>62</v>
      </c>
      <c r="B55" s="2">
        <v>3</v>
      </c>
      <c r="C55" s="5">
        <v>0.58799999999999997</v>
      </c>
      <c r="D55" s="2">
        <v>4</v>
      </c>
      <c r="E55" s="9">
        <v>1</v>
      </c>
      <c r="F55" s="2">
        <v>41</v>
      </c>
      <c r="G55" s="2">
        <v>10</v>
      </c>
      <c r="H55">
        <v>1</v>
      </c>
      <c r="I55" s="2">
        <v>1</v>
      </c>
    </row>
    <row r="56" spans="1:9" ht="15.75" x14ac:dyDescent="0.25">
      <c r="A56" s="2">
        <v>99</v>
      </c>
      <c r="B56" s="2">
        <v>2</v>
      </c>
      <c r="C56" s="5">
        <v>1.76</v>
      </c>
      <c r="D56" s="2">
        <v>4</v>
      </c>
      <c r="E56" s="9">
        <v>1</v>
      </c>
      <c r="F56" s="2">
        <v>38</v>
      </c>
      <c r="G56" s="2">
        <v>12</v>
      </c>
      <c r="H56">
        <v>1</v>
      </c>
      <c r="I56" s="2">
        <v>0</v>
      </c>
    </row>
    <row r="57" spans="1:9" ht="15.75" x14ac:dyDescent="0.25">
      <c r="A57" s="2">
        <v>67</v>
      </c>
      <c r="B57" s="2">
        <v>1</v>
      </c>
      <c r="C57" s="5">
        <v>4.4999999999999998E-2</v>
      </c>
      <c r="D57" s="2">
        <v>0</v>
      </c>
      <c r="E57" s="9">
        <v>1</v>
      </c>
      <c r="F57" s="2">
        <v>29</v>
      </c>
      <c r="G57" s="2">
        <v>13</v>
      </c>
      <c r="H57">
        <v>1</v>
      </c>
      <c r="I57" s="2">
        <v>1</v>
      </c>
    </row>
    <row r="58" spans="1:9" ht="15.75" x14ac:dyDescent="0.25">
      <c r="A58" s="2">
        <v>51</v>
      </c>
      <c r="B58" s="2">
        <v>2</v>
      </c>
      <c r="C58" s="5">
        <v>1</v>
      </c>
      <c r="D58" s="2">
        <v>3</v>
      </c>
      <c r="E58" s="9">
        <v>0</v>
      </c>
      <c r="F58" s="2">
        <v>34</v>
      </c>
      <c r="G58" s="2">
        <v>6</v>
      </c>
      <c r="H58">
        <v>0</v>
      </c>
      <c r="I58" s="2">
        <v>1</v>
      </c>
    </row>
    <row r="59" spans="1:9" ht="15.75" x14ac:dyDescent="0.25">
      <c r="A59" s="2">
        <v>71</v>
      </c>
      <c r="B59" s="2">
        <v>2</v>
      </c>
      <c r="C59" s="5">
        <v>0.121</v>
      </c>
      <c r="D59" s="2">
        <v>0</v>
      </c>
      <c r="E59" s="9">
        <v>1</v>
      </c>
      <c r="F59" s="2">
        <v>34</v>
      </c>
      <c r="G59" s="2">
        <v>8</v>
      </c>
      <c r="H59">
        <v>1</v>
      </c>
      <c r="I59" s="2">
        <v>0</v>
      </c>
    </row>
    <row r="60" spans="1:9" ht="15.75" x14ac:dyDescent="0.25">
      <c r="A60" s="2">
        <v>65</v>
      </c>
      <c r="B60" s="2">
        <v>3</v>
      </c>
      <c r="C60" s="5">
        <v>0.159</v>
      </c>
      <c r="D60" s="2">
        <v>2</v>
      </c>
      <c r="E60" s="9">
        <v>1</v>
      </c>
      <c r="F60" s="2">
        <v>47</v>
      </c>
      <c r="G60" s="2">
        <v>14</v>
      </c>
      <c r="H60">
        <v>1</v>
      </c>
      <c r="I60" s="2">
        <v>0</v>
      </c>
    </row>
    <row r="61" spans="1:9" ht="15.75" x14ac:dyDescent="0.25">
      <c r="A61" s="2">
        <v>86</v>
      </c>
      <c r="B61" s="2">
        <v>2</v>
      </c>
      <c r="C61" s="5">
        <v>2.2839999999999998</v>
      </c>
      <c r="D61" s="2">
        <v>0</v>
      </c>
      <c r="E61" s="9">
        <v>1</v>
      </c>
      <c r="F61" s="2">
        <v>38</v>
      </c>
      <c r="G61" s="2">
        <v>10</v>
      </c>
      <c r="H61">
        <v>1</v>
      </c>
      <c r="I61" s="2">
        <v>1</v>
      </c>
    </row>
    <row r="62" spans="1:9" ht="15.75" x14ac:dyDescent="0.25">
      <c r="A62" s="2">
        <v>51</v>
      </c>
      <c r="B62" s="2">
        <v>2</v>
      </c>
      <c r="C62" s="5">
        <v>0.79900000000000004</v>
      </c>
      <c r="D62" s="2">
        <v>6</v>
      </c>
      <c r="E62" s="9">
        <v>1</v>
      </c>
      <c r="F62" s="2">
        <v>34</v>
      </c>
      <c r="G62" s="2">
        <v>12</v>
      </c>
      <c r="H62">
        <v>0</v>
      </c>
      <c r="I62" s="2">
        <v>1</v>
      </c>
    </row>
    <row r="63" spans="1:9" ht="15.75" x14ac:dyDescent="0.25">
      <c r="A63" s="2">
        <v>56</v>
      </c>
      <c r="B63" s="2">
        <v>1</v>
      </c>
      <c r="C63" s="5">
        <v>0.91100000000000003</v>
      </c>
      <c r="D63" s="2">
        <v>2</v>
      </c>
      <c r="E63" s="9">
        <v>0</v>
      </c>
      <c r="F63" s="2">
        <v>30</v>
      </c>
      <c r="G63" s="2">
        <v>13</v>
      </c>
      <c r="H63">
        <v>1</v>
      </c>
      <c r="I63" s="2">
        <v>1</v>
      </c>
    </row>
    <row r="64" spans="1:9" ht="15.75" x14ac:dyDescent="0.25">
      <c r="A64" s="2">
        <v>60</v>
      </c>
      <c r="B64" s="2">
        <v>3</v>
      </c>
      <c r="C64" s="5">
        <v>0.81299999999999994</v>
      </c>
      <c r="D64" s="2">
        <v>3</v>
      </c>
      <c r="E64" s="9">
        <v>0</v>
      </c>
      <c r="F64" s="2">
        <v>44</v>
      </c>
      <c r="G64" s="2">
        <v>8</v>
      </c>
      <c r="H64">
        <v>0</v>
      </c>
      <c r="I64" s="2">
        <v>1</v>
      </c>
    </row>
    <row r="65" spans="1:9" ht="15.75" x14ac:dyDescent="0.25">
      <c r="A65" s="2">
        <v>40</v>
      </c>
      <c r="B65" s="2">
        <v>3</v>
      </c>
      <c r="C65" s="5">
        <v>0.97599999999999998</v>
      </c>
      <c r="D65" s="2">
        <v>2</v>
      </c>
      <c r="E65" s="9">
        <v>0</v>
      </c>
      <c r="F65" s="2">
        <v>37</v>
      </c>
      <c r="G65" s="2">
        <v>5</v>
      </c>
      <c r="H65">
        <v>0</v>
      </c>
      <c r="I65" s="2">
        <v>0</v>
      </c>
    </row>
    <row r="66" spans="1:9" ht="15.75" x14ac:dyDescent="0.25">
      <c r="A66" s="2">
        <v>85</v>
      </c>
      <c r="B66" s="2">
        <v>2</v>
      </c>
      <c r="C66" s="5">
        <v>1.86</v>
      </c>
      <c r="D66" s="2">
        <v>2</v>
      </c>
      <c r="E66" s="9">
        <v>1</v>
      </c>
      <c r="F66" s="2">
        <v>37</v>
      </c>
      <c r="G66" s="2">
        <v>13</v>
      </c>
      <c r="H66">
        <v>1</v>
      </c>
      <c r="I66" s="2">
        <v>1</v>
      </c>
    </row>
    <row r="67" spans="1:9" ht="15.75" x14ac:dyDescent="0.25">
      <c r="A67" s="2">
        <v>35</v>
      </c>
      <c r="B67" s="2">
        <v>6</v>
      </c>
      <c r="C67" s="5">
        <v>4.7E-2</v>
      </c>
      <c r="D67" s="2">
        <v>4</v>
      </c>
      <c r="E67" s="9">
        <v>0</v>
      </c>
      <c r="F67" s="2">
        <v>27</v>
      </c>
      <c r="G67" s="2">
        <v>5</v>
      </c>
      <c r="H67">
        <v>0</v>
      </c>
      <c r="I67" s="2">
        <v>1</v>
      </c>
    </row>
    <row r="68" spans="1:9" ht="15.75" x14ac:dyDescent="0.25">
      <c r="A68" s="2">
        <v>51</v>
      </c>
      <c r="B68" s="2">
        <v>2</v>
      </c>
      <c r="C68" s="5">
        <v>0.498</v>
      </c>
      <c r="D68" s="2">
        <v>4</v>
      </c>
      <c r="E68" s="9">
        <v>0</v>
      </c>
      <c r="F68" s="2">
        <v>30</v>
      </c>
      <c r="G68" s="2">
        <v>5</v>
      </c>
      <c r="H68">
        <v>0</v>
      </c>
      <c r="I68" s="2">
        <v>1</v>
      </c>
    </row>
    <row r="69" spans="1:9" ht="15.75" x14ac:dyDescent="0.25">
      <c r="A69" s="2">
        <v>102</v>
      </c>
      <c r="B69" s="2">
        <v>2</v>
      </c>
      <c r="C69" s="5">
        <v>8.4000000000000005E-2</v>
      </c>
      <c r="D69" s="2">
        <v>2</v>
      </c>
      <c r="E69" s="9">
        <v>1</v>
      </c>
      <c r="F69" s="2">
        <v>38</v>
      </c>
      <c r="G69" s="2">
        <v>11</v>
      </c>
      <c r="H69">
        <v>1</v>
      </c>
      <c r="I69" s="2">
        <v>1</v>
      </c>
    </row>
    <row r="70" spans="1:9" ht="15.75" x14ac:dyDescent="0.25">
      <c r="A70" s="2">
        <v>70</v>
      </c>
      <c r="B70" s="2">
        <v>3</v>
      </c>
      <c r="C70" s="5">
        <v>4.8000000000000001E-2</v>
      </c>
      <c r="D70" s="2">
        <v>4</v>
      </c>
      <c r="E70" s="9">
        <v>1</v>
      </c>
      <c r="F70" s="2">
        <v>35</v>
      </c>
      <c r="G70" s="2">
        <v>11</v>
      </c>
      <c r="H70">
        <v>0</v>
      </c>
      <c r="I70" s="2">
        <v>1</v>
      </c>
    </row>
    <row r="71" spans="1:9" ht="15.75" x14ac:dyDescent="0.25">
      <c r="A71" s="2">
        <v>61</v>
      </c>
      <c r="B71" s="2">
        <v>5</v>
      </c>
      <c r="C71" s="5">
        <v>0.96</v>
      </c>
      <c r="D71" s="2">
        <v>2</v>
      </c>
      <c r="E71" s="9">
        <v>1</v>
      </c>
      <c r="F71" s="2">
        <v>30</v>
      </c>
      <c r="G71" s="2">
        <v>10</v>
      </c>
      <c r="H71">
        <v>1</v>
      </c>
      <c r="I71" s="2">
        <v>1</v>
      </c>
    </row>
    <row r="72" spans="1:9" ht="15.75" x14ac:dyDescent="0.25">
      <c r="A72" s="2">
        <v>44</v>
      </c>
      <c r="B72" s="2">
        <v>2</v>
      </c>
      <c r="C72" s="5">
        <v>1.18</v>
      </c>
      <c r="D72" s="2">
        <v>2</v>
      </c>
      <c r="E72" s="9">
        <v>0</v>
      </c>
      <c r="F72" s="2">
        <v>34</v>
      </c>
      <c r="G72" s="2">
        <v>6</v>
      </c>
      <c r="H72">
        <v>0</v>
      </c>
      <c r="I72" s="2">
        <v>0</v>
      </c>
    </row>
    <row r="73" spans="1:9" ht="15.75" x14ac:dyDescent="0.25">
      <c r="A73" s="2">
        <v>98</v>
      </c>
      <c r="B73" s="2">
        <v>3</v>
      </c>
      <c r="C73" s="5">
        <v>0.97399999999999998</v>
      </c>
      <c r="D73" s="2">
        <v>1</v>
      </c>
      <c r="E73" s="9">
        <v>1</v>
      </c>
      <c r="F73" s="2">
        <v>37</v>
      </c>
      <c r="G73" s="2">
        <v>6</v>
      </c>
      <c r="H73">
        <v>0</v>
      </c>
      <c r="I73" s="2">
        <v>1</v>
      </c>
    </row>
    <row r="74" spans="1:9" ht="15.75" x14ac:dyDescent="0.25">
      <c r="A74" s="2">
        <v>53</v>
      </c>
      <c r="B74" s="2">
        <v>2</v>
      </c>
      <c r="C74" s="5">
        <v>1.3149999999999999</v>
      </c>
      <c r="D74" s="2">
        <v>1</v>
      </c>
      <c r="E74" s="9">
        <v>1</v>
      </c>
      <c r="F74" s="2">
        <v>35</v>
      </c>
      <c r="G74" s="2">
        <v>9</v>
      </c>
      <c r="H74">
        <v>0</v>
      </c>
      <c r="I74" s="2">
        <v>1</v>
      </c>
    </row>
    <row r="75" spans="1:9" ht="15.75" x14ac:dyDescent="0.25">
      <c r="A75" s="2">
        <v>44</v>
      </c>
      <c r="B75" s="2">
        <v>2</v>
      </c>
      <c r="C75" s="5">
        <v>0.97399999999999998</v>
      </c>
      <c r="D75" s="2">
        <v>3</v>
      </c>
      <c r="E75" s="9">
        <v>0</v>
      </c>
      <c r="F75" s="2">
        <v>33</v>
      </c>
      <c r="G75" s="2">
        <v>6</v>
      </c>
      <c r="H75">
        <v>1</v>
      </c>
      <c r="I75" s="2">
        <v>0</v>
      </c>
    </row>
    <row r="76" spans="1:9" ht="15.75" x14ac:dyDescent="0.25">
      <c r="A76" s="2">
        <v>58</v>
      </c>
      <c r="B76" s="2">
        <v>2</v>
      </c>
      <c r="C76" s="5">
        <v>0.16700000000000001</v>
      </c>
      <c r="D76" s="2">
        <v>1</v>
      </c>
      <c r="E76" s="9">
        <v>0</v>
      </c>
      <c r="F76" s="2">
        <v>39</v>
      </c>
      <c r="G76" s="2">
        <v>10</v>
      </c>
      <c r="H76">
        <v>0</v>
      </c>
      <c r="I76" s="2">
        <v>0</v>
      </c>
    </row>
    <row r="77" spans="1:9" ht="15.75" x14ac:dyDescent="0.25">
      <c r="A77" s="2">
        <v>60</v>
      </c>
      <c r="B77" s="2">
        <v>4</v>
      </c>
      <c r="C77" s="5">
        <v>0.93700000000000006</v>
      </c>
      <c r="D77" s="2">
        <v>3</v>
      </c>
      <c r="E77" s="9">
        <v>0</v>
      </c>
      <c r="F77" s="2">
        <v>59</v>
      </c>
      <c r="G77" s="2">
        <v>15</v>
      </c>
      <c r="H77">
        <v>0</v>
      </c>
      <c r="I77" s="2">
        <v>1</v>
      </c>
    </row>
    <row r="78" spans="1:9" ht="15.75" x14ac:dyDescent="0.25">
      <c r="A78" s="2">
        <v>54</v>
      </c>
      <c r="B78" s="2">
        <v>5</v>
      </c>
      <c r="C78" s="5">
        <v>4.5999999999999999E-2</v>
      </c>
      <c r="D78" s="2">
        <v>0</v>
      </c>
      <c r="E78" s="9">
        <v>1</v>
      </c>
      <c r="F78" s="2">
        <v>30</v>
      </c>
      <c r="G78" s="2">
        <v>13</v>
      </c>
      <c r="H78">
        <v>0</v>
      </c>
      <c r="I78" s="2">
        <v>1</v>
      </c>
    </row>
    <row r="79" spans="1:9" ht="15.75" x14ac:dyDescent="0.25">
      <c r="A79" s="2">
        <v>48</v>
      </c>
      <c r="B79" s="2">
        <v>6</v>
      </c>
      <c r="C79" s="8">
        <v>1.7999999999999999E-2</v>
      </c>
      <c r="D79" s="1">
        <v>2</v>
      </c>
      <c r="E79" s="9">
        <v>0</v>
      </c>
      <c r="F79" s="2">
        <v>28</v>
      </c>
      <c r="G79" s="2">
        <v>1</v>
      </c>
      <c r="H79">
        <v>0</v>
      </c>
      <c r="I79" s="2">
        <v>0</v>
      </c>
    </row>
    <row r="80" spans="1:9" ht="15.75" x14ac:dyDescent="0.25">
      <c r="A80" s="2">
        <v>53</v>
      </c>
      <c r="B80" s="2">
        <v>2</v>
      </c>
      <c r="C80" s="5">
        <v>0.84</v>
      </c>
      <c r="D80" s="2">
        <v>3</v>
      </c>
      <c r="E80" s="9">
        <v>0</v>
      </c>
      <c r="F80" s="2">
        <v>36</v>
      </c>
      <c r="G80" s="2">
        <v>9</v>
      </c>
      <c r="H80">
        <v>1</v>
      </c>
      <c r="I80" s="2">
        <v>1</v>
      </c>
    </row>
    <row r="81" spans="1:9" ht="15.75" x14ac:dyDescent="0.25">
      <c r="A81" s="2">
        <v>88</v>
      </c>
      <c r="B81" s="2">
        <v>3</v>
      </c>
      <c r="C81" s="5">
        <v>1</v>
      </c>
      <c r="D81" s="2">
        <v>2</v>
      </c>
      <c r="E81" s="9">
        <v>0</v>
      </c>
      <c r="F81" s="2">
        <v>40</v>
      </c>
      <c r="G81" s="2">
        <v>8</v>
      </c>
      <c r="H81">
        <v>0</v>
      </c>
      <c r="I81" s="2">
        <v>1</v>
      </c>
    </row>
    <row r="82" spans="1:9" ht="15.75" x14ac:dyDescent="0.25">
      <c r="A82" s="2">
        <v>59</v>
      </c>
      <c r="B82" s="2">
        <v>5</v>
      </c>
      <c r="C82" s="5">
        <v>1.159</v>
      </c>
      <c r="D82" s="2">
        <v>1</v>
      </c>
      <c r="E82" s="9">
        <v>0</v>
      </c>
      <c r="F82" s="2">
        <v>43</v>
      </c>
      <c r="G82" s="2">
        <v>15</v>
      </c>
      <c r="H82">
        <v>0</v>
      </c>
      <c r="I82" s="2">
        <v>1</v>
      </c>
    </row>
    <row r="83" spans="1:9" ht="15.75" x14ac:dyDescent="0.25">
      <c r="A83" s="2">
        <v>117</v>
      </c>
      <c r="B83" s="2">
        <v>3</v>
      </c>
      <c r="C83" s="5">
        <v>0.104</v>
      </c>
      <c r="D83" s="2">
        <v>2</v>
      </c>
      <c r="E83" s="9">
        <v>1</v>
      </c>
      <c r="F83" s="2">
        <v>52</v>
      </c>
      <c r="G83" s="2">
        <v>15</v>
      </c>
      <c r="H83">
        <v>0</v>
      </c>
      <c r="I83" s="2">
        <v>1</v>
      </c>
    </row>
    <row r="84" spans="1:9" ht="15.75" x14ac:dyDescent="0.25">
      <c r="A84" s="2">
        <v>83</v>
      </c>
      <c r="B84" s="2">
        <v>3</v>
      </c>
      <c r="C84" s="5">
        <v>0.93600000000000005</v>
      </c>
      <c r="D84" s="2">
        <v>2</v>
      </c>
      <c r="E84" s="9">
        <v>0</v>
      </c>
      <c r="F84" s="2">
        <v>45</v>
      </c>
      <c r="G84" s="2">
        <v>9</v>
      </c>
      <c r="H84">
        <v>0</v>
      </c>
      <c r="I84" s="2">
        <v>1</v>
      </c>
    </row>
    <row r="85" spans="1:9" ht="15.75" x14ac:dyDescent="0.25">
      <c r="A85" s="2">
        <v>91</v>
      </c>
      <c r="B85" s="2">
        <v>2</v>
      </c>
      <c r="C85" s="5">
        <v>1.968</v>
      </c>
      <c r="D85" s="2">
        <v>1</v>
      </c>
      <c r="E85" s="9">
        <v>0</v>
      </c>
      <c r="F85" s="2">
        <v>33</v>
      </c>
      <c r="G85" s="2">
        <v>5</v>
      </c>
      <c r="H85">
        <v>0</v>
      </c>
      <c r="I85" s="2">
        <v>1</v>
      </c>
    </row>
    <row r="86" spans="1:9" ht="15.75" x14ac:dyDescent="0.25">
      <c r="A86" s="2">
        <v>56</v>
      </c>
      <c r="B86" s="2">
        <v>2</v>
      </c>
      <c r="C86" s="5">
        <v>2.536</v>
      </c>
      <c r="D86" s="2">
        <v>1</v>
      </c>
      <c r="E86" s="9">
        <v>1</v>
      </c>
      <c r="F86" s="2">
        <v>36</v>
      </c>
      <c r="G86" s="2">
        <v>8</v>
      </c>
      <c r="H86">
        <v>0</v>
      </c>
      <c r="I86" s="2">
        <v>1</v>
      </c>
    </row>
    <row r="87" spans="1:9" ht="15.75" x14ac:dyDescent="0.25">
      <c r="A87" s="2">
        <v>51</v>
      </c>
      <c r="B87" s="2">
        <v>2</v>
      </c>
      <c r="C87" s="5">
        <v>0.41699999999999998</v>
      </c>
      <c r="D87" s="2">
        <v>3</v>
      </c>
      <c r="E87" s="9">
        <v>0</v>
      </c>
      <c r="F87" s="2">
        <v>36</v>
      </c>
      <c r="G87" s="2">
        <v>8</v>
      </c>
      <c r="H87">
        <v>1</v>
      </c>
      <c r="I87" s="2">
        <v>0</v>
      </c>
    </row>
    <row r="88" spans="1:9" ht="15.75" x14ac:dyDescent="0.25">
      <c r="A88" s="2">
        <v>56</v>
      </c>
      <c r="B88" s="2">
        <v>3</v>
      </c>
      <c r="C88" s="5">
        <v>3.9E-2</v>
      </c>
      <c r="D88" s="2">
        <v>1</v>
      </c>
      <c r="E88" s="9">
        <v>1</v>
      </c>
      <c r="F88" s="2">
        <v>43</v>
      </c>
      <c r="G88" s="2">
        <v>6</v>
      </c>
      <c r="H88">
        <v>0</v>
      </c>
      <c r="I88" s="2">
        <v>0</v>
      </c>
    </row>
    <row r="89" spans="1:9" ht="15.75" x14ac:dyDescent="0.25">
      <c r="A89" s="2">
        <v>51</v>
      </c>
      <c r="B89" s="2">
        <v>3</v>
      </c>
      <c r="C89" s="5">
        <v>1.155</v>
      </c>
      <c r="D89" s="2">
        <v>2</v>
      </c>
      <c r="E89" s="9">
        <v>1</v>
      </c>
      <c r="F89" s="2">
        <v>35</v>
      </c>
      <c r="G89" s="2">
        <v>1</v>
      </c>
      <c r="H89">
        <v>0</v>
      </c>
      <c r="I89" s="2">
        <v>0</v>
      </c>
    </row>
    <row r="90" spans="1:9" ht="15.75" x14ac:dyDescent="0.25">
      <c r="A90" s="2">
        <v>56</v>
      </c>
      <c r="B90" s="2">
        <v>4</v>
      </c>
      <c r="C90" s="5">
        <v>1.9990000000000001</v>
      </c>
      <c r="D90" s="2">
        <v>0</v>
      </c>
      <c r="E90" s="9">
        <v>1</v>
      </c>
      <c r="F90" s="2">
        <v>49</v>
      </c>
      <c r="G90" s="2">
        <v>7</v>
      </c>
      <c r="H90">
        <v>0</v>
      </c>
      <c r="I90" s="2">
        <v>0</v>
      </c>
    </row>
    <row r="91" spans="1:9" ht="15.75" x14ac:dyDescent="0.25">
      <c r="A91" s="2">
        <v>53</v>
      </c>
      <c r="B91" s="2">
        <v>3</v>
      </c>
      <c r="C91" s="5">
        <v>2.8719999999999999</v>
      </c>
      <c r="D91" s="2">
        <v>6</v>
      </c>
      <c r="E91" s="9">
        <v>1</v>
      </c>
      <c r="F91" s="2">
        <v>35</v>
      </c>
      <c r="G91" s="2">
        <v>4</v>
      </c>
      <c r="H91">
        <v>0</v>
      </c>
      <c r="I91" s="2">
        <v>1</v>
      </c>
    </row>
    <row r="92" spans="1:9" ht="15.75" x14ac:dyDescent="0.25">
      <c r="A92" s="2">
        <v>62</v>
      </c>
      <c r="B92" s="2">
        <v>3</v>
      </c>
      <c r="C92" s="5">
        <v>0.73399999999999999</v>
      </c>
      <c r="D92" s="2">
        <v>3</v>
      </c>
      <c r="E92" s="9">
        <v>0</v>
      </c>
      <c r="F92" s="2">
        <v>44</v>
      </c>
      <c r="G92" s="2">
        <v>5</v>
      </c>
      <c r="H92">
        <v>0</v>
      </c>
      <c r="I92" s="2">
        <v>1</v>
      </c>
    </row>
    <row r="93" spans="1:9" ht="15.75" x14ac:dyDescent="0.25">
      <c r="A93" s="2">
        <v>44</v>
      </c>
      <c r="B93" s="2">
        <v>2</v>
      </c>
      <c r="C93" s="5">
        <v>4.5900000000000003E-2</v>
      </c>
      <c r="D93" s="2">
        <v>6</v>
      </c>
      <c r="E93" s="9">
        <v>0</v>
      </c>
      <c r="F93" s="2">
        <v>29</v>
      </c>
      <c r="G93" s="2">
        <v>2</v>
      </c>
      <c r="H93">
        <v>0</v>
      </c>
      <c r="I93" s="2">
        <v>1</v>
      </c>
    </row>
    <row r="94" spans="1:9" ht="15.75" x14ac:dyDescent="0.25">
      <c r="A94" s="2">
        <v>41</v>
      </c>
      <c r="B94" s="2">
        <v>3</v>
      </c>
      <c r="C94" s="5">
        <v>0.879</v>
      </c>
      <c r="D94" s="2">
        <v>2</v>
      </c>
      <c r="E94" s="9">
        <v>0</v>
      </c>
      <c r="F94" s="2">
        <v>39</v>
      </c>
      <c r="G94" s="2">
        <v>5</v>
      </c>
      <c r="H94">
        <v>0</v>
      </c>
      <c r="I94" s="2">
        <v>0</v>
      </c>
    </row>
    <row r="95" spans="1:9" ht="15.75" x14ac:dyDescent="0.25">
      <c r="A95" s="2">
        <v>72</v>
      </c>
      <c r="B95" s="2">
        <v>3</v>
      </c>
      <c r="C95" s="5">
        <v>1.496</v>
      </c>
      <c r="D95" s="2">
        <v>2</v>
      </c>
      <c r="E95" s="9">
        <v>1</v>
      </c>
      <c r="F95" s="2">
        <v>36</v>
      </c>
      <c r="G95" s="2">
        <v>6</v>
      </c>
      <c r="H95">
        <v>0</v>
      </c>
      <c r="I95" s="2">
        <v>1</v>
      </c>
    </row>
    <row r="96" spans="1:9" ht="15.75" x14ac:dyDescent="0.25">
      <c r="A96" s="2">
        <v>55</v>
      </c>
      <c r="B96" s="2">
        <v>2</v>
      </c>
      <c r="C96" s="5">
        <v>0.65500000000000003</v>
      </c>
      <c r="D96" s="2">
        <v>3</v>
      </c>
      <c r="E96" s="9">
        <v>0</v>
      </c>
      <c r="F96" s="2">
        <v>37</v>
      </c>
      <c r="G96" s="2">
        <v>9</v>
      </c>
      <c r="H96">
        <v>0</v>
      </c>
      <c r="I96" s="2">
        <v>1</v>
      </c>
    </row>
    <row r="97" spans="1:9" ht="15.75" x14ac:dyDescent="0.25">
      <c r="A97" s="2">
        <v>48</v>
      </c>
      <c r="B97" s="2">
        <v>1</v>
      </c>
      <c r="C97" s="5">
        <v>1.6439999999999999</v>
      </c>
      <c r="D97" s="2">
        <v>3</v>
      </c>
      <c r="E97" s="9">
        <v>1</v>
      </c>
      <c r="F97" s="2">
        <v>34</v>
      </c>
      <c r="G97" s="2">
        <v>19</v>
      </c>
      <c r="H97">
        <v>1</v>
      </c>
      <c r="I97" s="2">
        <v>0</v>
      </c>
    </row>
    <row r="98" spans="1:9" ht="15.75" x14ac:dyDescent="0.25">
      <c r="A98" s="2">
        <v>76</v>
      </c>
      <c r="B98" s="2">
        <v>5</v>
      </c>
      <c r="C98" s="5">
        <v>0.81899999999999995</v>
      </c>
      <c r="D98" s="2">
        <v>4</v>
      </c>
      <c r="E98" s="9">
        <v>1</v>
      </c>
      <c r="F98" s="2">
        <v>52</v>
      </c>
      <c r="G98" s="2">
        <v>18</v>
      </c>
      <c r="H98">
        <v>1</v>
      </c>
      <c r="I98" s="2">
        <v>0</v>
      </c>
    </row>
    <row r="99" spans="1:9" ht="15.75" x14ac:dyDescent="0.25">
      <c r="A99" s="2">
        <v>58</v>
      </c>
      <c r="B99" s="2">
        <v>3</v>
      </c>
      <c r="C99" s="5">
        <v>1.623</v>
      </c>
      <c r="D99" s="2">
        <v>1</v>
      </c>
      <c r="E99" s="9">
        <v>1</v>
      </c>
      <c r="F99" s="2">
        <v>45</v>
      </c>
      <c r="G99" s="2">
        <v>10</v>
      </c>
      <c r="H99">
        <v>1</v>
      </c>
      <c r="I99" s="2">
        <v>0</v>
      </c>
    </row>
    <row r="100" spans="1:9" ht="15.75" x14ac:dyDescent="0.25">
      <c r="A100" s="2">
        <v>51</v>
      </c>
      <c r="B100" s="2">
        <v>4</v>
      </c>
      <c r="C100" s="5">
        <v>1.0840000000000001</v>
      </c>
      <c r="D100" s="2">
        <v>2</v>
      </c>
      <c r="E100" s="9">
        <v>1</v>
      </c>
      <c r="F100" s="2">
        <v>53</v>
      </c>
      <c r="G100" s="2">
        <v>9</v>
      </c>
      <c r="H100">
        <v>0</v>
      </c>
      <c r="I100" s="2">
        <v>0</v>
      </c>
    </row>
    <row r="101" spans="1:9" ht="15.75" x14ac:dyDescent="0.25">
      <c r="A101" s="2">
        <v>67</v>
      </c>
      <c r="B101" s="2">
        <v>3</v>
      </c>
      <c r="C101" s="5">
        <v>1.4610000000000001</v>
      </c>
      <c r="D101" s="2">
        <v>4</v>
      </c>
      <c r="E101" s="9">
        <v>0</v>
      </c>
      <c r="F101" s="2">
        <v>44</v>
      </c>
      <c r="G101" s="2">
        <v>10</v>
      </c>
      <c r="H101">
        <v>0</v>
      </c>
      <c r="I101" s="2">
        <v>0</v>
      </c>
    </row>
    <row r="102" spans="1:9" ht="15.75" x14ac:dyDescent="0.25">
      <c r="A102" s="2">
        <v>50</v>
      </c>
      <c r="B102" s="2">
        <v>4</v>
      </c>
      <c r="C102" s="5">
        <v>0.53200000000000003</v>
      </c>
      <c r="D102" s="2">
        <v>2</v>
      </c>
      <c r="E102" s="9">
        <v>0</v>
      </c>
      <c r="F102" s="2">
        <v>46</v>
      </c>
      <c r="G102" s="2">
        <v>3</v>
      </c>
      <c r="H102">
        <v>0</v>
      </c>
      <c r="I102" s="2">
        <v>0</v>
      </c>
    </row>
    <row r="103" spans="1:9" ht="15.75" x14ac:dyDescent="0.25">
      <c r="A103" s="2">
        <v>58</v>
      </c>
      <c r="B103" s="2">
        <v>2</v>
      </c>
      <c r="C103" s="5">
        <v>1.3360000000000001</v>
      </c>
      <c r="D103" s="2">
        <v>2</v>
      </c>
      <c r="E103" s="9">
        <v>1</v>
      </c>
      <c r="F103" s="2">
        <v>38</v>
      </c>
      <c r="G103" s="2">
        <v>9</v>
      </c>
      <c r="H103">
        <v>1</v>
      </c>
      <c r="I103" s="2">
        <v>0</v>
      </c>
    </row>
    <row r="104" spans="1:9" ht="15.75" x14ac:dyDescent="0.25">
      <c r="A104" s="2">
        <v>89</v>
      </c>
      <c r="B104" s="2">
        <v>1</v>
      </c>
      <c r="C104" s="5">
        <v>1.018</v>
      </c>
      <c r="D104" s="2">
        <v>0</v>
      </c>
      <c r="E104" s="9">
        <v>1</v>
      </c>
      <c r="F104" s="2">
        <v>36</v>
      </c>
      <c r="G104" s="2">
        <v>12</v>
      </c>
      <c r="H104">
        <v>1</v>
      </c>
      <c r="I104" s="2">
        <v>1</v>
      </c>
    </row>
    <row r="105" spans="1:9" ht="15.75" x14ac:dyDescent="0.25">
      <c r="A105" s="2">
        <v>76</v>
      </c>
      <c r="B105" s="2">
        <v>3</v>
      </c>
      <c r="C105" s="5">
        <v>4.2999999999999997E-2</v>
      </c>
      <c r="D105" s="2">
        <v>2</v>
      </c>
      <c r="E105" s="9">
        <v>1</v>
      </c>
      <c r="F105" s="2">
        <v>42</v>
      </c>
      <c r="G105" s="2">
        <v>3</v>
      </c>
      <c r="H105">
        <v>0</v>
      </c>
      <c r="I105" s="2">
        <v>1</v>
      </c>
    </row>
    <row r="106" spans="1:9" ht="15.75" x14ac:dyDescent="0.25">
      <c r="A106" s="2">
        <v>71</v>
      </c>
      <c r="B106" s="2">
        <v>1</v>
      </c>
      <c r="C106" s="5">
        <v>1.28</v>
      </c>
      <c r="D106" s="2">
        <v>2</v>
      </c>
      <c r="E106" s="9">
        <v>1</v>
      </c>
      <c r="F106" s="2">
        <v>28</v>
      </c>
      <c r="G106" s="2">
        <v>9</v>
      </c>
      <c r="H106">
        <v>1</v>
      </c>
      <c r="I106" s="2">
        <v>0</v>
      </c>
    </row>
    <row r="107" spans="1:9" ht="15.75" x14ac:dyDescent="0.25">
      <c r="A107" s="2">
        <v>63</v>
      </c>
      <c r="B107" s="2">
        <v>2</v>
      </c>
      <c r="C107" s="5">
        <v>0.61199999999999999</v>
      </c>
      <c r="D107" s="2">
        <v>3</v>
      </c>
      <c r="E107" s="9">
        <v>0</v>
      </c>
      <c r="F107" s="2">
        <v>35</v>
      </c>
      <c r="G107" s="2">
        <v>10</v>
      </c>
      <c r="H107">
        <v>0</v>
      </c>
      <c r="I107" s="2">
        <v>1</v>
      </c>
    </row>
    <row r="108" spans="1:9" ht="15.75" x14ac:dyDescent="0.25">
      <c r="A108" s="2">
        <v>55</v>
      </c>
      <c r="B108" s="2">
        <v>3</v>
      </c>
      <c r="C108" s="5">
        <v>0.73899999999999999</v>
      </c>
      <c r="D108" s="2">
        <v>3</v>
      </c>
      <c r="E108" s="9">
        <v>1</v>
      </c>
      <c r="F108" s="2">
        <v>43</v>
      </c>
      <c r="G108" s="2">
        <v>11</v>
      </c>
      <c r="H108">
        <v>0</v>
      </c>
      <c r="I108" s="2">
        <v>1</v>
      </c>
    </row>
    <row r="109" spans="1:9" ht="15.75" x14ac:dyDescent="0.25">
      <c r="A109" s="2">
        <v>56</v>
      </c>
      <c r="B109" s="2">
        <v>2</v>
      </c>
      <c r="C109" s="5">
        <v>1.1419999999999999</v>
      </c>
      <c r="D109" s="2">
        <v>2</v>
      </c>
      <c r="E109" s="9">
        <v>1</v>
      </c>
      <c r="F109" s="2">
        <v>35</v>
      </c>
      <c r="G109" s="2">
        <v>8</v>
      </c>
      <c r="H109">
        <v>0</v>
      </c>
      <c r="I109" s="2">
        <v>1</v>
      </c>
    </row>
    <row r="110" spans="1:9" ht="15.75" x14ac:dyDescent="0.25">
      <c r="A110" s="2">
        <v>57</v>
      </c>
      <c r="B110" s="2">
        <v>2</v>
      </c>
      <c r="C110" s="5">
        <v>1.476</v>
      </c>
      <c r="D110" s="2">
        <v>1</v>
      </c>
      <c r="E110" s="9">
        <v>0</v>
      </c>
      <c r="F110" s="2">
        <v>28</v>
      </c>
      <c r="G110" s="2">
        <v>8</v>
      </c>
      <c r="H110">
        <v>1</v>
      </c>
      <c r="I110" s="2">
        <v>1</v>
      </c>
    </row>
    <row r="111" spans="1:9" ht="15.75" x14ac:dyDescent="0.25">
      <c r="A111" s="2">
        <v>79</v>
      </c>
      <c r="B111" s="2">
        <v>5</v>
      </c>
      <c r="C111" s="5">
        <v>0.54600000000000004</v>
      </c>
      <c r="D111" s="2">
        <v>4</v>
      </c>
      <c r="E111" s="9">
        <v>0</v>
      </c>
      <c r="F111" s="2">
        <v>56</v>
      </c>
      <c r="G111" s="2">
        <v>3</v>
      </c>
      <c r="H111">
        <v>0</v>
      </c>
      <c r="I111" s="2">
        <v>1</v>
      </c>
    </row>
    <row r="112" spans="1:9" ht="15.75" x14ac:dyDescent="0.25">
      <c r="A112" s="2">
        <v>53</v>
      </c>
      <c r="B112" s="2">
        <v>3</v>
      </c>
      <c r="C112" s="5">
        <v>1.2949999999999999</v>
      </c>
      <c r="D112" s="2">
        <v>1</v>
      </c>
      <c r="E112" s="9">
        <v>0</v>
      </c>
      <c r="F112" s="2">
        <v>40</v>
      </c>
      <c r="G112" s="2">
        <v>8</v>
      </c>
      <c r="H112">
        <v>1</v>
      </c>
      <c r="I112" s="2">
        <v>1</v>
      </c>
    </row>
    <row r="113" spans="1:9" ht="15.75" x14ac:dyDescent="0.25">
      <c r="A113" s="2">
        <v>47</v>
      </c>
      <c r="B113" s="2">
        <v>2</v>
      </c>
      <c r="C113" s="5">
        <v>1.512</v>
      </c>
      <c r="D113" s="2">
        <v>0</v>
      </c>
      <c r="E113" s="9">
        <v>1</v>
      </c>
      <c r="F113" s="2">
        <v>31</v>
      </c>
      <c r="G113" s="2">
        <v>7</v>
      </c>
      <c r="H113">
        <v>1</v>
      </c>
      <c r="I113" s="2">
        <v>0</v>
      </c>
    </row>
    <row r="114" spans="1:9" ht="15.75" x14ac:dyDescent="0.25">
      <c r="A114" s="2">
        <v>39</v>
      </c>
      <c r="B114" s="2">
        <v>2</v>
      </c>
      <c r="C114" s="5">
        <v>0.10299999999999999</v>
      </c>
      <c r="D114" s="2">
        <v>5</v>
      </c>
      <c r="E114" s="9">
        <v>0</v>
      </c>
      <c r="F114" s="2">
        <v>40</v>
      </c>
      <c r="G114" s="2">
        <v>20</v>
      </c>
      <c r="H114">
        <v>1</v>
      </c>
      <c r="I114" s="2">
        <v>1</v>
      </c>
    </row>
    <row r="115" spans="1:9" ht="15.75" x14ac:dyDescent="0.25">
      <c r="A115" s="2">
        <v>75</v>
      </c>
      <c r="B115" s="2">
        <v>1</v>
      </c>
      <c r="C115" s="5">
        <v>0.185</v>
      </c>
      <c r="D115" s="2">
        <v>5</v>
      </c>
      <c r="E115" s="9">
        <v>0</v>
      </c>
      <c r="F115" s="2">
        <v>29</v>
      </c>
      <c r="G115" s="2">
        <v>15</v>
      </c>
      <c r="H115">
        <v>1</v>
      </c>
      <c r="I115" s="2">
        <v>0</v>
      </c>
    </row>
    <row r="116" spans="1:9" ht="15.75" x14ac:dyDescent="0.25">
      <c r="A116" s="2">
        <v>51</v>
      </c>
      <c r="B116" s="2">
        <v>2</v>
      </c>
      <c r="C116" s="5">
        <v>0.63600000000000001</v>
      </c>
      <c r="D116" s="2">
        <v>3</v>
      </c>
      <c r="E116" s="9">
        <v>0</v>
      </c>
      <c r="F116" s="2">
        <v>32</v>
      </c>
      <c r="G116" s="2">
        <v>10</v>
      </c>
      <c r="H116">
        <v>1</v>
      </c>
      <c r="I116" s="2">
        <v>1</v>
      </c>
    </row>
    <row r="117" spans="1:9" ht="15.75" x14ac:dyDescent="0.25">
      <c r="A117" s="2">
        <v>51</v>
      </c>
      <c r="B117" s="2">
        <v>5</v>
      </c>
      <c r="C117" s="5">
        <v>0.17199999999999999</v>
      </c>
      <c r="D117" s="2">
        <v>5</v>
      </c>
      <c r="E117" s="9">
        <v>1</v>
      </c>
      <c r="F117" s="2">
        <v>33</v>
      </c>
      <c r="G117" s="2">
        <v>11</v>
      </c>
      <c r="H117">
        <v>0</v>
      </c>
      <c r="I117" s="2">
        <v>1</v>
      </c>
    </row>
    <row r="118" spans="1:9" ht="15.75" x14ac:dyDescent="0.25">
      <c r="A118" s="2">
        <v>74</v>
      </c>
      <c r="B118" s="2">
        <v>3</v>
      </c>
      <c r="C118" s="5">
        <v>4.3999999999999997E-2</v>
      </c>
      <c r="D118" s="2">
        <v>3</v>
      </c>
      <c r="E118" s="9">
        <v>1</v>
      </c>
      <c r="F118" s="2">
        <v>39</v>
      </c>
      <c r="G118" s="2">
        <v>7</v>
      </c>
      <c r="H118">
        <v>0</v>
      </c>
      <c r="I118" s="2">
        <v>1</v>
      </c>
    </row>
    <row r="119" spans="1:9" ht="15.75" x14ac:dyDescent="0.25">
      <c r="A119" s="2">
        <v>50</v>
      </c>
      <c r="B119" s="2">
        <v>3</v>
      </c>
      <c r="C119" s="5">
        <v>1.5449999999999999</v>
      </c>
      <c r="D119" s="2">
        <v>3</v>
      </c>
      <c r="E119" s="9">
        <v>0</v>
      </c>
      <c r="F119" s="2">
        <v>41</v>
      </c>
      <c r="G119" s="2">
        <v>10</v>
      </c>
      <c r="H119">
        <v>1</v>
      </c>
      <c r="I119" s="2">
        <v>1</v>
      </c>
    </row>
    <row r="120" spans="1:9" ht="15.75" x14ac:dyDescent="0.25">
      <c r="A120" s="2">
        <v>70</v>
      </c>
      <c r="B120" s="2">
        <v>2</v>
      </c>
      <c r="C120" s="5">
        <v>0.29099999999999998</v>
      </c>
      <c r="D120" s="2">
        <v>3</v>
      </c>
      <c r="E120" s="9">
        <v>1</v>
      </c>
      <c r="F120" s="2">
        <v>31</v>
      </c>
      <c r="G120" s="2">
        <v>6</v>
      </c>
      <c r="H120">
        <v>1</v>
      </c>
      <c r="I120" s="2">
        <v>1</v>
      </c>
    </row>
    <row r="121" spans="1:9" ht="15.75" x14ac:dyDescent="0.25">
      <c r="A121" s="2">
        <v>66</v>
      </c>
      <c r="B121" s="2">
        <v>3</v>
      </c>
      <c r="C121" s="5">
        <v>9.1999999999999998E-2</v>
      </c>
      <c r="D121" s="2">
        <v>4</v>
      </c>
      <c r="E121" s="9">
        <v>0</v>
      </c>
      <c r="F121" s="2">
        <v>43</v>
      </c>
      <c r="G121" s="2">
        <v>12</v>
      </c>
      <c r="H121">
        <v>0</v>
      </c>
      <c r="I121" s="2">
        <v>0</v>
      </c>
    </row>
    <row r="122" spans="1:9" ht="15.75" x14ac:dyDescent="0.25">
      <c r="A122" s="2">
        <v>43</v>
      </c>
      <c r="B122" s="2">
        <v>2</v>
      </c>
      <c r="C122" s="5">
        <v>0.48</v>
      </c>
      <c r="D122" s="2">
        <v>3</v>
      </c>
      <c r="E122" s="9">
        <v>0</v>
      </c>
      <c r="F122" s="2">
        <v>30</v>
      </c>
      <c r="G122" s="2">
        <v>4</v>
      </c>
      <c r="H122">
        <v>0</v>
      </c>
      <c r="I122" s="2">
        <v>0</v>
      </c>
    </row>
    <row r="123" spans="1:9" ht="15.75" x14ac:dyDescent="0.25">
      <c r="A123" s="2">
        <v>49</v>
      </c>
      <c r="B123" s="2">
        <v>3</v>
      </c>
      <c r="C123" s="5">
        <v>0.98299999999999998</v>
      </c>
      <c r="D123" s="2">
        <v>4</v>
      </c>
      <c r="E123" s="9">
        <v>0</v>
      </c>
      <c r="F123" s="2">
        <v>39</v>
      </c>
      <c r="G123" s="2">
        <v>7</v>
      </c>
      <c r="H123">
        <v>0</v>
      </c>
      <c r="I123" s="2">
        <v>1</v>
      </c>
    </row>
    <row r="124" spans="1:9" ht="15.75" x14ac:dyDescent="0.25">
      <c r="A124" s="2">
        <v>49</v>
      </c>
      <c r="B124" s="2">
        <v>3</v>
      </c>
      <c r="C124" s="5">
        <v>1.881</v>
      </c>
      <c r="D124" s="2">
        <v>1</v>
      </c>
      <c r="E124" s="9">
        <v>1</v>
      </c>
      <c r="F124" s="2">
        <v>46</v>
      </c>
      <c r="G124" s="2">
        <v>9</v>
      </c>
      <c r="H124">
        <v>0</v>
      </c>
      <c r="I124" s="2">
        <v>0</v>
      </c>
    </row>
    <row r="125" spans="1:9" ht="15.75" x14ac:dyDescent="0.25">
      <c r="A125" s="2">
        <v>46</v>
      </c>
      <c r="B125" s="2">
        <v>4</v>
      </c>
      <c r="C125" s="5">
        <v>2.6259999999999999</v>
      </c>
      <c r="D125" s="2">
        <v>2</v>
      </c>
      <c r="E125" s="9">
        <v>0</v>
      </c>
      <c r="F125" s="2">
        <v>50</v>
      </c>
      <c r="G125" s="2">
        <v>4</v>
      </c>
      <c r="H125">
        <v>0</v>
      </c>
      <c r="I125" s="2">
        <v>0</v>
      </c>
    </row>
    <row r="126" spans="1:9" ht="15.75" x14ac:dyDescent="0.25">
      <c r="A126" s="2">
        <v>53</v>
      </c>
      <c r="B126" s="2">
        <v>3</v>
      </c>
      <c r="C126" s="5">
        <v>0.56799999999999995</v>
      </c>
      <c r="D126" s="2">
        <v>3</v>
      </c>
      <c r="E126" s="9">
        <v>0</v>
      </c>
      <c r="F126" s="2">
        <v>44</v>
      </c>
      <c r="G126" s="2">
        <v>8</v>
      </c>
      <c r="H126">
        <v>0</v>
      </c>
      <c r="I126" s="2">
        <v>0</v>
      </c>
    </row>
    <row r="127" spans="1:9" ht="15.75" x14ac:dyDescent="0.25">
      <c r="A127" s="2">
        <v>62</v>
      </c>
      <c r="B127" s="2">
        <v>2</v>
      </c>
      <c r="C127" s="5">
        <v>0.879</v>
      </c>
      <c r="D127" s="2">
        <v>3</v>
      </c>
      <c r="E127" s="9">
        <v>1</v>
      </c>
      <c r="F127" s="2">
        <v>31</v>
      </c>
      <c r="G127" s="2">
        <v>10</v>
      </c>
      <c r="H127">
        <v>1</v>
      </c>
      <c r="I127" s="2">
        <v>0</v>
      </c>
    </row>
    <row r="128" spans="1:9" ht="15.75" x14ac:dyDescent="0.25">
      <c r="A128" s="2">
        <v>51</v>
      </c>
      <c r="B128" s="2">
        <v>4</v>
      </c>
      <c r="C128" s="5">
        <v>1.083</v>
      </c>
      <c r="D128" s="2">
        <v>2</v>
      </c>
      <c r="E128" s="9">
        <v>0</v>
      </c>
      <c r="F128" s="2">
        <v>53</v>
      </c>
      <c r="G128" s="2">
        <v>7</v>
      </c>
      <c r="H128">
        <v>0</v>
      </c>
      <c r="I128" s="2">
        <v>0</v>
      </c>
    </row>
    <row r="129" spans="1:9" ht="15.75" x14ac:dyDescent="0.25">
      <c r="A129" s="2">
        <v>70</v>
      </c>
      <c r="B129" s="2">
        <v>2</v>
      </c>
      <c r="C129" s="5">
        <v>0.82799999999999996</v>
      </c>
      <c r="D129" s="2">
        <v>3</v>
      </c>
      <c r="E129" s="9">
        <v>1</v>
      </c>
      <c r="F129" s="2">
        <v>37</v>
      </c>
      <c r="G129" s="2">
        <v>15</v>
      </c>
      <c r="H129">
        <v>1</v>
      </c>
      <c r="I129" s="2">
        <v>1</v>
      </c>
    </row>
    <row r="130" spans="1:9" ht="15.75" x14ac:dyDescent="0.25">
      <c r="A130" s="2">
        <v>56</v>
      </c>
      <c r="B130" s="2">
        <v>4</v>
      </c>
      <c r="C130" s="5">
        <v>1.56</v>
      </c>
      <c r="D130" s="2">
        <v>5</v>
      </c>
      <c r="E130" s="9">
        <v>0</v>
      </c>
      <c r="F130" s="2">
        <v>46</v>
      </c>
      <c r="G130" s="2">
        <v>1</v>
      </c>
      <c r="H130">
        <v>0</v>
      </c>
      <c r="I130" s="2">
        <v>1</v>
      </c>
    </row>
    <row r="131" spans="1:9" ht="15.75" x14ac:dyDescent="0.25">
      <c r="A131" s="2">
        <v>42</v>
      </c>
      <c r="B131" s="2">
        <v>4</v>
      </c>
      <c r="C131" s="5">
        <v>1.4279999999999999</v>
      </c>
      <c r="D131" s="2">
        <v>4</v>
      </c>
      <c r="E131" s="9">
        <v>0</v>
      </c>
      <c r="F131" s="2">
        <v>45</v>
      </c>
      <c r="G131" s="2">
        <v>5</v>
      </c>
      <c r="H131">
        <v>0</v>
      </c>
      <c r="I131" s="2">
        <v>1</v>
      </c>
    </row>
    <row r="132" spans="1:9" ht="15.75" x14ac:dyDescent="0.25">
      <c r="A132" s="2">
        <v>56</v>
      </c>
      <c r="B132" s="2">
        <v>2</v>
      </c>
      <c r="C132" s="5">
        <v>1.4039999999999999</v>
      </c>
      <c r="D132" s="2">
        <v>1</v>
      </c>
      <c r="E132" s="9">
        <v>0</v>
      </c>
      <c r="F132" s="2">
        <v>34</v>
      </c>
      <c r="G132" s="2">
        <v>8</v>
      </c>
      <c r="H132">
        <v>0</v>
      </c>
      <c r="I132" s="2">
        <v>1</v>
      </c>
    </row>
    <row r="133" spans="1:9" ht="15.75" x14ac:dyDescent="0.25">
      <c r="A133" s="2">
        <v>60</v>
      </c>
      <c r="B133" s="2">
        <v>2</v>
      </c>
      <c r="C133" s="5">
        <v>1.0720000000000001</v>
      </c>
      <c r="D133" s="2">
        <v>2</v>
      </c>
      <c r="E133" s="9">
        <v>1</v>
      </c>
      <c r="F133" s="2">
        <v>38</v>
      </c>
      <c r="G133" s="2">
        <v>13</v>
      </c>
      <c r="H133">
        <v>1</v>
      </c>
      <c r="I133" s="2">
        <v>1</v>
      </c>
    </row>
    <row r="134" spans="1:9" ht="15.75" x14ac:dyDescent="0.25">
      <c r="A134" s="2">
        <v>48</v>
      </c>
      <c r="B134" s="2">
        <v>2</v>
      </c>
      <c r="C134" s="5">
        <v>0.183</v>
      </c>
      <c r="D134" s="2">
        <v>4</v>
      </c>
      <c r="E134" s="9">
        <v>0</v>
      </c>
      <c r="F134" s="2">
        <v>37</v>
      </c>
      <c r="G134" s="2">
        <v>11</v>
      </c>
      <c r="H134">
        <v>0</v>
      </c>
      <c r="I134" s="2">
        <v>1</v>
      </c>
    </row>
    <row r="135" spans="1:9" ht="15.75" x14ac:dyDescent="0.25">
      <c r="A135" s="2">
        <v>88</v>
      </c>
      <c r="B135" s="2">
        <v>1</v>
      </c>
      <c r="C135" s="5">
        <v>1.6</v>
      </c>
      <c r="D135" s="2">
        <v>0</v>
      </c>
      <c r="E135" s="9">
        <v>1</v>
      </c>
      <c r="F135" s="2">
        <v>39</v>
      </c>
      <c r="G135" s="2">
        <v>18</v>
      </c>
      <c r="H135">
        <v>1</v>
      </c>
      <c r="I135" s="2">
        <v>1</v>
      </c>
    </row>
    <row r="136" spans="1:9" ht="15.75" x14ac:dyDescent="0.25">
      <c r="A136" s="2">
        <v>75</v>
      </c>
      <c r="B136" s="2">
        <v>4</v>
      </c>
      <c r="C136" s="5">
        <v>0.61199999999999999</v>
      </c>
      <c r="D136" s="2">
        <v>5</v>
      </c>
      <c r="E136" s="9">
        <v>1</v>
      </c>
      <c r="F136" s="2">
        <v>42</v>
      </c>
      <c r="G136" s="2">
        <v>15</v>
      </c>
      <c r="H136">
        <v>1</v>
      </c>
      <c r="I136" s="2">
        <v>0</v>
      </c>
    </row>
    <row r="137" spans="1:9" ht="15.75" x14ac:dyDescent="0.25">
      <c r="A137" s="2">
        <v>56</v>
      </c>
      <c r="B137" s="2">
        <v>4</v>
      </c>
      <c r="C137" s="5">
        <v>0.496</v>
      </c>
      <c r="D137" s="2">
        <v>3</v>
      </c>
      <c r="E137" s="9">
        <v>0</v>
      </c>
      <c r="F137" s="2">
        <v>54</v>
      </c>
      <c r="G137" s="2">
        <v>8</v>
      </c>
      <c r="H137">
        <v>0</v>
      </c>
      <c r="I137" s="2">
        <v>0</v>
      </c>
    </row>
    <row r="138" spans="1:9" ht="15.75" x14ac:dyDescent="0.25">
      <c r="A138" s="2">
        <v>60</v>
      </c>
      <c r="B138" s="2">
        <v>3</v>
      </c>
      <c r="C138" s="5">
        <v>1.8</v>
      </c>
      <c r="D138" s="2">
        <v>2</v>
      </c>
      <c r="E138" s="9">
        <v>1</v>
      </c>
      <c r="F138" s="2">
        <v>39</v>
      </c>
      <c r="G138" s="2">
        <v>9</v>
      </c>
      <c r="H138">
        <v>0</v>
      </c>
      <c r="I138" s="2">
        <v>1</v>
      </c>
    </row>
    <row r="139" spans="1:9" ht="15.75" x14ac:dyDescent="0.25">
      <c r="A139" s="2">
        <v>58</v>
      </c>
      <c r="B139" s="2">
        <v>1</v>
      </c>
      <c r="C139" s="5">
        <v>0.40300000000000002</v>
      </c>
      <c r="D139" s="2">
        <v>2</v>
      </c>
      <c r="E139" s="9">
        <v>1</v>
      </c>
      <c r="F139" s="2">
        <v>35</v>
      </c>
      <c r="G139" s="2">
        <v>16</v>
      </c>
      <c r="H139">
        <v>1</v>
      </c>
      <c r="I139" s="2">
        <v>0</v>
      </c>
    </row>
    <row r="140" spans="1:9" ht="15.75" x14ac:dyDescent="0.25">
      <c r="A140" s="2">
        <v>67</v>
      </c>
      <c r="B140" s="2">
        <v>3</v>
      </c>
      <c r="C140" s="5">
        <v>0.85599999999999998</v>
      </c>
      <c r="D140" s="2">
        <v>3</v>
      </c>
      <c r="E140" s="9">
        <v>0</v>
      </c>
      <c r="F140" s="2">
        <v>33</v>
      </c>
      <c r="G140" s="2">
        <v>1</v>
      </c>
      <c r="H140">
        <v>0</v>
      </c>
      <c r="I140" s="2">
        <v>1</v>
      </c>
    </row>
    <row r="141" spans="1:9" ht="15.75" x14ac:dyDescent="0.25">
      <c r="A141" s="2">
        <v>73</v>
      </c>
      <c r="B141" s="2">
        <v>2</v>
      </c>
      <c r="C141" s="5">
        <v>1.8360000000000001</v>
      </c>
      <c r="D141" s="2">
        <v>0</v>
      </c>
      <c r="E141" s="9">
        <v>1</v>
      </c>
      <c r="F141" s="2">
        <v>36</v>
      </c>
      <c r="G141" s="2">
        <v>7</v>
      </c>
      <c r="H141">
        <v>1</v>
      </c>
      <c r="I141" s="2">
        <v>0</v>
      </c>
    </row>
    <row r="142" spans="1:9" ht="15.75" x14ac:dyDescent="0.25">
      <c r="A142" s="2">
        <v>70</v>
      </c>
      <c r="B142" s="2">
        <v>6</v>
      </c>
      <c r="C142" s="5">
        <v>0.40799999999999997</v>
      </c>
      <c r="D142" s="2">
        <v>2</v>
      </c>
      <c r="E142" s="9">
        <v>0</v>
      </c>
      <c r="F142" s="2">
        <v>42</v>
      </c>
      <c r="G142" s="2">
        <v>7</v>
      </c>
      <c r="H142">
        <v>0</v>
      </c>
      <c r="I142" s="2">
        <v>0</v>
      </c>
    </row>
    <row r="143" spans="1:9" ht="15.75" x14ac:dyDescent="0.25">
      <c r="A143" s="2">
        <v>49</v>
      </c>
      <c r="B143" s="2">
        <v>1</v>
      </c>
      <c r="C143" s="5">
        <v>0.124</v>
      </c>
      <c r="D143" s="2">
        <v>3</v>
      </c>
      <c r="E143" s="9">
        <v>0</v>
      </c>
      <c r="F143" s="2">
        <v>29</v>
      </c>
      <c r="G143" s="2">
        <v>10</v>
      </c>
      <c r="H143">
        <v>1</v>
      </c>
      <c r="I143" s="2">
        <v>0</v>
      </c>
    </row>
    <row r="144" spans="1:9" ht="15.75" x14ac:dyDescent="0.25">
      <c r="A144" s="2">
        <v>55</v>
      </c>
      <c r="B144" s="2">
        <v>5</v>
      </c>
      <c r="C144" s="5">
        <v>8.5000000000000006E-2</v>
      </c>
      <c r="D144" s="2">
        <v>7</v>
      </c>
      <c r="E144" s="9">
        <v>0</v>
      </c>
      <c r="F144" s="2">
        <v>38</v>
      </c>
      <c r="G144" s="2">
        <v>4</v>
      </c>
      <c r="H144">
        <v>0</v>
      </c>
      <c r="I144" s="2">
        <v>1</v>
      </c>
    </row>
    <row r="145" spans="1:9" ht="15.75" x14ac:dyDescent="0.25">
      <c r="A145" s="2">
        <v>49</v>
      </c>
      <c r="B145" s="2">
        <v>4</v>
      </c>
      <c r="C145" s="5">
        <v>0.85199999999999998</v>
      </c>
      <c r="D145" s="2">
        <v>3</v>
      </c>
      <c r="E145" s="9">
        <v>0</v>
      </c>
      <c r="F145" s="2">
        <v>37</v>
      </c>
      <c r="G145" s="2">
        <v>9</v>
      </c>
      <c r="H145">
        <v>0</v>
      </c>
      <c r="I145" s="2">
        <v>1</v>
      </c>
    </row>
    <row r="146" spans="1:9" ht="15.75" x14ac:dyDescent="0.25">
      <c r="A146" s="2">
        <v>74</v>
      </c>
      <c r="B146" s="2">
        <v>2</v>
      </c>
      <c r="C146" s="5">
        <v>1.927</v>
      </c>
      <c r="D146" s="2">
        <v>2</v>
      </c>
      <c r="E146" s="9">
        <v>1</v>
      </c>
      <c r="F146" s="2">
        <v>29</v>
      </c>
      <c r="G146" s="2">
        <v>7</v>
      </c>
      <c r="H146">
        <v>0</v>
      </c>
      <c r="I146" s="2">
        <v>1</v>
      </c>
    </row>
    <row r="147" spans="1:9" ht="15.75" x14ac:dyDescent="0.25">
      <c r="A147" s="2">
        <v>53</v>
      </c>
      <c r="B147" s="2">
        <v>4</v>
      </c>
      <c r="C147" s="5">
        <v>1.018</v>
      </c>
      <c r="D147" s="2">
        <v>1</v>
      </c>
      <c r="E147" s="9">
        <v>1</v>
      </c>
      <c r="F147" s="2">
        <v>36</v>
      </c>
      <c r="G147" s="2">
        <v>10</v>
      </c>
      <c r="H147">
        <v>0</v>
      </c>
      <c r="I147" s="2">
        <v>0</v>
      </c>
    </row>
    <row r="148" spans="1:9" ht="15.75" x14ac:dyDescent="0.25">
      <c r="A148" s="2">
        <v>58</v>
      </c>
      <c r="B148" s="2">
        <v>5</v>
      </c>
      <c r="C148" s="5">
        <v>0.86399999999999999</v>
      </c>
      <c r="D148" s="2">
        <v>4</v>
      </c>
      <c r="E148" s="9">
        <v>0</v>
      </c>
      <c r="F148" s="2">
        <v>61</v>
      </c>
      <c r="G148" s="2">
        <v>8</v>
      </c>
      <c r="H148">
        <v>0</v>
      </c>
      <c r="I148" s="2">
        <v>1</v>
      </c>
    </row>
    <row r="149" spans="1:9" ht="15.75" x14ac:dyDescent="0.25">
      <c r="A149" s="2">
        <v>54</v>
      </c>
      <c r="B149" s="2">
        <v>3</v>
      </c>
      <c r="C149" s="5">
        <v>0.626</v>
      </c>
      <c r="D149" s="2">
        <v>2</v>
      </c>
      <c r="E149" s="9">
        <v>0</v>
      </c>
      <c r="F149" s="2">
        <v>38</v>
      </c>
      <c r="G149" s="2">
        <v>8</v>
      </c>
      <c r="H149">
        <v>0</v>
      </c>
      <c r="I149" s="2">
        <v>1</v>
      </c>
    </row>
    <row r="150" spans="1:9" ht="15.75" x14ac:dyDescent="0.25">
      <c r="A150" s="2">
        <v>55</v>
      </c>
      <c r="B150" s="2">
        <v>1</v>
      </c>
      <c r="C150" s="5">
        <v>1.3839999999999999</v>
      </c>
      <c r="D150" s="2">
        <v>2</v>
      </c>
      <c r="E150" s="9">
        <v>0</v>
      </c>
      <c r="F150" s="2">
        <v>27</v>
      </c>
      <c r="G150" s="2">
        <v>10</v>
      </c>
      <c r="H150">
        <v>1</v>
      </c>
      <c r="I150" s="2">
        <v>1</v>
      </c>
    </row>
    <row r="151" spans="1:9" ht="15.75" x14ac:dyDescent="0.25">
      <c r="A151" s="2">
        <v>65</v>
      </c>
      <c r="B151" s="2">
        <v>2</v>
      </c>
      <c r="C151" s="5">
        <v>0.59</v>
      </c>
      <c r="D151" s="2">
        <v>3</v>
      </c>
      <c r="E151" s="9">
        <v>1</v>
      </c>
      <c r="F151" s="2">
        <v>32</v>
      </c>
      <c r="G151" s="2">
        <v>10</v>
      </c>
      <c r="H151">
        <v>0</v>
      </c>
      <c r="I151" s="2">
        <v>1</v>
      </c>
    </row>
    <row r="152" spans="1:9" ht="15.75" x14ac:dyDescent="0.25">
      <c r="A152" s="2">
        <v>39</v>
      </c>
      <c r="B152" s="2">
        <v>2</v>
      </c>
      <c r="C152" s="5">
        <v>7.1999999999999995E-2</v>
      </c>
      <c r="D152" s="2">
        <v>7</v>
      </c>
      <c r="E152" s="9">
        <v>1</v>
      </c>
      <c r="F152" s="2">
        <v>44</v>
      </c>
      <c r="G152" s="2">
        <v>16</v>
      </c>
      <c r="H152">
        <v>1</v>
      </c>
      <c r="I152" s="2">
        <v>1</v>
      </c>
    </row>
    <row r="153" spans="1:9" ht="15.75" x14ac:dyDescent="0.25">
      <c r="A153" s="2">
        <v>42</v>
      </c>
      <c r="B153" s="2">
        <v>3</v>
      </c>
      <c r="C153" s="5">
        <v>1.2829999999999999</v>
      </c>
      <c r="D153" s="2">
        <v>4</v>
      </c>
      <c r="E153" s="9">
        <v>0</v>
      </c>
      <c r="F153" s="2">
        <v>37</v>
      </c>
      <c r="G153" s="2">
        <v>6</v>
      </c>
      <c r="H153">
        <v>0</v>
      </c>
      <c r="I153" s="2">
        <v>1</v>
      </c>
    </row>
    <row r="154" spans="1:9" ht="15.75" x14ac:dyDescent="0.25">
      <c r="A154" s="2">
        <v>89</v>
      </c>
      <c r="B154" s="2">
        <v>1</v>
      </c>
      <c r="C154" s="5">
        <v>7.4999999999999997E-2</v>
      </c>
      <c r="D154" s="2">
        <v>0</v>
      </c>
      <c r="E154" s="9">
        <v>1</v>
      </c>
      <c r="F154" s="2">
        <v>37</v>
      </c>
      <c r="G154" s="2">
        <v>13</v>
      </c>
      <c r="H154">
        <v>1</v>
      </c>
      <c r="I154" s="2">
        <v>1</v>
      </c>
    </row>
    <row r="155" spans="1:9" ht="15.75" x14ac:dyDescent="0.25">
      <c r="A155" s="2">
        <v>65</v>
      </c>
      <c r="B155" s="2">
        <v>5</v>
      </c>
      <c r="C155" s="5">
        <v>0.89900000000000002</v>
      </c>
      <c r="D155" s="2">
        <v>1</v>
      </c>
      <c r="E155" s="9">
        <v>1</v>
      </c>
      <c r="F155" s="2">
        <v>60</v>
      </c>
      <c r="G155" s="2">
        <v>9</v>
      </c>
      <c r="H155">
        <v>0</v>
      </c>
      <c r="I155" s="2">
        <v>0</v>
      </c>
    </row>
    <row r="156" spans="1:9" ht="15.75" x14ac:dyDescent="0.25">
      <c r="A156" s="2">
        <v>49</v>
      </c>
      <c r="B156" s="2">
        <v>4</v>
      </c>
      <c r="C156" s="5">
        <v>1.248</v>
      </c>
      <c r="D156" s="2">
        <v>2</v>
      </c>
      <c r="E156" s="9">
        <v>0</v>
      </c>
      <c r="F156" s="2">
        <v>53</v>
      </c>
      <c r="G156" s="2">
        <v>12</v>
      </c>
      <c r="H156">
        <v>0</v>
      </c>
      <c r="I156" s="2">
        <v>0</v>
      </c>
    </row>
    <row r="157" spans="1:9" ht="15.75" x14ac:dyDescent="0.25">
      <c r="A157" s="2">
        <v>51</v>
      </c>
      <c r="B157" s="2">
        <v>3</v>
      </c>
      <c r="C157" s="5">
        <v>0.23100000000000001</v>
      </c>
      <c r="D157" s="2">
        <v>5</v>
      </c>
      <c r="E157" s="9">
        <v>0</v>
      </c>
      <c r="F157" s="2">
        <v>41</v>
      </c>
      <c r="G157" s="2">
        <v>7</v>
      </c>
      <c r="H157">
        <v>1</v>
      </c>
      <c r="I157" s="2">
        <v>1</v>
      </c>
    </row>
    <row r="158" spans="1:9" ht="15.75" x14ac:dyDescent="0.25">
      <c r="A158" s="2">
        <v>53</v>
      </c>
      <c r="B158" s="2">
        <v>2</v>
      </c>
      <c r="C158" s="5">
        <v>1.512</v>
      </c>
      <c r="D158" s="2">
        <v>2</v>
      </c>
      <c r="E158" s="9">
        <v>0</v>
      </c>
      <c r="F158" s="2">
        <v>39</v>
      </c>
      <c r="G158" s="2">
        <v>13</v>
      </c>
      <c r="H158">
        <v>0</v>
      </c>
      <c r="I158" s="2">
        <v>1</v>
      </c>
    </row>
    <row r="159" spans="1:9" ht="15.75" x14ac:dyDescent="0.25">
      <c r="A159" s="2">
        <v>96</v>
      </c>
      <c r="B159" s="2">
        <v>4</v>
      </c>
      <c r="C159" s="5">
        <v>0.83099999999999996</v>
      </c>
      <c r="D159" s="2">
        <v>3</v>
      </c>
      <c r="E159" s="9">
        <v>0</v>
      </c>
      <c r="F159" s="2">
        <v>44</v>
      </c>
      <c r="G159" s="2">
        <v>10</v>
      </c>
      <c r="H159">
        <v>0</v>
      </c>
      <c r="I159" s="2">
        <v>1</v>
      </c>
    </row>
    <row r="160" spans="1:9" ht="15.75" x14ac:dyDescent="0.25">
      <c r="A160" s="2">
        <v>56</v>
      </c>
      <c r="B160" s="2">
        <v>3</v>
      </c>
      <c r="C160" s="5">
        <v>0.123</v>
      </c>
      <c r="D160" s="2">
        <v>3</v>
      </c>
      <c r="E160" s="9">
        <v>0</v>
      </c>
      <c r="F160" s="2">
        <v>45</v>
      </c>
      <c r="G160" s="2">
        <v>6</v>
      </c>
      <c r="H160">
        <v>0</v>
      </c>
      <c r="I160" s="2">
        <v>0</v>
      </c>
    </row>
    <row r="161" spans="1:9" ht="15.75" x14ac:dyDescent="0.25">
      <c r="A161" s="2">
        <v>79</v>
      </c>
      <c r="B161" s="2">
        <v>5</v>
      </c>
      <c r="C161" s="5">
        <v>0.13100000000000001</v>
      </c>
      <c r="D161" s="2">
        <v>4</v>
      </c>
      <c r="E161" s="9">
        <v>1</v>
      </c>
      <c r="F161" s="2">
        <v>38</v>
      </c>
      <c r="G161" s="2">
        <v>15</v>
      </c>
      <c r="H161">
        <v>1</v>
      </c>
      <c r="I161" s="2">
        <v>0</v>
      </c>
    </row>
    <row r="162" spans="1:9" ht="15.75" x14ac:dyDescent="0.25">
      <c r="A162" s="2">
        <v>64</v>
      </c>
      <c r="B162" s="2">
        <v>2</v>
      </c>
      <c r="C162" s="5">
        <v>1.5389999999999999</v>
      </c>
      <c r="D162" s="2">
        <v>4</v>
      </c>
      <c r="E162" s="9">
        <v>1</v>
      </c>
      <c r="F162" s="2">
        <v>36</v>
      </c>
      <c r="G162" s="2">
        <v>8</v>
      </c>
      <c r="H162">
        <v>1</v>
      </c>
      <c r="I162" s="2">
        <v>1</v>
      </c>
    </row>
    <row r="163" spans="1:9" ht="15.75" x14ac:dyDescent="0.25">
      <c r="A163" s="2">
        <v>67</v>
      </c>
      <c r="B163" s="2">
        <v>1</v>
      </c>
      <c r="C163" s="5">
        <v>0.63700000000000001</v>
      </c>
      <c r="D163" s="2">
        <v>4</v>
      </c>
      <c r="E163" s="9">
        <v>1</v>
      </c>
      <c r="F163" s="2">
        <v>30</v>
      </c>
      <c r="G163" s="2">
        <v>12</v>
      </c>
      <c r="H163">
        <v>1</v>
      </c>
      <c r="I163" s="2">
        <v>0</v>
      </c>
    </row>
    <row r="164" spans="1:9" ht="15.75" x14ac:dyDescent="0.25">
      <c r="A164" s="2">
        <v>65</v>
      </c>
      <c r="B164" s="2">
        <v>2</v>
      </c>
      <c r="C164" s="5">
        <v>0.27500000000000002</v>
      </c>
      <c r="D164" s="2">
        <v>1</v>
      </c>
      <c r="E164" s="9">
        <v>1</v>
      </c>
      <c r="F164" s="2">
        <v>34</v>
      </c>
      <c r="G164" s="2">
        <v>11</v>
      </c>
      <c r="H164">
        <v>1</v>
      </c>
      <c r="I164" s="2">
        <v>0</v>
      </c>
    </row>
    <row r="165" spans="1:9" ht="15.75" x14ac:dyDescent="0.25">
      <c r="A165" s="2">
        <v>89</v>
      </c>
      <c r="B165" s="2">
        <v>3</v>
      </c>
      <c r="C165" s="5">
        <v>0.71099999999999997</v>
      </c>
      <c r="D165" s="2">
        <v>4</v>
      </c>
      <c r="E165" s="9">
        <v>1</v>
      </c>
      <c r="F165" s="2">
        <v>47</v>
      </c>
      <c r="G165" s="2">
        <v>13</v>
      </c>
      <c r="H165">
        <v>1</v>
      </c>
      <c r="I165" s="2">
        <v>0</v>
      </c>
    </row>
    <row r="166" spans="1:9" ht="15.75" x14ac:dyDescent="0.25">
      <c r="A166" s="2">
        <v>53</v>
      </c>
      <c r="B166" s="2">
        <v>2</v>
      </c>
      <c r="C166" s="5">
        <v>1.2</v>
      </c>
      <c r="D166" s="2">
        <v>2</v>
      </c>
      <c r="E166" s="9">
        <v>1</v>
      </c>
      <c r="F166" s="2">
        <v>33</v>
      </c>
      <c r="G166" s="2">
        <v>8</v>
      </c>
      <c r="H166">
        <v>1</v>
      </c>
      <c r="I166" s="2">
        <v>1</v>
      </c>
    </row>
    <row r="167" spans="1:9" ht="15.75" x14ac:dyDescent="0.25">
      <c r="A167" s="2">
        <v>44</v>
      </c>
      <c r="B167" s="2">
        <v>4</v>
      </c>
      <c r="C167" s="5">
        <v>1.2270000000000001</v>
      </c>
      <c r="D167" s="2">
        <v>5</v>
      </c>
      <c r="E167" s="9">
        <v>0</v>
      </c>
      <c r="F167" s="2">
        <v>37</v>
      </c>
      <c r="G167" s="2">
        <v>10</v>
      </c>
      <c r="H167">
        <v>0</v>
      </c>
      <c r="I167" s="2">
        <v>1</v>
      </c>
    </row>
    <row r="168" spans="1:9" ht="15.75" x14ac:dyDescent="0.25">
      <c r="A168" s="2">
        <v>46</v>
      </c>
      <c r="B168" s="2">
        <v>1</v>
      </c>
      <c r="C168" s="5">
        <v>1.9630000000000001</v>
      </c>
      <c r="D168" s="2">
        <v>4</v>
      </c>
      <c r="E168" s="9">
        <v>0</v>
      </c>
      <c r="F168" s="2">
        <v>28</v>
      </c>
      <c r="G168" s="2">
        <v>10</v>
      </c>
      <c r="H168">
        <v>0</v>
      </c>
      <c r="I168" s="2">
        <v>1</v>
      </c>
    </row>
    <row r="169" spans="1:9" ht="15.75" x14ac:dyDescent="0.25">
      <c r="A169" s="2">
        <v>58</v>
      </c>
      <c r="B169" s="2">
        <v>3</v>
      </c>
      <c r="C169" s="5">
        <v>0.496</v>
      </c>
      <c r="D169" s="2">
        <v>2</v>
      </c>
      <c r="E169" s="9">
        <v>0</v>
      </c>
      <c r="F169" s="2">
        <v>42</v>
      </c>
      <c r="G169" s="2">
        <v>5</v>
      </c>
      <c r="H169">
        <v>0</v>
      </c>
      <c r="I169" s="2">
        <v>0</v>
      </c>
    </row>
    <row r="170" spans="1:9" ht="15.75" x14ac:dyDescent="0.25">
      <c r="A170" s="2">
        <v>62</v>
      </c>
      <c r="B170" s="2">
        <v>3</v>
      </c>
      <c r="C170" s="5">
        <v>0.42399999999999999</v>
      </c>
      <c r="D170" s="2">
        <v>2</v>
      </c>
      <c r="E170" s="9">
        <v>0</v>
      </c>
      <c r="F170" s="2">
        <v>49</v>
      </c>
      <c r="G170" s="2">
        <v>12</v>
      </c>
      <c r="H170">
        <v>1</v>
      </c>
      <c r="I170" s="2">
        <v>0</v>
      </c>
    </row>
    <row r="171" spans="1:9" ht="15.75" x14ac:dyDescent="0.25">
      <c r="A171" s="2">
        <v>62</v>
      </c>
      <c r="B171" s="2">
        <v>3</v>
      </c>
      <c r="C171" s="5">
        <v>1.1519999999999999</v>
      </c>
      <c r="D171" s="2">
        <v>2</v>
      </c>
      <c r="E171" s="9">
        <v>1</v>
      </c>
      <c r="F171" s="2">
        <v>42</v>
      </c>
      <c r="G171" s="2">
        <v>8</v>
      </c>
      <c r="H171">
        <v>0</v>
      </c>
      <c r="I171" s="2">
        <v>1</v>
      </c>
    </row>
    <row r="172" spans="1:9" ht="15.75" x14ac:dyDescent="0.25">
      <c r="A172" s="2">
        <v>46</v>
      </c>
      <c r="B172" s="2">
        <v>6</v>
      </c>
      <c r="C172" s="5">
        <v>1.4810000000000001</v>
      </c>
      <c r="D172" s="2">
        <v>3</v>
      </c>
      <c r="E172" s="9">
        <v>0</v>
      </c>
      <c r="F172" s="2">
        <v>40</v>
      </c>
      <c r="G172" s="2">
        <v>1</v>
      </c>
      <c r="H172">
        <v>0</v>
      </c>
      <c r="I172" s="2">
        <v>0</v>
      </c>
    </row>
    <row r="173" spans="1:9" ht="15.75" x14ac:dyDescent="0.25">
      <c r="A173" s="2">
        <v>66</v>
      </c>
      <c r="B173" s="2">
        <v>2</v>
      </c>
      <c r="C173" s="5">
        <v>2.2850000000000001</v>
      </c>
      <c r="D173" s="2">
        <v>3</v>
      </c>
      <c r="E173" s="9">
        <v>1</v>
      </c>
      <c r="F173" s="2">
        <v>32</v>
      </c>
      <c r="G173" s="2">
        <v>9</v>
      </c>
      <c r="H173">
        <v>0</v>
      </c>
      <c r="I173" s="2">
        <v>1</v>
      </c>
    </row>
    <row r="174" spans="1:9" ht="15.75" x14ac:dyDescent="0.25">
      <c r="A174" s="2">
        <v>56</v>
      </c>
      <c r="B174" s="2">
        <v>2</v>
      </c>
      <c r="C174" s="5">
        <v>0.29199999999999998</v>
      </c>
      <c r="D174" s="2">
        <v>3</v>
      </c>
      <c r="E174" s="9">
        <v>0</v>
      </c>
      <c r="F174" s="2">
        <v>34</v>
      </c>
      <c r="G174" s="2">
        <v>9</v>
      </c>
      <c r="H174">
        <v>0</v>
      </c>
      <c r="I174" s="2">
        <v>1</v>
      </c>
    </row>
    <row r="175" spans="1:9" ht="15.75" x14ac:dyDescent="0.25">
      <c r="A175" s="2">
        <v>82</v>
      </c>
      <c r="B175" s="2">
        <v>3</v>
      </c>
      <c r="C175" s="5">
        <v>0.88800000000000001</v>
      </c>
      <c r="D175" s="2">
        <v>5</v>
      </c>
      <c r="E175" s="9">
        <v>1</v>
      </c>
      <c r="F175" s="2">
        <v>40</v>
      </c>
      <c r="G175" s="2">
        <v>7</v>
      </c>
      <c r="H175">
        <v>1</v>
      </c>
      <c r="I175" s="2">
        <v>1</v>
      </c>
    </row>
    <row r="176" spans="1:9" ht="15.75" x14ac:dyDescent="0.25">
      <c r="A176" s="2">
        <v>44</v>
      </c>
      <c r="B176" s="2">
        <v>3</v>
      </c>
      <c r="C176" s="5">
        <v>2.3239999999999998</v>
      </c>
      <c r="D176" s="2">
        <v>2</v>
      </c>
      <c r="E176" s="9">
        <v>0</v>
      </c>
      <c r="F176" s="2">
        <v>49</v>
      </c>
      <c r="G176" s="2">
        <v>19</v>
      </c>
      <c r="H176">
        <v>1</v>
      </c>
      <c r="I176" s="2">
        <v>1</v>
      </c>
    </row>
    <row r="177" spans="1:9" ht="15.75" x14ac:dyDescent="0.25">
      <c r="A177" s="2">
        <v>44</v>
      </c>
      <c r="B177" s="2">
        <v>2</v>
      </c>
      <c r="C177" s="5">
        <v>0.19600000000000001</v>
      </c>
      <c r="D177" s="2">
        <v>3</v>
      </c>
      <c r="E177" s="9">
        <v>0</v>
      </c>
      <c r="F177" s="2">
        <v>33</v>
      </c>
      <c r="G177" s="2">
        <v>12</v>
      </c>
      <c r="H177">
        <v>0</v>
      </c>
      <c r="I177" s="2">
        <v>1</v>
      </c>
    </row>
    <row r="178" spans="1:9" ht="15.75" x14ac:dyDescent="0.25">
      <c r="A178" s="2">
        <v>51</v>
      </c>
      <c r="B178" s="2">
        <v>3</v>
      </c>
      <c r="C178" s="5">
        <v>0.18</v>
      </c>
      <c r="D178" s="2">
        <v>4</v>
      </c>
      <c r="E178" s="9">
        <v>1</v>
      </c>
      <c r="F178" s="2">
        <v>40</v>
      </c>
      <c r="G178" s="2">
        <v>8</v>
      </c>
      <c r="H178">
        <v>1</v>
      </c>
      <c r="I178" s="2">
        <v>1</v>
      </c>
    </row>
    <row r="179" spans="1:9" ht="15.75" x14ac:dyDescent="0.25">
      <c r="A179" s="2">
        <v>70</v>
      </c>
      <c r="B179" s="2">
        <v>3</v>
      </c>
      <c r="C179" s="5">
        <v>1.4159999999999999</v>
      </c>
      <c r="D179" s="2">
        <v>2</v>
      </c>
      <c r="E179" s="9">
        <v>1</v>
      </c>
      <c r="F179" s="2">
        <v>45</v>
      </c>
      <c r="G179" s="2">
        <v>6</v>
      </c>
      <c r="H179">
        <v>0</v>
      </c>
      <c r="I179" s="2">
        <v>1</v>
      </c>
    </row>
    <row r="180" spans="1:9" ht="15.75" x14ac:dyDescent="0.25">
      <c r="A180" s="2">
        <v>44</v>
      </c>
      <c r="B180" s="2">
        <v>3</v>
      </c>
      <c r="C180" s="5">
        <v>0.115</v>
      </c>
      <c r="D180" s="2">
        <v>3</v>
      </c>
      <c r="E180" s="9">
        <v>0</v>
      </c>
      <c r="F180" s="2">
        <v>46</v>
      </c>
      <c r="G180" s="2">
        <v>6</v>
      </c>
      <c r="H180">
        <v>0</v>
      </c>
      <c r="I180" s="2">
        <v>0</v>
      </c>
    </row>
    <row r="181" spans="1:9" ht="15.75" x14ac:dyDescent="0.25">
      <c r="A181" s="2">
        <v>75</v>
      </c>
      <c r="B181" s="2">
        <v>2</v>
      </c>
      <c r="C181" s="5">
        <v>0.995</v>
      </c>
      <c r="D181" s="2">
        <v>2</v>
      </c>
      <c r="E181" s="9">
        <v>1</v>
      </c>
      <c r="F181" s="2">
        <v>30</v>
      </c>
      <c r="G181" s="2">
        <v>10</v>
      </c>
      <c r="H181">
        <v>1</v>
      </c>
      <c r="I181" s="2">
        <v>1</v>
      </c>
    </row>
    <row r="182" spans="1:9" ht="15.75" x14ac:dyDescent="0.25">
      <c r="A182" s="2">
        <v>68</v>
      </c>
      <c r="B182" s="2">
        <v>2</v>
      </c>
      <c r="C182" s="5">
        <v>2.3519999999999999</v>
      </c>
      <c r="D182" s="2">
        <v>0</v>
      </c>
      <c r="E182" s="9">
        <v>1</v>
      </c>
      <c r="F182" s="2">
        <v>30</v>
      </c>
      <c r="G182" s="2">
        <v>12</v>
      </c>
      <c r="H182">
        <v>1</v>
      </c>
      <c r="I182" s="2">
        <v>1</v>
      </c>
    </row>
    <row r="183" spans="1:9" ht="15.75" x14ac:dyDescent="0.25">
      <c r="A183" s="2">
        <v>84</v>
      </c>
      <c r="B183" s="2">
        <v>2</v>
      </c>
      <c r="C183" s="5">
        <v>1.2589999999999999</v>
      </c>
      <c r="D183" s="2">
        <v>1</v>
      </c>
      <c r="E183" s="9">
        <v>1</v>
      </c>
      <c r="F183" s="2">
        <v>31</v>
      </c>
      <c r="G183" s="2">
        <v>8</v>
      </c>
      <c r="H183">
        <v>1</v>
      </c>
      <c r="I183" s="2">
        <v>1</v>
      </c>
    </row>
    <row r="184" spans="1:9" ht="15.75" x14ac:dyDescent="0.25">
      <c r="A184" s="2">
        <v>51</v>
      </c>
      <c r="B184" s="2">
        <v>4</v>
      </c>
      <c r="C184" s="5">
        <v>1.464</v>
      </c>
      <c r="D184" s="2">
        <v>4</v>
      </c>
      <c r="E184" s="9">
        <v>0</v>
      </c>
      <c r="F184" s="2">
        <v>46</v>
      </c>
      <c r="G184" s="2">
        <v>6</v>
      </c>
      <c r="H184">
        <v>0</v>
      </c>
      <c r="I184" s="2">
        <v>1</v>
      </c>
    </row>
    <row r="185" spans="1:9" ht="15.75" x14ac:dyDescent="0.25">
      <c r="A185" s="2">
        <v>88</v>
      </c>
      <c r="B185" s="2">
        <v>3</v>
      </c>
      <c r="C185" s="5">
        <v>0.504</v>
      </c>
      <c r="D185" s="2">
        <v>3</v>
      </c>
      <c r="E185" s="9">
        <v>1</v>
      </c>
      <c r="F185" s="2">
        <v>42</v>
      </c>
      <c r="G185" s="2">
        <v>9</v>
      </c>
      <c r="H185">
        <v>1</v>
      </c>
      <c r="I185" s="2">
        <v>0</v>
      </c>
    </row>
    <row r="186" spans="1:9" ht="15.75" x14ac:dyDescent="0.25">
      <c r="A186" s="2">
        <v>58</v>
      </c>
      <c r="B186" s="2">
        <v>3</v>
      </c>
      <c r="C186" s="5">
        <v>0.44700000000000001</v>
      </c>
      <c r="D186" s="2">
        <v>4</v>
      </c>
      <c r="E186" s="9">
        <v>0</v>
      </c>
      <c r="F186" s="2">
        <v>43</v>
      </c>
      <c r="G186" s="2">
        <v>10</v>
      </c>
      <c r="H186">
        <v>0</v>
      </c>
      <c r="I186" s="2">
        <v>1</v>
      </c>
    </row>
    <row r="187" spans="1:9" ht="15.75" x14ac:dyDescent="0.25">
      <c r="A187" s="2">
        <v>66</v>
      </c>
      <c r="B187" s="2">
        <v>3</v>
      </c>
      <c r="C187" s="5">
        <v>2.62</v>
      </c>
      <c r="D187" s="2">
        <v>2</v>
      </c>
      <c r="E187" s="9">
        <v>1</v>
      </c>
      <c r="F187" s="2">
        <v>39</v>
      </c>
      <c r="G187" s="2">
        <v>8</v>
      </c>
      <c r="H187">
        <v>0</v>
      </c>
      <c r="I187" s="2">
        <v>0</v>
      </c>
    </row>
    <row r="188" spans="1:9" ht="15.75" x14ac:dyDescent="0.25">
      <c r="A188" s="2">
        <v>55</v>
      </c>
      <c r="B188" s="2">
        <v>3</v>
      </c>
      <c r="C188" s="5">
        <v>1.1679999999999999</v>
      </c>
      <c r="D188" s="2">
        <v>3</v>
      </c>
      <c r="E188" s="9">
        <v>0</v>
      </c>
      <c r="F188" s="2">
        <v>52</v>
      </c>
      <c r="G188" s="2">
        <v>10</v>
      </c>
      <c r="H188">
        <v>0</v>
      </c>
      <c r="I188" s="2">
        <v>1</v>
      </c>
    </row>
    <row r="189" spans="1:9" ht="15.75" x14ac:dyDescent="0.25">
      <c r="A189" s="2">
        <v>60</v>
      </c>
      <c r="B189" s="2">
        <v>2</v>
      </c>
      <c r="C189" s="5">
        <v>3.2000000000000001E-2</v>
      </c>
      <c r="D189" s="2">
        <v>5</v>
      </c>
      <c r="E189" s="9">
        <v>1</v>
      </c>
      <c r="F189" s="2">
        <v>35</v>
      </c>
      <c r="G189" s="2">
        <v>8</v>
      </c>
      <c r="H189">
        <v>0</v>
      </c>
      <c r="I189" s="2">
        <v>1</v>
      </c>
    </row>
  </sheetData>
  <conditionalFormatting sqref="T4:T12">
    <cfRule type="cellIs" dxfId="4" priority="1" operator="greaterThan">
      <formula>0.05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0648-6AE2-40FC-BDF9-3C4BA7CB4CA7}">
  <dimension ref="B1:AO190"/>
  <sheetViews>
    <sheetView topLeftCell="M1" workbookViewId="0">
      <selection activeCell="S16" sqref="S16"/>
    </sheetView>
  </sheetViews>
  <sheetFormatPr defaultColWidth="8.85546875" defaultRowHeight="15" x14ac:dyDescent="0.25"/>
  <sheetData>
    <row r="1" spans="15:41" x14ac:dyDescent="0.25">
      <c r="O1" t="s">
        <v>95</v>
      </c>
      <c r="X1" t="s">
        <v>98</v>
      </c>
      <c r="AA1" t="s">
        <v>99</v>
      </c>
      <c r="AJ1" t="s">
        <v>100</v>
      </c>
      <c r="AL1" t="s">
        <v>101</v>
      </c>
    </row>
    <row r="2" spans="15:41" ht="15.75" thickBot="1" x14ac:dyDescent="0.3">
      <c r="Q2" t="s">
        <v>96</v>
      </c>
      <c r="R2">
        <v>20</v>
      </c>
      <c r="T2" t="s">
        <v>97</v>
      </c>
      <c r="U2">
        <v>0.05</v>
      </c>
    </row>
    <row r="3" spans="15:41" ht="15.75" thickTop="1" x14ac:dyDescent="0.25">
      <c r="O3" s="52" t="s">
        <v>104</v>
      </c>
      <c r="P3" s="52" t="s">
        <v>105</v>
      </c>
      <c r="Q3" s="52" t="s">
        <v>106</v>
      </c>
      <c r="R3" s="52" t="s">
        <v>107</v>
      </c>
      <c r="S3" s="52" t="s">
        <v>108</v>
      </c>
      <c r="T3" s="52" t="s">
        <v>109</v>
      </c>
      <c r="U3" s="52" t="s">
        <v>110</v>
      </c>
      <c r="V3" s="52" t="s">
        <v>111</v>
      </c>
      <c r="X3" t="s">
        <v>112</v>
      </c>
      <c r="Y3" s="53">
        <v>-84.534946686390185</v>
      </c>
      <c r="AA3" s="56">
        <v>2.068465329994706</v>
      </c>
      <c r="AB3" s="57">
        <v>-1.247548310674412E-2</v>
      </c>
      <c r="AC3" s="57">
        <v>-0.12698443404143525</v>
      </c>
      <c r="AD3" s="57">
        <v>-7.360569164601645E-2</v>
      </c>
      <c r="AE3" s="57">
        <v>4.7681807531993428E-2</v>
      </c>
      <c r="AF3" s="57">
        <v>-2.2977660311330642E-2</v>
      </c>
      <c r="AG3" s="57">
        <v>-8.408275962113694E-3</v>
      </c>
      <c r="AH3" s="58">
        <v>-6.696347393418399E-2</v>
      </c>
      <c r="AJ3" s="53">
        <v>-1.0325074129013956E-14</v>
      </c>
      <c r="AL3" t="s">
        <v>104</v>
      </c>
      <c r="AM3" s="65" t="s">
        <v>113</v>
      </c>
      <c r="AN3" s="65" t="s">
        <v>114</v>
      </c>
      <c r="AO3" s="65" t="s">
        <v>55</v>
      </c>
    </row>
    <row r="4" spans="15:41" x14ac:dyDescent="0.25">
      <c r="O4" s="50" t="s">
        <v>115</v>
      </c>
      <c r="P4" s="50">
        <v>9.5859074656526183E-2</v>
      </c>
      <c r="Q4" s="50">
        <v>1.4382160234104866</v>
      </c>
      <c r="R4" s="50">
        <v>4.4424057105318382E-3</v>
      </c>
      <c r="S4" s="50">
        <v>0.94685924577798364</v>
      </c>
      <c r="T4" s="50">
        <v>1.1006039500748015</v>
      </c>
      <c r="U4" s="50" t="s">
        <v>104</v>
      </c>
      <c r="V4" s="50" t="s">
        <v>104</v>
      </c>
      <c r="X4" t="s">
        <v>116</v>
      </c>
      <c r="Y4" s="54">
        <v>-98.012729219055274</v>
      </c>
      <c r="AA4" s="59">
        <v>-1.2475483106744184E-2</v>
      </c>
      <c r="AB4" s="50">
        <v>2.7842535612873594E-4</v>
      </c>
      <c r="AC4" s="50">
        <v>9.2615935058682939E-4</v>
      </c>
      <c r="AD4" s="50">
        <v>4.4829505562531808E-4</v>
      </c>
      <c r="AE4" s="50">
        <v>-3.2787512160654952E-3</v>
      </c>
      <c r="AF4" s="50">
        <v>-1.0867451227161185E-4</v>
      </c>
      <c r="AG4" s="50">
        <v>5.1763798229454288E-5</v>
      </c>
      <c r="AH4" s="60">
        <v>-1.8640804193319664E-3</v>
      </c>
      <c r="AJ4" s="54">
        <v>-7.1764816311770119E-13</v>
      </c>
      <c r="AL4" t="s">
        <v>117</v>
      </c>
      <c r="AM4" s="56">
        <v>83</v>
      </c>
      <c r="AN4" s="58">
        <v>29</v>
      </c>
      <c r="AO4">
        <v>112</v>
      </c>
    </row>
    <row r="5" spans="15:41" x14ac:dyDescent="0.25">
      <c r="O5" s="50" t="s">
        <v>34</v>
      </c>
      <c r="P5" s="50">
        <v>4.5107584545668128E-2</v>
      </c>
      <c r="Q5" s="50">
        <v>1.6686082707715929E-2</v>
      </c>
      <c r="R5" s="50">
        <v>7.3078623722898612</v>
      </c>
      <c r="S5" s="50">
        <v>6.8653547764138123E-3</v>
      </c>
      <c r="T5" s="50">
        <v>1.0461404023945891</v>
      </c>
      <c r="U5" s="50">
        <v>1.0124807053732383</v>
      </c>
      <c r="V5" s="50">
        <v>1.0809191085956271</v>
      </c>
      <c r="X5" t="s">
        <v>118</v>
      </c>
      <c r="Y5" s="54">
        <v>26.955565065330177</v>
      </c>
      <c r="AA5" s="59">
        <v>-0.12698443404143575</v>
      </c>
      <c r="AB5" s="50">
        <v>9.2615935058682993E-4</v>
      </c>
      <c r="AC5" s="50">
        <v>0.10107198439037202</v>
      </c>
      <c r="AD5" s="50">
        <v>1.6178817709140467E-2</v>
      </c>
      <c r="AE5" s="50">
        <v>-1.6161020732425587E-2</v>
      </c>
      <c r="AF5" s="50">
        <v>-1.7314860038271846E-3</v>
      </c>
      <c r="AG5" s="50">
        <v>2.5972545884673311E-3</v>
      </c>
      <c r="AH5" s="60">
        <v>-1.7382636758969495E-2</v>
      </c>
      <c r="AJ5" s="54">
        <v>-1.0859368959614812E-14</v>
      </c>
      <c r="AL5" t="s">
        <v>119</v>
      </c>
      <c r="AM5" s="61">
        <v>13</v>
      </c>
      <c r="AN5" s="63">
        <v>25</v>
      </c>
      <c r="AO5">
        <v>38</v>
      </c>
    </row>
    <row r="6" spans="15:41" x14ac:dyDescent="0.25">
      <c r="O6" s="50" t="s">
        <v>12</v>
      </c>
      <c r="P6" s="50">
        <v>0.66887343063375571</v>
      </c>
      <c r="Q6" s="50">
        <v>0.31791820393046388</v>
      </c>
      <c r="R6" s="50">
        <v>4.4264656413571659</v>
      </c>
      <c r="S6" s="50">
        <v>3.5385710626443245E-2</v>
      </c>
      <c r="T6" s="50">
        <v>1.952036976389067</v>
      </c>
      <c r="U6" s="50">
        <v>1.0468285876886865</v>
      </c>
      <c r="V6" s="50">
        <v>3.6399926425426874</v>
      </c>
      <c r="X6" t="s">
        <v>57</v>
      </c>
      <c r="Y6" s="54">
        <v>7</v>
      </c>
      <c r="AA6" s="59">
        <v>-7.3605691646017074E-2</v>
      </c>
      <c r="AB6" s="50">
        <v>4.4829505562532003E-4</v>
      </c>
      <c r="AC6" s="50">
        <v>1.6178817709140491E-2</v>
      </c>
      <c r="AD6" s="50">
        <v>2.1009755157723867E-2</v>
      </c>
      <c r="AE6" s="50">
        <v>7.4724594168297442E-3</v>
      </c>
      <c r="AF6" s="50">
        <v>-6.7832706416311205E-4</v>
      </c>
      <c r="AG6" s="50">
        <v>5.7963175810708237E-4</v>
      </c>
      <c r="AH6" s="60">
        <v>-7.5481957339746846E-3</v>
      </c>
      <c r="AJ6" s="54">
        <v>-2.3314683517128287E-14</v>
      </c>
      <c r="AL6" t="s">
        <v>55</v>
      </c>
      <c r="AM6">
        <v>96</v>
      </c>
      <c r="AN6">
        <v>54</v>
      </c>
      <c r="AO6">
        <v>150</v>
      </c>
    </row>
    <row r="7" spans="15:41" x14ac:dyDescent="0.25">
      <c r="O7" s="50" t="s">
        <v>16</v>
      </c>
      <c r="P7" s="50">
        <v>0.32548800730205463</v>
      </c>
      <c r="Q7" s="50">
        <v>0.14494742204580208</v>
      </c>
      <c r="R7" s="50">
        <v>5.0425358173921646</v>
      </c>
      <c r="S7" s="50">
        <v>2.4732260639501513E-2</v>
      </c>
      <c r="T7" s="50">
        <v>1.3847062278732982</v>
      </c>
      <c r="U7" s="50">
        <v>1.0422650529727406</v>
      </c>
      <c r="V7" s="50">
        <v>1.839658090849609</v>
      </c>
      <c r="X7" t="s">
        <v>108</v>
      </c>
      <c r="Y7" s="54">
        <v>3.3947318312144148E-4</v>
      </c>
      <c r="AA7" s="59">
        <v>4.7681807531992838E-2</v>
      </c>
      <c r="AB7" s="50">
        <v>-3.2787512160654879E-3</v>
      </c>
      <c r="AC7" s="50">
        <v>-1.6161020732425528E-2</v>
      </c>
      <c r="AD7" s="50">
        <v>7.472459416829785E-3</v>
      </c>
      <c r="AE7" s="50">
        <v>0.21501279808079865</v>
      </c>
      <c r="AF7" s="50">
        <v>2.3126579927730292E-3</v>
      </c>
      <c r="AG7" s="50">
        <v>-4.8247717142151014E-3</v>
      </c>
      <c r="AH7" s="60">
        <v>-1.6006435009717268E-2</v>
      </c>
      <c r="AJ7" s="54">
        <v>-5.773159728050814E-15</v>
      </c>
      <c r="AL7" t="s">
        <v>120</v>
      </c>
      <c r="AM7">
        <v>0.86458333333333337</v>
      </c>
      <c r="AN7">
        <v>0.46296296296296297</v>
      </c>
      <c r="AO7">
        <v>0.72</v>
      </c>
    </row>
    <row r="8" spans="15:41" x14ac:dyDescent="0.25">
      <c r="O8" s="50" t="s">
        <v>19</v>
      </c>
      <c r="P8" s="50">
        <v>-0.60334342780112971</v>
      </c>
      <c r="Q8" s="50">
        <v>0.46369472509486115</v>
      </c>
      <c r="R8" s="50">
        <v>1.6930308108172336</v>
      </c>
      <c r="S8" s="50">
        <v>0.19320192300140393</v>
      </c>
      <c r="T8" s="50">
        <v>0.546979788044618</v>
      </c>
      <c r="U8" s="50">
        <v>0.2204314782097779</v>
      </c>
      <c r="V8" s="50">
        <v>1.357278420301697</v>
      </c>
      <c r="X8" t="s">
        <v>121</v>
      </c>
      <c r="Y8" s="54">
        <v>0.13751053194879082</v>
      </c>
      <c r="AA8" s="59">
        <v>-2.297766031133051E-2</v>
      </c>
      <c r="AB8" s="50">
        <v>-1.0867451227161324E-4</v>
      </c>
      <c r="AC8" s="50">
        <v>-1.7314860038271961E-3</v>
      </c>
      <c r="AD8" s="50">
        <v>-6.7832706416312376E-4</v>
      </c>
      <c r="AE8" s="50">
        <v>2.3126579927730227E-3</v>
      </c>
      <c r="AF8" s="50">
        <v>8.5291841175108921E-4</v>
      </c>
      <c r="AG8" s="50">
        <v>-4.9013484583424914E-4</v>
      </c>
      <c r="AH8" s="60">
        <v>6.1696786218256956E-3</v>
      </c>
      <c r="AJ8" s="54">
        <v>-4.9560355819266988E-13</v>
      </c>
    </row>
    <row r="9" spans="15:41" x14ac:dyDescent="0.25">
      <c r="O9" s="50" t="s">
        <v>20</v>
      </c>
      <c r="P9" s="50">
        <v>-0.10112594072936869</v>
      </c>
      <c r="Q9" s="50">
        <v>2.9204766935400715E-2</v>
      </c>
      <c r="R9" s="50">
        <v>11.989957946158619</v>
      </c>
      <c r="S9" s="50">
        <v>5.3487996877188415E-4</v>
      </c>
      <c r="T9" s="50">
        <v>0.90381919806877242</v>
      </c>
      <c r="U9" s="50">
        <v>0.85353713202477122</v>
      </c>
      <c r="V9" s="50">
        <v>0.95706339202823476</v>
      </c>
      <c r="X9" t="s">
        <v>122</v>
      </c>
      <c r="Y9" s="54">
        <v>0.16448231742081565</v>
      </c>
      <c r="AA9" s="59">
        <v>-8.4082759621136541E-3</v>
      </c>
      <c r="AB9" s="50">
        <v>5.1763798229452628E-5</v>
      </c>
      <c r="AC9" s="50">
        <v>2.597254588467325E-3</v>
      </c>
      <c r="AD9" s="50">
        <v>5.796317581070776E-4</v>
      </c>
      <c r="AE9" s="50">
        <v>-4.8247717142150797E-3</v>
      </c>
      <c r="AF9" s="50">
        <v>-4.901348458342474E-4</v>
      </c>
      <c r="AG9" s="50">
        <v>3.1966323030711728E-3</v>
      </c>
      <c r="AH9" s="60">
        <v>-1.4401222371275474E-2</v>
      </c>
      <c r="AJ9" s="54">
        <v>-1.3322676295501878E-13</v>
      </c>
      <c r="AL9" t="s">
        <v>102</v>
      </c>
      <c r="AM9" s="64">
        <v>0.5</v>
      </c>
    </row>
    <row r="10" spans="15:41" x14ac:dyDescent="0.25">
      <c r="O10" s="50" t="s">
        <v>21</v>
      </c>
      <c r="P10" s="50">
        <v>0.1251255383706717</v>
      </c>
      <c r="Q10" s="50">
        <v>5.6538768142498252E-2</v>
      </c>
      <c r="R10" s="50">
        <v>4.8977795592907238</v>
      </c>
      <c r="S10" s="50">
        <v>2.6891251235574787E-2</v>
      </c>
      <c r="T10" s="50">
        <v>1.1332907156068703</v>
      </c>
      <c r="U10" s="50">
        <v>1.0144144901788577</v>
      </c>
      <c r="V10" s="50">
        <v>1.2660976933149695</v>
      </c>
      <c r="X10" t="s">
        <v>123</v>
      </c>
      <c r="Y10" s="54">
        <v>0.22552678227828701</v>
      </c>
      <c r="AA10" s="61">
        <v>-6.6963473934183212E-2</v>
      </c>
      <c r="AB10" s="62">
        <v>-1.8640804193319641E-3</v>
      </c>
      <c r="AC10" s="62">
        <v>-1.7382636758969491E-2</v>
      </c>
      <c r="AD10" s="62">
        <v>-7.5481957339747201E-3</v>
      </c>
      <c r="AE10" s="62">
        <v>-1.6006435009717435E-2</v>
      </c>
      <c r="AF10" s="62">
        <v>6.1696786218256765E-3</v>
      </c>
      <c r="AG10" s="62">
        <v>-1.4401222371275476E-2</v>
      </c>
      <c r="AH10" s="63">
        <v>0.25141273913159817</v>
      </c>
      <c r="AJ10" s="55">
        <v>-4.8849813083506888E-15</v>
      </c>
    </row>
    <row r="11" spans="15:41" x14ac:dyDescent="0.25">
      <c r="O11" s="51" t="s">
        <v>33</v>
      </c>
      <c r="P11" s="51">
        <v>-1.4550688936291207</v>
      </c>
      <c r="Q11" s="51">
        <v>0.5014107489190851</v>
      </c>
      <c r="R11" s="51">
        <v>8.4213134645450367</v>
      </c>
      <c r="S11" s="51">
        <v>3.7084779447964511E-3</v>
      </c>
      <c r="T11" s="51">
        <v>0.23338428465692918</v>
      </c>
      <c r="U11" s="51">
        <v>8.7351427260895967E-2</v>
      </c>
      <c r="V11" s="51">
        <v>0.62355276877324683</v>
      </c>
      <c r="X11" t="s">
        <v>124</v>
      </c>
      <c r="Y11" s="54">
        <v>185.06989337278037</v>
      </c>
      <c r="AL11" t="s">
        <v>103</v>
      </c>
      <c r="AM11" s="64">
        <v>0.74942129629629661</v>
      </c>
    </row>
    <row r="12" spans="15:41" x14ac:dyDescent="0.25">
      <c r="X12" t="s">
        <v>125</v>
      </c>
      <c r="Y12" s="55">
        <v>209.1549757255504</v>
      </c>
    </row>
    <row r="13" spans="15:41" x14ac:dyDescent="0.25">
      <c r="Q13" t="s">
        <v>292</v>
      </c>
    </row>
    <row r="40" spans="2:9" ht="15.75" x14ac:dyDescent="0.25">
      <c r="B40" s="11" t="s">
        <v>34</v>
      </c>
      <c r="C40" s="11" t="s">
        <v>12</v>
      </c>
      <c r="D40" s="11" t="s">
        <v>16</v>
      </c>
      <c r="E40" s="11" t="s">
        <v>19</v>
      </c>
      <c r="F40" s="11" t="s">
        <v>20</v>
      </c>
      <c r="G40" s="11" t="s">
        <v>21</v>
      </c>
      <c r="H40" s="11" t="s">
        <v>33</v>
      </c>
      <c r="I40" s="11" t="s">
        <v>18</v>
      </c>
    </row>
    <row r="41" spans="2:9" ht="15.75" x14ac:dyDescent="0.25">
      <c r="B41" s="2">
        <v>60</v>
      </c>
      <c r="C41" s="5">
        <v>0.71199999999999997</v>
      </c>
      <c r="D41" s="2">
        <v>3</v>
      </c>
      <c r="E41" s="9">
        <v>0</v>
      </c>
      <c r="F41" s="2">
        <v>33</v>
      </c>
      <c r="G41" s="2">
        <v>12</v>
      </c>
      <c r="H41">
        <v>1</v>
      </c>
      <c r="I41" s="2">
        <v>1</v>
      </c>
    </row>
    <row r="42" spans="2:9" ht="15.75" x14ac:dyDescent="0.25">
      <c r="B42" s="2">
        <v>69</v>
      </c>
      <c r="C42" s="5">
        <v>9.0999999999999998E-2</v>
      </c>
      <c r="D42" s="2">
        <v>3</v>
      </c>
      <c r="E42" s="9">
        <v>0</v>
      </c>
      <c r="F42" s="2">
        <v>33</v>
      </c>
      <c r="G42" s="2">
        <v>16</v>
      </c>
      <c r="H42">
        <v>1</v>
      </c>
      <c r="I42" s="2">
        <v>1</v>
      </c>
    </row>
    <row r="43" spans="2:9" ht="15.75" x14ac:dyDescent="0.25">
      <c r="B43" s="2">
        <v>79</v>
      </c>
      <c r="C43" s="5">
        <v>1.72</v>
      </c>
      <c r="D43" s="2">
        <v>1</v>
      </c>
      <c r="E43" s="9">
        <v>1</v>
      </c>
      <c r="F43" s="2">
        <v>40</v>
      </c>
      <c r="G43" s="2">
        <v>13</v>
      </c>
      <c r="H43">
        <v>1</v>
      </c>
      <c r="I43" s="2">
        <v>1</v>
      </c>
    </row>
    <row r="44" spans="2:9" ht="15.75" x14ac:dyDescent="0.25">
      <c r="B44" s="2">
        <v>66</v>
      </c>
      <c r="C44" s="5">
        <v>1.3720000000000001</v>
      </c>
      <c r="D44" s="2">
        <v>1</v>
      </c>
      <c r="E44" s="9">
        <v>1</v>
      </c>
      <c r="F44" s="2">
        <v>29</v>
      </c>
      <c r="G44" s="2">
        <v>10</v>
      </c>
      <c r="H44">
        <v>0</v>
      </c>
      <c r="I44" s="2">
        <v>1</v>
      </c>
    </row>
    <row r="45" spans="2:9" ht="15.75" x14ac:dyDescent="0.25">
      <c r="B45" s="2">
        <v>51</v>
      </c>
      <c r="C45" s="5">
        <v>0.93500000000000005</v>
      </c>
      <c r="D45" s="2">
        <v>4</v>
      </c>
      <c r="E45" s="9">
        <v>0</v>
      </c>
      <c r="F45" s="2">
        <v>36</v>
      </c>
      <c r="G45" s="2">
        <v>4</v>
      </c>
      <c r="H45">
        <v>0</v>
      </c>
      <c r="I45" s="2">
        <v>1</v>
      </c>
    </row>
    <row r="46" spans="2:9" ht="15.75" x14ac:dyDescent="0.25">
      <c r="B46" s="2">
        <v>62</v>
      </c>
      <c r="C46" s="5">
        <v>2.0190000000000001</v>
      </c>
      <c r="D46" s="2">
        <v>0</v>
      </c>
      <c r="E46" s="9">
        <v>1</v>
      </c>
      <c r="F46" s="2">
        <v>32</v>
      </c>
      <c r="G46" s="2">
        <v>15</v>
      </c>
      <c r="H46">
        <v>1</v>
      </c>
      <c r="I46" s="2">
        <v>1</v>
      </c>
    </row>
    <row r="47" spans="2:9" ht="15.75" x14ac:dyDescent="0.25">
      <c r="B47" s="2">
        <v>61</v>
      </c>
      <c r="C47" s="5">
        <v>0.66200000000000003</v>
      </c>
      <c r="D47" s="2">
        <v>2</v>
      </c>
      <c r="E47" s="9">
        <v>1</v>
      </c>
      <c r="F47" s="2">
        <v>52</v>
      </c>
      <c r="G47" s="2">
        <v>15</v>
      </c>
      <c r="H47">
        <v>0</v>
      </c>
      <c r="I47" s="2">
        <v>1</v>
      </c>
    </row>
    <row r="48" spans="2:9" ht="15.75" x14ac:dyDescent="0.25">
      <c r="B48" s="2">
        <v>59</v>
      </c>
      <c r="C48" s="5">
        <v>0.7</v>
      </c>
      <c r="D48" s="2">
        <v>2</v>
      </c>
      <c r="E48" s="9">
        <v>0</v>
      </c>
      <c r="F48" s="2">
        <v>41</v>
      </c>
      <c r="G48" s="2">
        <v>4</v>
      </c>
      <c r="H48">
        <v>0</v>
      </c>
      <c r="I48" s="2">
        <v>1</v>
      </c>
    </row>
    <row r="49" spans="2:9" ht="15.75" x14ac:dyDescent="0.25">
      <c r="B49" s="2">
        <v>65</v>
      </c>
      <c r="C49" s="5">
        <v>0.93700000000000006</v>
      </c>
      <c r="D49" s="2">
        <v>4</v>
      </c>
      <c r="E49" s="9">
        <v>1</v>
      </c>
      <c r="F49" s="2">
        <v>31</v>
      </c>
      <c r="G49" s="2">
        <v>12</v>
      </c>
      <c r="H49">
        <v>1</v>
      </c>
      <c r="I49" s="2">
        <v>0</v>
      </c>
    </row>
    <row r="50" spans="2:9" ht="15.75" x14ac:dyDescent="0.25">
      <c r="B50" s="2">
        <v>55</v>
      </c>
      <c r="C50" s="5">
        <v>6.5000000000000002E-2</v>
      </c>
      <c r="D50" s="2">
        <v>3</v>
      </c>
      <c r="E50" s="9">
        <v>0</v>
      </c>
      <c r="F50" s="2">
        <v>42</v>
      </c>
      <c r="G50" s="2">
        <v>13</v>
      </c>
      <c r="H50">
        <v>1</v>
      </c>
      <c r="I50" s="2">
        <v>0</v>
      </c>
    </row>
    <row r="51" spans="2:9" ht="15.75" x14ac:dyDescent="0.25">
      <c r="B51" s="2">
        <v>65</v>
      </c>
      <c r="C51" s="5">
        <v>2.1440000000000001</v>
      </c>
      <c r="D51" s="2">
        <v>2</v>
      </c>
      <c r="E51" s="9">
        <v>0</v>
      </c>
      <c r="F51" s="2">
        <v>32</v>
      </c>
      <c r="G51" s="2">
        <v>8</v>
      </c>
      <c r="H51">
        <v>1</v>
      </c>
      <c r="I51" s="2">
        <v>1</v>
      </c>
    </row>
    <row r="52" spans="2:9" ht="15.75" x14ac:dyDescent="0.25">
      <c r="B52" s="2">
        <v>74</v>
      </c>
      <c r="C52" s="5">
        <v>0.248</v>
      </c>
      <c r="D52" s="2">
        <v>1</v>
      </c>
      <c r="E52" s="9">
        <v>1</v>
      </c>
      <c r="F52" s="2">
        <v>39</v>
      </c>
      <c r="G52" s="2">
        <v>21</v>
      </c>
      <c r="H52">
        <v>1</v>
      </c>
      <c r="I52" s="2">
        <v>1</v>
      </c>
    </row>
    <row r="53" spans="2:9" ht="15.75" x14ac:dyDescent="0.25">
      <c r="B53" s="2">
        <v>43</v>
      </c>
      <c r="C53" s="5">
        <v>1.607</v>
      </c>
      <c r="D53" s="2">
        <v>1</v>
      </c>
      <c r="E53" s="9">
        <v>0</v>
      </c>
      <c r="F53" s="2">
        <v>45</v>
      </c>
      <c r="G53" s="2">
        <v>8</v>
      </c>
      <c r="H53">
        <v>0</v>
      </c>
      <c r="I53" s="2">
        <v>0</v>
      </c>
    </row>
    <row r="54" spans="2:9" ht="15.75" x14ac:dyDescent="0.25">
      <c r="B54" s="2">
        <v>78</v>
      </c>
      <c r="C54" s="5">
        <v>1.6240000000000001</v>
      </c>
      <c r="D54" s="2">
        <v>5</v>
      </c>
      <c r="E54" s="9">
        <v>0</v>
      </c>
      <c r="F54" s="2">
        <v>39</v>
      </c>
      <c r="G54" s="2">
        <v>11</v>
      </c>
      <c r="H54">
        <v>0</v>
      </c>
      <c r="I54" s="2">
        <v>1</v>
      </c>
    </row>
    <row r="55" spans="2:9" ht="15.75" x14ac:dyDescent="0.25">
      <c r="B55" s="2">
        <v>67</v>
      </c>
      <c r="C55" s="5">
        <v>0.05</v>
      </c>
      <c r="D55" s="2">
        <v>4</v>
      </c>
      <c r="E55" s="9">
        <v>1</v>
      </c>
      <c r="F55" s="2">
        <v>31</v>
      </c>
      <c r="G55" s="2">
        <v>13</v>
      </c>
      <c r="H55">
        <v>1</v>
      </c>
      <c r="I55" s="2">
        <v>0</v>
      </c>
    </row>
    <row r="56" spans="2:9" ht="15.75" x14ac:dyDescent="0.25">
      <c r="B56" s="2">
        <v>62</v>
      </c>
      <c r="C56" s="5">
        <v>0.58799999999999997</v>
      </c>
      <c r="D56" s="2">
        <v>4</v>
      </c>
      <c r="E56" s="9">
        <v>1</v>
      </c>
      <c r="F56" s="2">
        <v>41</v>
      </c>
      <c r="G56" s="2">
        <v>10</v>
      </c>
      <c r="H56">
        <v>1</v>
      </c>
      <c r="I56" s="2">
        <v>1</v>
      </c>
    </row>
    <row r="57" spans="2:9" ht="15.75" x14ac:dyDescent="0.25">
      <c r="B57" s="2">
        <v>99</v>
      </c>
      <c r="C57" s="5">
        <v>1.76</v>
      </c>
      <c r="D57" s="2">
        <v>4</v>
      </c>
      <c r="E57" s="9">
        <v>1</v>
      </c>
      <c r="F57" s="2">
        <v>38</v>
      </c>
      <c r="G57" s="2">
        <v>12</v>
      </c>
      <c r="H57">
        <v>1</v>
      </c>
      <c r="I57" s="2">
        <v>0</v>
      </c>
    </row>
    <row r="58" spans="2:9" ht="15.75" x14ac:dyDescent="0.25">
      <c r="B58" s="2">
        <v>67</v>
      </c>
      <c r="C58" s="5">
        <v>4.4999999999999998E-2</v>
      </c>
      <c r="D58" s="2">
        <v>0</v>
      </c>
      <c r="E58" s="9">
        <v>1</v>
      </c>
      <c r="F58" s="2">
        <v>29</v>
      </c>
      <c r="G58" s="2">
        <v>13</v>
      </c>
      <c r="H58">
        <v>1</v>
      </c>
      <c r="I58" s="2">
        <v>1</v>
      </c>
    </row>
    <row r="59" spans="2:9" ht="15.75" x14ac:dyDescent="0.25">
      <c r="B59" s="2">
        <v>51</v>
      </c>
      <c r="C59" s="5">
        <v>1</v>
      </c>
      <c r="D59" s="2">
        <v>3</v>
      </c>
      <c r="E59" s="9">
        <v>0</v>
      </c>
      <c r="F59" s="2">
        <v>34</v>
      </c>
      <c r="G59" s="2">
        <v>6</v>
      </c>
      <c r="H59">
        <v>0</v>
      </c>
      <c r="I59" s="2">
        <v>1</v>
      </c>
    </row>
    <row r="60" spans="2:9" ht="15.75" x14ac:dyDescent="0.25">
      <c r="B60" s="2">
        <v>71</v>
      </c>
      <c r="C60" s="5">
        <v>0.121</v>
      </c>
      <c r="D60" s="2">
        <v>0</v>
      </c>
      <c r="E60" s="9">
        <v>1</v>
      </c>
      <c r="F60" s="2">
        <v>34</v>
      </c>
      <c r="G60" s="2">
        <v>8</v>
      </c>
      <c r="H60">
        <v>1</v>
      </c>
      <c r="I60" s="2">
        <v>0</v>
      </c>
    </row>
    <row r="61" spans="2:9" ht="15.75" x14ac:dyDescent="0.25">
      <c r="B61" s="2">
        <v>65</v>
      </c>
      <c r="C61" s="5">
        <v>0.159</v>
      </c>
      <c r="D61" s="2">
        <v>2</v>
      </c>
      <c r="E61" s="9">
        <v>1</v>
      </c>
      <c r="F61" s="2">
        <v>47</v>
      </c>
      <c r="G61" s="2">
        <v>14</v>
      </c>
      <c r="H61">
        <v>1</v>
      </c>
      <c r="I61" s="2">
        <v>0</v>
      </c>
    </row>
    <row r="62" spans="2:9" ht="15.75" x14ac:dyDescent="0.25">
      <c r="B62" s="2">
        <v>86</v>
      </c>
      <c r="C62" s="5">
        <v>2.2839999999999998</v>
      </c>
      <c r="D62" s="2">
        <v>0</v>
      </c>
      <c r="E62" s="9">
        <v>1</v>
      </c>
      <c r="F62" s="2">
        <v>38</v>
      </c>
      <c r="G62" s="2">
        <v>10</v>
      </c>
      <c r="H62">
        <v>1</v>
      </c>
      <c r="I62" s="2">
        <v>1</v>
      </c>
    </row>
    <row r="63" spans="2:9" ht="15.75" x14ac:dyDescent="0.25">
      <c r="B63" s="2">
        <v>51</v>
      </c>
      <c r="C63" s="5">
        <v>0.79900000000000004</v>
      </c>
      <c r="D63" s="2">
        <v>6</v>
      </c>
      <c r="E63" s="9">
        <v>1</v>
      </c>
      <c r="F63" s="2">
        <v>34</v>
      </c>
      <c r="G63" s="2">
        <v>12</v>
      </c>
      <c r="H63">
        <v>0</v>
      </c>
      <c r="I63" s="2">
        <v>1</v>
      </c>
    </row>
    <row r="64" spans="2:9" ht="15.75" x14ac:dyDescent="0.25">
      <c r="B64" s="2">
        <v>56</v>
      </c>
      <c r="C64" s="5">
        <v>0.91100000000000003</v>
      </c>
      <c r="D64" s="2">
        <v>2</v>
      </c>
      <c r="E64" s="9">
        <v>0</v>
      </c>
      <c r="F64" s="2">
        <v>30</v>
      </c>
      <c r="G64" s="2">
        <v>13</v>
      </c>
      <c r="H64">
        <v>1</v>
      </c>
      <c r="I64" s="2">
        <v>1</v>
      </c>
    </row>
    <row r="65" spans="2:9" ht="15.75" x14ac:dyDescent="0.25">
      <c r="B65" s="2">
        <v>60</v>
      </c>
      <c r="C65" s="5">
        <v>0.81299999999999994</v>
      </c>
      <c r="D65" s="2">
        <v>3</v>
      </c>
      <c r="E65" s="9">
        <v>0</v>
      </c>
      <c r="F65" s="2">
        <v>44</v>
      </c>
      <c r="G65" s="2">
        <v>8</v>
      </c>
      <c r="H65">
        <v>0</v>
      </c>
      <c r="I65" s="2">
        <v>1</v>
      </c>
    </row>
    <row r="66" spans="2:9" ht="15.75" x14ac:dyDescent="0.25">
      <c r="B66" s="2">
        <v>40</v>
      </c>
      <c r="C66" s="5">
        <v>0.97599999999999998</v>
      </c>
      <c r="D66" s="2">
        <v>2</v>
      </c>
      <c r="E66" s="9">
        <v>0</v>
      </c>
      <c r="F66" s="2">
        <v>37</v>
      </c>
      <c r="G66" s="2">
        <v>5</v>
      </c>
      <c r="H66">
        <v>0</v>
      </c>
      <c r="I66" s="2">
        <v>0</v>
      </c>
    </row>
    <row r="67" spans="2:9" ht="15.75" x14ac:dyDescent="0.25">
      <c r="B67" s="2">
        <v>85</v>
      </c>
      <c r="C67" s="5">
        <v>1.86</v>
      </c>
      <c r="D67" s="2">
        <v>2</v>
      </c>
      <c r="E67" s="9">
        <v>1</v>
      </c>
      <c r="F67" s="2">
        <v>37</v>
      </c>
      <c r="G67" s="2">
        <v>13</v>
      </c>
      <c r="H67">
        <v>1</v>
      </c>
      <c r="I67" s="2">
        <v>1</v>
      </c>
    </row>
    <row r="68" spans="2:9" ht="15.75" x14ac:dyDescent="0.25">
      <c r="B68" s="2">
        <v>35</v>
      </c>
      <c r="C68" s="5">
        <v>4.7E-2</v>
      </c>
      <c r="D68" s="2">
        <v>4</v>
      </c>
      <c r="E68" s="9">
        <v>0</v>
      </c>
      <c r="F68" s="2">
        <v>27</v>
      </c>
      <c r="G68" s="2">
        <v>5</v>
      </c>
      <c r="H68">
        <v>0</v>
      </c>
      <c r="I68" s="2">
        <v>1</v>
      </c>
    </row>
    <row r="69" spans="2:9" ht="15.75" x14ac:dyDescent="0.25">
      <c r="B69" s="2">
        <v>51</v>
      </c>
      <c r="C69" s="5">
        <v>0.498</v>
      </c>
      <c r="D69" s="2">
        <v>4</v>
      </c>
      <c r="E69" s="9">
        <v>0</v>
      </c>
      <c r="F69" s="2">
        <v>30</v>
      </c>
      <c r="G69" s="2">
        <v>5</v>
      </c>
      <c r="H69">
        <v>0</v>
      </c>
      <c r="I69" s="2">
        <v>1</v>
      </c>
    </row>
    <row r="70" spans="2:9" ht="15.75" x14ac:dyDescent="0.25">
      <c r="B70" s="2">
        <v>102</v>
      </c>
      <c r="C70" s="5">
        <v>8.4000000000000005E-2</v>
      </c>
      <c r="D70" s="2">
        <v>2</v>
      </c>
      <c r="E70" s="9">
        <v>1</v>
      </c>
      <c r="F70" s="2">
        <v>38</v>
      </c>
      <c r="G70" s="2">
        <v>11</v>
      </c>
      <c r="H70">
        <v>1</v>
      </c>
      <c r="I70" s="2">
        <v>1</v>
      </c>
    </row>
    <row r="71" spans="2:9" ht="15.75" x14ac:dyDescent="0.25">
      <c r="B71" s="2">
        <v>70</v>
      </c>
      <c r="C71" s="5">
        <v>4.8000000000000001E-2</v>
      </c>
      <c r="D71" s="2">
        <v>4</v>
      </c>
      <c r="E71" s="9">
        <v>1</v>
      </c>
      <c r="F71" s="2">
        <v>35</v>
      </c>
      <c r="G71" s="2">
        <v>11</v>
      </c>
      <c r="H71">
        <v>0</v>
      </c>
      <c r="I71" s="2">
        <v>1</v>
      </c>
    </row>
    <row r="72" spans="2:9" ht="15.75" x14ac:dyDescent="0.25">
      <c r="B72" s="2">
        <v>61</v>
      </c>
      <c r="C72" s="5">
        <v>0.96</v>
      </c>
      <c r="D72" s="2">
        <v>2</v>
      </c>
      <c r="E72" s="9">
        <v>1</v>
      </c>
      <c r="F72" s="2">
        <v>30</v>
      </c>
      <c r="G72" s="2">
        <v>10</v>
      </c>
      <c r="H72">
        <v>1</v>
      </c>
      <c r="I72" s="2">
        <v>1</v>
      </c>
    </row>
    <row r="73" spans="2:9" ht="15.75" x14ac:dyDescent="0.25">
      <c r="B73" s="2">
        <v>44</v>
      </c>
      <c r="C73" s="5">
        <v>1.18</v>
      </c>
      <c r="D73" s="2">
        <v>2</v>
      </c>
      <c r="E73" s="9">
        <v>0</v>
      </c>
      <c r="F73" s="2">
        <v>34</v>
      </c>
      <c r="G73" s="2">
        <v>6</v>
      </c>
      <c r="H73">
        <v>0</v>
      </c>
      <c r="I73" s="2">
        <v>0</v>
      </c>
    </row>
    <row r="74" spans="2:9" ht="15.75" x14ac:dyDescent="0.25">
      <c r="B74" s="2">
        <v>98</v>
      </c>
      <c r="C74" s="5">
        <v>0.97399999999999998</v>
      </c>
      <c r="D74" s="2">
        <v>1</v>
      </c>
      <c r="E74" s="9">
        <v>1</v>
      </c>
      <c r="F74" s="2">
        <v>37</v>
      </c>
      <c r="G74" s="2">
        <v>6</v>
      </c>
      <c r="H74">
        <v>0</v>
      </c>
      <c r="I74" s="2">
        <v>1</v>
      </c>
    </row>
    <row r="75" spans="2:9" ht="15.75" x14ac:dyDescent="0.25">
      <c r="B75" s="2">
        <v>53</v>
      </c>
      <c r="C75" s="5">
        <v>1.3149999999999999</v>
      </c>
      <c r="D75" s="2">
        <v>1</v>
      </c>
      <c r="E75" s="9">
        <v>1</v>
      </c>
      <c r="F75" s="2">
        <v>35</v>
      </c>
      <c r="G75" s="2">
        <v>9</v>
      </c>
      <c r="H75">
        <v>0</v>
      </c>
      <c r="I75" s="2">
        <v>1</v>
      </c>
    </row>
    <row r="76" spans="2:9" ht="15.75" x14ac:dyDescent="0.25">
      <c r="B76" s="2">
        <v>44</v>
      </c>
      <c r="C76" s="5">
        <v>0.97399999999999998</v>
      </c>
      <c r="D76" s="2">
        <v>3</v>
      </c>
      <c r="E76" s="9">
        <v>0</v>
      </c>
      <c r="F76" s="2">
        <v>33</v>
      </c>
      <c r="G76" s="2">
        <v>6</v>
      </c>
      <c r="H76">
        <v>1</v>
      </c>
      <c r="I76" s="2">
        <v>0</v>
      </c>
    </row>
    <row r="77" spans="2:9" ht="15.75" x14ac:dyDescent="0.25">
      <c r="B77" s="2">
        <v>58</v>
      </c>
      <c r="C77" s="5">
        <v>0.16700000000000001</v>
      </c>
      <c r="D77" s="2">
        <v>1</v>
      </c>
      <c r="E77" s="9">
        <v>0</v>
      </c>
      <c r="F77" s="2">
        <v>39</v>
      </c>
      <c r="G77" s="2">
        <v>10</v>
      </c>
      <c r="H77">
        <v>0</v>
      </c>
      <c r="I77" s="2">
        <v>0</v>
      </c>
    </row>
    <row r="78" spans="2:9" ht="15.75" x14ac:dyDescent="0.25">
      <c r="B78" s="2">
        <v>60</v>
      </c>
      <c r="C78" s="5">
        <v>0.93700000000000006</v>
      </c>
      <c r="D78" s="2">
        <v>3</v>
      </c>
      <c r="E78" s="9">
        <v>0</v>
      </c>
      <c r="F78" s="2">
        <v>59</v>
      </c>
      <c r="G78" s="2">
        <v>15</v>
      </c>
      <c r="H78">
        <v>0</v>
      </c>
      <c r="I78" s="2">
        <v>1</v>
      </c>
    </row>
    <row r="79" spans="2:9" ht="15.75" x14ac:dyDescent="0.25">
      <c r="B79" s="2">
        <v>54</v>
      </c>
      <c r="C79" s="5">
        <v>4.5999999999999999E-2</v>
      </c>
      <c r="D79" s="2">
        <v>0</v>
      </c>
      <c r="E79" s="9">
        <v>1</v>
      </c>
      <c r="F79" s="2">
        <v>30</v>
      </c>
      <c r="G79" s="2">
        <v>13</v>
      </c>
      <c r="H79">
        <v>0</v>
      </c>
      <c r="I79" s="2">
        <v>1</v>
      </c>
    </row>
    <row r="80" spans="2:9" ht="15.75" x14ac:dyDescent="0.25">
      <c r="B80" s="2">
        <v>48</v>
      </c>
      <c r="C80" s="8">
        <v>1.7999999999999999E-2</v>
      </c>
      <c r="D80" s="1">
        <v>2</v>
      </c>
      <c r="E80" s="9">
        <v>0</v>
      </c>
      <c r="F80" s="2">
        <v>28</v>
      </c>
      <c r="G80" s="2">
        <v>1</v>
      </c>
      <c r="H80">
        <v>0</v>
      </c>
      <c r="I80" s="2">
        <v>0</v>
      </c>
    </row>
    <row r="81" spans="2:9" ht="15.75" x14ac:dyDescent="0.25">
      <c r="B81" s="2">
        <v>53</v>
      </c>
      <c r="C81" s="5">
        <v>0.84</v>
      </c>
      <c r="D81" s="2">
        <v>3</v>
      </c>
      <c r="E81" s="9">
        <v>0</v>
      </c>
      <c r="F81" s="2">
        <v>36</v>
      </c>
      <c r="G81" s="2">
        <v>9</v>
      </c>
      <c r="H81">
        <v>1</v>
      </c>
      <c r="I81" s="2">
        <v>1</v>
      </c>
    </row>
    <row r="82" spans="2:9" ht="15.75" x14ac:dyDescent="0.25">
      <c r="B82" s="2">
        <v>88</v>
      </c>
      <c r="C82" s="5">
        <v>1</v>
      </c>
      <c r="D82" s="2">
        <v>2</v>
      </c>
      <c r="E82" s="9">
        <v>0</v>
      </c>
      <c r="F82" s="2">
        <v>40</v>
      </c>
      <c r="G82" s="2">
        <v>8</v>
      </c>
      <c r="H82">
        <v>0</v>
      </c>
      <c r="I82" s="2">
        <v>1</v>
      </c>
    </row>
    <row r="83" spans="2:9" ht="15.75" x14ac:dyDescent="0.25">
      <c r="B83" s="2">
        <v>59</v>
      </c>
      <c r="C83" s="5">
        <v>1.159</v>
      </c>
      <c r="D83" s="2">
        <v>1</v>
      </c>
      <c r="E83" s="9">
        <v>0</v>
      </c>
      <c r="F83" s="2">
        <v>43</v>
      </c>
      <c r="G83" s="2">
        <v>15</v>
      </c>
      <c r="H83">
        <v>0</v>
      </c>
      <c r="I83" s="2">
        <v>1</v>
      </c>
    </row>
    <row r="84" spans="2:9" ht="15.75" x14ac:dyDescent="0.25">
      <c r="B84" s="2">
        <v>117</v>
      </c>
      <c r="C84" s="5">
        <v>0.104</v>
      </c>
      <c r="D84" s="2">
        <v>2</v>
      </c>
      <c r="E84" s="9">
        <v>1</v>
      </c>
      <c r="F84" s="2">
        <v>52</v>
      </c>
      <c r="G84" s="2">
        <v>15</v>
      </c>
      <c r="H84">
        <v>0</v>
      </c>
      <c r="I84" s="2">
        <v>1</v>
      </c>
    </row>
    <row r="85" spans="2:9" ht="15.75" x14ac:dyDescent="0.25">
      <c r="B85" s="2">
        <v>83</v>
      </c>
      <c r="C85" s="5">
        <v>0.93600000000000005</v>
      </c>
      <c r="D85" s="2">
        <v>2</v>
      </c>
      <c r="E85" s="9">
        <v>0</v>
      </c>
      <c r="F85" s="2">
        <v>45</v>
      </c>
      <c r="G85" s="2">
        <v>9</v>
      </c>
      <c r="H85">
        <v>0</v>
      </c>
      <c r="I85" s="2">
        <v>1</v>
      </c>
    </row>
    <row r="86" spans="2:9" ht="15.75" x14ac:dyDescent="0.25">
      <c r="B86" s="2">
        <v>91</v>
      </c>
      <c r="C86" s="5">
        <v>1.968</v>
      </c>
      <c r="D86" s="2">
        <v>1</v>
      </c>
      <c r="E86" s="9">
        <v>0</v>
      </c>
      <c r="F86" s="2">
        <v>33</v>
      </c>
      <c r="G86" s="2">
        <v>5</v>
      </c>
      <c r="H86">
        <v>0</v>
      </c>
      <c r="I86" s="2">
        <v>1</v>
      </c>
    </row>
    <row r="87" spans="2:9" ht="15.75" x14ac:dyDescent="0.25">
      <c r="B87" s="2">
        <v>56</v>
      </c>
      <c r="C87" s="5">
        <v>2.536</v>
      </c>
      <c r="D87" s="2">
        <v>1</v>
      </c>
      <c r="E87" s="9">
        <v>1</v>
      </c>
      <c r="F87" s="2">
        <v>36</v>
      </c>
      <c r="G87" s="2">
        <v>8</v>
      </c>
      <c r="H87">
        <v>0</v>
      </c>
      <c r="I87" s="2">
        <v>1</v>
      </c>
    </row>
    <row r="88" spans="2:9" ht="15.75" x14ac:dyDescent="0.25">
      <c r="B88" s="2">
        <v>51</v>
      </c>
      <c r="C88" s="5">
        <v>0.41699999999999998</v>
      </c>
      <c r="D88" s="2">
        <v>3</v>
      </c>
      <c r="E88" s="9">
        <v>0</v>
      </c>
      <c r="F88" s="2">
        <v>36</v>
      </c>
      <c r="G88" s="2">
        <v>8</v>
      </c>
      <c r="H88">
        <v>1</v>
      </c>
      <c r="I88" s="2">
        <v>0</v>
      </c>
    </row>
    <row r="89" spans="2:9" ht="15.75" x14ac:dyDescent="0.25">
      <c r="B89" s="2">
        <v>56</v>
      </c>
      <c r="C89" s="5">
        <v>3.9E-2</v>
      </c>
      <c r="D89" s="2">
        <v>1</v>
      </c>
      <c r="E89" s="9">
        <v>1</v>
      </c>
      <c r="F89" s="2">
        <v>43</v>
      </c>
      <c r="G89" s="2">
        <v>6</v>
      </c>
      <c r="H89">
        <v>0</v>
      </c>
      <c r="I89" s="2">
        <v>0</v>
      </c>
    </row>
    <row r="90" spans="2:9" ht="15.75" x14ac:dyDescent="0.25">
      <c r="B90" s="2">
        <v>51</v>
      </c>
      <c r="C90" s="5">
        <v>1.155</v>
      </c>
      <c r="D90" s="2">
        <v>2</v>
      </c>
      <c r="E90" s="9">
        <v>1</v>
      </c>
      <c r="F90" s="2">
        <v>35</v>
      </c>
      <c r="G90" s="2">
        <v>1</v>
      </c>
      <c r="H90">
        <v>0</v>
      </c>
      <c r="I90" s="2">
        <v>0</v>
      </c>
    </row>
    <row r="91" spans="2:9" ht="15.75" x14ac:dyDescent="0.25">
      <c r="B91" s="2">
        <v>56</v>
      </c>
      <c r="C91" s="5">
        <v>1.9990000000000001</v>
      </c>
      <c r="D91" s="2">
        <v>0</v>
      </c>
      <c r="E91" s="9">
        <v>1</v>
      </c>
      <c r="F91" s="2">
        <v>49</v>
      </c>
      <c r="G91" s="2">
        <v>7</v>
      </c>
      <c r="H91">
        <v>0</v>
      </c>
      <c r="I91" s="2">
        <v>0</v>
      </c>
    </row>
    <row r="92" spans="2:9" ht="15.75" x14ac:dyDescent="0.25">
      <c r="B92" s="2">
        <v>53</v>
      </c>
      <c r="C92" s="5">
        <v>2.8719999999999999</v>
      </c>
      <c r="D92" s="2">
        <v>6</v>
      </c>
      <c r="E92" s="9">
        <v>1</v>
      </c>
      <c r="F92" s="2">
        <v>35</v>
      </c>
      <c r="G92" s="2">
        <v>4</v>
      </c>
      <c r="H92">
        <v>0</v>
      </c>
      <c r="I92" s="2">
        <v>1</v>
      </c>
    </row>
    <row r="93" spans="2:9" ht="15.75" x14ac:dyDescent="0.25">
      <c r="B93" s="2">
        <v>62</v>
      </c>
      <c r="C93" s="5">
        <v>0.73399999999999999</v>
      </c>
      <c r="D93" s="2">
        <v>3</v>
      </c>
      <c r="E93" s="9">
        <v>0</v>
      </c>
      <c r="F93" s="2">
        <v>44</v>
      </c>
      <c r="G93" s="2">
        <v>5</v>
      </c>
      <c r="H93">
        <v>0</v>
      </c>
      <c r="I93" s="2">
        <v>1</v>
      </c>
    </row>
    <row r="94" spans="2:9" ht="15.75" x14ac:dyDescent="0.25">
      <c r="B94" s="2">
        <v>44</v>
      </c>
      <c r="C94" s="5">
        <v>4.5900000000000003E-2</v>
      </c>
      <c r="D94" s="2">
        <v>6</v>
      </c>
      <c r="E94" s="9">
        <v>0</v>
      </c>
      <c r="F94" s="2">
        <v>29</v>
      </c>
      <c r="G94" s="2">
        <v>2</v>
      </c>
      <c r="H94">
        <v>0</v>
      </c>
      <c r="I94" s="2">
        <v>1</v>
      </c>
    </row>
    <row r="95" spans="2:9" ht="15.75" x14ac:dyDescent="0.25">
      <c r="B95" s="2">
        <v>41</v>
      </c>
      <c r="C95" s="5">
        <v>0.879</v>
      </c>
      <c r="D95" s="2">
        <v>2</v>
      </c>
      <c r="E95" s="9">
        <v>0</v>
      </c>
      <c r="F95" s="2">
        <v>39</v>
      </c>
      <c r="G95" s="2">
        <v>5</v>
      </c>
      <c r="H95">
        <v>0</v>
      </c>
      <c r="I95" s="2">
        <v>0</v>
      </c>
    </row>
    <row r="96" spans="2:9" ht="15.75" x14ac:dyDescent="0.25">
      <c r="B96" s="2">
        <v>72</v>
      </c>
      <c r="C96" s="5">
        <v>1.496</v>
      </c>
      <c r="D96" s="2">
        <v>2</v>
      </c>
      <c r="E96" s="9">
        <v>1</v>
      </c>
      <c r="F96" s="2">
        <v>36</v>
      </c>
      <c r="G96" s="2">
        <v>6</v>
      </c>
      <c r="H96">
        <v>0</v>
      </c>
      <c r="I96" s="2">
        <v>1</v>
      </c>
    </row>
    <row r="97" spans="2:9" ht="15.75" x14ac:dyDescent="0.25">
      <c r="B97" s="2">
        <v>55</v>
      </c>
      <c r="C97" s="5">
        <v>0.65500000000000003</v>
      </c>
      <c r="D97" s="2">
        <v>3</v>
      </c>
      <c r="E97" s="9">
        <v>0</v>
      </c>
      <c r="F97" s="2">
        <v>37</v>
      </c>
      <c r="G97" s="2">
        <v>9</v>
      </c>
      <c r="H97">
        <v>0</v>
      </c>
      <c r="I97" s="2">
        <v>1</v>
      </c>
    </row>
    <row r="98" spans="2:9" ht="15.75" x14ac:dyDescent="0.25">
      <c r="B98" s="2">
        <v>48</v>
      </c>
      <c r="C98" s="5">
        <v>1.6439999999999999</v>
      </c>
      <c r="D98" s="2">
        <v>3</v>
      </c>
      <c r="E98" s="9">
        <v>1</v>
      </c>
      <c r="F98" s="2">
        <v>34</v>
      </c>
      <c r="G98" s="2">
        <v>19</v>
      </c>
      <c r="H98">
        <v>1</v>
      </c>
      <c r="I98" s="2">
        <v>0</v>
      </c>
    </row>
    <row r="99" spans="2:9" ht="15.75" x14ac:dyDescent="0.25">
      <c r="B99" s="2">
        <v>76</v>
      </c>
      <c r="C99" s="5">
        <v>0.81899999999999995</v>
      </c>
      <c r="D99" s="2">
        <v>4</v>
      </c>
      <c r="E99" s="9">
        <v>1</v>
      </c>
      <c r="F99" s="2">
        <v>52</v>
      </c>
      <c r="G99" s="2">
        <v>18</v>
      </c>
      <c r="H99">
        <v>1</v>
      </c>
      <c r="I99" s="2">
        <v>0</v>
      </c>
    </row>
    <row r="100" spans="2:9" ht="15.75" x14ac:dyDescent="0.25">
      <c r="B100" s="2">
        <v>58</v>
      </c>
      <c r="C100" s="5">
        <v>1.623</v>
      </c>
      <c r="D100" s="2">
        <v>1</v>
      </c>
      <c r="E100" s="9">
        <v>1</v>
      </c>
      <c r="F100" s="2">
        <v>45</v>
      </c>
      <c r="G100" s="2">
        <v>10</v>
      </c>
      <c r="H100">
        <v>1</v>
      </c>
      <c r="I100" s="2">
        <v>0</v>
      </c>
    </row>
    <row r="101" spans="2:9" ht="15.75" x14ac:dyDescent="0.25">
      <c r="B101" s="2">
        <v>51</v>
      </c>
      <c r="C101" s="5">
        <v>1.0840000000000001</v>
      </c>
      <c r="D101" s="2">
        <v>2</v>
      </c>
      <c r="E101" s="9">
        <v>1</v>
      </c>
      <c r="F101" s="2">
        <v>53</v>
      </c>
      <c r="G101" s="2">
        <v>9</v>
      </c>
      <c r="H101">
        <v>0</v>
      </c>
      <c r="I101" s="2">
        <v>0</v>
      </c>
    </row>
    <row r="102" spans="2:9" ht="15.75" x14ac:dyDescent="0.25">
      <c r="B102" s="2">
        <v>67</v>
      </c>
      <c r="C102" s="5">
        <v>1.4610000000000001</v>
      </c>
      <c r="D102" s="2">
        <v>4</v>
      </c>
      <c r="E102" s="9">
        <v>0</v>
      </c>
      <c r="F102" s="2">
        <v>44</v>
      </c>
      <c r="G102" s="2">
        <v>10</v>
      </c>
      <c r="H102">
        <v>0</v>
      </c>
      <c r="I102" s="2">
        <v>0</v>
      </c>
    </row>
    <row r="103" spans="2:9" ht="15.75" x14ac:dyDescent="0.25">
      <c r="B103" s="2">
        <v>50</v>
      </c>
      <c r="C103" s="5">
        <v>0.53200000000000003</v>
      </c>
      <c r="D103" s="2">
        <v>2</v>
      </c>
      <c r="E103" s="9">
        <v>0</v>
      </c>
      <c r="F103" s="2">
        <v>46</v>
      </c>
      <c r="G103" s="2">
        <v>3</v>
      </c>
      <c r="H103">
        <v>0</v>
      </c>
      <c r="I103" s="2">
        <v>0</v>
      </c>
    </row>
    <row r="104" spans="2:9" ht="15.75" x14ac:dyDescent="0.25">
      <c r="B104" s="2">
        <v>58</v>
      </c>
      <c r="C104" s="5">
        <v>1.3360000000000001</v>
      </c>
      <c r="D104" s="2">
        <v>2</v>
      </c>
      <c r="E104" s="9">
        <v>1</v>
      </c>
      <c r="F104" s="2">
        <v>38</v>
      </c>
      <c r="G104" s="2">
        <v>9</v>
      </c>
      <c r="H104">
        <v>1</v>
      </c>
      <c r="I104" s="2">
        <v>0</v>
      </c>
    </row>
    <row r="105" spans="2:9" ht="15.75" x14ac:dyDescent="0.25">
      <c r="B105" s="2">
        <v>89</v>
      </c>
      <c r="C105" s="5">
        <v>1.018</v>
      </c>
      <c r="D105" s="2">
        <v>0</v>
      </c>
      <c r="E105" s="9">
        <v>1</v>
      </c>
      <c r="F105" s="2">
        <v>36</v>
      </c>
      <c r="G105" s="2">
        <v>12</v>
      </c>
      <c r="H105">
        <v>1</v>
      </c>
      <c r="I105" s="2">
        <v>1</v>
      </c>
    </row>
    <row r="106" spans="2:9" ht="15.75" x14ac:dyDescent="0.25">
      <c r="B106" s="2">
        <v>76</v>
      </c>
      <c r="C106" s="5">
        <v>4.2999999999999997E-2</v>
      </c>
      <c r="D106" s="2">
        <v>2</v>
      </c>
      <c r="E106" s="9">
        <v>1</v>
      </c>
      <c r="F106" s="2">
        <v>42</v>
      </c>
      <c r="G106" s="2">
        <v>3</v>
      </c>
      <c r="H106">
        <v>0</v>
      </c>
      <c r="I106" s="2">
        <v>1</v>
      </c>
    </row>
    <row r="107" spans="2:9" ht="15.75" x14ac:dyDescent="0.25">
      <c r="B107" s="2">
        <v>71</v>
      </c>
      <c r="C107" s="5">
        <v>1.28</v>
      </c>
      <c r="D107" s="2">
        <v>2</v>
      </c>
      <c r="E107" s="9">
        <v>1</v>
      </c>
      <c r="F107" s="2">
        <v>28</v>
      </c>
      <c r="G107" s="2">
        <v>9</v>
      </c>
      <c r="H107">
        <v>1</v>
      </c>
      <c r="I107" s="2">
        <v>0</v>
      </c>
    </row>
    <row r="108" spans="2:9" ht="15.75" x14ac:dyDescent="0.25">
      <c r="B108" s="2">
        <v>63</v>
      </c>
      <c r="C108" s="5">
        <v>0.61199999999999999</v>
      </c>
      <c r="D108" s="2">
        <v>3</v>
      </c>
      <c r="E108" s="9">
        <v>0</v>
      </c>
      <c r="F108" s="2">
        <v>35</v>
      </c>
      <c r="G108" s="2">
        <v>10</v>
      </c>
      <c r="H108">
        <v>0</v>
      </c>
      <c r="I108" s="2">
        <v>1</v>
      </c>
    </row>
    <row r="109" spans="2:9" ht="15.75" x14ac:dyDescent="0.25">
      <c r="B109" s="2">
        <v>55</v>
      </c>
      <c r="C109" s="5">
        <v>0.73899999999999999</v>
      </c>
      <c r="D109" s="2">
        <v>3</v>
      </c>
      <c r="E109" s="9">
        <v>1</v>
      </c>
      <c r="F109" s="2">
        <v>43</v>
      </c>
      <c r="G109" s="2">
        <v>11</v>
      </c>
      <c r="H109">
        <v>0</v>
      </c>
      <c r="I109" s="2">
        <v>1</v>
      </c>
    </row>
    <row r="110" spans="2:9" ht="15.75" x14ac:dyDescent="0.25">
      <c r="B110" s="2">
        <v>56</v>
      </c>
      <c r="C110" s="5">
        <v>1.1419999999999999</v>
      </c>
      <c r="D110" s="2">
        <v>2</v>
      </c>
      <c r="E110" s="9">
        <v>1</v>
      </c>
      <c r="F110" s="2">
        <v>35</v>
      </c>
      <c r="G110" s="2">
        <v>8</v>
      </c>
      <c r="H110">
        <v>0</v>
      </c>
      <c r="I110" s="2">
        <v>1</v>
      </c>
    </row>
    <row r="111" spans="2:9" ht="15.75" x14ac:dyDescent="0.25">
      <c r="B111" s="2">
        <v>57</v>
      </c>
      <c r="C111" s="5">
        <v>1.476</v>
      </c>
      <c r="D111" s="2">
        <v>1</v>
      </c>
      <c r="E111" s="9">
        <v>0</v>
      </c>
      <c r="F111" s="2">
        <v>28</v>
      </c>
      <c r="G111" s="2">
        <v>8</v>
      </c>
      <c r="H111">
        <v>1</v>
      </c>
      <c r="I111" s="2">
        <v>1</v>
      </c>
    </row>
    <row r="112" spans="2:9" ht="15.75" x14ac:dyDescent="0.25">
      <c r="B112" s="2">
        <v>79</v>
      </c>
      <c r="C112" s="5">
        <v>0.54600000000000004</v>
      </c>
      <c r="D112" s="2">
        <v>4</v>
      </c>
      <c r="E112" s="9">
        <v>0</v>
      </c>
      <c r="F112" s="2">
        <v>56</v>
      </c>
      <c r="G112" s="2">
        <v>3</v>
      </c>
      <c r="H112">
        <v>0</v>
      </c>
      <c r="I112" s="2">
        <v>1</v>
      </c>
    </row>
    <row r="113" spans="2:9" ht="15.75" x14ac:dyDescent="0.25">
      <c r="B113" s="2">
        <v>53</v>
      </c>
      <c r="C113" s="5">
        <v>1.2949999999999999</v>
      </c>
      <c r="D113" s="2">
        <v>1</v>
      </c>
      <c r="E113" s="9">
        <v>0</v>
      </c>
      <c r="F113" s="2">
        <v>40</v>
      </c>
      <c r="G113" s="2">
        <v>8</v>
      </c>
      <c r="H113">
        <v>1</v>
      </c>
      <c r="I113" s="2">
        <v>1</v>
      </c>
    </row>
    <row r="114" spans="2:9" ht="15.75" x14ac:dyDescent="0.25">
      <c r="B114" s="2">
        <v>47</v>
      </c>
      <c r="C114" s="5">
        <v>1.512</v>
      </c>
      <c r="D114" s="2">
        <v>0</v>
      </c>
      <c r="E114" s="9">
        <v>1</v>
      </c>
      <c r="F114" s="2">
        <v>31</v>
      </c>
      <c r="G114" s="2">
        <v>7</v>
      </c>
      <c r="H114">
        <v>1</v>
      </c>
      <c r="I114" s="2">
        <v>0</v>
      </c>
    </row>
    <row r="115" spans="2:9" ht="15.75" x14ac:dyDescent="0.25">
      <c r="B115" s="2">
        <v>39</v>
      </c>
      <c r="C115" s="5">
        <v>0.10299999999999999</v>
      </c>
      <c r="D115" s="2">
        <v>5</v>
      </c>
      <c r="E115" s="9">
        <v>0</v>
      </c>
      <c r="F115" s="2">
        <v>40</v>
      </c>
      <c r="G115" s="2">
        <v>20</v>
      </c>
      <c r="H115">
        <v>1</v>
      </c>
      <c r="I115" s="2">
        <v>1</v>
      </c>
    </row>
    <row r="116" spans="2:9" ht="15.75" x14ac:dyDescent="0.25">
      <c r="B116" s="2">
        <v>75</v>
      </c>
      <c r="C116" s="5">
        <v>0.185</v>
      </c>
      <c r="D116" s="2">
        <v>5</v>
      </c>
      <c r="E116" s="9">
        <v>0</v>
      </c>
      <c r="F116" s="2">
        <v>29</v>
      </c>
      <c r="G116" s="2">
        <v>15</v>
      </c>
      <c r="H116">
        <v>1</v>
      </c>
      <c r="I116" s="2">
        <v>0</v>
      </c>
    </row>
    <row r="117" spans="2:9" ht="15.75" x14ac:dyDescent="0.25">
      <c r="B117" s="2">
        <v>51</v>
      </c>
      <c r="C117" s="5">
        <v>0.63600000000000001</v>
      </c>
      <c r="D117" s="2">
        <v>3</v>
      </c>
      <c r="E117" s="9">
        <v>0</v>
      </c>
      <c r="F117" s="2">
        <v>32</v>
      </c>
      <c r="G117" s="2">
        <v>10</v>
      </c>
      <c r="H117">
        <v>1</v>
      </c>
      <c r="I117" s="2">
        <v>1</v>
      </c>
    </row>
    <row r="118" spans="2:9" ht="15.75" x14ac:dyDescent="0.25">
      <c r="B118" s="2">
        <v>51</v>
      </c>
      <c r="C118" s="5">
        <v>0.17199999999999999</v>
      </c>
      <c r="D118" s="2">
        <v>5</v>
      </c>
      <c r="E118" s="9">
        <v>1</v>
      </c>
      <c r="F118" s="2">
        <v>33</v>
      </c>
      <c r="G118" s="2">
        <v>11</v>
      </c>
      <c r="H118">
        <v>0</v>
      </c>
      <c r="I118" s="2">
        <v>1</v>
      </c>
    </row>
    <row r="119" spans="2:9" ht="15.75" x14ac:dyDescent="0.25">
      <c r="B119" s="2">
        <v>74</v>
      </c>
      <c r="C119" s="5">
        <v>4.3999999999999997E-2</v>
      </c>
      <c r="D119" s="2">
        <v>3</v>
      </c>
      <c r="E119" s="9">
        <v>1</v>
      </c>
      <c r="F119" s="2">
        <v>39</v>
      </c>
      <c r="G119" s="2">
        <v>7</v>
      </c>
      <c r="H119">
        <v>0</v>
      </c>
      <c r="I119" s="2">
        <v>1</v>
      </c>
    </row>
    <row r="120" spans="2:9" ht="15.75" x14ac:dyDescent="0.25">
      <c r="B120" s="2">
        <v>50</v>
      </c>
      <c r="C120" s="5">
        <v>1.5449999999999999</v>
      </c>
      <c r="D120" s="2">
        <v>3</v>
      </c>
      <c r="E120" s="9">
        <v>0</v>
      </c>
      <c r="F120" s="2">
        <v>41</v>
      </c>
      <c r="G120" s="2">
        <v>10</v>
      </c>
      <c r="H120">
        <v>1</v>
      </c>
      <c r="I120" s="2">
        <v>1</v>
      </c>
    </row>
    <row r="121" spans="2:9" ht="15.75" x14ac:dyDescent="0.25">
      <c r="B121" s="2">
        <v>70</v>
      </c>
      <c r="C121" s="5">
        <v>0.29099999999999998</v>
      </c>
      <c r="D121" s="2">
        <v>3</v>
      </c>
      <c r="E121" s="9">
        <v>1</v>
      </c>
      <c r="F121" s="2">
        <v>31</v>
      </c>
      <c r="G121" s="2">
        <v>6</v>
      </c>
      <c r="H121">
        <v>1</v>
      </c>
      <c r="I121" s="2">
        <v>1</v>
      </c>
    </row>
    <row r="122" spans="2:9" ht="15.75" x14ac:dyDescent="0.25">
      <c r="B122" s="2">
        <v>66</v>
      </c>
      <c r="C122" s="5">
        <v>9.1999999999999998E-2</v>
      </c>
      <c r="D122" s="2">
        <v>4</v>
      </c>
      <c r="E122" s="9">
        <v>0</v>
      </c>
      <c r="F122" s="2">
        <v>43</v>
      </c>
      <c r="G122" s="2">
        <v>12</v>
      </c>
      <c r="H122">
        <v>0</v>
      </c>
      <c r="I122" s="2">
        <v>0</v>
      </c>
    </row>
    <row r="123" spans="2:9" ht="15.75" x14ac:dyDescent="0.25">
      <c r="B123" s="2">
        <v>43</v>
      </c>
      <c r="C123" s="5">
        <v>0.48</v>
      </c>
      <c r="D123" s="2">
        <v>3</v>
      </c>
      <c r="E123" s="9">
        <v>0</v>
      </c>
      <c r="F123" s="2">
        <v>30</v>
      </c>
      <c r="G123" s="2">
        <v>4</v>
      </c>
      <c r="H123">
        <v>0</v>
      </c>
      <c r="I123" s="2">
        <v>0</v>
      </c>
    </row>
    <row r="124" spans="2:9" ht="15.75" x14ac:dyDescent="0.25">
      <c r="B124" s="2">
        <v>49</v>
      </c>
      <c r="C124" s="5">
        <v>0.98299999999999998</v>
      </c>
      <c r="D124" s="2">
        <v>4</v>
      </c>
      <c r="E124" s="9">
        <v>0</v>
      </c>
      <c r="F124" s="2">
        <v>39</v>
      </c>
      <c r="G124" s="2">
        <v>7</v>
      </c>
      <c r="H124">
        <v>0</v>
      </c>
      <c r="I124" s="2">
        <v>1</v>
      </c>
    </row>
    <row r="125" spans="2:9" ht="15.75" x14ac:dyDescent="0.25">
      <c r="B125" s="2">
        <v>49</v>
      </c>
      <c r="C125" s="5">
        <v>1.881</v>
      </c>
      <c r="D125" s="2">
        <v>1</v>
      </c>
      <c r="E125" s="9">
        <v>1</v>
      </c>
      <c r="F125" s="2">
        <v>46</v>
      </c>
      <c r="G125" s="2">
        <v>9</v>
      </c>
      <c r="H125">
        <v>0</v>
      </c>
      <c r="I125" s="2">
        <v>0</v>
      </c>
    </row>
    <row r="126" spans="2:9" ht="15.75" x14ac:dyDescent="0.25">
      <c r="B126" s="2">
        <v>46</v>
      </c>
      <c r="C126" s="5">
        <v>2.6259999999999999</v>
      </c>
      <c r="D126" s="2">
        <v>2</v>
      </c>
      <c r="E126" s="9">
        <v>0</v>
      </c>
      <c r="F126" s="2">
        <v>50</v>
      </c>
      <c r="G126" s="2">
        <v>4</v>
      </c>
      <c r="H126">
        <v>0</v>
      </c>
      <c r="I126" s="2">
        <v>0</v>
      </c>
    </row>
    <row r="127" spans="2:9" ht="15.75" x14ac:dyDescent="0.25">
      <c r="B127" s="2">
        <v>53</v>
      </c>
      <c r="C127" s="5">
        <v>0.56799999999999995</v>
      </c>
      <c r="D127" s="2">
        <v>3</v>
      </c>
      <c r="E127" s="9">
        <v>0</v>
      </c>
      <c r="F127" s="2">
        <v>44</v>
      </c>
      <c r="G127" s="2">
        <v>8</v>
      </c>
      <c r="H127">
        <v>0</v>
      </c>
      <c r="I127" s="2">
        <v>0</v>
      </c>
    </row>
    <row r="128" spans="2:9" ht="15.75" x14ac:dyDescent="0.25">
      <c r="B128" s="2">
        <v>62</v>
      </c>
      <c r="C128" s="5">
        <v>0.879</v>
      </c>
      <c r="D128" s="2">
        <v>3</v>
      </c>
      <c r="E128" s="9">
        <v>1</v>
      </c>
      <c r="F128" s="2">
        <v>31</v>
      </c>
      <c r="G128" s="2">
        <v>10</v>
      </c>
      <c r="H128">
        <v>1</v>
      </c>
      <c r="I128" s="2">
        <v>0</v>
      </c>
    </row>
    <row r="129" spans="2:9" ht="15.75" x14ac:dyDescent="0.25">
      <c r="B129" s="2">
        <v>51</v>
      </c>
      <c r="C129" s="5">
        <v>1.083</v>
      </c>
      <c r="D129" s="2">
        <v>2</v>
      </c>
      <c r="E129" s="9">
        <v>0</v>
      </c>
      <c r="F129" s="2">
        <v>53</v>
      </c>
      <c r="G129" s="2">
        <v>7</v>
      </c>
      <c r="H129">
        <v>0</v>
      </c>
      <c r="I129" s="2">
        <v>0</v>
      </c>
    </row>
    <row r="130" spans="2:9" ht="15.75" x14ac:dyDescent="0.25">
      <c r="B130" s="2">
        <v>70</v>
      </c>
      <c r="C130" s="5">
        <v>0.82799999999999996</v>
      </c>
      <c r="D130" s="2">
        <v>3</v>
      </c>
      <c r="E130" s="9">
        <v>1</v>
      </c>
      <c r="F130" s="2">
        <v>37</v>
      </c>
      <c r="G130" s="2">
        <v>15</v>
      </c>
      <c r="H130">
        <v>1</v>
      </c>
      <c r="I130" s="2">
        <v>1</v>
      </c>
    </row>
    <row r="131" spans="2:9" ht="15.75" x14ac:dyDescent="0.25">
      <c r="B131" s="2">
        <v>56</v>
      </c>
      <c r="C131" s="5">
        <v>1.56</v>
      </c>
      <c r="D131" s="2">
        <v>5</v>
      </c>
      <c r="E131" s="9">
        <v>0</v>
      </c>
      <c r="F131" s="2">
        <v>46</v>
      </c>
      <c r="G131" s="2">
        <v>1</v>
      </c>
      <c r="H131">
        <v>0</v>
      </c>
      <c r="I131" s="2">
        <v>1</v>
      </c>
    </row>
    <row r="132" spans="2:9" ht="15.75" x14ac:dyDescent="0.25">
      <c r="B132" s="2">
        <v>42</v>
      </c>
      <c r="C132" s="5">
        <v>1.4279999999999999</v>
      </c>
      <c r="D132" s="2">
        <v>4</v>
      </c>
      <c r="E132" s="9">
        <v>0</v>
      </c>
      <c r="F132" s="2">
        <v>45</v>
      </c>
      <c r="G132" s="2">
        <v>5</v>
      </c>
      <c r="H132">
        <v>0</v>
      </c>
      <c r="I132" s="2">
        <v>1</v>
      </c>
    </row>
    <row r="133" spans="2:9" ht="15.75" x14ac:dyDescent="0.25">
      <c r="B133" s="2">
        <v>56</v>
      </c>
      <c r="C133" s="5">
        <v>1.4039999999999999</v>
      </c>
      <c r="D133" s="2">
        <v>1</v>
      </c>
      <c r="E133" s="9">
        <v>0</v>
      </c>
      <c r="F133" s="2">
        <v>34</v>
      </c>
      <c r="G133" s="2">
        <v>8</v>
      </c>
      <c r="H133">
        <v>0</v>
      </c>
      <c r="I133" s="2">
        <v>1</v>
      </c>
    </row>
    <row r="134" spans="2:9" ht="15.75" x14ac:dyDescent="0.25">
      <c r="B134" s="2">
        <v>60</v>
      </c>
      <c r="C134" s="5">
        <v>1.0720000000000001</v>
      </c>
      <c r="D134" s="2">
        <v>2</v>
      </c>
      <c r="E134" s="9">
        <v>1</v>
      </c>
      <c r="F134" s="2">
        <v>38</v>
      </c>
      <c r="G134" s="2">
        <v>13</v>
      </c>
      <c r="H134">
        <v>1</v>
      </c>
      <c r="I134" s="2">
        <v>1</v>
      </c>
    </row>
    <row r="135" spans="2:9" ht="15.75" x14ac:dyDescent="0.25">
      <c r="B135" s="2">
        <v>48</v>
      </c>
      <c r="C135" s="5">
        <v>0.183</v>
      </c>
      <c r="D135" s="2">
        <v>4</v>
      </c>
      <c r="E135" s="9">
        <v>0</v>
      </c>
      <c r="F135" s="2">
        <v>37</v>
      </c>
      <c r="G135" s="2">
        <v>11</v>
      </c>
      <c r="H135">
        <v>0</v>
      </c>
      <c r="I135" s="2">
        <v>1</v>
      </c>
    </row>
    <row r="136" spans="2:9" ht="15.75" x14ac:dyDescent="0.25">
      <c r="B136" s="2">
        <v>88</v>
      </c>
      <c r="C136" s="5">
        <v>1.6</v>
      </c>
      <c r="D136" s="2">
        <v>0</v>
      </c>
      <c r="E136" s="9">
        <v>1</v>
      </c>
      <c r="F136" s="2">
        <v>39</v>
      </c>
      <c r="G136" s="2">
        <v>18</v>
      </c>
      <c r="H136">
        <v>1</v>
      </c>
      <c r="I136" s="2">
        <v>1</v>
      </c>
    </row>
    <row r="137" spans="2:9" ht="15.75" x14ac:dyDescent="0.25">
      <c r="B137" s="2">
        <v>75</v>
      </c>
      <c r="C137" s="5">
        <v>0.61199999999999999</v>
      </c>
      <c r="D137" s="2">
        <v>5</v>
      </c>
      <c r="E137" s="9">
        <v>1</v>
      </c>
      <c r="F137" s="2">
        <v>42</v>
      </c>
      <c r="G137" s="2">
        <v>15</v>
      </c>
      <c r="H137">
        <v>1</v>
      </c>
      <c r="I137" s="2">
        <v>0</v>
      </c>
    </row>
    <row r="138" spans="2:9" ht="15.75" x14ac:dyDescent="0.25">
      <c r="B138" s="2">
        <v>56</v>
      </c>
      <c r="C138" s="5">
        <v>0.496</v>
      </c>
      <c r="D138" s="2">
        <v>3</v>
      </c>
      <c r="E138" s="9">
        <v>0</v>
      </c>
      <c r="F138" s="2">
        <v>54</v>
      </c>
      <c r="G138" s="2">
        <v>8</v>
      </c>
      <c r="H138">
        <v>0</v>
      </c>
      <c r="I138" s="2">
        <v>0</v>
      </c>
    </row>
    <row r="139" spans="2:9" ht="15.75" x14ac:dyDescent="0.25">
      <c r="B139" s="2">
        <v>60</v>
      </c>
      <c r="C139" s="5">
        <v>1.8</v>
      </c>
      <c r="D139" s="2">
        <v>2</v>
      </c>
      <c r="E139" s="9">
        <v>1</v>
      </c>
      <c r="F139" s="2">
        <v>39</v>
      </c>
      <c r="G139" s="2">
        <v>9</v>
      </c>
      <c r="H139">
        <v>0</v>
      </c>
      <c r="I139" s="2">
        <v>1</v>
      </c>
    </row>
    <row r="140" spans="2:9" ht="15.75" x14ac:dyDescent="0.25">
      <c r="B140" s="2">
        <v>58</v>
      </c>
      <c r="C140" s="5">
        <v>0.40300000000000002</v>
      </c>
      <c r="D140" s="2">
        <v>2</v>
      </c>
      <c r="E140" s="9">
        <v>1</v>
      </c>
      <c r="F140" s="2">
        <v>35</v>
      </c>
      <c r="G140" s="2">
        <v>16</v>
      </c>
      <c r="H140">
        <v>1</v>
      </c>
      <c r="I140" s="2">
        <v>0</v>
      </c>
    </row>
    <row r="141" spans="2:9" ht="15.75" x14ac:dyDescent="0.25">
      <c r="B141" s="2">
        <v>67</v>
      </c>
      <c r="C141" s="5">
        <v>0.85599999999999998</v>
      </c>
      <c r="D141" s="2">
        <v>3</v>
      </c>
      <c r="E141" s="9">
        <v>0</v>
      </c>
      <c r="F141" s="2">
        <v>33</v>
      </c>
      <c r="G141" s="2">
        <v>1</v>
      </c>
      <c r="H141">
        <v>0</v>
      </c>
      <c r="I141" s="2">
        <v>1</v>
      </c>
    </row>
    <row r="142" spans="2:9" ht="15.75" x14ac:dyDescent="0.25">
      <c r="B142" s="2">
        <v>73</v>
      </c>
      <c r="C142" s="5">
        <v>1.8360000000000001</v>
      </c>
      <c r="D142" s="2">
        <v>0</v>
      </c>
      <c r="E142" s="9">
        <v>1</v>
      </c>
      <c r="F142" s="2">
        <v>36</v>
      </c>
      <c r="G142" s="2">
        <v>7</v>
      </c>
      <c r="H142">
        <v>1</v>
      </c>
      <c r="I142" s="2">
        <v>0</v>
      </c>
    </row>
    <row r="143" spans="2:9" ht="15.75" x14ac:dyDescent="0.25">
      <c r="B143" s="2">
        <v>70</v>
      </c>
      <c r="C143" s="5">
        <v>0.40799999999999997</v>
      </c>
      <c r="D143" s="2">
        <v>2</v>
      </c>
      <c r="E143" s="9">
        <v>0</v>
      </c>
      <c r="F143" s="2">
        <v>42</v>
      </c>
      <c r="G143" s="2">
        <v>7</v>
      </c>
      <c r="H143">
        <v>0</v>
      </c>
      <c r="I143" s="2">
        <v>0</v>
      </c>
    </row>
    <row r="144" spans="2:9" ht="15.75" x14ac:dyDescent="0.25">
      <c r="B144" s="2">
        <v>49</v>
      </c>
      <c r="C144" s="5">
        <v>0.124</v>
      </c>
      <c r="D144" s="2">
        <v>3</v>
      </c>
      <c r="E144" s="9">
        <v>0</v>
      </c>
      <c r="F144" s="2">
        <v>29</v>
      </c>
      <c r="G144" s="2">
        <v>10</v>
      </c>
      <c r="H144">
        <v>1</v>
      </c>
      <c r="I144" s="2">
        <v>0</v>
      </c>
    </row>
    <row r="145" spans="2:9" ht="15.75" x14ac:dyDescent="0.25">
      <c r="B145" s="2">
        <v>55</v>
      </c>
      <c r="C145" s="5">
        <v>8.5000000000000006E-2</v>
      </c>
      <c r="D145" s="2">
        <v>7</v>
      </c>
      <c r="E145" s="9">
        <v>0</v>
      </c>
      <c r="F145" s="2">
        <v>38</v>
      </c>
      <c r="G145" s="2">
        <v>4</v>
      </c>
      <c r="H145">
        <v>0</v>
      </c>
      <c r="I145" s="2">
        <v>1</v>
      </c>
    </row>
    <row r="146" spans="2:9" ht="15.75" x14ac:dyDescent="0.25">
      <c r="B146" s="2">
        <v>49</v>
      </c>
      <c r="C146" s="5">
        <v>0.85199999999999998</v>
      </c>
      <c r="D146" s="2">
        <v>3</v>
      </c>
      <c r="E146" s="9">
        <v>0</v>
      </c>
      <c r="F146" s="2">
        <v>37</v>
      </c>
      <c r="G146" s="2">
        <v>9</v>
      </c>
      <c r="H146">
        <v>0</v>
      </c>
      <c r="I146" s="2">
        <v>1</v>
      </c>
    </row>
    <row r="147" spans="2:9" ht="15.75" x14ac:dyDescent="0.25">
      <c r="B147" s="2">
        <v>74</v>
      </c>
      <c r="C147" s="5">
        <v>1.927</v>
      </c>
      <c r="D147" s="2">
        <v>2</v>
      </c>
      <c r="E147" s="9">
        <v>1</v>
      </c>
      <c r="F147" s="2">
        <v>29</v>
      </c>
      <c r="G147" s="2">
        <v>7</v>
      </c>
      <c r="H147">
        <v>0</v>
      </c>
      <c r="I147" s="2">
        <v>1</v>
      </c>
    </row>
    <row r="148" spans="2:9" ht="15.75" x14ac:dyDescent="0.25">
      <c r="B148" s="2">
        <v>53</v>
      </c>
      <c r="C148" s="5">
        <v>1.018</v>
      </c>
      <c r="D148" s="2">
        <v>1</v>
      </c>
      <c r="E148" s="9">
        <v>1</v>
      </c>
      <c r="F148" s="2">
        <v>36</v>
      </c>
      <c r="G148" s="2">
        <v>10</v>
      </c>
      <c r="H148">
        <v>0</v>
      </c>
      <c r="I148" s="2">
        <v>0</v>
      </c>
    </row>
    <row r="149" spans="2:9" ht="15.75" x14ac:dyDescent="0.25">
      <c r="B149" s="2">
        <v>58</v>
      </c>
      <c r="C149" s="5">
        <v>0.86399999999999999</v>
      </c>
      <c r="D149" s="2">
        <v>4</v>
      </c>
      <c r="E149" s="9">
        <v>0</v>
      </c>
      <c r="F149" s="2">
        <v>61</v>
      </c>
      <c r="G149" s="2">
        <v>8</v>
      </c>
      <c r="H149">
        <v>0</v>
      </c>
      <c r="I149" s="2">
        <v>1</v>
      </c>
    </row>
    <row r="150" spans="2:9" ht="15.75" x14ac:dyDescent="0.25">
      <c r="B150" s="2">
        <v>54</v>
      </c>
      <c r="C150" s="5">
        <v>0.626</v>
      </c>
      <c r="D150" s="2">
        <v>2</v>
      </c>
      <c r="E150" s="9">
        <v>0</v>
      </c>
      <c r="F150" s="2">
        <v>38</v>
      </c>
      <c r="G150" s="2">
        <v>8</v>
      </c>
      <c r="H150">
        <v>0</v>
      </c>
      <c r="I150" s="2">
        <v>1</v>
      </c>
    </row>
    <row r="151" spans="2:9" ht="15.75" x14ac:dyDescent="0.25">
      <c r="B151" s="2">
        <v>55</v>
      </c>
      <c r="C151" s="5">
        <v>1.3839999999999999</v>
      </c>
      <c r="D151" s="2">
        <v>2</v>
      </c>
      <c r="E151" s="9">
        <v>0</v>
      </c>
      <c r="F151" s="2">
        <v>27</v>
      </c>
      <c r="G151" s="2">
        <v>10</v>
      </c>
      <c r="H151">
        <v>1</v>
      </c>
      <c r="I151" s="2">
        <v>1</v>
      </c>
    </row>
    <row r="152" spans="2:9" ht="15.75" x14ac:dyDescent="0.25">
      <c r="B152" s="2">
        <v>65</v>
      </c>
      <c r="C152" s="5">
        <v>0.59</v>
      </c>
      <c r="D152" s="2">
        <v>3</v>
      </c>
      <c r="E152" s="9">
        <v>1</v>
      </c>
      <c r="F152" s="2">
        <v>32</v>
      </c>
      <c r="G152" s="2">
        <v>10</v>
      </c>
      <c r="H152">
        <v>0</v>
      </c>
      <c r="I152" s="2">
        <v>1</v>
      </c>
    </row>
    <row r="153" spans="2:9" ht="15.75" x14ac:dyDescent="0.25">
      <c r="B153" s="2">
        <v>39</v>
      </c>
      <c r="C153" s="5">
        <v>7.1999999999999995E-2</v>
      </c>
      <c r="D153" s="2">
        <v>7</v>
      </c>
      <c r="E153" s="9">
        <v>1</v>
      </c>
      <c r="F153" s="2">
        <v>44</v>
      </c>
      <c r="G153" s="2">
        <v>16</v>
      </c>
      <c r="H153">
        <v>1</v>
      </c>
      <c r="I153" s="2">
        <v>1</v>
      </c>
    </row>
    <row r="154" spans="2:9" ht="15.75" x14ac:dyDescent="0.25">
      <c r="B154" s="2">
        <v>42</v>
      </c>
      <c r="C154" s="5">
        <v>1.2829999999999999</v>
      </c>
      <c r="D154" s="2">
        <v>4</v>
      </c>
      <c r="E154" s="9">
        <v>0</v>
      </c>
      <c r="F154" s="2">
        <v>37</v>
      </c>
      <c r="G154" s="2">
        <v>6</v>
      </c>
      <c r="H154">
        <v>0</v>
      </c>
      <c r="I154" s="2">
        <v>1</v>
      </c>
    </row>
    <row r="155" spans="2:9" ht="15.75" x14ac:dyDescent="0.25">
      <c r="B155" s="2">
        <v>89</v>
      </c>
      <c r="C155" s="5">
        <v>7.4999999999999997E-2</v>
      </c>
      <c r="D155" s="2">
        <v>0</v>
      </c>
      <c r="E155" s="9">
        <v>1</v>
      </c>
      <c r="F155" s="2">
        <v>37</v>
      </c>
      <c r="G155" s="2">
        <v>13</v>
      </c>
      <c r="H155">
        <v>1</v>
      </c>
      <c r="I155" s="2">
        <v>1</v>
      </c>
    </row>
    <row r="156" spans="2:9" ht="15.75" x14ac:dyDescent="0.25">
      <c r="B156" s="2">
        <v>65</v>
      </c>
      <c r="C156" s="5">
        <v>0.89900000000000002</v>
      </c>
      <c r="D156" s="2">
        <v>1</v>
      </c>
      <c r="E156" s="9">
        <v>1</v>
      </c>
      <c r="F156" s="2">
        <v>60</v>
      </c>
      <c r="G156" s="2">
        <v>9</v>
      </c>
      <c r="H156">
        <v>0</v>
      </c>
      <c r="I156" s="2">
        <v>0</v>
      </c>
    </row>
    <row r="157" spans="2:9" ht="15.75" x14ac:dyDescent="0.25">
      <c r="B157" s="2">
        <v>49</v>
      </c>
      <c r="C157" s="5">
        <v>1.248</v>
      </c>
      <c r="D157" s="2">
        <v>2</v>
      </c>
      <c r="E157" s="9">
        <v>0</v>
      </c>
      <c r="F157" s="2">
        <v>53</v>
      </c>
      <c r="G157" s="2">
        <v>12</v>
      </c>
      <c r="H157">
        <v>0</v>
      </c>
      <c r="I157" s="2">
        <v>0</v>
      </c>
    </row>
    <row r="158" spans="2:9" ht="15.75" x14ac:dyDescent="0.25">
      <c r="B158" s="2">
        <v>51</v>
      </c>
      <c r="C158" s="5">
        <v>0.23100000000000001</v>
      </c>
      <c r="D158" s="2">
        <v>5</v>
      </c>
      <c r="E158" s="9">
        <v>0</v>
      </c>
      <c r="F158" s="2">
        <v>41</v>
      </c>
      <c r="G158" s="2">
        <v>7</v>
      </c>
      <c r="H158">
        <v>1</v>
      </c>
      <c r="I158" s="2">
        <v>1</v>
      </c>
    </row>
    <row r="159" spans="2:9" ht="15.75" x14ac:dyDescent="0.25">
      <c r="B159" s="2">
        <v>53</v>
      </c>
      <c r="C159" s="5">
        <v>1.512</v>
      </c>
      <c r="D159" s="2">
        <v>2</v>
      </c>
      <c r="E159" s="9">
        <v>0</v>
      </c>
      <c r="F159" s="2">
        <v>39</v>
      </c>
      <c r="G159" s="2">
        <v>13</v>
      </c>
      <c r="H159">
        <v>0</v>
      </c>
      <c r="I159" s="2">
        <v>1</v>
      </c>
    </row>
    <row r="160" spans="2:9" ht="15.75" x14ac:dyDescent="0.25">
      <c r="B160" s="2">
        <v>96</v>
      </c>
      <c r="C160" s="5">
        <v>0.83099999999999996</v>
      </c>
      <c r="D160" s="2">
        <v>3</v>
      </c>
      <c r="E160" s="9">
        <v>0</v>
      </c>
      <c r="F160" s="2">
        <v>44</v>
      </c>
      <c r="G160" s="2">
        <v>10</v>
      </c>
      <c r="H160">
        <v>0</v>
      </c>
      <c r="I160" s="2">
        <v>1</v>
      </c>
    </row>
    <row r="161" spans="2:9" ht="15.75" x14ac:dyDescent="0.25">
      <c r="B161" s="2">
        <v>56</v>
      </c>
      <c r="C161" s="5">
        <v>0.123</v>
      </c>
      <c r="D161" s="2">
        <v>3</v>
      </c>
      <c r="E161" s="9">
        <v>0</v>
      </c>
      <c r="F161" s="2">
        <v>45</v>
      </c>
      <c r="G161" s="2">
        <v>6</v>
      </c>
      <c r="H161">
        <v>0</v>
      </c>
      <c r="I161" s="2">
        <v>0</v>
      </c>
    </row>
    <row r="162" spans="2:9" ht="15.75" x14ac:dyDescent="0.25">
      <c r="B162" s="2">
        <v>79</v>
      </c>
      <c r="C162" s="5">
        <v>0.13100000000000001</v>
      </c>
      <c r="D162" s="2">
        <v>4</v>
      </c>
      <c r="E162" s="9">
        <v>1</v>
      </c>
      <c r="F162" s="2">
        <v>38</v>
      </c>
      <c r="G162" s="2">
        <v>15</v>
      </c>
      <c r="H162">
        <v>1</v>
      </c>
      <c r="I162" s="2">
        <v>0</v>
      </c>
    </row>
    <row r="163" spans="2:9" ht="15.75" x14ac:dyDescent="0.25">
      <c r="B163" s="2">
        <v>64</v>
      </c>
      <c r="C163" s="5">
        <v>1.5389999999999999</v>
      </c>
      <c r="D163" s="2">
        <v>4</v>
      </c>
      <c r="E163" s="9">
        <v>1</v>
      </c>
      <c r="F163" s="2">
        <v>36</v>
      </c>
      <c r="G163" s="2">
        <v>8</v>
      </c>
      <c r="H163">
        <v>1</v>
      </c>
      <c r="I163" s="2">
        <v>1</v>
      </c>
    </row>
    <row r="164" spans="2:9" ht="15.75" x14ac:dyDescent="0.25">
      <c r="B164" s="2">
        <v>67</v>
      </c>
      <c r="C164" s="5">
        <v>0.63700000000000001</v>
      </c>
      <c r="D164" s="2">
        <v>4</v>
      </c>
      <c r="E164" s="9">
        <v>1</v>
      </c>
      <c r="F164" s="2">
        <v>30</v>
      </c>
      <c r="G164" s="2">
        <v>12</v>
      </c>
      <c r="H164">
        <v>1</v>
      </c>
      <c r="I164" s="2">
        <v>0</v>
      </c>
    </row>
    <row r="165" spans="2:9" ht="15.75" x14ac:dyDescent="0.25">
      <c r="B165" s="2">
        <v>65</v>
      </c>
      <c r="C165" s="5">
        <v>0.27500000000000002</v>
      </c>
      <c r="D165" s="2">
        <v>1</v>
      </c>
      <c r="E165" s="9">
        <v>1</v>
      </c>
      <c r="F165" s="2">
        <v>34</v>
      </c>
      <c r="G165" s="2">
        <v>11</v>
      </c>
      <c r="H165">
        <v>1</v>
      </c>
      <c r="I165" s="2">
        <v>0</v>
      </c>
    </row>
    <row r="166" spans="2:9" ht="15.75" x14ac:dyDescent="0.25">
      <c r="B166" s="2">
        <v>89</v>
      </c>
      <c r="C166" s="5">
        <v>0.71099999999999997</v>
      </c>
      <c r="D166" s="2">
        <v>4</v>
      </c>
      <c r="E166" s="9">
        <v>1</v>
      </c>
      <c r="F166" s="2">
        <v>47</v>
      </c>
      <c r="G166" s="2">
        <v>13</v>
      </c>
      <c r="H166">
        <v>1</v>
      </c>
      <c r="I166" s="2">
        <v>0</v>
      </c>
    </row>
    <row r="167" spans="2:9" ht="15.75" x14ac:dyDescent="0.25">
      <c r="B167" s="2">
        <v>53</v>
      </c>
      <c r="C167" s="5">
        <v>1.2</v>
      </c>
      <c r="D167" s="2">
        <v>2</v>
      </c>
      <c r="E167" s="9">
        <v>1</v>
      </c>
      <c r="F167" s="2">
        <v>33</v>
      </c>
      <c r="G167" s="2">
        <v>8</v>
      </c>
      <c r="H167">
        <v>1</v>
      </c>
      <c r="I167" s="2">
        <v>1</v>
      </c>
    </row>
    <row r="168" spans="2:9" ht="15.75" x14ac:dyDescent="0.25">
      <c r="B168" s="2">
        <v>44</v>
      </c>
      <c r="C168" s="5">
        <v>1.2270000000000001</v>
      </c>
      <c r="D168" s="2">
        <v>5</v>
      </c>
      <c r="E168" s="9">
        <v>0</v>
      </c>
      <c r="F168" s="2">
        <v>37</v>
      </c>
      <c r="G168" s="2">
        <v>10</v>
      </c>
      <c r="H168">
        <v>0</v>
      </c>
      <c r="I168" s="2">
        <v>1</v>
      </c>
    </row>
    <row r="169" spans="2:9" ht="15.75" x14ac:dyDescent="0.25">
      <c r="B169" s="2">
        <v>46</v>
      </c>
      <c r="C169" s="5">
        <v>1.9630000000000001</v>
      </c>
      <c r="D169" s="2">
        <v>4</v>
      </c>
      <c r="E169" s="9">
        <v>0</v>
      </c>
      <c r="F169" s="2">
        <v>28</v>
      </c>
      <c r="G169" s="2">
        <v>10</v>
      </c>
      <c r="H169">
        <v>0</v>
      </c>
      <c r="I169" s="2">
        <v>1</v>
      </c>
    </row>
    <row r="170" spans="2:9" ht="15.75" x14ac:dyDescent="0.25">
      <c r="B170" s="2">
        <v>58</v>
      </c>
      <c r="C170" s="5">
        <v>0.496</v>
      </c>
      <c r="D170" s="2">
        <v>2</v>
      </c>
      <c r="E170" s="9">
        <v>0</v>
      </c>
      <c r="F170" s="2">
        <v>42</v>
      </c>
      <c r="G170" s="2">
        <v>5</v>
      </c>
      <c r="H170">
        <v>0</v>
      </c>
      <c r="I170" s="2">
        <v>0</v>
      </c>
    </row>
    <row r="171" spans="2:9" ht="15.75" x14ac:dyDescent="0.25">
      <c r="B171" s="2">
        <v>62</v>
      </c>
      <c r="C171" s="5">
        <v>0.42399999999999999</v>
      </c>
      <c r="D171" s="2">
        <v>2</v>
      </c>
      <c r="E171" s="9">
        <v>0</v>
      </c>
      <c r="F171" s="2">
        <v>49</v>
      </c>
      <c r="G171" s="2">
        <v>12</v>
      </c>
      <c r="H171">
        <v>1</v>
      </c>
      <c r="I171" s="2">
        <v>0</v>
      </c>
    </row>
    <row r="172" spans="2:9" ht="15.75" x14ac:dyDescent="0.25">
      <c r="B172" s="2">
        <v>62</v>
      </c>
      <c r="C172" s="5">
        <v>1.1519999999999999</v>
      </c>
      <c r="D172" s="2">
        <v>2</v>
      </c>
      <c r="E172" s="9">
        <v>1</v>
      </c>
      <c r="F172" s="2">
        <v>42</v>
      </c>
      <c r="G172" s="2">
        <v>8</v>
      </c>
      <c r="H172">
        <v>0</v>
      </c>
      <c r="I172" s="2">
        <v>1</v>
      </c>
    </row>
    <row r="173" spans="2:9" ht="15.75" x14ac:dyDescent="0.25">
      <c r="B173" s="2">
        <v>46</v>
      </c>
      <c r="C173" s="5">
        <v>1.4810000000000001</v>
      </c>
      <c r="D173" s="2">
        <v>3</v>
      </c>
      <c r="E173" s="9">
        <v>0</v>
      </c>
      <c r="F173" s="2">
        <v>40</v>
      </c>
      <c r="G173" s="2">
        <v>1</v>
      </c>
      <c r="H173">
        <v>0</v>
      </c>
      <c r="I173" s="2">
        <v>0</v>
      </c>
    </row>
    <row r="174" spans="2:9" ht="15.75" x14ac:dyDescent="0.25">
      <c r="B174" s="2">
        <v>66</v>
      </c>
      <c r="C174" s="5">
        <v>2.2850000000000001</v>
      </c>
      <c r="D174" s="2">
        <v>3</v>
      </c>
      <c r="E174" s="9">
        <v>1</v>
      </c>
      <c r="F174" s="2">
        <v>32</v>
      </c>
      <c r="G174" s="2">
        <v>9</v>
      </c>
      <c r="H174">
        <v>0</v>
      </c>
      <c r="I174" s="2">
        <v>1</v>
      </c>
    </row>
    <row r="175" spans="2:9" ht="15.75" x14ac:dyDescent="0.25">
      <c r="B175" s="2">
        <v>56</v>
      </c>
      <c r="C175" s="5">
        <v>0.29199999999999998</v>
      </c>
      <c r="D175" s="2">
        <v>3</v>
      </c>
      <c r="E175" s="9">
        <v>0</v>
      </c>
      <c r="F175" s="2">
        <v>34</v>
      </c>
      <c r="G175" s="2">
        <v>9</v>
      </c>
      <c r="H175">
        <v>0</v>
      </c>
      <c r="I175" s="2">
        <v>1</v>
      </c>
    </row>
    <row r="176" spans="2:9" ht="15.75" x14ac:dyDescent="0.25">
      <c r="B176" s="2">
        <v>82</v>
      </c>
      <c r="C176" s="5">
        <v>0.88800000000000001</v>
      </c>
      <c r="D176" s="2">
        <v>5</v>
      </c>
      <c r="E176" s="9">
        <v>1</v>
      </c>
      <c r="F176" s="2">
        <v>40</v>
      </c>
      <c r="G176" s="2">
        <v>7</v>
      </c>
      <c r="H176">
        <v>1</v>
      </c>
      <c r="I176" s="2">
        <v>1</v>
      </c>
    </row>
    <row r="177" spans="2:9" ht="15.75" x14ac:dyDescent="0.25">
      <c r="B177" s="2">
        <v>44</v>
      </c>
      <c r="C177" s="5">
        <v>2.3239999999999998</v>
      </c>
      <c r="D177" s="2">
        <v>2</v>
      </c>
      <c r="E177" s="9">
        <v>0</v>
      </c>
      <c r="F177" s="2">
        <v>49</v>
      </c>
      <c r="G177" s="2">
        <v>19</v>
      </c>
      <c r="H177">
        <v>1</v>
      </c>
      <c r="I177" s="2">
        <v>1</v>
      </c>
    </row>
    <row r="178" spans="2:9" ht="15.75" x14ac:dyDescent="0.25">
      <c r="B178" s="2">
        <v>44</v>
      </c>
      <c r="C178" s="5">
        <v>0.19600000000000001</v>
      </c>
      <c r="D178" s="2">
        <v>3</v>
      </c>
      <c r="E178" s="9">
        <v>0</v>
      </c>
      <c r="F178" s="2">
        <v>33</v>
      </c>
      <c r="G178" s="2">
        <v>12</v>
      </c>
      <c r="H178">
        <v>0</v>
      </c>
      <c r="I178" s="2">
        <v>1</v>
      </c>
    </row>
    <row r="179" spans="2:9" ht="15.75" x14ac:dyDescent="0.25">
      <c r="B179" s="2">
        <v>51</v>
      </c>
      <c r="C179" s="5">
        <v>0.18</v>
      </c>
      <c r="D179" s="2">
        <v>4</v>
      </c>
      <c r="E179" s="9">
        <v>1</v>
      </c>
      <c r="F179" s="2">
        <v>40</v>
      </c>
      <c r="G179" s="2">
        <v>8</v>
      </c>
      <c r="H179">
        <v>1</v>
      </c>
      <c r="I179" s="2">
        <v>1</v>
      </c>
    </row>
    <row r="180" spans="2:9" ht="15.75" x14ac:dyDescent="0.25">
      <c r="B180" s="2">
        <v>70</v>
      </c>
      <c r="C180" s="5">
        <v>1.4159999999999999</v>
      </c>
      <c r="D180" s="2">
        <v>2</v>
      </c>
      <c r="E180" s="9">
        <v>1</v>
      </c>
      <c r="F180" s="2">
        <v>45</v>
      </c>
      <c r="G180" s="2">
        <v>6</v>
      </c>
      <c r="H180">
        <v>0</v>
      </c>
      <c r="I180" s="2">
        <v>1</v>
      </c>
    </row>
    <row r="181" spans="2:9" ht="15.75" x14ac:dyDescent="0.25">
      <c r="B181" s="2">
        <v>44</v>
      </c>
      <c r="C181" s="5">
        <v>0.115</v>
      </c>
      <c r="D181" s="2">
        <v>3</v>
      </c>
      <c r="E181" s="9">
        <v>0</v>
      </c>
      <c r="F181" s="2">
        <v>46</v>
      </c>
      <c r="G181" s="2">
        <v>6</v>
      </c>
      <c r="H181">
        <v>0</v>
      </c>
      <c r="I181" s="2">
        <v>0</v>
      </c>
    </row>
    <row r="182" spans="2:9" ht="15.75" x14ac:dyDescent="0.25">
      <c r="B182" s="2">
        <v>75</v>
      </c>
      <c r="C182" s="5">
        <v>0.995</v>
      </c>
      <c r="D182" s="2">
        <v>2</v>
      </c>
      <c r="E182" s="9">
        <v>1</v>
      </c>
      <c r="F182" s="2">
        <v>30</v>
      </c>
      <c r="G182" s="2">
        <v>10</v>
      </c>
      <c r="H182">
        <v>1</v>
      </c>
      <c r="I182" s="2">
        <v>1</v>
      </c>
    </row>
    <row r="183" spans="2:9" ht="15.75" x14ac:dyDescent="0.25">
      <c r="B183" s="2">
        <v>68</v>
      </c>
      <c r="C183" s="5">
        <v>2.3519999999999999</v>
      </c>
      <c r="D183" s="2">
        <v>0</v>
      </c>
      <c r="E183" s="9">
        <v>1</v>
      </c>
      <c r="F183" s="2">
        <v>30</v>
      </c>
      <c r="G183" s="2">
        <v>12</v>
      </c>
      <c r="H183">
        <v>1</v>
      </c>
      <c r="I183" s="2">
        <v>1</v>
      </c>
    </row>
    <row r="184" spans="2:9" ht="15.75" x14ac:dyDescent="0.25">
      <c r="B184" s="2">
        <v>84</v>
      </c>
      <c r="C184" s="5">
        <v>1.2589999999999999</v>
      </c>
      <c r="D184" s="2">
        <v>1</v>
      </c>
      <c r="E184" s="9">
        <v>1</v>
      </c>
      <c r="F184" s="2">
        <v>31</v>
      </c>
      <c r="G184" s="2">
        <v>8</v>
      </c>
      <c r="H184">
        <v>1</v>
      </c>
      <c r="I184" s="2">
        <v>1</v>
      </c>
    </row>
    <row r="185" spans="2:9" ht="15.75" x14ac:dyDescent="0.25">
      <c r="B185" s="2">
        <v>51</v>
      </c>
      <c r="C185" s="5">
        <v>1.464</v>
      </c>
      <c r="D185" s="2">
        <v>4</v>
      </c>
      <c r="E185" s="9">
        <v>0</v>
      </c>
      <c r="F185" s="2">
        <v>46</v>
      </c>
      <c r="G185" s="2">
        <v>6</v>
      </c>
      <c r="H185">
        <v>0</v>
      </c>
      <c r="I185" s="2">
        <v>1</v>
      </c>
    </row>
    <row r="186" spans="2:9" ht="15.75" x14ac:dyDescent="0.25">
      <c r="B186" s="2">
        <v>88</v>
      </c>
      <c r="C186" s="5">
        <v>0.504</v>
      </c>
      <c r="D186" s="2">
        <v>3</v>
      </c>
      <c r="E186" s="9">
        <v>1</v>
      </c>
      <c r="F186" s="2">
        <v>42</v>
      </c>
      <c r="G186" s="2">
        <v>9</v>
      </c>
      <c r="H186">
        <v>1</v>
      </c>
      <c r="I186" s="2">
        <v>0</v>
      </c>
    </row>
    <row r="187" spans="2:9" ht="15.75" x14ac:dyDescent="0.25">
      <c r="B187" s="2">
        <v>58</v>
      </c>
      <c r="C187" s="5">
        <v>0.44700000000000001</v>
      </c>
      <c r="D187" s="2">
        <v>4</v>
      </c>
      <c r="E187" s="9">
        <v>0</v>
      </c>
      <c r="F187" s="2">
        <v>43</v>
      </c>
      <c r="G187" s="2">
        <v>10</v>
      </c>
      <c r="H187">
        <v>0</v>
      </c>
      <c r="I187" s="2">
        <v>1</v>
      </c>
    </row>
    <row r="188" spans="2:9" ht="15.75" x14ac:dyDescent="0.25">
      <c r="B188" s="2">
        <v>66</v>
      </c>
      <c r="C188" s="5">
        <v>2.62</v>
      </c>
      <c r="D188" s="2">
        <v>2</v>
      </c>
      <c r="E188" s="9">
        <v>1</v>
      </c>
      <c r="F188" s="2">
        <v>39</v>
      </c>
      <c r="G188" s="2">
        <v>8</v>
      </c>
      <c r="H188">
        <v>0</v>
      </c>
      <c r="I188" s="2">
        <v>0</v>
      </c>
    </row>
    <row r="189" spans="2:9" ht="15.75" x14ac:dyDescent="0.25">
      <c r="B189" s="2">
        <v>55</v>
      </c>
      <c r="C189" s="5">
        <v>1.1679999999999999</v>
      </c>
      <c r="D189" s="2">
        <v>3</v>
      </c>
      <c r="E189" s="9">
        <v>0</v>
      </c>
      <c r="F189" s="2">
        <v>52</v>
      </c>
      <c r="G189" s="2">
        <v>10</v>
      </c>
      <c r="H189">
        <v>0</v>
      </c>
      <c r="I189" s="2">
        <v>1</v>
      </c>
    </row>
    <row r="190" spans="2:9" ht="15.75" x14ac:dyDescent="0.25">
      <c r="B190" s="2">
        <v>60</v>
      </c>
      <c r="C190" s="5">
        <v>3.2000000000000001E-2</v>
      </c>
      <c r="D190" s="2">
        <v>5</v>
      </c>
      <c r="E190" s="9">
        <v>1</v>
      </c>
      <c r="F190" s="2">
        <v>35</v>
      </c>
      <c r="G190" s="2">
        <v>8</v>
      </c>
      <c r="H190">
        <v>0</v>
      </c>
      <c r="I190" s="2">
        <v>1</v>
      </c>
    </row>
  </sheetData>
  <conditionalFormatting sqref="S4:S11">
    <cfRule type="cellIs" dxfId="3" priority="1" operator="greaterThan">
      <formula>0.05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D5D9-4669-43CC-A256-411E5BF0562F}">
  <dimension ref="A1:AQ191"/>
  <sheetViews>
    <sheetView topLeftCell="A7" zoomScaleNormal="100" workbookViewId="0">
      <selection activeCell="D13" sqref="D13"/>
    </sheetView>
  </sheetViews>
  <sheetFormatPr defaultColWidth="8.85546875" defaultRowHeight="15" x14ac:dyDescent="0.25"/>
  <cols>
    <col min="6" max="6" width="21.7109375" customWidth="1"/>
    <col min="7" max="7" width="23.28515625" customWidth="1"/>
    <col min="11" max="11" width="14.85546875" customWidth="1"/>
    <col min="15" max="15" width="11" customWidth="1"/>
  </cols>
  <sheetData>
    <row r="1" spans="1:43" x14ac:dyDescent="0.25">
      <c r="A1" s="122" t="s">
        <v>95</v>
      </c>
      <c r="B1" s="122"/>
      <c r="C1" s="122"/>
      <c r="D1" s="122"/>
      <c r="E1" s="122"/>
      <c r="F1" s="122"/>
      <c r="G1" s="122"/>
      <c r="H1" s="122"/>
      <c r="I1" s="122"/>
      <c r="J1" s="160" t="s">
        <v>98</v>
      </c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 spans="1:43" ht="15.75" thickBot="1" x14ac:dyDescent="0.3">
      <c r="A2" s="122"/>
      <c r="B2" s="122"/>
      <c r="C2" s="122" t="s">
        <v>96</v>
      </c>
      <c r="D2" s="122">
        <v>20</v>
      </c>
      <c r="E2" s="122"/>
      <c r="F2" s="122" t="s">
        <v>97</v>
      </c>
      <c r="G2" s="122">
        <v>0.05</v>
      </c>
      <c r="H2" s="122"/>
      <c r="I2" s="122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I2" t="s">
        <v>99</v>
      </c>
      <c r="AQ2" t="s">
        <v>100</v>
      </c>
    </row>
    <row r="3" spans="1:43" ht="15.75" thickTop="1" x14ac:dyDescent="0.25">
      <c r="A3" s="157" t="s">
        <v>104</v>
      </c>
      <c r="B3" s="157" t="s">
        <v>105</v>
      </c>
      <c r="C3" s="157" t="s">
        <v>106</v>
      </c>
      <c r="D3" s="157" t="s">
        <v>107</v>
      </c>
      <c r="E3" s="157" t="s">
        <v>108</v>
      </c>
      <c r="F3" s="157" t="s">
        <v>109</v>
      </c>
      <c r="G3" s="157" t="s">
        <v>110</v>
      </c>
      <c r="H3" s="157" t="s">
        <v>111</v>
      </c>
      <c r="I3" s="122"/>
      <c r="J3" s="161" t="s">
        <v>112</v>
      </c>
      <c r="K3" s="161">
        <v>-85.397895663378733</v>
      </c>
      <c r="L3" s="162" t="s">
        <v>244</v>
      </c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43" x14ac:dyDescent="0.25">
      <c r="A4" s="158" t="s">
        <v>115</v>
      </c>
      <c r="B4" s="158">
        <v>0.2343690236084672</v>
      </c>
      <c r="C4" s="158">
        <v>1.421377441827548</v>
      </c>
      <c r="D4" s="158">
        <v>2.7188270630759383E-2</v>
      </c>
      <c r="E4" s="158">
        <v>0.86903161719875022</v>
      </c>
      <c r="F4" s="158">
        <v>1.2641108929092542</v>
      </c>
      <c r="G4" s="158" t="s">
        <v>104</v>
      </c>
      <c r="H4" s="158" t="s">
        <v>104</v>
      </c>
      <c r="I4" s="122"/>
      <c r="J4" s="161" t="s">
        <v>116</v>
      </c>
      <c r="K4" s="161">
        <v>-98.012729219055274</v>
      </c>
      <c r="L4" s="162" t="s">
        <v>243</v>
      </c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I4" s="56">
        <v>2.0203138321362224</v>
      </c>
      <c r="AJ4" s="57">
        <v>-1.122728200103407E-2</v>
      </c>
      <c r="AK4" s="57">
        <v>-0.12216631312432724</v>
      </c>
      <c r="AL4" s="57">
        <v>-7.5067683758125114E-2</v>
      </c>
      <c r="AM4" s="57">
        <v>-2.3433394191720074E-2</v>
      </c>
      <c r="AN4" s="57">
        <v>-6.275378393779096E-3</v>
      </c>
      <c r="AO4" s="58">
        <v>-7.9492477455997287E-2</v>
      </c>
      <c r="AQ4" s="53">
        <v>2.7755575615628914E-15</v>
      </c>
    </row>
    <row r="5" spans="1:43" x14ac:dyDescent="0.25">
      <c r="A5" s="158" t="s">
        <v>34</v>
      </c>
      <c r="B5" s="158">
        <v>3.6504271988678748E-2</v>
      </c>
      <c r="C5" s="158">
        <v>1.4793081676019098E-2</v>
      </c>
      <c r="D5" s="158">
        <v>6.0893378886666811</v>
      </c>
      <c r="E5" s="158">
        <v>1.3600004211547168E-2</v>
      </c>
      <c r="F5" s="158">
        <v>1.0371787348240986</v>
      </c>
      <c r="G5" s="158">
        <v>1.0075386382093354</v>
      </c>
      <c r="H5" s="158">
        <v>1.0676907933607327</v>
      </c>
      <c r="I5" s="122"/>
      <c r="J5" s="161" t="s">
        <v>118</v>
      </c>
      <c r="K5" s="161">
        <v>25.229667111353081</v>
      </c>
      <c r="L5" s="163" t="s">
        <v>250</v>
      </c>
      <c r="M5" s="160"/>
      <c r="N5" s="160"/>
      <c r="O5" s="160"/>
      <c r="P5" s="162" t="s">
        <v>227</v>
      </c>
      <c r="Q5" s="160"/>
      <c r="R5" s="160"/>
      <c r="S5" s="160"/>
      <c r="T5" s="160"/>
      <c r="U5" s="160"/>
      <c r="V5" s="160"/>
      <c r="W5" s="160"/>
      <c r="X5" s="160"/>
      <c r="Y5" s="160"/>
      <c r="Z5" s="160"/>
      <c r="AI5" s="59">
        <v>-1.1227282001033992E-2</v>
      </c>
      <c r="AJ5" s="50">
        <v>2.1883526547337369E-4</v>
      </c>
      <c r="AK5" s="50">
        <v>6.644623651190113E-4</v>
      </c>
      <c r="AL5" s="50">
        <v>5.5943728364870108E-4</v>
      </c>
      <c r="AM5" s="50">
        <v>-7.2457833216091718E-5</v>
      </c>
      <c r="AN5" s="50">
        <v>-2.6097557996569402E-5</v>
      </c>
      <c r="AO5" s="60">
        <v>-1.9585360241194043E-3</v>
      </c>
      <c r="AQ5" s="54">
        <v>2.7355895326763857E-13</v>
      </c>
    </row>
    <row r="6" spans="1:43" x14ac:dyDescent="0.25">
      <c r="A6" s="158" t="s">
        <v>12</v>
      </c>
      <c r="B6" s="158">
        <v>0.63277830639137955</v>
      </c>
      <c r="C6" s="158">
        <v>0.31686559833840844</v>
      </c>
      <c r="D6" s="158">
        <v>3.9879800912633199</v>
      </c>
      <c r="E6" s="158">
        <v>4.5825969276134138E-2</v>
      </c>
      <c r="F6" s="158">
        <v>1.8828344100782812</v>
      </c>
      <c r="G6" s="158">
        <v>1.0118022490645908</v>
      </c>
      <c r="H6" s="158">
        <v>3.5037137138726817</v>
      </c>
      <c r="I6" s="122"/>
      <c r="J6" s="161" t="s">
        <v>57</v>
      </c>
      <c r="K6" s="161">
        <v>6</v>
      </c>
      <c r="L6" s="163" t="s">
        <v>226</v>
      </c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I6" s="59">
        <v>-0.1221663131243267</v>
      </c>
      <c r="AJ6" s="50">
        <v>6.6446236511901033E-4</v>
      </c>
      <c r="AK6" s="50">
        <v>0.10040380741035779</v>
      </c>
      <c r="AL6" s="50">
        <v>1.7008434023984369E-2</v>
      </c>
      <c r="AM6" s="50">
        <v>-1.5865184064722013E-3</v>
      </c>
      <c r="AN6" s="50">
        <v>2.2918208380166357E-3</v>
      </c>
      <c r="AO6" s="60">
        <v>-1.9606722408901239E-2</v>
      </c>
      <c r="AQ6" s="54">
        <v>1.8353374375834619E-15</v>
      </c>
    </row>
    <row r="7" spans="1:43" x14ac:dyDescent="0.25">
      <c r="A7" s="158" t="s">
        <v>16</v>
      </c>
      <c r="B7" s="158">
        <v>0.35148950630275272</v>
      </c>
      <c r="C7" s="158">
        <v>0.14442412319359083</v>
      </c>
      <c r="D7" s="158">
        <v>5.9230479466185786</v>
      </c>
      <c r="E7" s="158">
        <v>1.4944084880550212E-2</v>
      </c>
      <c r="F7" s="158">
        <v>1.4211828336250261</v>
      </c>
      <c r="G7" s="158">
        <v>1.0708186253150374</v>
      </c>
      <c r="H7" s="158">
        <v>1.8861837092124176</v>
      </c>
      <c r="I7" s="122"/>
      <c r="J7" s="161" t="s">
        <v>108</v>
      </c>
      <c r="K7" s="161">
        <v>3.0958414328252637E-4</v>
      </c>
      <c r="L7" s="162" t="s">
        <v>293</v>
      </c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I7" s="59">
        <v>-7.5067683758124351E-2</v>
      </c>
      <c r="AJ7" s="50">
        <v>5.5943728364869836E-4</v>
      </c>
      <c r="AK7" s="50">
        <v>1.7008434023984352E-2</v>
      </c>
      <c r="AL7" s="50">
        <v>2.0858327360237548E-2</v>
      </c>
      <c r="AM7" s="50">
        <v>-7.5891491984181434E-4</v>
      </c>
      <c r="AN7" s="50">
        <v>7.2753957130677698E-4</v>
      </c>
      <c r="AO7" s="60">
        <v>-6.8877188555750146E-3</v>
      </c>
      <c r="AQ7" s="54">
        <v>4.7739590058881731E-15</v>
      </c>
    </row>
    <row r="8" spans="1:43" ht="17.25" x14ac:dyDescent="0.25">
      <c r="A8" s="158" t="s">
        <v>20</v>
      </c>
      <c r="B8" s="158">
        <v>-9.6217617198135943E-2</v>
      </c>
      <c r="C8" s="158">
        <v>2.8734209340750539E-2</v>
      </c>
      <c r="D8" s="158">
        <v>11.212712638929716</v>
      </c>
      <c r="E8" s="158">
        <v>8.1238880980749606E-4</v>
      </c>
      <c r="F8" s="158">
        <v>0.90826634018453811</v>
      </c>
      <c r="G8" s="158">
        <v>0.85852830178982875</v>
      </c>
      <c r="H8" s="158">
        <v>0.96088590555767794</v>
      </c>
      <c r="I8" s="122"/>
      <c r="J8" s="161" t="s">
        <v>121</v>
      </c>
      <c r="K8" s="161">
        <v>0.1287060737537753</v>
      </c>
      <c r="L8" s="162" t="s">
        <v>294</v>
      </c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I8" s="59">
        <v>-2.3433394191720251E-2</v>
      </c>
      <c r="AJ8" s="50">
        <v>-7.2457833216089577E-5</v>
      </c>
      <c r="AK8" s="50">
        <v>-1.586518406472188E-3</v>
      </c>
      <c r="AL8" s="50">
        <v>-7.5891491984180024E-4</v>
      </c>
      <c r="AM8" s="50">
        <v>8.2565478643806017E-4</v>
      </c>
      <c r="AN8" s="50">
        <v>-4.5214968328414243E-4</v>
      </c>
      <c r="AO8" s="60">
        <v>6.5532236223603121E-3</v>
      </c>
      <c r="AQ8" s="54">
        <v>8.1712414612411521E-14</v>
      </c>
    </row>
    <row r="9" spans="1:43" ht="17.25" x14ac:dyDescent="0.25">
      <c r="A9" s="158" t="s">
        <v>21</v>
      </c>
      <c r="B9" s="158">
        <v>0.11353447311815722</v>
      </c>
      <c r="C9" s="158">
        <v>5.5349633024264794E-2</v>
      </c>
      <c r="D9" s="158">
        <v>4.2075182281013292</v>
      </c>
      <c r="E9" s="158">
        <v>4.0245177333589344E-2</v>
      </c>
      <c r="F9" s="158">
        <v>1.1202305060653484</v>
      </c>
      <c r="G9" s="158">
        <v>1.0050639645791302</v>
      </c>
      <c r="H9" s="158">
        <v>1.2485935531923302</v>
      </c>
      <c r="I9" s="122"/>
      <c r="J9" s="161" t="s">
        <v>122</v>
      </c>
      <c r="K9" s="161">
        <v>0.15481334349146003</v>
      </c>
      <c r="L9" s="162" t="s">
        <v>295</v>
      </c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I9" s="59">
        <v>-6.2753783937790119E-3</v>
      </c>
      <c r="AJ9" s="50">
        <v>-2.6097557996570114E-5</v>
      </c>
      <c r="AK9" s="50">
        <v>2.2918208380166357E-3</v>
      </c>
      <c r="AL9" s="50">
        <v>7.2753957130677427E-4</v>
      </c>
      <c r="AM9" s="50">
        <v>-4.5214968328414318E-4</v>
      </c>
      <c r="AN9" s="50">
        <v>3.0635818759207826E-3</v>
      </c>
      <c r="AO9" s="60">
        <v>-1.4770876238100117E-2</v>
      </c>
      <c r="AQ9" s="54">
        <v>4.6185277824406512E-14</v>
      </c>
    </row>
    <row r="10" spans="1:43" ht="17.25" x14ac:dyDescent="0.25">
      <c r="A10" s="159" t="s">
        <v>33</v>
      </c>
      <c r="B10" s="159">
        <v>-1.5260106222210679</v>
      </c>
      <c r="C10" s="159">
        <v>0.4991086674619058</v>
      </c>
      <c r="D10" s="159">
        <v>9.3481331501312344</v>
      </c>
      <c r="E10" s="159">
        <v>2.2321272294467676E-3</v>
      </c>
      <c r="F10" s="159">
        <v>0.21740123528638841</v>
      </c>
      <c r="G10" s="159">
        <v>8.173723445789928E-2</v>
      </c>
      <c r="H10" s="159">
        <v>0.57823460039367636</v>
      </c>
      <c r="I10" s="122"/>
      <c r="J10" s="161" t="s">
        <v>123</v>
      </c>
      <c r="K10" s="161">
        <v>0.21226935368405531</v>
      </c>
      <c r="L10" s="162" t="s">
        <v>296</v>
      </c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I10" s="61">
        <v>-7.9492477455998981E-2</v>
      </c>
      <c r="AJ10" s="62">
        <v>-1.9585360241193913E-3</v>
      </c>
      <c r="AK10" s="62">
        <v>-1.960672240890118E-2</v>
      </c>
      <c r="AL10" s="62">
        <v>-6.8877188555749357E-3</v>
      </c>
      <c r="AM10" s="62">
        <v>6.5532236223603268E-3</v>
      </c>
      <c r="AN10" s="62">
        <v>-1.4770876238100113E-2</v>
      </c>
      <c r="AO10" s="63">
        <v>0.24910946193559849</v>
      </c>
      <c r="AQ10" s="55">
        <v>6.6613381477509392E-16</v>
      </c>
    </row>
    <row r="11" spans="1:43" ht="17.25" x14ac:dyDescent="0.25">
      <c r="A11" s="122"/>
      <c r="B11" s="122"/>
      <c r="C11" s="122"/>
      <c r="D11" s="122"/>
      <c r="E11" s="122"/>
      <c r="F11" s="122"/>
      <c r="G11" s="122"/>
      <c r="H11" s="122"/>
      <c r="I11" s="122"/>
      <c r="J11" s="160"/>
      <c r="K11" s="160"/>
      <c r="L11" s="162" t="s">
        <v>235</v>
      </c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</row>
    <row r="12" spans="1:43" x14ac:dyDescent="0.25">
      <c r="A12" s="148"/>
      <c r="B12" s="166" t="s">
        <v>105</v>
      </c>
      <c r="C12" s="166" t="s">
        <v>109</v>
      </c>
      <c r="D12" s="122" t="s">
        <v>234</v>
      </c>
      <c r="E12" s="122"/>
      <c r="F12" s="122"/>
      <c r="G12" s="122"/>
      <c r="H12" s="122"/>
      <c r="I12" s="122"/>
      <c r="J12" s="160"/>
      <c r="K12" s="160"/>
      <c r="L12" s="160"/>
      <c r="M12" s="164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P12" s="50"/>
      <c r="AQ12" s="50"/>
    </row>
    <row r="13" spans="1:43" x14ac:dyDescent="0.25">
      <c r="A13" s="148" t="s">
        <v>34</v>
      </c>
      <c r="B13" s="148">
        <v>3.6504271988678748E-2</v>
      </c>
      <c r="C13" s="148">
        <v>1.0371787348240986</v>
      </c>
      <c r="D13" s="148">
        <f>(C13-1)*100</f>
        <v>3.7178734824098614</v>
      </c>
      <c r="E13" s="147" t="s">
        <v>297</v>
      </c>
      <c r="F13" s="122"/>
      <c r="G13" s="122"/>
      <c r="H13" s="122"/>
      <c r="I13" s="122"/>
      <c r="J13" s="122"/>
      <c r="K13" s="122"/>
      <c r="L13" s="122"/>
      <c r="M13" s="122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P13" s="50"/>
      <c r="AQ13" s="50"/>
    </row>
    <row r="14" spans="1:43" x14ac:dyDescent="0.25">
      <c r="A14" s="148" t="s">
        <v>12</v>
      </c>
      <c r="B14" s="148">
        <v>0.63277830639137955</v>
      </c>
      <c r="C14" s="148">
        <v>1.8828344100782812</v>
      </c>
      <c r="D14" s="148">
        <f t="shared" ref="D14:D18" si="0">(C14-1)*100</f>
        <v>88.283441007828117</v>
      </c>
      <c r="E14" s="147" t="s">
        <v>298</v>
      </c>
      <c r="F14" s="122"/>
      <c r="G14" s="122"/>
      <c r="H14" s="122"/>
      <c r="I14" s="122"/>
      <c r="J14" s="122"/>
      <c r="K14" s="122"/>
      <c r="L14" s="122"/>
      <c r="M14" s="122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P14" s="50"/>
      <c r="AQ14" s="50"/>
    </row>
    <row r="15" spans="1:43" x14ac:dyDescent="0.25">
      <c r="A15" s="148" t="s">
        <v>16</v>
      </c>
      <c r="B15" s="148">
        <v>0.35148950630275272</v>
      </c>
      <c r="C15" s="148">
        <v>1.4211828336250261</v>
      </c>
      <c r="D15" s="148">
        <f t="shared" si="0"/>
        <v>42.118283362502609</v>
      </c>
      <c r="E15" s="147" t="s">
        <v>249</v>
      </c>
      <c r="F15" s="122"/>
      <c r="G15" s="122"/>
      <c r="H15" s="122"/>
      <c r="I15" s="122"/>
      <c r="J15" s="122"/>
      <c r="K15" s="122"/>
      <c r="L15" s="122"/>
      <c r="M15" s="122"/>
      <c r="AP15" s="50"/>
      <c r="AQ15" s="50"/>
    </row>
    <row r="16" spans="1:43" x14ac:dyDescent="0.25">
      <c r="A16" s="148" t="s">
        <v>20</v>
      </c>
      <c r="B16" s="148">
        <v>-9.6217617198135943E-2</v>
      </c>
      <c r="C16" s="148">
        <v>0.90826634018453811</v>
      </c>
      <c r="D16" s="148">
        <f t="shared" si="0"/>
        <v>-9.1733659815461888</v>
      </c>
      <c r="E16" s="147" t="s">
        <v>248</v>
      </c>
      <c r="F16" s="122"/>
      <c r="G16" s="122"/>
      <c r="H16" s="122"/>
      <c r="I16" s="122"/>
      <c r="J16" s="122"/>
      <c r="K16" s="122"/>
      <c r="L16" s="122"/>
      <c r="M16" s="122"/>
      <c r="AP16" s="50"/>
      <c r="AQ16" s="50"/>
    </row>
    <row r="17" spans="1:43" x14ac:dyDescent="0.25">
      <c r="A17" s="148" t="s">
        <v>21</v>
      </c>
      <c r="B17" s="148">
        <v>0.11353447311815722</v>
      </c>
      <c r="C17" s="148">
        <v>1.1202305060653484</v>
      </c>
      <c r="D17" s="148">
        <f t="shared" si="0"/>
        <v>12.023050606534834</v>
      </c>
      <c r="E17" s="147" t="s">
        <v>247</v>
      </c>
      <c r="F17" s="122"/>
      <c r="G17" s="122"/>
      <c r="H17" s="122"/>
      <c r="I17" s="122"/>
      <c r="J17" s="122"/>
      <c r="K17" s="122"/>
      <c r="L17" s="122"/>
      <c r="M17" s="122"/>
      <c r="AP17" s="50"/>
      <c r="AQ17" s="50"/>
    </row>
    <row r="18" spans="1:43" x14ac:dyDescent="0.25">
      <c r="A18" s="148" t="s">
        <v>33</v>
      </c>
      <c r="B18" s="148">
        <v>-1.5260106222210679</v>
      </c>
      <c r="C18" s="148">
        <v>0.21740123528638841</v>
      </c>
      <c r="D18" s="148">
        <f t="shared" si="0"/>
        <v>-78.259876471361153</v>
      </c>
      <c r="E18" s="147" t="s">
        <v>246</v>
      </c>
      <c r="F18" s="122"/>
      <c r="G18" s="122"/>
      <c r="H18" s="122"/>
      <c r="I18" s="122"/>
      <c r="J18" s="122"/>
      <c r="K18" s="122"/>
      <c r="L18" s="122"/>
      <c r="M18" s="122"/>
      <c r="AP18" s="50"/>
      <c r="AQ18" s="50"/>
    </row>
    <row r="19" spans="1:43" x14ac:dyDescent="0.25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AP19" s="50"/>
      <c r="AQ19" s="50"/>
    </row>
    <row r="20" spans="1:43" x14ac:dyDescent="0.25">
      <c r="A20" s="128" t="s">
        <v>101</v>
      </c>
      <c r="B20" s="128"/>
      <c r="C20" s="128"/>
      <c r="D20" s="128"/>
      <c r="E20" s="128"/>
      <c r="F20" s="128"/>
      <c r="G20" s="128"/>
      <c r="H20" s="128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P20" s="50"/>
      <c r="AQ20" s="50"/>
    </row>
    <row r="21" spans="1:43" x14ac:dyDescent="0.25">
      <c r="A21" s="128"/>
      <c r="B21" s="128"/>
      <c r="C21" s="128"/>
      <c r="D21" s="128"/>
      <c r="E21" s="128"/>
      <c r="F21" s="128"/>
      <c r="G21" s="128"/>
      <c r="H21" s="128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P21" s="50"/>
      <c r="AQ21" s="50"/>
    </row>
    <row r="22" spans="1:43" ht="15" customHeight="1" x14ac:dyDescent="0.25">
      <c r="A22" s="128" t="s">
        <v>104</v>
      </c>
      <c r="B22" s="129" t="s">
        <v>113</v>
      </c>
      <c r="C22" s="129" t="s">
        <v>114</v>
      </c>
      <c r="D22" s="129" t="s">
        <v>55</v>
      </c>
      <c r="E22" s="128"/>
      <c r="F22" s="186" t="s">
        <v>299</v>
      </c>
      <c r="G22" s="187" t="s">
        <v>300</v>
      </c>
      <c r="H22" s="128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P22" s="50"/>
      <c r="AQ22" s="50"/>
    </row>
    <row r="23" spans="1:43" x14ac:dyDescent="0.25">
      <c r="A23" s="128" t="s">
        <v>117</v>
      </c>
      <c r="B23" s="130">
        <v>84</v>
      </c>
      <c r="C23" s="131">
        <v>28</v>
      </c>
      <c r="D23" s="128">
        <v>112</v>
      </c>
      <c r="E23" s="128"/>
      <c r="F23" s="186"/>
      <c r="G23" s="187"/>
      <c r="H23" s="128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P23" s="50"/>
      <c r="AQ23" s="50"/>
    </row>
    <row r="24" spans="1:43" x14ac:dyDescent="0.25">
      <c r="A24" s="128" t="s">
        <v>119</v>
      </c>
      <c r="B24" s="132">
        <v>12</v>
      </c>
      <c r="C24" s="133">
        <v>26</v>
      </c>
      <c r="D24" s="128">
        <v>38</v>
      </c>
      <c r="E24" s="128"/>
      <c r="F24" s="186"/>
      <c r="G24" s="187"/>
      <c r="H24" s="128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P24" s="50"/>
      <c r="AQ24" s="50"/>
    </row>
    <row r="25" spans="1:43" x14ac:dyDescent="0.25">
      <c r="A25" s="128" t="s">
        <v>55</v>
      </c>
      <c r="B25" s="128">
        <v>96</v>
      </c>
      <c r="C25" s="128">
        <v>54</v>
      </c>
      <c r="D25" s="128">
        <v>150</v>
      </c>
      <c r="E25" s="128"/>
      <c r="F25" s="186"/>
      <c r="G25" s="187"/>
      <c r="H25" s="128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P25" s="50"/>
      <c r="AQ25" s="50"/>
    </row>
    <row r="26" spans="1:43" x14ac:dyDescent="0.25">
      <c r="A26" s="128" t="s">
        <v>120</v>
      </c>
      <c r="B26" s="128">
        <v>0.875</v>
      </c>
      <c r="C26" s="128">
        <v>0.48148148148148145</v>
      </c>
      <c r="D26" s="128">
        <v>0.73333333333333328</v>
      </c>
      <c r="E26" s="128"/>
      <c r="F26" s="186"/>
      <c r="G26" s="187"/>
      <c r="H26" s="128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P26" s="50"/>
      <c r="AQ26" s="50"/>
    </row>
    <row r="27" spans="1:43" x14ac:dyDescent="0.25">
      <c r="A27" s="128"/>
      <c r="B27" s="128"/>
      <c r="C27" s="128"/>
      <c r="D27" s="128"/>
      <c r="E27" s="128"/>
      <c r="F27" s="186"/>
      <c r="G27" s="187"/>
      <c r="H27" s="128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P27" s="50"/>
      <c r="AQ27" s="50"/>
    </row>
    <row r="28" spans="1:43" x14ac:dyDescent="0.25">
      <c r="A28" s="128" t="s">
        <v>102</v>
      </c>
      <c r="B28" s="167">
        <v>0.5</v>
      </c>
      <c r="C28" s="128"/>
      <c r="D28" s="128"/>
      <c r="E28" s="128"/>
      <c r="F28" s="186"/>
      <c r="G28" s="187"/>
      <c r="H28" s="128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P28" s="50"/>
      <c r="AQ28" s="50"/>
    </row>
    <row r="29" spans="1:43" x14ac:dyDescent="0.25">
      <c r="A29" s="128"/>
      <c r="B29" s="128"/>
      <c r="C29" s="128"/>
      <c r="D29" s="128"/>
      <c r="E29" s="128"/>
      <c r="F29" s="186"/>
      <c r="G29" s="187"/>
      <c r="H29" s="128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P29" s="50"/>
      <c r="AQ29" s="50"/>
    </row>
    <row r="30" spans="1:43" x14ac:dyDescent="0.25">
      <c r="A30" s="128" t="s">
        <v>103</v>
      </c>
      <c r="B30" s="167">
        <v>0.73572530864197516</v>
      </c>
      <c r="C30" s="128"/>
      <c r="D30" s="128"/>
      <c r="E30" s="128"/>
      <c r="F30" s="186"/>
      <c r="G30" s="187"/>
      <c r="H30" s="128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P30" s="50"/>
      <c r="AQ30" s="50"/>
    </row>
    <row r="31" spans="1:43" x14ac:dyDescent="0.25">
      <c r="A31" s="128"/>
      <c r="B31" s="128"/>
      <c r="C31" s="128"/>
      <c r="D31" s="128"/>
      <c r="E31" s="128"/>
      <c r="F31" s="186"/>
      <c r="G31" s="187"/>
      <c r="H31" s="128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P31" s="50"/>
      <c r="AQ31" s="50"/>
    </row>
    <row r="32" spans="1:43" x14ac:dyDescent="0.25">
      <c r="A32" s="128"/>
      <c r="B32" s="128"/>
      <c r="C32" s="128"/>
      <c r="D32" s="128"/>
      <c r="E32" s="128"/>
      <c r="F32" s="186"/>
      <c r="G32" s="187"/>
      <c r="H32" s="128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P32" s="50"/>
      <c r="AQ32" s="50"/>
    </row>
    <row r="33" spans="1:43" x14ac:dyDescent="0.25">
      <c r="A33" s="128"/>
      <c r="B33" s="128"/>
      <c r="C33" s="128"/>
      <c r="D33" s="128"/>
      <c r="E33" s="128"/>
      <c r="F33" s="186"/>
      <c r="G33" s="187"/>
      <c r="H33" s="1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P33" s="50"/>
      <c r="AQ33" s="50"/>
    </row>
    <row r="34" spans="1:43" x14ac:dyDescent="0.25">
      <c r="A34" s="188" t="s">
        <v>301</v>
      </c>
      <c r="B34" s="188"/>
      <c r="C34" s="188"/>
      <c r="D34" s="188"/>
      <c r="E34" s="188"/>
      <c r="F34" s="188"/>
      <c r="G34" s="188"/>
      <c r="H34" s="188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P34" s="50"/>
      <c r="AQ34" s="50"/>
    </row>
    <row r="35" spans="1:43" x14ac:dyDescent="0.25">
      <c r="A35" s="188"/>
      <c r="B35" s="188"/>
      <c r="C35" s="188"/>
      <c r="D35" s="188"/>
      <c r="E35" s="188"/>
      <c r="F35" s="188"/>
      <c r="G35" s="188"/>
      <c r="H35" s="188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P35" s="50"/>
      <c r="AQ35" s="50"/>
    </row>
    <row r="36" spans="1:43" x14ac:dyDescent="0.25">
      <c r="A36" s="188"/>
      <c r="B36" s="188"/>
      <c r="C36" s="188"/>
      <c r="D36" s="188"/>
      <c r="E36" s="188"/>
      <c r="F36" s="188"/>
      <c r="G36" s="188"/>
      <c r="H36" s="188"/>
      <c r="I36" s="160"/>
      <c r="J36" s="168" t="s">
        <v>230</v>
      </c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P36" s="50"/>
      <c r="AQ36" s="50"/>
    </row>
    <row r="37" spans="1:43" x14ac:dyDescent="0.25">
      <c r="A37" s="188"/>
      <c r="B37" s="188"/>
      <c r="C37" s="188"/>
      <c r="D37" s="188"/>
      <c r="E37" s="188"/>
      <c r="F37" s="188"/>
      <c r="G37" s="188"/>
      <c r="H37" s="188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P37" s="50"/>
      <c r="AQ37" s="50"/>
    </row>
    <row r="38" spans="1:43" ht="17.25" x14ac:dyDescent="0.25">
      <c r="A38" s="188"/>
      <c r="B38" s="188"/>
      <c r="C38" s="188"/>
      <c r="D38" s="188"/>
      <c r="E38" s="188"/>
      <c r="F38" s="188"/>
      <c r="G38" s="188"/>
      <c r="H38" s="188"/>
      <c r="I38" s="160"/>
      <c r="J38" s="160" t="s">
        <v>231</v>
      </c>
      <c r="K38" s="160"/>
      <c r="L38" s="169">
        <f>(B24/D24)^2+(1-(B24/D24))^2</f>
        <v>0.56786703601108035</v>
      </c>
      <c r="M38" s="170" t="s">
        <v>251</v>
      </c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P38" s="50"/>
      <c r="AQ38" s="50"/>
    </row>
    <row r="39" spans="1:43" x14ac:dyDescent="0.25">
      <c r="I39" s="160"/>
      <c r="J39" s="160" t="s">
        <v>232</v>
      </c>
      <c r="K39" s="160"/>
      <c r="L39" s="169">
        <f>0.5+(0.25*0.5)</f>
        <v>0.625</v>
      </c>
      <c r="M39" s="170" t="s">
        <v>252</v>
      </c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P39" s="50"/>
      <c r="AQ39" s="50"/>
    </row>
    <row r="40" spans="1:43" x14ac:dyDescent="0.25">
      <c r="I40" s="160"/>
      <c r="J40" s="162" t="s">
        <v>304</v>
      </c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P40" s="50"/>
      <c r="AQ40" s="50"/>
    </row>
    <row r="41" spans="1:43" ht="15.75" x14ac:dyDescent="0.25">
      <c r="A41" s="11" t="s">
        <v>34</v>
      </c>
      <c r="B41" s="11" t="s">
        <v>12</v>
      </c>
      <c r="C41" s="11" t="s">
        <v>16</v>
      </c>
      <c r="D41" s="11" t="s">
        <v>20</v>
      </c>
      <c r="E41" s="11" t="s">
        <v>21</v>
      </c>
      <c r="F41" s="11" t="s">
        <v>33</v>
      </c>
      <c r="G41" s="11" t="s">
        <v>18</v>
      </c>
      <c r="I41" s="160"/>
      <c r="J41" s="162" t="s">
        <v>305</v>
      </c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P41" s="50"/>
      <c r="AQ41" s="50"/>
    </row>
    <row r="42" spans="1:43" ht="15.75" x14ac:dyDescent="0.25">
      <c r="A42" s="2">
        <v>60</v>
      </c>
      <c r="B42" s="5">
        <v>0.71199999999999997</v>
      </c>
      <c r="C42" s="2">
        <v>3</v>
      </c>
      <c r="D42" s="2">
        <v>33</v>
      </c>
      <c r="E42" s="2">
        <v>12</v>
      </c>
      <c r="F42">
        <v>1</v>
      </c>
      <c r="G42" s="2">
        <v>1</v>
      </c>
      <c r="AP42" s="50"/>
      <c r="AQ42" s="50"/>
    </row>
    <row r="43" spans="1:43" ht="15.75" x14ac:dyDescent="0.25">
      <c r="A43" s="2">
        <v>69</v>
      </c>
      <c r="B43" s="5">
        <v>9.0999999999999998E-2</v>
      </c>
      <c r="C43" s="2">
        <v>3</v>
      </c>
      <c r="D43" s="2">
        <v>33</v>
      </c>
      <c r="E43" s="2">
        <v>16</v>
      </c>
      <c r="F43">
        <v>1</v>
      </c>
      <c r="G43" s="2">
        <v>1</v>
      </c>
      <c r="AP43" s="50"/>
      <c r="AQ43" s="50"/>
    </row>
    <row r="44" spans="1:43" ht="15.75" x14ac:dyDescent="0.25">
      <c r="A44" s="2">
        <v>79</v>
      </c>
      <c r="B44" s="5">
        <v>1.72</v>
      </c>
      <c r="C44" s="2">
        <v>1</v>
      </c>
      <c r="D44" s="2">
        <v>40</v>
      </c>
      <c r="E44" s="2">
        <v>13</v>
      </c>
      <c r="F44">
        <v>1</v>
      </c>
      <c r="G44" s="2">
        <v>1</v>
      </c>
      <c r="AP44" s="50"/>
      <c r="AQ44" s="50"/>
    </row>
    <row r="45" spans="1:43" ht="15.75" x14ac:dyDescent="0.25">
      <c r="A45" s="2">
        <v>66</v>
      </c>
      <c r="B45" s="5">
        <v>1.3720000000000001</v>
      </c>
      <c r="C45" s="2">
        <v>1</v>
      </c>
      <c r="D45" s="2">
        <v>29</v>
      </c>
      <c r="E45" s="2">
        <v>10</v>
      </c>
      <c r="F45">
        <v>0</v>
      </c>
      <c r="G45" s="2">
        <v>1</v>
      </c>
      <c r="AP45" s="50"/>
      <c r="AQ45" s="50"/>
    </row>
    <row r="46" spans="1:43" ht="15.75" x14ac:dyDescent="0.25">
      <c r="A46" s="2">
        <v>51</v>
      </c>
      <c r="B46" s="5">
        <v>0.93500000000000005</v>
      </c>
      <c r="C46" s="2">
        <v>4</v>
      </c>
      <c r="D46" s="2">
        <v>36</v>
      </c>
      <c r="E46" s="2">
        <v>4</v>
      </c>
      <c r="F46">
        <v>0</v>
      </c>
      <c r="G46" s="2">
        <v>1</v>
      </c>
      <c r="AP46" s="50"/>
      <c r="AQ46" s="50"/>
    </row>
    <row r="47" spans="1:43" ht="15.75" x14ac:dyDescent="0.25">
      <c r="A47" s="2">
        <v>62</v>
      </c>
      <c r="B47" s="5">
        <v>2.0190000000000001</v>
      </c>
      <c r="C47" s="2">
        <v>0</v>
      </c>
      <c r="D47" s="2">
        <v>32</v>
      </c>
      <c r="E47" s="2">
        <v>15</v>
      </c>
      <c r="F47">
        <v>1</v>
      </c>
      <c r="G47" s="2">
        <v>1</v>
      </c>
      <c r="AP47" s="50"/>
      <c r="AQ47" s="50"/>
    </row>
    <row r="48" spans="1:43" ht="15.75" x14ac:dyDescent="0.25">
      <c r="A48" s="2">
        <v>61</v>
      </c>
      <c r="B48" s="5">
        <v>0.66200000000000003</v>
      </c>
      <c r="C48" s="2">
        <v>2</v>
      </c>
      <c r="D48" s="2">
        <v>52</v>
      </c>
      <c r="E48" s="2">
        <v>15</v>
      </c>
      <c r="F48">
        <v>0</v>
      </c>
      <c r="G48" s="2">
        <v>1</v>
      </c>
      <c r="AP48" s="50"/>
      <c r="AQ48" s="50"/>
    </row>
    <row r="49" spans="1:43" ht="15.75" x14ac:dyDescent="0.25">
      <c r="A49" s="2">
        <v>59</v>
      </c>
      <c r="B49" s="5">
        <v>0.7</v>
      </c>
      <c r="C49" s="2">
        <v>2</v>
      </c>
      <c r="D49" s="2">
        <v>41</v>
      </c>
      <c r="E49" s="2">
        <v>4</v>
      </c>
      <c r="F49">
        <v>0</v>
      </c>
      <c r="G49" s="2">
        <v>1</v>
      </c>
      <c r="AP49" s="50"/>
      <c r="AQ49" s="50"/>
    </row>
    <row r="50" spans="1:43" ht="15.75" x14ac:dyDescent="0.25">
      <c r="A50" s="2">
        <v>65</v>
      </c>
      <c r="B50" s="5">
        <v>0.93700000000000006</v>
      </c>
      <c r="C50" s="2">
        <v>4</v>
      </c>
      <c r="D50" s="2">
        <v>31</v>
      </c>
      <c r="E50" s="2">
        <v>12</v>
      </c>
      <c r="F50">
        <v>1</v>
      </c>
      <c r="G50" s="2">
        <v>0</v>
      </c>
      <c r="AP50" s="50"/>
      <c r="AQ50" s="50"/>
    </row>
    <row r="51" spans="1:43" ht="15.75" x14ac:dyDescent="0.25">
      <c r="A51" s="2">
        <v>55</v>
      </c>
      <c r="B51" s="5">
        <v>6.5000000000000002E-2</v>
      </c>
      <c r="C51" s="2">
        <v>3</v>
      </c>
      <c r="D51" s="2">
        <v>42</v>
      </c>
      <c r="E51" s="2">
        <v>13</v>
      </c>
      <c r="F51">
        <v>1</v>
      </c>
      <c r="G51" s="2">
        <v>0</v>
      </c>
      <c r="AP51" s="50"/>
      <c r="AQ51" s="50"/>
    </row>
    <row r="52" spans="1:43" ht="15.75" x14ac:dyDescent="0.25">
      <c r="A52" s="2">
        <v>65</v>
      </c>
      <c r="B52" s="5">
        <v>2.1440000000000001</v>
      </c>
      <c r="C52" s="2">
        <v>2</v>
      </c>
      <c r="D52" s="2">
        <v>32</v>
      </c>
      <c r="E52" s="2">
        <v>8</v>
      </c>
      <c r="F52">
        <v>1</v>
      </c>
      <c r="G52" s="2">
        <v>1</v>
      </c>
      <c r="AP52" s="50"/>
      <c r="AQ52" s="50"/>
    </row>
    <row r="53" spans="1:43" ht="15.75" x14ac:dyDescent="0.25">
      <c r="A53" s="2">
        <v>74</v>
      </c>
      <c r="B53" s="5">
        <v>0.248</v>
      </c>
      <c r="C53" s="2">
        <v>1</v>
      </c>
      <c r="D53" s="2">
        <v>39</v>
      </c>
      <c r="E53" s="2">
        <v>21</v>
      </c>
      <c r="F53">
        <v>1</v>
      </c>
      <c r="G53" s="2">
        <v>1</v>
      </c>
      <c r="AP53" s="50"/>
      <c r="AQ53" s="50"/>
    </row>
    <row r="54" spans="1:43" ht="15.75" x14ac:dyDescent="0.25">
      <c r="A54" s="2">
        <v>43</v>
      </c>
      <c r="B54" s="5">
        <v>1.607</v>
      </c>
      <c r="C54" s="2">
        <v>1</v>
      </c>
      <c r="D54" s="2">
        <v>45</v>
      </c>
      <c r="E54" s="2">
        <v>8</v>
      </c>
      <c r="F54">
        <v>0</v>
      </c>
      <c r="G54" s="2">
        <v>0</v>
      </c>
      <c r="AP54" s="50"/>
      <c r="AQ54" s="50"/>
    </row>
    <row r="55" spans="1:43" ht="15.75" x14ac:dyDescent="0.25">
      <c r="A55" s="2">
        <v>78</v>
      </c>
      <c r="B55" s="5">
        <v>1.6240000000000001</v>
      </c>
      <c r="C55" s="2">
        <v>5</v>
      </c>
      <c r="D55" s="2">
        <v>39</v>
      </c>
      <c r="E55" s="2">
        <v>11</v>
      </c>
      <c r="F55">
        <v>0</v>
      </c>
      <c r="G55" s="2">
        <v>1</v>
      </c>
      <c r="AP55" s="50"/>
      <c r="AQ55" s="50"/>
    </row>
    <row r="56" spans="1:43" ht="15.75" x14ac:dyDescent="0.25">
      <c r="A56" s="2">
        <v>67</v>
      </c>
      <c r="B56" s="5">
        <v>0.05</v>
      </c>
      <c r="C56" s="2">
        <v>4</v>
      </c>
      <c r="D56" s="2">
        <v>31</v>
      </c>
      <c r="E56" s="2">
        <v>13</v>
      </c>
      <c r="F56">
        <v>1</v>
      </c>
      <c r="G56" s="2">
        <v>0</v>
      </c>
      <c r="AP56" s="50"/>
      <c r="AQ56" s="50"/>
    </row>
    <row r="57" spans="1:43" ht="15.75" x14ac:dyDescent="0.25">
      <c r="A57" s="2">
        <v>62</v>
      </c>
      <c r="B57" s="5">
        <v>0.58799999999999997</v>
      </c>
      <c r="C57" s="2">
        <v>4</v>
      </c>
      <c r="D57" s="2">
        <v>41</v>
      </c>
      <c r="E57" s="2">
        <v>10</v>
      </c>
      <c r="F57">
        <v>1</v>
      </c>
      <c r="G57" s="2">
        <v>1</v>
      </c>
      <c r="AP57" s="50"/>
      <c r="AQ57" s="50"/>
    </row>
    <row r="58" spans="1:43" ht="15.75" x14ac:dyDescent="0.25">
      <c r="A58" s="2">
        <v>99</v>
      </c>
      <c r="B58" s="5">
        <v>1.76</v>
      </c>
      <c r="C58" s="2">
        <v>4</v>
      </c>
      <c r="D58" s="2">
        <v>38</v>
      </c>
      <c r="E58" s="2">
        <v>12</v>
      </c>
      <c r="F58">
        <v>1</v>
      </c>
      <c r="G58" s="2">
        <v>0</v>
      </c>
      <c r="AP58" s="50"/>
      <c r="AQ58" s="50"/>
    </row>
    <row r="59" spans="1:43" ht="15.75" x14ac:dyDescent="0.25">
      <c r="A59" s="2">
        <v>67</v>
      </c>
      <c r="B59" s="5">
        <v>4.4999999999999998E-2</v>
      </c>
      <c r="C59" s="2">
        <v>0</v>
      </c>
      <c r="D59" s="2">
        <v>29</v>
      </c>
      <c r="E59" s="2">
        <v>13</v>
      </c>
      <c r="F59">
        <v>1</v>
      </c>
      <c r="G59" s="2">
        <v>1</v>
      </c>
      <c r="AP59" s="50"/>
      <c r="AQ59" s="50"/>
    </row>
    <row r="60" spans="1:43" ht="15.75" x14ac:dyDescent="0.25">
      <c r="A60" s="2">
        <v>51</v>
      </c>
      <c r="B60" s="5">
        <v>1</v>
      </c>
      <c r="C60" s="2">
        <v>3</v>
      </c>
      <c r="D60" s="2">
        <v>34</v>
      </c>
      <c r="E60" s="2">
        <v>6</v>
      </c>
      <c r="F60">
        <v>0</v>
      </c>
      <c r="G60" s="2">
        <v>1</v>
      </c>
      <c r="AP60" s="50"/>
      <c r="AQ60" s="50"/>
    </row>
    <row r="61" spans="1:43" ht="15.75" x14ac:dyDescent="0.25">
      <c r="A61" s="2">
        <v>71</v>
      </c>
      <c r="B61" s="5">
        <v>0.121</v>
      </c>
      <c r="C61" s="2">
        <v>0</v>
      </c>
      <c r="D61" s="2">
        <v>34</v>
      </c>
      <c r="E61" s="2">
        <v>8</v>
      </c>
      <c r="F61">
        <v>1</v>
      </c>
      <c r="G61" s="2">
        <v>0</v>
      </c>
      <c r="AP61" s="50"/>
      <c r="AQ61" s="50"/>
    </row>
    <row r="62" spans="1:43" ht="15.75" x14ac:dyDescent="0.25">
      <c r="A62" s="2">
        <v>65</v>
      </c>
      <c r="B62" s="5">
        <v>0.159</v>
      </c>
      <c r="C62" s="2">
        <v>2</v>
      </c>
      <c r="D62" s="2">
        <v>47</v>
      </c>
      <c r="E62" s="2">
        <v>14</v>
      </c>
      <c r="F62">
        <v>1</v>
      </c>
      <c r="G62" s="2">
        <v>0</v>
      </c>
      <c r="AP62" s="50"/>
      <c r="AQ62" s="50"/>
    </row>
    <row r="63" spans="1:43" ht="15.75" x14ac:dyDescent="0.25">
      <c r="A63" s="2">
        <v>86</v>
      </c>
      <c r="B63" s="5">
        <v>2.2839999999999998</v>
      </c>
      <c r="C63" s="2">
        <v>0</v>
      </c>
      <c r="D63" s="2">
        <v>38</v>
      </c>
      <c r="E63" s="2">
        <v>10</v>
      </c>
      <c r="F63">
        <v>1</v>
      </c>
      <c r="G63" s="2">
        <v>1</v>
      </c>
      <c r="AP63" s="50"/>
      <c r="AQ63" s="50"/>
    </row>
    <row r="64" spans="1:43" ht="15.75" x14ac:dyDescent="0.25">
      <c r="A64" s="2">
        <v>51</v>
      </c>
      <c r="B64" s="5">
        <v>0.79900000000000004</v>
      </c>
      <c r="C64" s="2">
        <v>6</v>
      </c>
      <c r="D64" s="2">
        <v>34</v>
      </c>
      <c r="E64" s="2">
        <v>12</v>
      </c>
      <c r="F64">
        <v>0</v>
      </c>
      <c r="G64" s="2">
        <v>1</v>
      </c>
      <c r="AP64" s="50"/>
      <c r="AQ64" s="50"/>
    </row>
    <row r="65" spans="1:43" ht="15.75" x14ac:dyDescent="0.25">
      <c r="A65" s="2">
        <v>56</v>
      </c>
      <c r="B65" s="5">
        <v>0.91100000000000003</v>
      </c>
      <c r="C65" s="2">
        <v>2</v>
      </c>
      <c r="D65" s="2">
        <v>30</v>
      </c>
      <c r="E65" s="2">
        <v>13</v>
      </c>
      <c r="F65">
        <v>1</v>
      </c>
      <c r="G65" s="2">
        <v>1</v>
      </c>
      <c r="AP65" s="50"/>
      <c r="AQ65" s="50"/>
    </row>
    <row r="66" spans="1:43" ht="15.75" x14ac:dyDescent="0.25">
      <c r="A66" s="2">
        <v>60</v>
      </c>
      <c r="B66" s="5">
        <v>0.81299999999999994</v>
      </c>
      <c r="C66" s="2">
        <v>3</v>
      </c>
      <c r="D66" s="2">
        <v>44</v>
      </c>
      <c r="E66" s="2">
        <v>8</v>
      </c>
      <c r="F66">
        <v>0</v>
      </c>
      <c r="G66" s="2">
        <v>1</v>
      </c>
      <c r="AP66" s="50"/>
      <c r="AQ66" s="50"/>
    </row>
    <row r="67" spans="1:43" ht="15.75" x14ac:dyDescent="0.25">
      <c r="A67" s="2">
        <v>40</v>
      </c>
      <c r="B67" s="5">
        <v>0.97599999999999998</v>
      </c>
      <c r="C67" s="2">
        <v>2</v>
      </c>
      <c r="D67" s="2">
        <v>37</v>
      </c>
      <c r="E67" s="2">
        <v>5</v>
      </c>
      <c r="F67">
        <v>0</v>
      </c>
      <c r="G67" s="2">
        <v>0</v>
      </c>
      <c r="AP67" s="50"/>
      <c r="AQ67" s="50"/>
    </row>
    <row r="68" spans="1:43" ht="15.75" x14ac:dyDescent="0.25">
      <c r="A68" s="2">
        <v>85</v>
      </c>
      <c r="B68" s="5">
        <v>1.86</v>
      </c>
      <c r="C68" s="2">
        <v>2</v>
      </c>
      <c r="D68" s="2">
        <v>37</v>
      </c>
      <c r="E68" s="2">
        <v>13</v>
      </c>
      <c r="F68">
        <v>1</v>
      </c>
      <c r="G68" s="2">
        <v>1</v>
      </c>
      <c r="AP68" s="50"/>
      <c r="AQ68" s="50"/>
    </row>
    <row r="69" spans="1:43" ht="15.75" x14ac:dyDescent="0.25">
      <c r="A69" s="2">
        <v>35</v>
      </c>
      <c r="B69" s="5">
        <v>4.7E-2</v>
      </c>
      <c r="C69" s="2">
        <v>4</v>
      </c>
      <c r="D69" s="2">
        <v>27</v>
      </c>
      <c r="E69" s="2">
        <v>5</v>
      </c>
      <c r="F69">
        <v>0</v>
      </c>
      <c r="G69" s="2">
        <v>1</v>
      </c>
      <c r="AP69" s="50"/>
      <c r="AQ69" s="50"/>
    </row>
    <row r="70" spans="1:43" ht="15.75" x14ac:dyDescent="0.25">
      <c r="A70" s="2">
        <v>51</v>
      </c>
      <c r="B70" s="5">
        <v>0.498</v>
      </c>
      <c r="C70" s="2">
        <v>4</v>
      </c>
      <c r="D70" s="2">
        <v>30</v>
      </c>
      <c r="E70" s="2">
        <v>5</v>
      </c>
      <c r="F70">
        <v>0</v>
      </c>
      <c r="G70" s="2">
        <v>1</v>
      </c>
      <c r="AP70" s="50"/>
      <c r="AQ70" s="50"/>
    </row>
    <row r="71" spans="1:43" ht="15.75" x14ac:dyDescent="0.25">
      <c r="A71" s="2">
        <v>102</v>
      </c>
      <c r="B71" s="5">
        <v>8.4000000000000005E-2</v>
      </c>
      <c r="C71" s="2">
        <v>2</v>
      </c>
      <c r="D71" s="2">
        <v>38</v>
      </c>
      <c r="E71" s="2">
        <v>11</v>
      </c>
      <c r="F71">
        <v>1</v>
      </c>
      <c r="G71" s="2">
        <v>1</v>
      </c>
      <c r="AP71" s="50"/>
      <c r="AQ71" s="50"/>
    </row>
    <row r="72" spans="1:43" ht="15.75" x14ac:dyDescent="0.25">
      <c r="A72" s="2">
        <v>70</v>
      </c>
      <c r="B72" s="5">
        <v>4.8000000000000001E-2</v>
      </c>
      <c r="C72" s="2">
        <v>4</v>
      </c>
      <c r="D72" s="2">
        <v>35</v>
      </c>
      <c r="E72" s="2">
        <v>11</v>
      </c>
      <c r="F72">
        <v>0</v>
      </c>
      <c r="G72" s="2">
        <v>1</v>
      </c>
      <c r="AP72" s="50"/>
      <c r="AQ72" s="50"/>
    </row>
    <row r="73" spans="1:43" ht="15.75" x14ac:dyDescent="0.25">
      <c r="A73" s="2">
        <v>61</v>
      </c>
      <c r="B73" s="5">
        <v>0.96</v>
      </c>
      <c r="C73" s="2">
        <v>2</v>
      </c>
      <c r="D73" s="2">
        <v>30</v>
      </c>
      <c r="E73" s="2">
        <v>10</v>
      </c>
      <c r="F73">
        <v>1</v>
      </c>
      <c r="G73" s="2">
        <v>1</v>
      </c>
      <c r="AP73" s="50"/>
      <c r="AQ73" s="50"/>
    </row>
    <row r="74" spans="1:43" ht="15.75" x14ac:dyDescent="0.25">
      <c r="A74" s="2">
        <v>44</v>
      </c>
      <c r="B74" s="5">
        <v>1.18</v>
      </c>
      <c r="C74" s="2">
        <v>2</v>
      </c>
      <c r="D74" s="2">
        <v>34</v>
      </c>
      <c r="E74" s="2">
        <v>6</v>
      </c>
      <c r="F74">
        <v>0</v>
      </c>
      <c r="G74" s="2">
        <v>0</v>
      </c>
      <c r="AP74" s="50"/>
      <c r="AQ74" s="50"/>
    </row>
    <row r="75" spans="1:43" ht="15.75" x14ac:dyDescent="0.25">
      <c r="A75" s="2">
        <v>98</v>
      </c>
      <c r="B75" s="5">
        <v>0.97399999999999998</v>
      </c>
      <c r="C75" s="2">
        <v>1</v>
      </c>
      <c r="D75" s="2">
        <v>37</v>
      </c>
      <c r="E75" s="2">
        <v>6</v>
      </c>
      <c r="F75">
        <v>0</v>
      </c>
      <c r="G75" s="2">
        <v>1</v>
      </c>
      <c r="AP75" s="50"/>
      <c r="AQ75" s="50"/>
    </row>
    <row r="76" spans="1:43" ht="15.75" x14ac:dyDescent="0.25">
      <c r="A76" s="2">
        <v>53</v>
      </c>
      <c r="B76" s="5">
        <v>1.3149999999999999</v>
      </c>
      <c r="C76" s="2">
        <v>1</v>
      </c>
      <c r="D76" s="2">
        <v>35</v>
      </c>
      <c r="E76" s="2">
        <v>9</v>
      </c>
      <c r="F76">
        <v>0</v>
      </c>
      <c r="G76" s="2">
        <v>1</v>
      </c>
      <c r="AP76" s="50"/>
      <c r="AQ76" s="50"/>
    </row>
    <row r="77" spans="1:43" ht="15.75" x14ac:dyDescent="0.25">
      <c r="A77" s="2">
        <v>44</v>
      </c>
      <c r="B77" s="5">
        <v>0.97399999999999998</v>
      </c>
      <c r="C77" s="2">
        <v>3</v>
      </c>
      <c r="D77" s="2">
        <v>33</v>
      </c>
      <c r="E77" s="2">
        <v>6</v>
      </c>
      <c r="F77">
        <v>1</v>
      </c>
      <c r="G77" s="2">
        <v>0</v>
      </c>
      <c r="AP77" s="50"/>
      <c r="AQ77" s="50"/>
    </row>
    <row r="78" spans="1:43" ht="15.75" x14ac:dyDescent="0.25">
      <c r="A78" s="2">
        <v>58</v>
      </c>
      <c r="B78" s="5">
        <v>0.16700000000000001</v>
      </c>
      <c r="C78" s="2">
        <v>1</v>
      </c>
      <c r="D78" s="2">
        <v>39</v>
      </c>
      <c r="E78" s="2">
        <v>10</v>
      </c>
      <c r="F78">
        <v>0</v>
      </c>
      <c r="G78" s="2">
        <v>0</v>
      </c>
      <c r="AP78" s="50"/>
      <c r="AQ78" s="50"/>
    </row>
    <row r="79" spans="1:43" ht="15.75" x14ac:dyDescent="0.25">
      <c r="A79" s="2">
        <v>60</v>
      </c>
      <c r="B79" s="5">
        <v>0.93700000000000006</v>
      </c>
      <c r="C79" s="2">
        <v>3</v>
      </c>
      <c r="D79" s="2">
        <v>59</v>
      </c>
      <c r="E79" s="2">
        <v>15</v>
      </c>
      <c r="F79">
        <v>0</v>
      </c>
      <c r="G79" s="2">
        <v>1</v>
      </c>
      <c r="AP79" s="50"/>
      <c r="AQ79" s="50"/>
    </row>
    <row r="80" spans="1:43" ht="15.75" x14ac:dyDescent="0.25">
      <c r="A80" s="2">
        <v>54</v>
      </c>
      <c r="B80" s="5">
        <v>4.5999999999999999E-2</v>
      </c>
      <c r="C80" s="2">
        <v>0</v>
      </c>
      <c r="D80" s="2">
        <v>30</v>
      </c>
      <c r="E80" s="2">
        <v>13</v>
      </c>
      <c r="F80">
        <v>0</v>
      </c>
      <c r="G80" s="2">
        <v>1</v>
      </c>
      <c r="AP80" s="50"/>
      <c r="AQ80" s="50"/>
    </row>
    <row r="81" spans="1:43" ht="15.75" x14ac:dyDescent="0.25">
      <c r="A81" s="2">
        <v>48</v>
      </c>
      <c r="B81" s="8">
        <v>1.7999999999999999E-2</v>
      </c>
      <c r="C81" s="1">
        <v>2</v>
      </c>
      <c r="D81" s="2">
        <v>28</v>
      </c>
      <c r="E81" s="2">
        <v>1</v>
      </c>
      <c r="F81">
        <v>0</v>
      </c>
      <c r="G81" s="2">
        <v>0</v>
      </c>
      <c r="AP81" s="50"/>
      <c r="AQ81" s="50"/>
    </row>
    <row r="82" spans="1:43" ht="15.75" x14ac:dyDescent="0.25">
      <c r="A82" s="2">
        <v>53</v>
      </c>
      <c r="B82" s="5">
        <v>0.84</v>
      </c>
      <c r="C82" s="2">
        <v>3</v>
      </c>
      <c r="D82" s="2">
        <v>36</v>
      </c>
      <c r="E82" s="2">
        <v>9</v>
      </c>
      <c r="F82">
        <v>1</v>
      </c>
      <c r="G82" s="2">
        <v>1</v>
      </c>
      <c r="AP82" s="50"/>
      <c r="AQ82" s="50"/>
    </row>
    <row r="83" spans="1:43" ht="15.75" x14ac:dyDescent="0.25">
      <c r="A83" s="2">
        <v>88</v>
      </c>
      <c r="B83" s="5">
        <v>1</v>
      </c>
      <c r="C83" s="2">
        <v>2</v>
      </c>
      <c r="D83" s="2">
        <v>40</v>
      </c>
      <c r="E83" s="2">
        <v>8</v>
      </c>
      <c r="F83">
        <v>0</v>
      </c>
      <c r="G83" s="2">
        <v>1</v>
      </c>
      <c r="AP83" s="50"/>
      <c r="AQ83" s="50"/>
    </row>
    <row r="84" spans="1:43" ht="15.75" x14ac:dyDescent="0.25">
      <c r="A84" s="2">
        <v>59</v>
      </c>
      <c r="B84" s="5">
        <v>1.159</v>
      </c>
      <c r="C84" s="2">
        <v>1</v>
      </c>
      <c r="D84" s="2">
        <v>43</v>
      </c>
      <c r="E84" s="2">
        <v>15</v>
      </c>
      <c r="F84">
        <v>0</v>
      </c>
      <c r="G84" s="2">
        <v>1</v>
      </c>
      <c r="AP84" s="50"/>
      <c r="AQ84" s="50"/>
    </row>
    <row r="85" spans="1:43" ht="15.75" x14ac:dyDescent="0.25">
      <c r="A85" s="2">
        <v>117</v>
      </c>
      <c r="B85" s="5">
        <v>0.104</v>
      </c>
      <c r="C85" s="2">
        <v>2</v>
      </c>
      <c r="D85" s="2">
        <v>52</v>
      </c>
      <c r="E85" s="2">
        <v>15</v>
      </c>
      <c r="F85">
        <v>0</v>
      </c>
      <c r="G85" s="2">
        <v>1</v>
      </c>
      <c r="AP85" s="50"/>
      <c r="AQ85" s="50"/>
    </row>
    <row r="86" spans="1:43" ht="15.75" x14ac:dyDescent="0.25">
      <c r="A86" s="2">
        <v>83</v>
      </c>
      <c r="B86" s="5">
        <v>0.93600000000000005</v>
      </c>
      <c r="C86" s="2">
        <v>2</v>
      </c>
      <c r="D86" s="2">
        <v>45</v>
      </c>
      <c r="E86" s="2">
        <v>9</v>
      </c>
      <c r="F86">
        <v>0</v>
      </c>
      <c r="G86" s="2">
        <v>1</v>
      </c>
      <c r="AP86" s="50"/>
      <c r="AQ86" s="50"/>
    </row>
    <row r="87" spans="1:43" ht="15.75" x14ac:dyDescent="0.25">
      <c r="A87" s="2">
        <v>91</v>
      </c>
      <c r="B87" s="5">
        <v>1.968</v>
      </c>
      <c r="C87" s="2">
        <v>1</v>
      </c>
      <c r="D87" s="2">
        <v>33</v>
      </c>
      <c r="E87" s="2">
        <v>5</v>
      </c>
      <c r="F87">
        <v>0</v>
      </c>
      <c r="G87" s="2">
        <v>1</v>
      </c>
      <c r="AP87" s="50"/>
      <c r="AQ87" s="50"/>
    </row>
    <row r="88" spans="1:43" ht="15.75" x14ac:dyDescent="0.25">
      <c r="A88" s="2">
        <v>56</v>
      </c>
      <c r="B88" s="5">
        <v>2.536</v>
      </c>
      <c r="C88" s="2">
        <v>1</v>
      </c>
      <c r="D88" s="2">
        <v>36</v>
      </c>
      <c r="E88" s="2">
        <v>8</v>
      </c>
      <c r="F88">
        <v>0</v>
      </c>
      <c r="G88" s="2">
        <v>1</v>
      </c>
      <c r="AP88" s="50"/>
      <c r="AQ88" s="50"/>
    </row>
    <row r="89" spans="1:43" ht="15.75" x14ac:dyDescent="0.25">
      <c r="A89" s="2">
        <v>51</v>
      </c>
      <c r="B89" s="5">
        <v>0.41699999999999998</v>
      </c>
      <c r="C89" s="2">
        <v>3</v>
      </c>
      <c r="D89" s="2">
        <v>36</v>
      </c>
      <c r="E89" s="2">
        <v>8</v>
      </c>
      <c r="F89">
        <v>1</v>
      </c>
      <c r="G89" s="2">
        <v>0</v>
      </c>
      <c r="AP89" s="50"/>
      <c r="AQ89" s="50"/>
    </row>
    <row r="90" spans="1:43" ht="15.75" x14ac:dyDescent="0.25">
      <c r="A90" s="2">
        <v>56</v>
      </c>
      <c r="B90" s="5">
        <v>3.9E-2</v>
      </c>
      <c r="C90" s="2">
        <v>1</v>
      </c>
      <c r="D90" s="2">
        <v>43</v>
      </c>
      <c r="E90" s="2">
        <v>6</v>
      </c>
      <c r="F90">
        <v>0</v>
      </c>
      <c r="G90" s="2">
        <v>0</v>
      </c>
      <c r="AP90" s="50"/>
      <c r="AQ90" s="50"/>
    </row>
    <row r="91" spans="1:43" ht="15.75" x14ac:dyDescent="0.25">
      <c r="A91" s="2">
        <v>51</v>
      </c>
      <c r="B91" s="5">
        <v>1.155</v>
      </c>
      <c r="C91" s="2">
        <v>2</v>
      </c>
      <c r="D91" s="2">
        <v>35</v>
      </c>
      <c r="E91" s="2">
        <v>1</v>
      </c>
      <c r="F91">
        <v>0</v>
      </c>
      <c r="G91" s="2">
        <v>0</v>
      </c>
      <c r="AP91" s="50"/>
      <c r="AQ91" s="50"/>
    </row>
    <row r="92" spans="1:43" ht="15.75" x14ac:dyDescent="0.25">
      <c r="A92" s="2">
        <v>56</v>
      </c>
      <c r="B92" s="5">
        <v>1.9990000000000001</v>
      </c>
      <c r="C92" s="2">
        <v>0</v>
      </c>
      <c r="D92" s="2">
        <v>49</v>
      </c>
      <c r="E92" s="2">
        <v>7</v>
      </c>
      <c r="F92">
        <v>0</v>
      </c>
      <c r="G92" s="2">
        <v>0</v>
      </c>
      <c r="AP92" s="50"/>
      <c r="AQ92" s="50"/>
    </row>
    <row r="93" spans="1:43" ht="15.75" x14ac:dyDescent="0.25">
      <c r="A93" s="2">
        <v>53</v>
      </c>
      <c r="B93" s="5">
        <v>2.8719999999999999</v>
      </c>
      <c r="C93" s="2">
        <v>6</v>
      </c>
      <c r="D93" s="2">
        <v>35</v>
      </c>
      <c r="E93" s="2">
        <v>4</v>
      </c>
      <c r="F93">
        <v>0</v>
      </c>
      <c r="G93" s="2">
        <v>1</v>
      </c>
      <c r="AP93" s="50"/>
      <c r="AQ93" s="50"/>
    </row>
    <row r="94" spans="1:43" ht="15.75" x14ac:dyDescent="0.25">
      <c r="A94" s="2">
        <v>62</v>
      </c>
      <c r="B94" s="5">
        <v>0.73399999999999999</v>
      </c>
      <c r="C94" s="2">
        <v>3</v>
      </c>
      <c r="D94" s="2">
        <v>44</v>
      </c>
      <c r="E94" s="2">
        <v>5</v>
      </c>
      <c r="F94">
        <v>0</v>
      </c>
      <c r="G94" s="2">
        <v>1</v>
      </c>
      <c r="AP94" s="50"/>
      <c r="AQ94" s="50"/>
    </row>
    <row r="95" spans="1:43" ht="15.75" x14ac:dyDescent="0.25">
      <c r="A95" s="2">
        <v>44</v>
      </c>
      <c r="B95" s="5">
        <v>4.5900000000000003E-2</v>
      </c>
      <c r="C95" s="2">
        <v>6</v>
      </c>
      <c r="D95" s="2">
        <v>29</v>
      </c>
      <c r="E95" s="2">
        <v>2</v>
      </c>
      <c r="F95">
        <v>0</v>
      </c>
      <c r="G95" s="2">
        <v>1</v>
      </c>
      <c r="AP95" s="50"/>
      <c r="AQ95" s="50"/>
    </row>
    <row r="96" spans="1:43" ht="15.75" x14ac:dyDescent="0.25">
      <c r="A96" s="2">
        <v>41</v>
      </c>
      <c r="B96" s="5">
        <v>0.879</v>
      </c>
      <c r="C96" s="2">
        <v>2</v>
      </c>
      <c r="D96" s="2">
        <v>39</v>
      </c>
      <c r="E96" s="2">
        <v>5</v>
      </c>
      <c r="F96">
        <v>0</v>
      </c>
      <c r="G96" s="2">
        <v>0</v>
      </c>
      <c r="AP96" s="50"/>
      <c r="AQ96" s="50"/>
    </row>
    <row r="97" spans="1:43" ht="15.75" x14ac:dyDescent="0.25">
      <c r="A97" s="2">
        <v>72</v>
      </c>
      <c r="B97" s="5">
        <v>1.496</v>
      </c>
      <c r="C97" s="2">
        <v>2</v>
      </c>
      <c r="D97" s="2">
        <v>36</v>
      </c>
      <c r="E97" s="2">
        <v>6</v>
      </c>
      <c r="F97">
        <v>0</v>
      </c>
      <c r="G97" s="2">
        <v>1</v>
      </c>
      <c r="AP97" s="50"/>
      <c r="AQ97" s="50"/>
    </row>
    <row r="98" spans="1:43" ht="15.75" x14ac:dyDescent="0.25">
      <c r="A98" s="2">
        <v>55</v>
      </c>
      <c r="B98" s="5">
        <v>0.65500000000000003</v>
      </c>
      <c r="C98" s="2">
        <v>3</v>
      </c>
      <c r="D98" s="2">
        <v>37</v>
      </c>
      <c r="E98" s="2">
        <v>9</v>
      </c>
      <c r="F98">
        <v>0</v>
      </c>
      <c r="G98" s="2">
        <v>1</v>
      </c>
      <c r="AP98" s="50"/>
      <c r="AQ98" s="50"/>
    </row>
    <row r="99" spans="1:43" ht="15.75" x14ac:dyDescent="0.25">
      <c r="A99" s="2">
        <v>48</v>
      </c>
      <c r="B99" s="5">
        <v>1.6439999999999999</v>
      </c>
      <c r="C99" s="2">
        <v>3</v>
      </c>
      <c r="D99" s="2">
        <v>34</v>
      </c>
      <c r="E99" s="2">
        <v>19</v>
      </c>
      <c r="F99">
        <v>1</v>
      </c>
      <c r="G99" s="2">
        <v>0</v>
      </c>
      <c r="AP99" s="50"/>
      <c r="AQ99" s="50"/>
    </row>
    <row r="100" spans="1:43" ht="15.75" x14ac:dyDescent="0.25">
      <c r="A100" s="2">
        <v>76</v>
      </c>
      <c r="B100" s="5">
        <v>0.81899999999999995</v>
      </c>
      <c r="C100" s="2">
        <v>4</v>
      </c>
      <c r="D100" s="2">
        <v>52</v>
      </c>
      <c r="E100" s="2">
        <v>18</v>
      </c>
      <c r="F100">
        <v>1</v>
      </c>
      <c r="G100" s="2">
        <v>0</v>
      </c>
      <c r="AP100" s="50"/>
      <c r="AQ100" s="50"/>
    </row>
    <row r="101" spans="1:43" ht="15.75" x14ac:dyDescent="0.25">
      <c r="A101" s="2">
        <v>58</v>
      </c>
      <c r="B101" s="5">
        <v>1.623</v>
      </c>
      <c r="C101" s="2">
        <v>1</v>
      </c>
      <c r="D101" s="2">
        <v>45</v>
      </c>
      <c r="E101" s="2">
        <v>10</v>
      </c>
      <c r="F101">
        <v>1</v>
      </c>
      <c r="G101" s="2">
        <v>0</v>
      </c>
      <c r="AP101" s="50"/>
      <c r="AQ101" s="50"/>
    </row>
    <row r="102" spans="1:43" ht="15.75" x14ac:dyDescent="0.25">
      <c r="A102" s="2">
        <v>51</v>
      </c>
      <c r="B102" s="5">
        <v>1.0840000000000001</v>
      </c>
      <c r="C102" s="2">
        <v>2</v>
      </c>
      <c r="D102" s="2">
        <v>53</v>
      </c>
      <c r="E102" s="2">
        <v>9</v>
      </c>
      <c r="F102">
        <v>0</v>
      </c>
      <c r="G102" s="2">
        <v>0</v>
      </c>
      <c r="AP102" s="50"/>
      <c r="AQ102" s="50"/>
    </row>
    <row r="103" spans="1:43" ht="15.75" x14ac:dyDescent="0.25">
      <c r="A103" s="2">
        <v>67</v>
      </c>
      <c r="B103" s="5">
        <v>1.4610000000000001</v>
      </c>
      <c r="C103" s="2">
        <v>4</v>
      </c>
      <c r="D103" s="2">
        <v>44</v>
      </c>
      <c r="E103" s="2">
        <v>10</v>
      </c>
      <c r="F103">
        <v>0</v>
      </c>
      <c r="G103" s="2">
        <v>0</v>
      </c>
      <c r="AP103" s="50"/>
      <c r="AQ103" s="50"/>
    </row>
    <row r="104" spans="1:43" ht="15.75" x14ac:dyDescent="0.25">
      <c r="A104" s="2">
        <v>50</v>
      </c>
      <c r="B104" s="5">
        <v>0.53200000000000003</v>
      </c>
      <c r="C104" s="2">
        <v>2</v>
      </c>
      <c r="D104" s="2">
        <v>46</v>
      </c>
      <c r="E104" s="2">
        <v>3</v>
      </c>
      <c r="F104">
        <v>0</v>
      </c>
      <c r="G104" s="2">
        <v>0</v>
      </c>
      <c r="AP104" s="50"/>
      <c r="AQ104" s="50"/>
    </row>
    <row r="105" spans="1:43" ht="15.75" x14ac:dyDescent="0.25">
      <c r="A105" s="2">
        <v>58</v>
      </c>
      <c r="B105" s="5">
        <v>1.3360000000000001</v>
      </c>
      <c r="C105" s="2">
        <v>2</v>
      </c>
      <c r="D105" s="2">
        <v>38</v>
      </c>
      <c r="E105" s="2">
        <v>9</v>
      </c>
      <c r="F105">
        <v>1</v>
      </c>
      <c r="G105" s="2">
        <v>0</v>
      </c>
      <c r="AP105" s="50"/>
      <c r="AQ105" s="50"/>
    </row>
    <row r="106" spans="1:43" ht="15.75" x14ac:dyDescent="0.25">
      <c r="A106" s="2">
        <v>89</v>
      </c>
      <c r="B106" s="5">
        <v>1.018</v>
      </c>
      <c r="C106" s="2">
        <v>0</v>
      </c>
      <c r="D106" s="2">
        <v>36</v>
      </c>
      <c r="E106" s="2">
        <v>12</v>
      </c>
      <c r="F106">
        <v>1</v>
      </c>
      <c r="G106" s="2">
        <v>1</v>
      </c>
      <c r="AP106" s="50"/>
      <c r="AQ106" s="50"/>
    </row>
    <row r="107" spans="1:43" ht="15.75" x14ac:dyDescent="0.25">
      <c r="A107" s="2">
        <v>76</v>
      </c>
      <c r="B107" s="5">
        <v>4.2999999999999997E-2</v>
      </c>
      <c r="C107" s="2">
        <v>2</v>
      </c>
      <c r="D107" s="2">
        <v>42</v>
      </c>
      <c r="E107" s="2">
        <v>3</v>
      </c>
      <c r="F107">
        <v>0</v>
      </c>
      <c r="G107" s="2">
        <v>1</v>
      </c>
      <c r="AP107" s="50"/>
      <c r="AQ107" s="50"/>
    </row>
    <row r="108" spans="1:43" ht="15.75" x14ac:dyDescent="0.25">
      <c r="A108" s="2">
        <v>71</v>
      </c>
      <c r="B108" s="5">
        <v>1.28</v>
      </c>
      <c r="C108" s="2">
        <v>2</v>
      </c>
      <c r="D108" s="2">
        <v>28</v>
      </c>
      <c r="E108" s="2">
        <v>9</v>
      </c>
      <c r="F108">
        <v>1</v>
      </c>
      <c r="G108" s="2">
        <v>0</v>
      </c>
      <c r="AP108" s="50"/>
      <c r="AQ108" s="50"/>
    </row>
    <row r="109" spans="1:43" ht="15.75" x14ac:dyDescent="0.25">
      <c r="A109" s="2">
        <v>63</v>
      </c>
      <c r="B109" s="5">
        <v>0.61199999999999999</v>
      </c>
      <c r="C109" s="2">
        <v>3</v>
      </c>
      <c r="D109" s="2">
        <v>35</v>
      </c>
      <c r="E109" s="2">
        <v>10</v>
      </c>
      <c r="F109">
        <v>0</v>
      </c>
      <c r="G109" s="2">
        <v>1</v>
      </c>
      <c r="AP109" s="50"/>
      <c r="AQ109" s="50"/>
    </row>
    <row r="110" spans="1:43" ht="15.75" x14ac:dyDescent="0.25">
      <c r="A110" s="2">
        <v>55</v>
      </c>
      <c r="B110" s="5">
        <v>0.73899999999999999</v>
      </c>
      <c r="C110" s="2">
        <v>3</v>
      </c>
      <c r="D110" s="2">
        <v>43</v>
      </c>
      <c r="E110" s="2">
        <v>11</v>
      </c>
      <c r="F110">
        <v>0</v>
      </c>
      <c r="G110" s="2">
        <v>1</v>
      </c>
      <c r="AP110" s="50"/>
      <c r="AQ110" s="50"/>
    </row>
    <row r="111" spans="1:43" ht="15.75" x14ac:dyDescent="0.25">
      <c r="A111" s="2">
        <v>56</v>
      </c>
      <c r="B111" s="5">
        <v>1.1419999999999999</v>
      </c>
      <c r="C111" s="2">
        <v>2</v>
      </c>
      <c r="D111" s="2">
        <v>35</v>
      </c>
      <c r="E111" s="2">
        <v>8</v>
      </c>
      <c r="F111">
        <v>0</v>
      </c>
      <c r="G111" s="2">
        <v>1</v>
      </c>
      <c r="AP111" s="50"/>
      <c r="AQ111" s="50"/>
    </row>
    <row r="112" spans="1:43" ht="15.75" x14ac:dyDescent="0.25">
      <c r="A112" s="2">
        <v>57</v>
      </c>
      <c r="B112" s="5">
        <v>1.476</v>
      </c>
      <c r="C112" s="2">
        <v>1</v>
      </c>
      <c r="D112" s="2">
        <v>28</v>
      </c>
      <c r="E112" s="2">
        <v>8</v>
      </c>
      <c r="F112">
        <v>1</v>
      </c>
      <c r="G112" s="2">
        <v>1</v>
      </c>
      <c r="AP112" s="50"/>
      <c r="AQ112" s="50"/>
    </row>
    <row r="113" spans="1:43" ht="15.75" x14ac:dyDescent="0.25">
      <c r="A113" s="2">
        <v>79</v>
      </c>
      <c r="B113" s="5">
        <v>0.54600000000000004</v>
      </c>
      <c r="C113" s="2">
        <v>4</v>
      </c>
      <c r="D113" s="2">
        <v>56</v>
      </c>
      <c r="E113" s="2">
        <v>3</v>
      </c>
      <c r="F113">
        <v>0</v>
      </c>
      <c r="G113" s="2">
        <v>1</v>
      </c>
      <c r="AP113" s="50"/>
      <c r="AQ113" s="50"/>
    </row>
    <row r="114" spans="1:43" ht="15.75" x14ac:dyDescent="0.25">
      <c r="A114" s="2">
        <v>53</v>
      </c>
      <c r="B114" s="5">
        <v>1.2949999999999999</v>
      </c>
      <c r="C114" s="2">
        <v>1</v>
      </c>
      <c r="D114" s="2">
        <v>40</v>
      </c>
      <c r="E114" s="2">
        <v>8</v>
      </c>
      <c r="F114">
        <v>1</v>
      </c>
      <c r="G114" s="2">
        <v>1</v>
      </c>
      <c r="AP114" s="50"/>
      <c r="AQ114" s="50"/>
    </row>
    <row r="115" spans="1:43" ht="15.75" x14ac:dyDescent="0.25">
      <c r="A115" s="2">
        <v>47</v>
      </c>
      <c r="B115" s="5">
        <v>1.512</v>
      </c>
      <c r="C115" s="2">
        <v>0</v>
      </c>
      <c r="D115" s="2">
        <v>31</v>
      </c>
      <c r="E115" s="2">
        <v>7</v>
      </c>
      <c r="F115">
        <v>1</v>
      </c>
      <c r="G115" s="2">
        <v>0</v>
      </c>
      <c r="AP115" s="50"/>
      <c r="AQ115" s="50"/>
    </row>
    <row r="116" spans="1:43" ht="15.75" x14ac:dyDescent="0.25">
      <c r="A116" s="2">
        <v>39</v>
      </c>
      <c r="B116" s="5">
        <v>0.10299999999999999</v>
      </c>
      <c r="C116" s="2">
        <v>5</v>
      </c>
      <c r="D116" s="2">
        <v>40</v>
      </c>
      <c r="E116" s="2">
        <v>20</v>
      </c>
      <c r="F116">
        <v>1</v>
      </c>
      <c r="G116" s="2">
        <v>1</v>
      </c>
      <c r="AP116" s="50"/>
      <c r="AQ116" s="50"/>
    </row>
    <row r="117" spans="1:43" ht="15.75" x14ac:dyDescent="0.25">
      <c r="A117" s="2">
        <v>75</v>
      </c>
      <c r="B117" s="5">
        <v>0.185</v>
      </c>
      <c r="C117" s="2">
        <v>5</v>
      </c>
      <c r="D117" s="2">
        <v>29</v>
      </c>
      <c r="E117" s="2">
        <v>15</v>
      </c>
      <c r="F117">
        <v>1</v>
      </c>
      <c r="G117" s="2">
        <v>0</v>
      </c>
      <c r="AP117" s="50"/>
      <c r="AQ117" s="50"/>
    </row>
    <row r="118" spans="1:43" ht="15.75" x14ac:dyDescent="0.25">
      <c r="A118" s="2">
        <v>51</v>
      </c>
      <c r="B118" s="5">
        <v>0.63600000000000001</v>
      </c>
      <c r="C118" s="2">
        <v>3</v>
      </c>
      <c r="D118" s="2">
        <v>32</v>
      </c>
      <c r="E118" s="2">
        <v>10</v>
      </c>
      <c r="F118">
        <v>1</v>
      </c>
      <c r="G118" s="2">
        <v>1</v>
      </c>
      <c r="AP118" s="50"/>
      <c r="AQ118" s="50"/>
    </row>
    <row r="119" spans="1:43" ht="15.75" x14ac:dyDescent="0.25">
      <c r="A119" s="2">
        <v>51</v>
      </c>
      <c r="B119" s="5">
        <v>0.17199999999999999</v>
      </c>
      <c r="C119" s="2">
        <v>5</v>
      </c>
      <c r="D119" s="2">
        <v>33</v>
      </c>
      <c r="E119" s="2">
        <v>11</v>
      </c>
      <c r="F119">
        <v>0</v>
      </c>
      <c r="G119" s="2">
        <v>1</v>
      </c>
      <c r="AP119" s="50"/>
      <c r="AQ119" s="50"/>
    </row>
    <row r="120" spans="1:43" ht="15.75" x14ac:dyDescent="0.25">
      <c r="A120" s="2">
        <v>74</v>
      </c>
      <c r="B120" s="5">
        <v>4.3999999999999997E-2</v>
      </c>
      <c r="C120" s="2">
        <v>3</v>
      </c>
      <c r="D120" s="2">
        <v>39</v>
      </c>
      <c r="E120" s="2">
        <v>7</v>
      </c>
      <c r="F120">
        <v>0</v>
      </c>
      <c r="G120" s="2">
        <v>1</v>
      </c>
      <c r="AP120" s="50"/>
      <c r="AQ120" s="50"/>
    </row>
    <row r="121" spans="1:43" ht="15.75" x14ac:dyDescent="0.25">
      <c r="A121" s="2">
        <v>50</v>
      </c>
      <c r="B121" s="5">
        <v>1.5449999999999999</v>
      </c>
      <c r="C121" s="2">
        <v>3</v>
      </c>
      <c r="D121" s="2">
        <v>41</v>
      </c>
      <c r="E121" s="2">
        <v>10</v>
      </c>
      <c r="F121">
        <v>1</v>
      </c>
      <c r="G121" s="2">
        <v>1</v>
      </c>
      <c r="AP121" s="50"/>
      <c r="AQ121" s="50"/>
    </row>
    <row r="122" spans="1:43" ht="15.75" x14ac:dyDescent="0.25">
      <c r="A122" s="2">
        <v>70</v>
      </c>
      <c r="B122" s="5">
        <v>0.29099999999999998</v>
      </c>
      <c r="C122" s="2">
        <v>3</v>
      </c>
      <c r="D122" s="2">
        <v>31</v>
      </c>
      <c r="E122" s="2">
        <v>6</v>
      </c>
      <c r="F122">
        <v>1</v>
      </c>
      <c r="G122" s="2">
        <v>1</v>
      </c>
      <c r="AP122" s="50"/>
      <c r="AQ122" s="50"/>
    </row>
    <row r="123" spans="1:43" ht="15.75" x14ac:dyDescent="0.25">
      <c r="A123" s="2">
        <v>66</v>
      </c>
      <c r="B123" s="5">
        <v>9.1999999999999998E-2</v>
      </c>
      <c r="C123" s="2">
        <v>4</v>
      </c>
      <c r="D123" s="2">
        <v>43</v>
      </c>
      <c r="E123" s="2">
        <v>12</v>
      </c>
      <c r="F123">
        <v>0</v>
      </c>
      <c r="G123" s="2">
        <v>0</v>
      </c>
      <c r="AP123" s="50"/>
      <c r="AQ123" s="50"/>
    </row>
    <row r="124" spans="1:43" ht="15.75" x14ac:dyDescent="0.25">
      <c r="A124" s="2">
        <v>43</v>
      </c>
      <c r="B124" s="5">
        <v>0.48</v>
      </c>
      <c r="C124" s="2">
        <v>3</v>
      </c>
      <c r="D124" s="2">
        <v>30</v>
      </c>
      <c r="E124" s="2">
        <v>4</v>
      </c>
      <c r="F124">
        <v>0</v>
      </c>
      <c r="G124" s="2">
        <v>0</v>
      </c>
      <c r="AP124" s="50"/>
      <c r="AQ124" s="50"/>
    </row>
    <row r="125" spans="1:43" ht="15.75" x14ac:dyDescent="0.25">
      <c r="A125" s="2">
        <v>49</v>
      </c>
      <c r="B125" s="5">
        <v>0.98299999999999998</v>
      </c>
      <c r="C125" s="2">
        <v>4</v>
      </c>
      <c r="D125" s="2">
        <v>39</v>
      </c>
      <c r="E125" s="2">
        <v>7</v>
      </c>
      <c r="F125">
        <v>0</v>
      </c>
      <c r="G125" s="2">
        <v>1</v>
      </c>
      <c r="AP125" s="50"/>
      <c r="AQ125" s="50"/>
    </row>
    <row r="126" spans="1:43" ht="15.75" x14ac:dyDescent="0.25">
      <c r="A126" s="2">
        <v>49</v>
      </c>
      <c r="B126" s="5">
        <v>1.881</v>
      </c>
      <c r="C126" s="2">
        <v>1</v>
      </c>
      <c r="D126" s="2">
        <v>46</v>
      </c>
      <c r="E126" s="2">
        <v>9</v>
      </c>
      <c r="F126">
        <v>0</v>
      </c>
      <c r="G126" s="2">
        <v>0</v>
      </c>
      <c r="AP126" s="50"/>
      <c r="AQ126" s="50"/>
    </row>
    <row r="127" spans="1:43" ht="15.75" x14ac:dyDescent="0.25">
      <c r="A127" s="2">
        <v>46</v>
      </c>
      <c r="B127" s="5">
        <v>2.6259999999999999</v>
      </c>
      <c r="C127" s="2">
        <v>2</v>
      </c>
      <c r="D127" s="2">
        <v>50</v>
      </c>
      <c r="E127" s="2">
        <v>4</v>
      </c>
      <c r="F127">
        <v>0</v>
      </c>
      <c r="G127" s="2">
        <v>0</v>
      </c>
      <c r="AP127" s="50"/>
      <c r="AQ127" s="50"/>
    </row>
    <row r="128" spans="1:43" ht="15.75" x14ac:dyDescent="0.25">
      <c r="A128" s="2">
        <v>53</v>
      </c>
      <c r="B128" s="5">
        <v>0.56799999999999995</v>
      </c>
      <c r="C128" s="2">
        <v>3</v>
      </c>
      <c r="D128" s="2">
        <v>44</v>
      </c>
      <c r="E128" s="2">
        <v>8</v>
      </c>
      <c r="F128">
        <v>0</v>
      </c>
      <c r="G128" s="2">
        <v>0</v>
      </c>
      <c r="AP128" s="50"/>
      <c r="AQ128" s="50"/>
    </row>
    <row r="129" spans="1:43" ht="15.75" x14ac:dyDescent="0.25">
      <c r="A129" s="2">
        <v>62</v>
      </c>
      <c r="B129" s="5">
        <v>0.879</v>
      </c>
      <c r="C129" s="2">
        <v>3</v>
      </c>
      <c r="D129" s="2">
        <v>31</v>
      </c>
      <c r="E129" s="2">
        <v>10</v>
      </c>
      <c r="F129">
        <v>1</v>
      </c>
      <c r="G129" s="2">
        <v>0</v>
      </c>
      <c r="AP129" s="50"/>
      <c r="AQ129" s="50"/>
    </row>
    <row r="130" spans="1:43" ht="15.75" x14ac:dyDescent="0.25">
      <c r="A130" s="2">
        <v>51</v>
      </c>
      <c r="B130" s="5">
        <v>1.083</v>
      </c>
      <c r="C130" s="2">
        <v>2</v>
      </c>
      <c r="D130" s="2">
        <v>53</v>
      </c>
      <c r="E130" s="2">
        <v>7</v>
      </c>
      <c r="F130">
        <v>0</v>
      </c>
      <c r="G130" s="2">
        <v>0</v>
      </c>
      <c r="AP130" s="50"/>
      <c r="AQ130" s="50"/>
    </row>
    <row r="131" spans="1:43" ht="15.75" x14ac:dyDescent="0.25">
      <c r="A131" s="2">
        <v>70</v>
      </c>
      <c r="B131" s="5">
        <v>0.82799999999999996</v>
      </c>
      <c r="C131" s="2">
        <v>3</v>
      </c>
      <c r="D131" s="2">
        <v>37</v>
      </c>
      <c r="E131" s="2">
        <v>15</v>
      </c>
      <c r="F131">
        <v>1</v>
      </c>
      <c r="G131" s="2">
        <v>1</v>
      </c>
      <c r="AP131" s="50"/>
      <c r="AQ131" s="50"/>
    </row>
    <row r="132" spans="1:43" ht="15.75" x14ac:dyDescent="0.25">
      <c r="A132" s="2">
        <v>56</v>
      </c>
      <c r="B132" s="5">
        <v>1.56</v>
      </c>
      <c r="C132" s="2">
        <v>5</v>
      </c>
      <c r="D132" s="2">
        <v>46</v>
      </c>
      <c r="E132" s="2">
        <v>1</v>
      </c>
      <c r="F132">
        <v>0</v>
      </c>
      <c r="G132" s="2">
        <v>1</v>
      </c>
      <c r="AP132" s="50"/>
      <c r="AQ132" s="50"/>
    </row>
    <row r="133" spans="1:43" ht="15.75" x14ac:dyDescent="0.25">
      <c r="A133" s="2">
        <v>42</v>
      </c>
      <c r="B133" s="5">
        <v>1.4279999999999999</v>
      </c>
      <c r="C133" s="2">
        <v>4</v>
      </c>
      <c r="D133" s="2">
        <v>45</v>
      </c>
      <c r="E133" s="2">
        <v>5</v>
      </c>
      <c r="F133">
        <v>0</v>
      </c>
      <c r="G133" s="2">
        <v>1</v>
      </c>
      <c r="AP133" s="50"/>
      <c r="AQ133" s="50"/>
    </row>
    <row r="134" spans="1:43" ht="15.75" x14ac:dyDescent="0.25">
      <c r="A134" s="2">
        <v>56</v>
      </c>
      <c r="B134" s="5">
        <v>1.4039999999999999</v>
      </c>
      <c r="C134" s="2">
        <v>1</v>
      </c>
      <c r="D134" s="2">
        <v>34</v>
      </c>
      <c r="E134" s="2">
        <v>8</v>
      </c>
      <c r="F134">
        <v>0</v>
      </c>
      <c r="G134" s="2">
        <v>1</v>
      </c>
      <c r="AP134" s="50"/>
      <c r="AQ134" s="50"/>
    </row>
    <row r="135" spans="1:43" ht="15.75" x14ac:dyDescent="0.25">
      <c r="A135" s="2">
        <v>60</v>
      </c>
      <c r="B135" s="5">
        <v>1.0720000000000001</v>
      </c>
      <c r="C135" s="2">
        <v>2</v>
      </c>
      <c r="D135" s="2">
        <v>38</v>
      </c>
      <c r="E135" s="2">
        <v>13</v>
      </c>
      <c r="F135">
        <v>1</v>
      </c>
      <c r="G135" s="2">
        <v>1</v>
      </c>
      <c r="AP135" s="50"/>
      <c r="AQ135" s="50"/>
    </row>
    <row r="136" spans="1:43" ht="15.75" x14ac:dyDescent="0.25">
      <c r="A136" s="2">
        <v>48</v>
      </c>
      <c r="B136" s="5">
        <v>0.183</v>
      </c>
      <c r="C136" s="2">
        <v>4</v>
      </c>
      <c r="D136" s="2">
        <v>37</v>
      </c>
      <c r="E136" s="2">
        <v>11</v>
      </c>
      <c r="F136">
        <v>0</v>
      </c>
      <c r="G136" s="2">
        <v>1</v>
      </c>
      <c r="AP136" s="50"/>
      <c r="AQ136" s="50"/>
    </row>
    <row r="137" spans="1:43" ht="15.75" x14ac:dyDescent="0.25">
      <c r="A137" s="2">
        <v>88</v>
      </c>
      <c r="B137" s="5">
        <v>1.6</v>
      </c>
      <c r="C137" s="2">
        <v>0</v>
      </c>
      <c r="D137" s="2">
        <v>39</v>
      </c>
      <c r="E137" s="2">
        <v>18</v>
      </c>
      <c r="F137">
        <v>1</v>
      </c>
      <c r="G137" s="2">
        <v>1</v>
      </c>
      <c r="AP137" s="50"/>
      <c r="AQ137" s="50"/>
    </row>
    <row r="138" spans="1:43" ht="15.75" x14ac:dyDescent="0.25">
      <c r="A138" s="2">
        <v>75</v>
      </c>
      <c r="B138" s="5">
        <v>0.61199999999999999</v>
      </c>
      <c r="C138" s="2">
        <v>5</v>
      </c>
      <c r="D138" s="2">
        <v>42</v>
      </c>
      <c r="E138" s="2">
        <v>15</v>
      </c>
      <c r="F138">
        <v>1</v>
      </c>
      <c r="G138" s="2">
        <v>0</v>
      </c>
      <c r="AP138" s="50"/>
      <c r="AQ138" s="50"/>
    </row>
    <row r="139" spans="1:43" ht="15.75" x14ac:dyDescent="0.25">
      <c r="A139" s="2">
        <v>56</v>
      </c>
      <c r="B139" s="5">
        <v>0.496</v>
      </c>
      <c r="C139" s="2">
        <v>3</v>
      </c>
      <c r="D139" s="2">
        <v>54</v>
      </c>
      <c r="E139" s="2">
        <v>8</v>
      </c>
      <c r="F139">
        <v>0</v>
      </c>
      <c r="G139" s="2">
        <v>0</v>
      </c>
      <c r="AP139" s="50"/>
      <c r="AQ139" s="50"/>
    </row>
    <row r="140" spans="1:43" ht="15.75" x14ac:dyDescent="0.25">
      <c r="A140" s="2">
        <v>60</v>
      </c>
      <c r="B140" s="5">
        <v>1.8</v>
      </c>
      <c r="C140" s="2">
        <v>2</v>
      </c>
      <c r="D140" s="2">
        <v>39</v>
      </c>
      <c r="E140" s="2">
        <v>9</v>
      </c>
      <c r="F140">
        <v>0</v>
      </c>
      <c r="G140" s="2">
        <v>1</v>
      </c>
      <c r="AP140" s="50"/>
      <c r="AQ140" s="50"/>
    </row>
    <row r="141" spans="1:43" ht="15.75" x14ac:dyDescent="0.25">
      <c r="A141" s="2">
        <v>58</v>
      </c>
      <c r="B141" s="5">
        <v>0.40300000000000002</v>
      </c>
      <c r="C141" s="2">
        <v>2</v>
      </c>
      <c r="D141" s="2">
        <v>35</v>
      </c>
      <c r="E141" s="2">
        <v>16</v>
      </c>
      <c r="F141">
        <v>1</v>
      </c>
      <c r="G141" s="2">
        <v>0</v>
      </c>
      <c r="AP141" s="50"/>
      <c r="AQ141" s="50"/>
    </row>
    <row r="142" spans="1:43" ht="15.75" x14ac:dyDescent="0.25">
      <c r="A142" s="2">
        <v>67</v>
      </c>
      <c r="B142" s="5">
        <v>0.85599999999999998</v>
      </c>
      <c r="C142" s="2">
        <v>3</v>
      </c>
      <c r="D142" s="2">
        <v>33</v>
      </c>
      <c r="E142" s="2">
        <v>1</v>
      </c>
      <c r="F142">
        <v>0</v>
      </c>
      <c r="G142" s="2">
        <v>1</v>
      </c>
      <c r="AP142" s="50"/>
      <c r="AQ142" s="50"/>
    </row>
    <row r="143" spans="1:43" ht="15.75" x14ac:dyDescent="0.25">
      <c r="A143" s="2">
        <v>73</v>
      </c>
      <c r="B143" s="5">
        <v>1.8360000000000001</v>
      </c>
      <c r="C143" s="2">
        <v>0</v>
      </c>
      <c r="D143" s="2">
        <v>36</v>
      </c>
      <c r="E143" s="2">
        <v>7</v>
      </c>
      <c r="F143">
        <v>1</v>
      </c>
      <c r="G143" s="2">
        <v>0</v>
      </c>
      <c r="AP143" s="50"/>
      <c r="AQ143" s="50"/>
    </row>
    <row r="144" spans="1:43" ht="15.75" x14ac:dyDescent="0.25">
      <c r="A144" s="2">
        <v>70</v>
      </c>
      <c r="B144" s="5">
        <v>0.40799999999999997</v>
      </c>
      <c r="C144" s="2">
        <v>2</v>
      </c>
      <c r="D144" s="2">
        <v>42</v>
      </c>
      <c r="E144" s="2">
        <v>7</v>
      </c>
      <c r="F144">
        <v>0</v>
      </c>
      <c r="G144" s="2">
        <v>0</v>
      </c>
      <c r="AP144" s="50"/>
      <c r="AQ144" s="50"/>
    </row>
    <row r="145" spans="1:43" ht="15.75" x14ac:dyDescent="0.25">
      <c r="A145" s="2">
        <v>49</v>
      </c>
      <c r="B145" s="5">
        <v>0.124</v>
      </c>
      <c r="C145" s="2">
        <v>3</v>
      </c>
      <c r="D145" s="2">
        <v>29</v>
      </c>
      <c r="E145" s="2">
        <v>10</v>
      </c>
      <c r="F145">
        <v>1</v>
      </c>
      <c r="G145" s="2">
        <v>0</v>
      </c>
      <c r="AP145" s="50"/>
      <c r="AQ145" s="50"/>
    </row>
    <row r="146" spans="1:43" ht="15.75" x14ac:dyDescent="0.25">
      <c r="A146" s="2">
        <v>55</v>
      </c>
      <c r="B146" s="5">
        <v>8.5000000000000006E-2</v>
      </c>
      <c r="C146" s="2">
        <v>7</v>
      </c>
      <c r="D146" s="2">
        <v>38</v>
      </c>
      <c r="E146" s="2">
        <v>4</v>
      </c>
      <c r="F146">
        <v>0</v>
      </c>
      <c r="G146" s="2">
        <v>1</v>
      </c>
      <c r="AP146" s="50"/>
      <c r="AQ146" s="50"/>
    </row>
    <row r="147" spans="1:43" ht="15.75" x14ac:dyDescent="0.25">
      <c r="A147" s="2">
        <v>49</v>
      </c>
      <c r="B147" s="5">
        <v>0.85199999999999998</v>
      </c>
      <c r="C147" s="2">
        <v>3</v>
      </c>
      <c r="D147" s="2">
        <v>37</v>
      </c>
      <c r="E147" s="2">
        <v>9</v>
      </c>
      <c r="F147">
        <v>0</v>
      </c>
      <c r="G147" s="2">
        <v>1</v>
      </c>
      <c r="AP147" s="50"/>
      <c r="AQ147" s="50"/>
    </row>
    <row r="148" spans="1:43" ht="15.75" x14ac:dyDescent="0.25">
      <c r="A148" s="2">
        <v>74</v>
      </c>
      <c r="B148" s="5">
        <v>1.927</v>
      </c>
      <c r="C148" s="2">
        <v>2</v>
      </c>
      <c r="D148" s="2">
        <v>29</v>
      </c>
      <c r="E148" s="2">
        <v>7</v>
      </c>
      <c r="F148">
        <v>0</v>
      </c>
      <c r="G148" s="2">
        <v>1</v>
      </c>
      <c r="AP148" s="50"/>
      <c r="AQ148" s="50"/>
    </row>
    <row r="149" spans="1:43" ht="15.75" x14ac:dyDescent="0.25">
      <c r="A149" s="2">
        <v>53</v>
      </c>
      <c r="B149" s="5">
        <v>1.018</v>
      </c>
      <c r="C149" s="2">
        <v>1</v>
      </c>
      <c r="D149" s="2">
        <v>36</v>
      </c>
      <c r="E149" s="2">
        <v>10</v>
      </c>
      <c r="F149">
        <v>0</v>
      </c>
      <c r="G149" s="2">
        <v>0</v>
      </c>
      <c r="AP149" s="50"/>
      <c r="AQ149" s="50"/>
    </row>
    <row r="150" spans="1:43" ht="15.75" x14ac:dyDescent="0.25">
      <c r="A150" s="2">
        <v>58</v>
      </c>
      <c r="B150" s="5">
        <v>0.86399999999999999</v>
      </c>
      <c r="C150" s="2">
        <v>4</v>
      </c>
      <c r="D150" s="2">
        <v>61</v>
      </c>
      <c r="E150" s="2">
        <v>8</v>
      </c>
      <c r="F150">
        <v>0</v>
      </c>
      <c r="G150" s="2">
        <v>1</v>
      </c>
      <c r="AP150" s="50"/>
      <c r="AQ150" s="50"/>
    </row>
    <row r="151" spans="1:43" ht="15.75" x14ac:dyDescent="0.25">
      <c r="A151" s="2">
        <v>54</v>
      </c>
      <c r="B151" s="5">
        <v>0.626</v>
      </c>
      <c r="C151" s="2">
        <v>2</v>
      </c>
      <c r="D151" s="2">
        <v>38</v>
      </c>
      <c r="E151" s="2">
        <v>8</v>
      </c>
      <c r="F151">
        <v>0</v>
      </c>
      <c r="G151" s="2">
        <v>1</v>
      </c>
      <c r="AP151" s="50"/>
      <c r="AQ151" s="50"/>
    </row>
    <row r="152" spans="1:43" ht="15.75" x14ac:dyDescent="0.25">
      <c r="A152" s="2">
        <v>55</v>
      </c>
      <c r="B152" s="5">
        <v>1.3839999999999999</v>
      </c>
      <c r="C152" s="2">
        <v>2</v>
      </c>
      <c r="D152" s="2">
        <v>27</v>
      </c>
      <c r="E152" s="2">
        <v>10</v>
      </c>
      <c r="F152">
        <v>1</v>
      </c>
      <c r="G152" s="2">
        <v>1</v>
      </c>
      <c r="AP152" s="50"/>
      <c r="AQ152" s="50"/>
    </row>
    <row r="153" spans="1:43" ht="15.75" x14ac:dyDescent="0.25">
      <c r="A153" s="2">
        <v>65</v>
      </c>
      <c r="B153" s="5">
        <v>0.59</v>
      </c>
      <c r="C153" s="2">
        <v>3</v>
      </c>
      <c r="D153" s="2">
        <v>32</v>
      </c>
      <c r="E153" s="2">
        <v>10</v>
      </c>
      <c r="F153">
        <v>0</v>
      </c>
      <c r="G153" s="2">
        <v>1</v>
      </c>
      <c r="AP153" s="51"/>
      <c r="AQ153" s="51"/>
    </row>
    <row r="154" spans="1:43" ht="15.75" x14ac:dyDescent="0.25">
      <c r="A154" s="2">
        <v>39</v>
      </c>
      <c r="B154" s="5">
        <v>7.1999999999999995E-2</v>
      </c>
      <c r="C154" s="2">
        <v>7</v>
      </c>
      <c r="D154" s="2">
        <v>44</v>
      </c>
      <c r="E154" s="2">
        <v>16</v>
      </c>
      <c r="F154">
        <v>1</v>
      </c>
      <c r="G154" s="2">
        <v>1</v>
      </c>
    </row>
    <row r="155" spans="1:43" ht="15.75" x14ac:dyDescent="0.25">
      <c r="A155" s="2">
        <v>42</v>
      </c>
      <c r="B155" s="5">
        <v>1.2829999999999999</v>
      </c>
      <c r="C155" s="2">
        <v>4</v>
      </c>
      <c r="D155" s="2">
        <v>37</v>
      </c>
      <c r="E155" s="2">
        <v>6</v>
      </c>
      <c r="F155">
        <v>0</v>
      </c>
      <c r="G155" s="2">
        <v>1</v>
      </c>
    </row>
    <row r="156" spans="1:43" ht="15.75" x14ac:dyDescent="0.25">
      <c r="A156" s="2">
        <v>89</v>
      </c>
      <c r="B156" s="5">
        <v>7.4999999999999997E-2</v>
      </c>
      <c r="C156" s="2">
        <v>0</v>
      </c>
      <c r="D156" s="2">
        <v>37</v>
      </c>
      <c r="E156" s="2">
        <v>13</v>
      </c>
      <c r="F156">
        <v>1</v>
      </c>
      <c r="G156" s="2">
        <v>1</v>
      </c>
    </row>
    <row r="157" spans="1:43" ht="15.75" x14ac:dyDescent="0.25">
      <c r="A157" s="2">
        <v>65</v>
      </c>
      <c r="B157" s="5">
        <v>0.89900000000000002</v>
      </c>
      <c r="C157" s="2">
        <v>1</v>
      </c>
      <c r="D157" s="2">
        <v>60</v>
      </c>
      <c r="E157" s="2">
        <v>9</v>
      </c>
      <c r="F157">
        <v>0</v>
      </c>
      <c r="G157" s="2">
        <v>0</v>
      </c>
    </row>
    <row r="158" spans="1:43" ht="15.75" x14ac:dyDescent="0.25">
      <c r="A158" s="2">
        <v>49</v>
      </c>
      <c r="B158" s="5">
        <v>1.248</v>
      </c>
      <c r="C158" s="2">
        <v>2</v>
      </c>
      <c r="D158" s="2">
        <v>53</v>
      </c>
      <c r="E158" s="2">
        <v>12</v>
      </c>
      <c r="F158">
        <v>0</v>
      </c>
      <c r="G158" s="2">
        <v>0</v>
      </c>
    </row>
    <row r="159" spans="1:43" ht="15.75" x14ac:dyDescent="0.25">
      <c r="A159" s="2">
        <v>51</v>
      </c>
      <c r="B159" s="5">
        <v>0.23100000000000001</v>
      </c>
      <c r="C159" s="2">
        <v>5</v>
      </c>
      <c r="D159" s="2">
        <v>41</v>
      </c>
      <c r="E159" s="2">
        <v>7</v>
      </c>
      <c r="F159">
        <v>1</v>
      </c>
      <c r="G159" s="2">
        <v>1</v>
      </c>
    </row>
    <row r="160" spans="1:43" ht="15.75" x14ac:dyDescent="0.25">
      <c r="A160" s="2">
        <v>53</v>
      </c>
      <c r="B160" s="5">
        <v>1.512</v>
      </c>
      <c r="C160" s="2">
        <v>2</v>
      </c>
      <c r="D160" s="2">
        <v>39</v>
      </c>
      <c r="E160" s="2">
        <v>13</v>
      </c>
      <c r="F160">
        <v>0</v>
      </c>
      <c r="G160" s="2">
        <v>1</v>
      </c>
    </row>
    <row r="161" spans="1:7" ht="15.75" x14ac:dyDescent="0.25">
      <c r="A161" s="2">
        <v>96</v>
      </c>
      <c r="B161" s="5">
        <v>0.83099999999999996</v>
      </c>
      <c r="C161" s="2">
        <v>3</v>
      </c>
      <c r="D161" s="2">
        <v>44</v>
      </c>
      <c r="E161" s="2">
        <v>10</v>
      </c>
      <c r="F161">
        <v>0</v>
      </c>
      <c r="G161" s="2">
        <v>1</v>
      </c>
    </row>
    <row r="162" spans="1:7" ht="15.75" x14ac:dyDescent="0.25">
      <c r="A162" s="2">
        <v>56</v>
      </c>
      <c r="B162" s="5">
        <v>0.123</v>
      </c>
      <c r="C162" s="2">
        <v>3</v>
      </c>
      <c r="D162" s="2">
        <v>45</v>
      </c>
      <c r="E162" s="2">
        <v>6</v>
      </c>
      <c r="F162">
        <v>0</v>
      </c>
      <c r="G162" s="2">
        <v>0</v>
      </c>
    </row>
    <row r="163" spans="1:7" ht="15.75" x14ac:dyDescent="0.25">
      <c r="A163" s="2">
        <v>79</v>
      </c>
      <c r="B163" s="5">
        <v>0.13100000000000001</v>
      </c>
      <c r="C163" s="2">
        <v>4</v>
      </c>
      <c r="D163" s="2">
        <v>38</v>
      </c>
      <c r="E163" s="2">
        <v>15</v>
      </c>
      <c r="F163">
        <v>1</v>
      </c>
      <c r="G163" s="2">
        <v>0</v>
      </c>
    </row>
    <row r="164" spans="1:7" ht="15.75" x14ac:dyDescent="0.25">
      <c r="A164" s="2">
        <v>64</v>
      </c>
      <c r="B164" s="5">
        <v>1.5389999999999999</v>
      </c>
      <c r="C164" s="2">
        <v>4</v>
      </c>
      <c r="D164" s="2">
        <v>36</v>
      </c>
      <c r="E164" s="2">
        <v>8</v>
      </c>
      <c r="F164">
        <v>1</v>
      </c>
      <c r="G164" s="2">
        <v>1</v>
      </c>
    </row>
    <row r="165" spans="1:7" ht="15.75" x14ac:dyDescent="0.25">
      <c r="A165" s="2">
        <v>67</v>
      </c>
      <c r="B165" s="5">
        <v>0.63700000000000001</v>
      </c>
      <c r="C165" s="2">
        <v>4</v>
      </c>
      <c r="D165" s="2">
        <v>30</v>
      </c>
      <c r="E165" s="2">
        <v>12</v>
      </c>
      <c r="F165">
        <v>1</v>
      </c>
      <c r="G165" s="2">
        <v>0</v>
      </c>
    </row>
    <row r="166" spans="1:7" ht="15.75" x14ac:dyDescent="0.25">
      <c r="A166" s="2">
        <v>65</v>
      </c>
      <c r="B166" s="5">
        <v>0.27500000000000002</v>
      </c>
      <c r="C166" s="2">
        <v>1</v>
      </c>
      <c r="D166" s="2">
        <v>34</v>
      </c>
      <c r="E166" s="2">
        <v>11</v>
      </c>
      <c r="F166">
        <v>1</v>
      </c>
      <c r="G166" s="2">
        <v>0</v>
      </c>
    </row>
    <row r="167" spans="1:7" ht="15.75" x14ac:dyDescent="0.25">
      <c r="A167" s="2">
        <v>89</v>
      </c>
      <c r="B167" s="5">
        <v>0.71099999999999997</v>
      </c>
      <c r="C167" s="2">
        <v>4</v>
      </c>
      <c r="D167" s="2">
        <v>47</v>
      </c>
      <c r="E167" s="2">
        <v>13</v>
      </c>
      <c r="F167">
        <v>1</v>
      </c>
      <c r="G167" s="2">
        <v>0</v>
      </c>
    </row>
    <row r="168" spans="1:7" ht="15.75" x14ac:dyDescent="0.25">
      <c r="A168" s="2">
        <v>53</v>
      </c>
      <c r="B168" s="5">
        <v>1.2</v>
      </c>
      <c r="C168" s="2">
        <v>2</v>
      </c>
      <c r="D168" s="2">
        <v>33</v>
      </c>
      <c r="E168" s="2">
        <v>8</v>
      </c>
      <c r="F168">
        <v>1</v>
      </c>
      <c r="G168" s="2">
        <v>1</v>
      </c>
    </row>
    <row r="169" spans="1:7" ht="15.75" x14ac:dyDescent="0.25">
      <c r="A169" s="2">
        <v>44</v>
      </c>
      <c r="B169" s="5">
        <v>1.2270000000000001</v>
      </c>
      <c r="C169" s="2">
        <v>5</v>
      </c>
      <c r="D169" s="2">
        <v>37</v>
      </c>
      <c r="E169" s="2">
        <v>10</v>
      </c>
      <c r="F169">
        <v>0</v>
      </c>
      <c r="G169" s="2">
        <v>1</v>
      </c>
    </row>
    <row r="170" spans="1:7" ht="15.75" x14ac:dyDescent="0.25">
      <c r="A170" s="2">
        <v>46</v>
      </c>
      <c r="B170" s="5">
        <v>1.9630000000000001</v>
      </c>
      <c r="C170" s="2">
        <v>4</v>
      </c>
      <c r="D170" s="2">
        <v>28</v>
      </c>
      <c r="E170" s="2">
        <v>10</v>
      </c>
      <c r="F170">
        <v>0</v>
      </c>
      <c r="G170" s="2">
        <v>1</v>
      </c>
    </row>
    <row r="171" spans="1:7" ht="15.75" x14ac:dyDescent="0.25">
      <c r="A171" s="2">
        <v>58</v>
      </c>
      <c r="B171" s="5">
        <v>0.496</v>
      </c>
      <c r="C171" s="2">
        <v>2</v>
      </c>
      <c r="D171" s="2">
        <v>42</v>
      </c>
      <c r="E171" s="2">
        <v>5</v>
      </c>
      <c r="F171">
        <v>0</v>
      </c>
      <c r="G171" s="2">
        <v>0</v>
      </c>
    </row>
    <row r="172" spans="1:7" ht="15.75" x14ac:dyDescent="0.25">
      <c r="A172" s="2">
        <v>62</v>
      </c>
      <c r="B172" s="5">
        <v>0.42399999999999999</v>
      </c>
      <c r="C172" s="2">
        <v>2</v>
      </c>
      <c r="D172" s="2">
        <v>49</v>
      </c>
      <c r="E172" s="2">
        <v>12</v>
      </c>
      <c r="F172">
        <v>1</v>
      </c>
      <c r="G172" s="2">
        <v>0</v>
      </c>
    </row>
    <row r="173" spans="1:7" ht="15.75" x14ac:dyDescent="0.25">
      <c r="A173" s="2">
        <v>62</v>
      </c>
      <c r="B173" s="5">
        <v>1.1519999999999999</v>
      </c>
      <c r="C173" s="2">
        <v>2</v>
      </c>
      <c r="D173" s="2">
        <v>42</v>
      </c>
      <c r="E173" s="2">
        <v>8</v>
      </c>
      <c r="F173">
        <v>0</v>
      </c>
      <c r="G173" s="2">
        <v>1</v>
      </c>
    </row>
    <row r="174" spans="1:7" ht="15.75" x14ac:dyDescent="0.25">
      <c r="A174" s="2">
        <v>46</v>
      </c>
      <c r="B174" s="5">
        <v>1.4810000000000001</v>
      </c>
      <c r="C174" s="2">
        <v>3</v>
      </c>
      <c r="D174" s="2">
        <v>40</v>
      </c>
      <c r="E174" s="2">
        <v>1</v>
      </c>
      <c r="F174">
        <v>0</v>
      </c>
      <c r="G174" s="2">
        <v>0</v>
      </c>
    </row>
    <row r="175" spans="1:7" ht="15.75" x14ac:dyDescent="0.25">
      <c r="A175" s="2">
        <v>66</v>
      </c>
      <c r="B175" s="5">
        <v>2.2850000000000001</v>
      </c>
      <c r="C175" s="2">
        <v>3</v>
      </c>
      <c r="D175" s="2">
        <v>32</v>
      </c>
      <c r="E175" s="2">
        <v>9</v>
      </c>
      <c r="F175">
        <v>0</v>
      </c>
      <c r="G175" s="2">
        <v>1</v>
      </c>
    </row>
    <row r="176" spans="1:7" ht="15.75" x14ac:dyDescent="0.25">
      <c r="A176" s="2">
        <v>56</v>
      </c>
      <c r="B176" s="5">
        <v>0.29199999999999998</v>
      </c>
      <c r="C176" s="2">
        <v>3</v>
      </c>
      <c r="D176" s="2">
        <v>34</v>
      </c>
      <c r="E176" s="2">
        <v>9</v>
      </c>
      <c r="F176">
        <v>0</v>
      </c>
      <c r="G176" s="2">
        <v>1</v>
      </c>
    </row>
    <row r="177" spans="1:7" ht="15.75" x14ac:dyDescent="0.25">
      <c r="A177" s="2">
        <v>82</v>
      </c>
      <c r="B177" s="5">
        <v>0.88800000000000001</v>
      </c>
      <c r="C177" s="2">
        <v>5</v>
      </c>
      <c r="D177" s="2">
        <v>40</v>
      </c>
      <c r="E177" s="2">
        <v>7</v>
      </c>
      <c r="F177">
        <v>1</v>
      </c>
      <c r="G177" s="2">
        <v>1</v>
      </c>
    </row>
    <row r="178" spans="1:7" ht="15.75" x14ac:dyDescent="0.25">
      <c r="A178" s="2">
        <v>44</v>
      </c>
      <c r="B178" s="5">
        <v>2.3239999999999998</v>
      </c>
      <c r="C178" s="2">
        <v>2</v>
      </c>
      <c r="D178" s="2">
        <v>49</v>
      </c>
      <c r="E178" s="2">
        <v>19</v>
      </c>
      <c r="F178">
        <v>1</v>
      </c>
      <c r="G178" s="2">
        <v>1</v>
      </c>
    </row>
    <row r="179" spans="1:7" ht="15.75" x14ac:dyDescent="0.25">
      <c r="A179" s="2">
        <v>44</v>
      </c>
      <c r="B179" s="5">
        <v>0.19600000000000001</v>
      </c>
      <c r="C179" s="2">
        <v>3</v>
      </c>
      <c r="D179" s="2">
        <v>33</v>
      </c>
      <c r="E179" s="2">
        <v>12</v>
      </c>
      <c r="F179">
        <v>0</v>
      </c>
      <c r="G179" s="2">
        <v>1</v>
      </c>
    </row>
    <row r="180" spans="1:7" ht="15.75" x14ac:dyDescent="0.25">
      <c r="A180" s="2">
        <v>51</v>
      </c>
      <c r="B180" s="5">
        <v>0.18</v>
      </c>
      <c r="C180" s="2">
        <v>4</v>
      </c>
      <c r="D180" s="2">
        <v>40</v>
      </c>
      <c r="E180" s="2">
        <v>8</v>
      </c>
      <c r="F180">
        <v>1</v>
      </c>
      <c r="G180" s="2">
        <v>1</v>
      </c>
    </row>
    <row r="181" spans="1:7" ht="15.75" x14ac:dyDescent="0.25">
      <c r="A181" s="2">
        <v>70</v>
      </c>
      <c r="B181" s="5">
        <v>1.4159999999999999</v>
      </c>
      <c r="C181" s="2">
        <v>2</v>
      </c>
      <c r="D181" s="2">
        <v>45</v>
      </c>
      <c r="E181" s="2">
        <v>6</v>
      </c>
      <c r="F181">
        <v>0</v>
      </c>
      <c r="G181" s="2">
        <v>1</v>
      </c>
    </row>
    <row r="182" spans="1:7" ht="15.75" x14ac:dyDescent="0.25">
      <c r="A182" s="2">
        <v>44</v>
      </c>
      <c r="B182" s="5">
        <v>0.115</v>
      </c>
      <c r="C182" s="2">
        <v>3</v>
      </c>
      <c r="D182" s="2">
        <v>46</v>
      </c>
      <c r="E182" s="2">
        <v>6</v>
      </c>
      <c r="F182">
        <v>0</v>
      </c>
      <c r="G182" s="2">
        <v>0</v>
      </c>
    </row>
    <row r="183" spans="1:7" ht="15.75" x14ac:dyDescent="0.25">
      <c r="A183" s="2">
        <v>75</v>
      </c>
      <c r="B183" s="5">
        <v>0.995</v>
      </c>
      <c r="C183" s="2">
        <v>2</v>
      </c>
      <c r="D183" s="2">
        <v>30</v>
      </c>
      <c r="E183" s="2">
        <v>10</v>
      </c>
      <c r="F183">
        <v>1</v>
      </c>
      <c r="G183" s="2">
        <v>1</v>
      </c>
    </row>
    <row r="184" spans="1:7" ht="15.75" x14ac:dyDescent="0.25">
      <c r="A184" s="2">
        <v>68</v>
      </c>
      <c r="B184" s="5">
        <v>2.3519999999999999</v>
      </c>
      <c r="C184" s="2">
        <v>0</v>
      </c>
      <c r="D184" s="2">
        <v>30</v>
      </c>
      <c r="E184" s="2">
        <v>12</v>
      </c>
      <c r="F184">
        <v>1</v>
      </c>
      <c r="G184" s="2">
        <v>1</v>
      </c>
    </row>
    <row r="185" spans="1:7" ht="15.75" x14ac:dyDescent="0.25">
      <c r="A185" s="2">
        <v>84</v>
      </c>
      <c r="B185" s="5">
        <v>1.2589999999999999</v>
      </c>
      <c r="C185" s="2">
        <v>1</v>
      </c>
      <c r="D185" s="2">
        <v>31</v>
      </c>
      <c r="E185" s="2">
        <v>8</v>
      </c>
      <c r="F185">
        <v>1</v>
      </c>
      <c r="G185" s="2">
        <v>1</v>
      </c>
    </row>
    <row r="186" spans="1:7" ht="15.75" x14ac:dyDescent="0.25">
      <c r="A186" s="2">
        <v>51</v>
      </c>
      <c r="B186" s="5">
        <v>1.464</v>
      </c>
      <c r="C186" s="2">
        <v>4</v>
      </c>
      <c r="D186" s="2">
        <v>46</v>
      </c>
      <c r="E186" s="2">
        <v>6</v>
      </c>
      <c r="F186">
        <v>0</v>
      </c>
      <c r="G186" s="2">
        <v>1</v>
      </c>
    </row>
    <row r="187" spans="1:7" ht="15.75" x14ac:dyDescent="0.25">
      <c r="A187" s="2">
        <v>88</v>
      </c>
      <c r="B187" s="5">
        <v>0.504</v>
      </c>
      <c r="C187" s="2">
        <v>3</v>
      </c>
      <c r="D187" s="2">
        <v>42</v>
      </c>
      <c r="E187" s="2">
        <v>9</v>
      </c>
      <c r="F187">
        <v>1</v>
      </c>
      <c r="G187" s="2">
        <v>0</v>
      </c>
    </row>
    <row r="188" spans="1:7" ht="15.75" x14ac:dyDescent="0.25">
      <c r="A188" s="2">
        <v>58</v>
      </c>
      <c r="B188" s="5">
        <v>0.44700000000000001</v>
      </c>
      <c r="C188" s="2">
        <v>4</v>
      </c>
      <c r="D188" s="2">
        <v>43</v>
      </c>
      <c r="E188" s="2">
        <v>10</v>
      </c>
      <c r="F188">
        <v>0</v>
      </c>
      <c r="G188" s="2">
        <v>1</v>
      </c>
    </row>
    <row r="189" spans="1:7" ht="15.75" x14ac:dyDescent="0.25">
      <c r="A189" s="2">
        <v>66</v>
      </c>
      <c r="B189" s="5">
        <v>2.62</v>
      </c>
      <c r="C189" s="2">
        <v>2</v>
      </c>
      <c r="D189" s="2">
        <v>39</v>
      </c>
      <c r="E189" s="2">
        <v>8</v>
      </c>
      <c r="F189">
        <v>0</v>
      </c>
      <c r="G189" s="2">
        <v>0</v>
      </c>
    </row>
    <row r="190" spans="1:7" ht="15.75" x14ac:dyDescent="0.25">
      <c r="A190" s="2">
        <v>55</v>
      </c>
      <c r="B190" s="5">
        <v>1.1679999999999999</v>
      </c>
      <c r="C190" s="2">
        <v>3</v>
      </c>
      <c r="D190" s="2">
        <v>52</v>
      </c>
      <c r="E190" s="2">
        <v>10</v>
      </c>
      <c r="F190">
        <v>0</v>
      </c>
      <c r="G190" s="2">
        <v>1</v>
      </c>
    </row>
    <row r="191" spans="1:7" ht="15.75" x14ac:dyDescent="0.25">
      <c r="A191" s="2">
        <v>60</v>
      </c>
      <c r="B191" s="5">
        <v>3.2000000000000001E-2</v>
      </c>
      <c r="C191" s="2">
        <v>5</v>
      </c>
      <c r="D191" s="2">
        <v>35</v>
      </c>
      <c r="E191" s="2">
        <v>8</v>
      </c>
      <c r="F191">
        <v>0</v>
      </c>
      <c r="G191" s="2">
        <v>1</v>
      </c>
    </row>
  </sheetData>
  <mergeCells count="3">
    <mergeCell ref="F22:F33"/>
    <mergeCell ref="G22:G33"/>
    <mergeCell ref="A34:H38"/>
  </mergeCells>
  <conditionalFormatting sqref="E5:E10">
    <cfRule type="cellIs" dxfId="2" priority="1" operator="greaterThan">
      <formula>"0/05"</formula>
    </cfRule>
    <cfRule type="cellIs" dxfId="1" priority="2" operator="greaterThan">
      <formula>0.05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0B74-A933-4AA1-BEFC-07D964346D4F}">
  <dimension ref="A1:AL151"/>
  <sheetViews>
    <sheetView workbookViewId="0">
      <selection activeCell="N6" sqref="N6"/>
    </sheetView>
  </sheetViews>
  <sheetFormatPr defaultColWidth="8.85546875" defaultRowHeight="15" x14ac:dyDescent="0.25"/>
  <cols>
    <col min="6" max="6" width="18.140625" customWidth="1"/>
    <col min="7" max="7" width="21.85546875" customWidth="1"/>
    <col min="8" max="8" width="21" customWidth="1"/>
  </cols>
  <sheetData>
    <row r="1" spans="1:38" ht="15.75" x14ac:dyDescent="0.25">
      <c r="A1" s="11" t="s">
        <v>20</v>
      </c>
      <c r="B1" s="11" t="s">
        <v>21</v>
      </c>
      <c r="C1" s="11" t="s">
        <v>19</v>
      </c>
      <c r="D1" s="11" t="s">
        <v>33</v>
      </c>
      <c r="F1" s="122" t="s">
        <v>95</v>
      </c>
      <c r="G1" s="122"/>
      <c r="H1" s="122"/>
      <c r="I1" s="122"/>
      <c r="J1" s="122"/>
      <c r="K1" s="122"/>
      <c r="L1" s="122"/>
      <c r="M1" s="122"/>
      <c r="AG1" t="s">
        <v>99</v>
      </c>
      <c r="AL1" t="s">
        <v>100</v>
      </c>
    </row>
    <row r="2" spans="1:38" ht="16.5" thickBot="1" x14ac:dyDescent="0.3">
      <c r="A2" s="2">
        <v>33</v>
      </c>
      <c r="B2" s="2">
        <v>12</v>
      </c>
      <c r="C2" s="9">
        <v>0</v>
      </c>
      <c r="D2">
        <v>1</v>
      </c>
      <c r="F2" s="123"/>
      <c r="G2" s="123"/>
      <c r="H2" s="123" t="s">
        <v>96</v>
      </c>
      <c r="I2" s="123">
        <v>20</v>
      </c>
      <c r="J2" s="123"/>
      <c r="K2" s="123" t="s">
        <v>97</v>
      </c>
      <c r="L2" s="123">
        <v>0.05</v>
      </c>
      <c r="M2" s="123"/>
    </row>
    <row r="3" spans="1:38" ht="16.5" thickTop="1" x14ac:dyDescent="0.25">
      <c r="A3" s="2">
        <v>33</v>
      </c>
      <c r="B3" s="2">
        <v>16</v>
      </c>
      <c r="C3" s="9">
        <v>0</v>
      </c>
      <c r="D3">
        <v>1</v>
      </c>
      <c r="F3" s="124" t="s">
        <v>104</v>
      </c>
      <c r="G3" s="124" t="s">
        <v>105</v>
      </c>
      <c r="H3" s="124" t="s">
        <v>106</v>
      </c>
      <c r="I3" s="124" t="s">
        <v>107</v>
      </c>
      <c r="J3" s="124" t="s">
        <v>108</v>
      </c>
      <c r="K3" s="124" t="s">
        <v>109</v>
      </c>
      <c r="L3" s="124" t="s">
        <v>110</v>
      </c>
      <c r="M3" s="124" t="s">
        <v>111</v>
      </c>
      <c r="AG3" s="56">
        <v>1.6972967142583073</v>
      </c>
      <c r="AH3" s="57">
        <v>-3.8051115983482459E-2</v>
      </c>
      <c r="AI3" s="57">
        <v>-1.78881188547164E-2</v>
      </c>
      <c r="AJ3" s="58">
        <v>-8.8408528023473085E-2</v>
      </c>
      <c r="AL3" s="53">
        <v>1.3433698597964394E-14</v>
      </c>
    </row>
    <row r="4" spans="1:38" ht="15.75" x14ac:dyDescent="0.25">
      <c r="A4" s="2">
        <v>40</v>
      </c>
      <c r="B4" s="2">
        <v>13</v>
      </c>
      <c r="C4" s="9">
        <v>1</v>
      </c>
      <c r="D4">
        <v>1</v>
      </c>
      <c r="F4" s="125" t="s">
        <v>115</v>
      </c>
      <c r="G4" s="125">
        <v>0.41709881299147727</v>
      </c>
      <c r="H4" s="125">
        <v>1.3028034058361702</v>
      </c>
      <c r="I4" s="125">
        <v>0.10249912012285985</v>
      </c>
      <c r="J4" s="125">
        <v>0.74885095700801951</v>
      </c>
      <c r="K4" s="125">
        <v>1.5175524594248715</v>
      </c>
      <c r="L4" s="125" t="s">
        <v>104</v>
      </c>
      <c r="M4" s="125" t="s">
        <v>104</v>
      </c>
      <c r="AG4" s="59">
        <v>-3.8051115983482479E-2</v>
      </c>
      <c r="AH4" s="50">
        <v>1.250742489496647E-3</v>
      </c>
      <c r="AI4" s="50">
        <v>-9.1294432657058314E-4</v>
      </c>
      <c r="AJ4" s="60">
        <v>9.2665478999356274E-5</v>
      </c>
      <c r="AL4" s="54">
        <v>4.1211478674085811E-13</v>
      </c>
    </row>
    <row r="5" spans="1:38" ht="15.75" x14ac:dyDescent="0.25">
      <c r="A5" s="2">
        <v>29</v>
      </c>
      <c r="B5" s="2">
        <v>10</v>
      </c>
      <c r="C5" s="9">
        <v>1</v>
      </c>
      <c r="D5">
        <v>0</v>
      </c>
      <c r="F5" s="125" t="s">
        <v>20</v>
      </c>
      <c r="G5" s="125">
        <v>-0.12919809093584514</v>
      </c>
      <c r="H5" s="125">
        <v>3.5365837887665764E-2</v>
      </c>
      <c r="I5" s="125">
        <v>13.345790074009912</v>
      </c>
      <c r="J5" s="125">
        <v>2.5900341538054317E-4</v>
      </c>
      <c r="K5" s="125">
        <v>0.87879986601450355</v>
      </c>
      <c r="L5" s="125">
        <v>0.81994840660413537</v>
      </c>
      <c r="M5" s="125">
        <v>0.94187536470201905</v>
      </c>
      <c r="AG5" s="59">
        <v>-1.788811885471632E-2</v>
      </c>
      <c r="AH5" s="50">
        <v>-9.1294432657058563E-4</v>
      </c>
      <c r="AI5" s="50">
        <v>5.447243122375045E-3</v>
      </c>
      <c r="AJ5" s="60">
        <v>-1.9479305731310607E-3</v>
      </c>
      <c r="AL5" s="54">
        <v>1.3500311979441904E-13</v>
      </c>
    </row>
    <row r="6" spans="1:38" ht="15.75" x14ac:dyDescent="0.25">
      <c r="A6" s="2">
        <v>36</v>
      </c>
      <c r="B6" s="2">
        <v>4</v>
      </c>
      <c r="C6" s="9">
        <v>0</v>
      </c>
      <c r="D6">
        <v>0</v>
      </c>
      <c r="F6" s="125" t="s">
        <v>21</v>
      </c>
      <c r="G6" s="125">
        <v>0.37600687055690823</v>
      </c>
      <c r="H6" s="125">
        <v>7.3805441007929989E-2</v>
      </c>
      <c r="I6" s="125">
        <v>25.95462760332174</v>
      </c>
      <c r="J6" s="125">
        <v>3.4953654792779787E-7</v>
      </c>
      <c r="K6" s="125">
        <v>1.4564571404083779</v>
      </c>
      <c r="L6" s="125">
        <v>1.2603013566594381</v>
      </c>
      <c r="M6" s="125">
        <v>1.6831429964252307</v>
      </c>
      <c r="AG6" s="61">
        <v>-8.8408528023472724E-2</v>
      </c>
      <c r="AH6" s="62">
        <v>9.2665478999350581E-5</v>
      </c>
      <c r="AI6" s="62">
        <v>-1.9479305731310765E-3</v>
      </c>
      <c r="AJ6" s="63">
        <v>0.18341642886057846</v>
      </c>
      <c r="AL6" s="55">
        <v>9.3258734068513149E-15</v>
      </c>
    </row>
    <row r="7" spans="1:38" ht="15.75" x14ac:dyDescent="0.25">
      <c r="A7" s="2">
        <v>32</v>
      </c>
      <c r="B7" s="2">
        <v>15</v>
      </c>
      <c r="C7" s="9">
        <v>1</v>
      </c>
      <c r="D7">
        <v>1</v>
      </c>
      <c r="F7" s="126" t="s">
        <v>19</v>
      </c>
      <c r="G7" s="126">
        <v>0.96962778992212262</v>
      </c>
      <c r="H7" s="126">
        <v>0.42827144296646547</v>
      </c>
      <c r="I7" s="126">
        <v>5.1259205995332273</v>
      </c>
      <c r="J7" s="126">
        <v>2.3571064196592828E-2</v>
      </c>
      <c r="K7" s="126">
        <v>2.6369627725496945</v>
      </c>
      <c r="L7" s="126">
        <v>1.1390916950539338</v>
      </c>
      <c r="M7" s="126">
        <v>6.1044889485246703</v>
      </c>
    </row>
    <row r="8" spans="1:38" ht="15.75" x14ac:dyDescent="0.25">
      <c r="A8" s="2">
        <v>52</v>
      </c>
      <c r="B8" s="2">
        <v>15</v>
      </c>
      <c r="C8" s="9">
        <v>1</v>
      </c>
      <c r="D8">
        <v>0</v>
      </c>
      <c r="F8" s="123"/>
      <c r="G8" s="123"/>
      <c r="H8" s="123"/>
      <c r="I8" s="123"/>
      <c r="J8" s="123"/>
      <c r="K8" s="123"/>
      <c r="L8" s="123"/>
      <c r="M8" s="123"/>
      <c r="N8" s="122"/>
      <c r="O8" s="122"/>
      <c r="P8" s="122"/>
      <c r="Q8" s="122"/>
    </row>
    <row r="9" spans="1:38" ht="15.75" x14ac:dyDescent="0.25">
      <c r="A9" s="2">
        <v>41</v>
      </c>
      <c r="B9" s="2">
        <v>4</v>
      </c>
      <c r="C9" s="9">
        <v>0</v>
      </c>
      <c r="D9">
        <v>0</v>
      </c>
      <c r="F9" s="127"/>
      <c r="G9" s="127" t="s">
        <v>234</v>
      </c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38" ht="15.75" x14ac:dyDescent="0.25">
      <c r="A10" s="2">
        <v>31</v>
      </c>
      <c r="B10" s="2">
        <v>12</v>
      </c>
      <c r="C10" s="9">
        <v>1</v>
      </c>
      <c r="D10">
        <v>1</v>
      </c>
      <c r="F10" s="127" t="s">
        <v>20</v>
      </c>
      <c r="G10" s="148">
        <f>(K5-1)*100</f>
        <v>-12.120013398549645</v>
      </c>
      <c r="H10" s="147" t="s">
        <v>239</v>
      </c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38" ht="15.75" x14ac:dyDescent="0.25">
      <c r="A11" s="2">
        <v>42</v>
      </c>
      <c r="B11" s="2">
        <v>13</v>
      </c>
      <c r="C11" s="9">
        <v>0</v>
      </c>
      <c r="D11">
        <v>1</v>
      </c>
      <c r="F11" s="127" t="s">
        <v>21</v>
      </c>
      <c r="G11" s="148">
        <f t="shared" ref="G11" si="0">(K6-1)*100</f>
        <v>45.645714040837795</v>
      </c>
      <c r="H11" s="147" t="s">
        <v>241</v>
      </c>
      <c r="I11" s="122"/>
      <c r="J11" s="122"/>
      <c r="K11" s="122"/>
      <c r="L11" s="122"/>
      <c r="M11" s="122"/>
      <c r="N11" s="122"/>
      <c r="O11" s="122"/>
      <c r="P11" s="122"/>
      <c r="Q11" s="122"/>
    </row>
    <row r="12" spans="1:38" ht="15.75" x14ac:dyDescent="0.25">
      <c r="A12" s="2">
        <v>32</v>
      </c>
      <c r="B12" s="2">
        <v>8</v>
      </c>
      <c r="C12" s="9">
        <v>0</v>
      </c>
      <c r="D12">
        <v>1</v>
      </c>
      <c r="F12" s="127" t="s">
        <v>19</v>
      </c>
      <c r="G12" s="148">
        <f>(K7-1)*100</f>
        <v>163.69627725496946</v>
      </c>
      <c r="H12" s="147" t="s">
        <v>240</v>
      </c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38" ht="15.75" x14ac:dyDescent="0.25">
      <c r="A13" s="2">
        <v>39</v>
      </c>
      <c r="B13" s="2">
        <v>21</v>
      </c>
      <c r="C13" s="9">
        <v>1</v>
      </c>
      <c r="D13">
        <v>1</v>
      </c>
      <c r="F13" s="122"/>
      <c r="G13" s="122"/>
      <c r="H13" s="147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38" ht="15.75" x14ac:dyDescent="0.25">
      <c r="A14" s="2">
        <v>45</v>
      </c>
      <c r="B14" s="2">
        <v>8</v>
      </c>
      <c r="C14" s="9">
        <v>0</v>
      </c>
      <c r="D14">
        <v>0</v>
      </c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</row>
    <row r="15" spans="1:38" ht="15.75" x14ac:dyDescent="0.25">
      <c r="A15" s="2">
        <v>39</v>
      </c>
      <c r="B15" s="2">
        <v>11</v>
      </c>
      <c r="C15" s="9">
        <v>0</v>
      </c>
      <c r="D15">
        <v>0</v>
      </c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</row>
    <row r="16" spans="1:38" ht="15.75" x14ac:dyDescent="0.25">
      <c r="A16" s="2">
        <v>31</v>
      </c>
      <c r="B16" s="2">
        <v>13</v>
      </c>
      <c r="C16" s="9">
        <v>1</v>
      </c>
      <c r="D16">
        <v>1</v>
      </c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23" ht="15.75" x14ac:dyDescent="0.25">
      <c r="A17" s="2">
        <v>41</v>
      </c>
      <c r="B17" s="2">
        <v>10</v>
      </c>
      <c r="C17" s="9">
        <v>1</v>
      </c>
      <c r="D17">
        <v>1</v>
      </c>
      <c r="F17" s="128" t="s">
        <v>101</v>
      </c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</row>
    <row r="18" spans="1:23" ht="15.75" x14ac:dyDescent="0.25">
      <c r="A18" s="2">
        <v>38</v>
      </c>
      <c r="B18" s="2">
        <v>12</v>
      </c>
      <c r="C18" s="9">
        <v>1</v>
      </c>
      <c r="D18">
        <v>1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</row>
    <row r="19" spans="1:23" ht="15.75" x14ac:dyDescent="0.25">
      <c r="A19" s="2">
        <v>29</v>
      </c>
      <c r="B19" s="2">
        <v>13</v>
      </c>
      <c r="C19" s="9">
        <v>1</v>
      </c>
      <c r="D19">
        <v>1</v>
      </c>
      <c r="F19" s="128" t="s">
        <v>104</v>
      </c>
      <c r="G19" s="129" t="s">
        <v>113</v>
      </c>
      <c r="H19" s="129" t="s">
        <v>114</v>
      </c>
      <c r="I19" s="129" t="s">
        <v>55</v>
      </c>
      <c r="J19" s="128"/>
      <c r="K19" s="128"/>
      <c r="L19" s="128"/>
      <c r="M19" s="128"/>
      <c r="N19" s="128"/>
      <c r="O19" s="128"/>
      <c r="P19" s="128"/>
      <c r="Q19" s="128"/>
    </row>
    <row r="20" spans="1:23" ht="15.75" x14ac:dyDescent="0.25">
      <c r="A20" s="2">
        <v>34</v>
      </c>
      <c r="B20" s="2">
        <v>6</v>
      </c>
      <c r="C20" s="9">
        <v>0</v>
      </c>
      <c r="D20">
        <v>0</v>
      </c>
      <c r="F20" s="128" t="s">
        <v>117</v>
      </c>
      <c r="G20" s="130">
        <v>43</v>
      </c>
      <c r="H20" s="131">
        <v>16</v>
      </c>
      <c r="I20" s="128">
        <v>59</v>
      </c>
      <c r="J20" s="128"/>
      <c r="K20" s="128"/>
      <c r="L20" s="128"/>
      <c r="M20" s="128"/>
      <c r="N20" s="128"/>
      <c r="O20" s="128"/>
      <c r="P20" s="128"/>
      <c r="Q20" s="128"/>
    </row>
    <row r="21" spans="1:23" ht="15.75" x14ac:dyDescent="0.25">
      <c r="A21" s="2">
        <v>34</v>
      </c>
      <c r="B21" s="2">
        <v>8</v>
      </c>
      <c r="C21" s="9">
        <v>1</v>
      </c>
      <c r="D21">
        <v>1</v>
      </c>
      <c r="F21" s="128" t="s">
        <v>119</v>
      </c>
      <c r="G21" s="132">
        <v>19</v>
      </c>
      <c r="H21" s="133">
        <v>72</v>
      </c>
      <c r="I21" s="128">
        <v>91</v>
      </c>
      <c r="J21" s="128"/>
      <c r="K21" s="128"/>
      <c r="L21" s="128"/>
      <c r="M21" s="128"/>
      <c r="N21" s="128"/>
      <c r="O21" s="128"/>
      <c r="P21" s="128"/>
      <c r="Q21" s="128"/>
    </row>
    <row r="22" spans="1:23" ht="15.75" x14ac:dyDescent="0.25">
      <c r="A22" s="2">
        <v>47</v>
      </c>
      <c r="B22" s="2">
        <v>14</v>
      </c>
      <c r="C22" s="9">
        <v>1</v>
      </c>
      <c r="D22">
        <v>1</v>
      </c>
      <c r="F22" s="128" t="s">
        <v>55</v>
      </c>
      <c r="G22" s="134">
        <v>62</v>
      </c>
      <c r="H22" s="134">
        <v>88</v>
      </c>
      <c r="I22" s="134">
        <v>150</v>
      </c>
      <c r="J22" s="128"/>
      <c r="K22" s="128"/>
      <c r="L22" s="128"/>
      <c r="M22" s="128"/>
      <c r="N22" s="128"/>
      <c r="O22" s="128"/>
      <c r="P22" s="128"/>
      <c r="Q22" s="128"/>
    </row>
    <row r="23" spans="1:23" ht="15.75" x14ac:dyDescent="0.25">
      <c r="A23" s="2">
        <v>38</v>
      </c>
      <c r="B23" s="2">
        <v>10</v>
      </c>
      <c r="C23" s="9">
        <v>1</v>
      </c>
      <c r="D23">
        <v>1</v>
      </c>
      <c r="F23" s="128" t="s">
        <v>120</v>
      </c>
      <c r="G23" s="134">
        <v>0.69354838709677402</v>
      </c>
      <c r="H23" s="134">
        <v>0.81818181818181801</v>
      </c>
      <c r="I23" s="134">
        <v>0.76666666666666672</v>
      </c>
      <c r="J23" s="188" t="s">
        <v>302</v>
      </c>
      <c r="K23" s="188"/>
      <c r="L23" s="188"/>
      <c r="M23" s="188"/>
      <c r="N23" s="188"/>
      <c r="O23" s="188"/>
      <c r="P23" s="188"/>
      <c r="Q23" s="188"/>
    </row>
    <row r="24" spans="1:23" ht="15.75" x14ac:dyDescent="0.25">
      <c r="A24" s="2">
        <v>34</v>
      </c>
      <c r="B24" s="2">
        <v>12</v>
      </c>
      <c r="C24" s="9">
        <v>1</v>
      </c>
      <c r="D24">
        <v>0</v>
      </c>
      <c r="F24" s="128"/>
      <c r="G24" s="134"/>
      <c r="H24" s="134"/>
      <c r="I24" s="134"/>
      <c r="J24" s="188"/>
      <c r="K24" s="188"/>
      <c r="L24" s="188"/>
      <c r="M24" s="188"/>
      <c r="N24" s="188"/>
      <c r="O24" s="188"/>
      <c r="P24" s="188"/>
      <c r="Q24" s="188"/>
    </row>
    <row r="25" spans="1:23" ht="15.75" x14ac:dyDescent="0.25">
      <c r="A25" s="2">
        <v>30</v>
      </c>
      <c r="B25" s="2">
        <v>13</v>
      </c>
      <c r="C25" s="9">
        <v>0</v>
      </c>
      <c r="D25">
        <v>1</v>
      </c>
      <c r="F25" s="128" t="s">
        <v>102</v>
      </c>
      <c r="G25" s="135">
        <v>0.5</v>
      </c>
      <c r="H25" s="134"/>
      <c r="I25" s="134"/>
      <c r="J25" s="188"/>
      <c r="K25" s="188"/>
      <c r="L25" s="188"/>
      <c r="M25" s="188"/>
      <c r="N25" s="188"/>
      <c r="O25" s="188"/>
      <c r="P25" s="188"/>
      <c r="Q25" s="188"/>
      <c r="W25" s="110"/>
    </row>
    <row r="26" spans="1:23" ht="15.75" x14ac:dyDescent="0.25">
      <c r="A26" s="2">
        <v>44</v>
      </c>
      <c r="B26" s="2">
        <v>8</v>
      </c>
      <c r="C26" s="9">
        <v>0</v>
      </c>
      <c r="D26">
        <v>0</v>
      </c>
      <c r="F26" s="128" t="s">
        <v>103</v>
      </c>
      <c r="G26" s="135">
        <v>0.85648826979472137</v>
      </c>
      <c r="H26" s="134"/>
      <c r="I26" s="134"/>
      <c r="J26" s="188"/>
      <c r="K26" s="188"/>
      <c r="L26" s="188"/>
      <c r="M26" s="188"/>
      <c r="N26" s="188"/>
      <c r="O26" s="188"/>
      <c r="P26" s="188"/>
      <c r="Q26" s="188"/>
      <c r="W26" s="110"/>
    </row>
    <row r="27" spans="1:23" ht="15.75" x14ac:dyDescent="0.25">
      <c r="A27" s="2">
        <v>37</v>
      </c>
      <c r="B27" s="2">
        <v>5</v>
      </c>
      <c r="C27" s="9">
        <v>0</v>
      </c>
      <c r="D27">
        <v>0</v>
      </c>
      <c r="F27" s="128"/>
      <c r="G27" s="128"/>
      <c r="H27" s="128"/>
      <c r="I27" s="128"/>
      <c r="J27" s="188"/>
      <c r="K27" s="188"/>
      <c r="L27" s="188"/>
      <c r="M27" s="188"/>
      <c r="N27" s="188"/>
      <c r="O27" s="188"/>
      <c r="P27" s="188"/>
      <c r="Q27" s="188"/>
    </row>
    <row r="28" spans="1:23" ht="15.75" x14ac:dyDescent="0.25">
      <c r="A28" s="2">
        <v>37</v>
      </c>
      <c r="B28" s="2">
        <v>13</v>
      </c>
      <c r="C28" s="9">
        <v>1</v>
      </c>
      <c r="D28">
        <v>1</v>
      </c>
      <c r="F28" s="128"/>
      <c r="G28" s="186" t="s">
        <v>229</v>
      </c>
      <c r="H28" s="187" t="s">
        <v>228</v>
      </c>
      <c r="I28" s="128"/>
      <c r="J28" s="128"/>
      <c r="K28" s="128"/>
      <c r="L28" s="128"/>
      <c r="M28" s="128"/>
      <c r="N28" s="128"/>
      <c r="O28" s="128"/>
      <c r="P28" s="128"/>
      <c r="Q28" s="128"/>
    </row>
    <row r="29" spans="1:23" ht="15.75" x14ac:dyDescent="0.25">
      <c r="A29" s="2">
        <v>27</v>
      </c>
      <c r="B29" s="2">
        <v>5</v>
      </c>
      <c r="C29" s="9">
        <v>0</v>
      </c>
      <c r="D29">
        <v>0</v>
      </c>
      <c r="F29" s="128"/>
      <c r="G29" s="186"/>
      <c r="H29" s="187"/>
      <c r="I29" s="128"/>
      <c r="J29" s="128"/>
      <c r="K29" s="128"/>
      <c r="L29" s="128"/>
      <c r="M29" s="128"/>
      <c r="N29" s="128"/>
      <c r="O29" s="128"/>
      <c r="P29" s="128"/>
      <c r="Q29" s="128"/>
    </row>
    <row r="30" spans="1:23" ht="15.75" x14ac:dyDescent="0.25">
      <c r="A30" s="2">
        <v>30</v>
      </c>
      <c r="B30" s="2">
        <v>5</v>
      </c>
      <c r="C30" s="9">
        <v>0</v>
      </c>
      <c r="D30">
        <v>0</v>
      </c>
      <c r="F30" s="128"/>
      <c r="G30" s="186"/>
      <c r="H30" s="187"/>
      <c r="I30" s="128"/>
      <c r="J30" s="128"/>
      <c r="K30" s="128"/>
      <c r="L30" s="128"/>
      <c r="M30" s="128"/>
      <c r="N30" s="128"/>
      <c r="O30" s="128"/>
      <c r="P30" s="128"/>
      <c r="Q30" s="128"/>
    </row>
    <row r="31" spans="1:23" ht="15.75" x14ac:dyDescent="0.25">
      <c r="A31" s="2">
        <v>38</v>
      </c>
      <c r="B31" s="2">
        <v>11</v>
      </c>
      <c r="C31" s="9">
        <v>1</v>
      </c>
      <c r="D31">
        <v>1</v>
      </c>
      <c r="F31" s="128"/>
      <c r="G31" s="186"/>
      <c r="H31" s="187"/>
      <c r="I31" s="128"/>
      <c r="J31" s="128"/>
      <c r="K31" s="128"/>
      <c r="L31" s="128"/>
      <c r="M31" s="128"/>
      <c r="N31" s="128"/>
      <c r="O31" s="128"/>
      <c r="P31" s="128"/>
      <c r="Q31" s="128"/>
    </row>
    <row r="32" spans="1:23" ht="15.75" x14ac:dyDescent="0.25">
      <c r="A32" s="2">
        <v>35</v>
      </c>
      <c r="B32" s="2">
        <v>11</v>
      </c>
      <c r="C32" s="9">
        <v>1</v>
      </c>
      <c r="D32">
        <v>0</v>
      </c>
      <c r="F32" s="128"/>
      <c r="G32" s="186"/>
      <c r="H32" s="187"/>
      <c r="I32" s="128"/>
      <c r="J32" s="128"/>
      <c r="K32" s="128"/>
      <c r="L32" s="128"/>
      <c r="M32" s="128"/>
      <c r="N32" s="128"/>
      <c r="O32" s="128"/>
      <c r="P32" s="128"/>
      <c r="Q32" s="128"/>
    </row>
    <row r="33" spans="1:35" ht="15.75" x14ac:dyDescent="0.25">
      <c r="A33" s="2">
        <v>30</v>
      </c>
      <c r="B33" s="2">
        <v>10</v>
      </c>
      <c r="C33" s="9">
        <v>1</v>
      </c>
      <c r="D33">
        <v>1</v>
      </c>
      <c r="F33" s="128"/>
      <c r="G33" s="186"/>
      <c r="H33" s="187"/>
      <c r="I33" s="128"/>
      <c r="J33" s="128"/>
      <c r="K33" s="128"/>
      <c r="L33" s="128"/>
      <c r="M33" s="128"/>
      <c r="N33" s="128"/>
      <c r="O33" s="128"/>
      <c r="P33" s="128"/>
      <c r="Q33" s="128"/>
    </row>
    <row r="34" spans="1:35" ht="15.75" x14ac:dyDescent="0.25">
      <c r="A34" s="2">
        <v>34</v>
      </c>
      <c r="B34" s="2">
        <v>6</v>
      </c>
      <c r="C34" s="9">
        <v>0</v>
      </c>
      <c r="D34">
        <v>0</v>
      </c>
      <c r="F34" s="128"/>
      <c r="G34" s="186"/>
      <c r="H34" s="187"/>
      <c r="I34" s="128"/>
      <c r="J34" s="128"/>
      <c r="K34" s="128"/>
      <c r="L34" s="128"/>
      <c r="M34" s="128"/>
      <c r="N34" s="128"/>
      <c r="O34" s="128"/>
      <c r="P34" s="128"/>
      <c r="Q34" s="128"/>
    </row>
    <row r="35" spans="1:35" ht="15.75" x14ac:dyDescent="0.25">
      <c r="A35" s="2">
        <v>37</v>
      </c>
      <c r="B35" s="2">
        <v>6</v>
      </c>
      <c r="C35" s="9">
        <v>1</v>
      </c>
      <c r="D35">
        <v>0</v>
      </c>
      <c r="F35" s="128"/>
      <c r="G35" s="186"/>
      <c r="H35" s="187"/>
      <c r="I35" s="128"/>
      <c r="J35" s="128"/>
      <c r="K35" s="128"/>
      <c r="L35" s="128"/>
      <c r="M35" s="128"/>
      <c r="N35" s="128"/>
      <c r="O35" s="128"/>
      <c r="P35" s="128"/>
      <c r="Q35" s="128"/>
    </row>
    <row r="36" spans="1:35" ht="15.75" x14ac:dyDescent="0.25">
      <c r="A36" s="2">
        <v>35</v>
      </c>
      <c r="B36" s="2">
        <v>9</v>
      </c>
      <c r="C36" s="9">
        <v>1</v>
      </c>
      <c r="D36">
        <v>0</v>
      </c>
      <c r="F36" s="128"/>
      <c r="G36" s="186"/>
      <c r="H36" s="187"/>
      <c r="I36" s="128"/>
      <c r="J36" s="128"/>
      <c r="K36" s="128"/>
      <c r="L36" s="128"/>
      <c r="M36" s="128"/>
      <c r="N36" s="128"/>
      <c r="O36" s="128"/>
      <c r="P36" s="128"/>
      <c r="Q36" s="128"/>
    </row>
    <row r="37" spans="1:35" ht="15.75" x14ac:dyDescent="0.25">
      <c r="A37" s="2">
        <v>33</v>
      </c>
      <c r="B37" s="2">
        <v>6</v>
      </c>
      <c r="C37" s="9">
        <v>0</v>
      </c>
      <c r="D37">
        <v>1</v>
      </c>
      <c r="F37" s="128"/>
      <c r="G37" s="186"/>
      <c r="H37" s="187"/>
      <c r="I37" s="128"/>
      <c r="J37" s="128"/>
      <c r="K37" s="128"/>
      <c r="L37" s="128"/>
      <c r="M37" s="128"/>
      <c r="N37" s="128"/>
      <c r="O37" s="128"/>
      <c r="P37" s="128"/>
      <c r="Q37" s="128"/>
    </row>
    <row r="38" spans="1:35" ht="15.75" x14ac:dyDescent="0.25">
      <c r="A38" s="2">
        <v>39</v>
      </c>
      <c r="B38" s="2">
        <v>10</v>
      </c>
      <c r="C38" s="9">
        <v>0</v>
      </c>
      <c r="D38">
        <v>0</v>
      </c>
      <c r="F38" s="128"/>
      <c r="G38" s="186"/>
      <c r="H38" s="187"/>
      <c r="I38" s="128"/>
      <c r="J38" s="128"/>
      <c r="K38" s="128"/>
      <c r="L38" s="128"/>
      <c r="M38" s="128"/>
      <c r="N38" s="128"/>
      <c r="O38" s="128"/>
      <c r="P38" s="128"/>
      <c r="Q38" s="128"/>
    </row>
    <row r="39" spans="1:35" ht="15.75" x14ac:dyDescent="0.25">
      <c r="A39" s="2">
        <v>59</v>
      </c>
      <c r="B39" s="2">
        <v>15</v>
      </c>
      <c r="C39" s="9">
        <v>0</v>
      </c>
      <c r="D39">
        <v>0</v>
      </c>
      <c r="F39" s="128"/>
      <c r="G39" s="186"/>
      <c r="H39" s="187"/>
      <c r="I39" s="128"/>
      <c r="J39" s="128"/>
      <c r="K39" s="128"/>
      <c r="L39" s="128"/>
      <c r="M39" s="128"/>
      <c r="N39" s="128"/>
      <c r="O39" s="128"/>
      <c r="P39" s="128"/>
      <c r="Q39" s="128"/>
    </row>
    <row r="40" spans="1:35" ht="15.75" x14ac:dyDescent="0.25">
      <c r="A40" s="2">
        <v>30</v>
      </c>
      <c r="B40" s="2">
        <v>13</v>
      </c>
      <c r="C40" s="9">
        <v>1</v>
      </c>
      <c r="D40">
        <v>0</v>
      </c>
    </row>
    <row r="41" spans="1:35" ht="15.75" x14ac:dyDescent="0.25">
      <c r="A41" s="2">
        <v>28</v>
      </c>
      <c r="B41" s="2">
        <v>1</v>
      </c>
      <c r="C41" s="9">
        <v>0</v>
      </c>
      <c r="D41">
        <v>0</v>
      </c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</row>
    <row r="42" spans="1:35" ht="15.75" x14ac:dyDescent="0.25">
      <c r="A42" s="2">
        <v>36</v>
      </c>
      <c r="B42" s="2">
        <v>9</v>
      </c>
      <c r="C42" s="9">
        <v>0</v>
      </c>
      <c r="D42">
        <v>1</v>
      </c>
      <c r="F42" s="137" t="s">
        <v>230</v>
      </c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</row>
    <row r="43" spans="1:35" ht="15.75" x14ac:dyDescent="0.25">
      <c r="A43" s="2">
        <v>40</v>
      </c>
      <c r="B43" s="2">
        <v>8</v>
      </c>
      <c r="C43" s="9">
        <v>0</v>
      </c>
      <c r="D43">
        <v>0</v>
      </c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</row>
    <row r="44" spans="1:35" ht="17.25" x14ac:dyDescent="0.25">
      <c r="A44" s="2">
        <v>43</v>
      </c>
      <c r="B44" s="2">
        <v>15</v>
      </c>
      <c r="C44" s="9">
        <v>0</v>
      </c>
      <c r="D44">
        <v>0</v>
      </c>
      <c r="F44" s="136" t="s">
        <v>231</v>
      </c>
      <c r="G44" s="136"/>
      <c r="H44" s="138">
        <f>(G21/I21)^2+(1-(G21/I21))^2</f>
        <v>0.66960512015457074</v>
      </c>
      <c r="I44" s="139" t="s">
        <v>233</v>
      </c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</row>
    <row r="45" spans="1:35" ht="15.75" x14ac:dyDescent="0.25">
      <c r="A45" s="2">
        <v>52</v>
      </c>
      <c r="B45" s="2">
        <v>15</v>
      </c>
      <c r="C45" s="9">
        <v>1</v>
      </c>
      <c r="D45">
        <v>0</v>
      </c>
      <c r="F45" s="136" t="s">
        <v>232</v>
      </c>
      <c r="G45" s="136"/>
      <c r="H45" s="138">
        <f>0.5+(0.25*0.5)</f>
        <v>0.625</v>
      </c>
      <c r="I45" s="139" t="s">
        <v>236</v>
      </c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</row>
    <row r="46" spans="1:35" ht="15.75" x14ac:dyDescent="0.25">
      <c r="A46" s="2">
        <v>45</v>
      </c>
      <c r="B46" s="2">
        <v>9</v>
      </c>
      <c r="C46" s="9">
        <v>0</v>
      </c>
      <c r="D46">
        <v>0</v>
      </c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</row>
    <row r="47" spans="1:35" ht="15.75" x14ac:dyDescent="0.25">
      <c r="A47" s="2">
        <v>33</v>
      </c>
      <c r="B47" s="2">
        <v>5</v>
      </c>
      <c r="C47" s="9">
        <v>0</v>
      </c>
      <c r="D47">
        <v>0</v>
      </c>
      <c r="F47" s="136"/>
      <c r="G47" s="136"/>
      <c r="H47" s="136"/>
      <c r="I47" s="136"/>
      <c r="J47" s="140" t="s">
        <v>237</v>
      </c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</row>
    <row r="48" spans="1:35" ht="15.75" x14ac:dyDescent="0.25">
      <c r="A48" s="2">
        <v>36</v>
      </c>
      <c r="B48" s="2">
        <v>8</v>
      </c>
      <c r="C48" s="9">
        <v>1</v>
      </c>
      <c r="D48">
        <v>0</v>
      </c>
      <c r="F48" s="136"/>
      <c r="G48" s="136"/>
      <c r="H48" s="136"/>
      <c r="I48" s="136"/>
      <c r="J48" s="140" t="s">
        <v>238</v>
      </c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</row>
    <row r="49" spans="1:35" ht="15.75" x14ac:dyDescent="0.25">
      <c r="A49" s="2">
        <v>36</v>
      </c>
      <c r="B49" s="2">
        <v>8</v>
      </c>
      <c r="C49" s="9">
        <v>0</v>
      </c>
      <c r="D49">
        <v>1</v>
      </c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</row>
    <row r="50" spans="1:35" ht="15.75" x14ac:dyDescent="0.25">
      <c r="A50" s="2">
        <v>43</v>
      </c>
      <c r="B50" s="2">
        <v>6</v>
      </c>
      <c r="C50" s="9">
        <v>1</v>
      </c>
      <c r="D50">
        <v>0</v>
      </c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</row>
    <row r="51" spans="1:35" ht="15.75" x14ac:dyDescent="0.25">
      <c r="A51" s="2">
        <v>35</v>
      </c>
      <c r="B51" s="2">
        <v>1</v>
      </c>
      <c r="C51" s="9">
        <v>1</v>
      </c>
      <c r="D51">
        <v>0</v>
      </c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</row>
    <row r="52" spans="1:35" ht="15.75" x14ac:dyDescent="0.25">
      <c r="A52" s="2">
        <v>49</v>
      </c>
      <c r="B52" s="2">
        <v>7</v>
      </c>
      <c r="C52" s="9">
        <v>1</v>
      </c>
      <c r="D52">
        <v>0</v>
      </c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</row>
    <row r="53" spans="1:35" ht="15.75" x14ac:dyDescent="0.25">
      <c r="A53" s="2">
        <v>35</v>
      </c>
      <c r="B53" s="2">
        <v>4</v>
      </c>
      <c r="C53" s="9">
        <v>1</v>
      </c>
      <c r="D53">
        <v>0</v>
      </c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</row>
    <row r="54" spans="1:35" ht="15.75" x14ac:dyDescent="0.25">
      <c r="A54" s="2">
        <v>44</v>
      </c>
      <c r="B54" s="2">
        <v>5</v>
      </c>
      <c r="C54" s="9">
        <v>0</v>
      </c>
      <c r="D54">
        <v>0</v>
      </c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</row>
    <row r="55" spans="1:35" ht="15.75" x14ac:dyDescent="0.25">
      <c r="A55" s="2">
        <v>29</v>
      </c>
      <c r="B55" s="2">
        <v>2</v>
      </c>
      <c r="C55" s="9">
        <v>0</v>
      </c>
      <c r="D55">
        <v>0</v>
      </c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</row>
    <row r="56" spans="1:35" ht="15.75" x14ac:dyDescent="0.25">
      <c r="A56" s="2">
        <v>39</v>
      </c>
      <c r="B56" s="2">
        <v>5</v>
      </c>
      <c r="C56" s="9">
        <v>0</v>
      </c>
      <c r="D56">
        <v>0</v>
      </c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</row>
    <row r="57" spans="1:35" ht="15.75" x14ac:dyDescent="0.25">
      <c r="A57" s="2">
        <v>36</v>
      </c>
      <c r="B57" s="2">
        <v>6</v>
      </c>
      <c r="C57" s="9">
        <v>1</v>
      </c>
      <c r="D57">
        <v>0</v>
      </c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</row>
    <row r="58" spans="1:35" ht="15.75" x14ac:dyDescent="0.25">
      <c r="A58" s="2">
        <v>37</v>
      </c>
      <c r="B58" s="2">
        <v>9</v>
      </c>
      <c r="C58" s="9">
        <v>0</v>
      </c>
      <c r="D58">
        <v>0</v>
      </c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</row>
    <row r="59" spans="1:35" ht="15.75" x14ac:dyDescent="0.25">
      <c r="A59" s="2">
        <v>34</v>
      </c>
      <c r="B59" s="2">
        <v>19</v>
      </c>
      <c r="C59" s="9">
        <v>1</v>
      </c>
      <c r="D59">
        <v>1</v>
      </c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</row>
    <row r="60" spans="1:35" ht="15.75" x14ac:dyDescent="0.25">
      <c r="A60" s="2">
        <v>52</v>
      </c>
      <c r="B60" s="2">
        <v>18</v>
      </c>
      <c r="C60" s="9">
        <v>1</v>
      </c>
      <c r="D60">
        <v>1</v>
      </c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</row>
    <row r="61" spans="1:35" ht="15.75" x14ac:dyDescent="0.25">
      <c r="A61" s="2">
        <v>45</v>
      </c>
      <c r="B61" s="2">
        <v>10</v>
      </c>
      <c r="C61" s="9">
        <v>1</v>
      </c>
      <c r="D61">
        <v>1</v>
      </c>
    </row>
    <row r="62" spans="1:35" ht="15.75" x14ac:dyDescent="0.25">
      <c r="A62" s="2">
        <v>53</v>
      </c>
      <c r="B62" s="2">
        <v>9</v>
      </c>
      <c r="C62" s="9">
        <v>1</v>
      </c>
      <c r="D62">
        <v>0</v>
      </c>
      <c r="F62" s="141" t="s">
        <v>98</v>
      </c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</row>
    <row r="63" spans="1:35" ht="15.75" x14ac:dyDescent="0.25">
      <c r="A63" s="2">
        <v>44</v>
      </c>
      <c r="B63" s="2">
        <v>10</v>
      </c>
      <c r="C63" s="9">
        <v>0</v>
      </c>
      <c r="D63">
        <v>0</v>
      </c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</row>
    <row r="64" spans="1:35" ht="15.75" x14ac:dyDescent="0.25">
      <c r="A64" s="2">
        <v>46</v>
      </c>
      <c r="B64" s="2">
        <v>3</v>
      </c>
      <c r="C64" s="9">
        <v>0</v>
      </c>
      <c r="D64">
        <v>0</v>
      </c>
      <c r="F64" s="142" t="s">
        <v>112</v>
      </c>
      <c r="G64" s="143">
        <v>-68.323436433496198</v>
      </c>
      <c r="H64" s="145" t="s">
        <v>244</v>
      </c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</row>
    <row r="65" spans="1:22" ht="15.75" x14ac:dyDescent="0.25">
      <c r="A65" s="2">
        <v>38</v>
      </c>
      <c r="B65" s="2">
        <v>9</v>
      </c>
      <c r="C65" s="9">
        <v>1</v>
      </c>
      <c r="D65">
        <v>1</v>
      </c>
      <c r="F65" s="142" t="s">
        <v>116</v>
      </c>
      <c r="G65" s="143">
        <v>-101.70732256756052</v>
      </c>
      <c r="H65" s="145" t="s">
        <v>243</v>
      </c>
      <c r="I65" s="141"/>
      <c r="J65" s="141"/>
      <c r="K65" s="145" t="s">
        <v>227</v>
      </c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</row>
    <row r="66" spans="1:22" ht="15.75" x14ac:dyDescent="0.25">
      <c r="A66" s="2">
        <v>36</v>
      </c>
      <c r="B66" s="2">
        <v>12</v>
      </c>
      <c r="C66" s="9">
        <v>1</v>
      </c>
      <c r="D66">
        <v>1</v>
      </c>
      <c r="F66" s="142" t="s">
        <v>118</v>
      </c>
      <c r="G66" s="143">
        <v>66.767772268128653</v>
      </c>
      <c r="H66" s="144" t="s">
        <v>245</v>
      </c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</row>
    <row r="67" spans="1:22" ht="15.75" x14ac:dyDescent="0.25">
      <c r="A67" s="2">
        <v>42</v>
      </c>
      <c r="B67" s="2">
        <v>3</v>
      </c>
      <c r="C67" s="9">
        <v>1</v>
      </c>
      <c r="D67">
        <v>0</v>
      </c>
      <c r="F67" s="142" t="s">
        <v>57</v>
      </c>
      <c r="G67" s="143">
        <v>3</v>
      </c>
      <c r="H67" s="144" t="s">
        <v>226</v>
      </c>
      <c r="I67" s="141"/>
      <c r="J67" s="141"/>
      <c r="K67" s="145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</row>
    <row r="68" spans="1:22" ht="15.75" x14ac:dyDescent="0.25">
      <c r="A68" s="2">
        <v>28</v>
      </c>
      <c r="B68" s="2">
        <v>9</v>
      </c>
      <c r="C68" s="9">
        <v>1</v>
      </c>
      <c r="D68">
        <v>1</v>
      </c>
      <c r="F68" s="142" t="s">
        <v>108</v>
      </c>
      <c r="G68" s="143">
        <v>2.0983215165415459E-14</v>
      </c>
      <c r="H68" s="145" t="s">
        <v>303</v>
      </c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</row>
    <row r="69" spans="1:22" ht="17.25" x14ac:dyDescent="0.25">
      <c r="A69" s="2">
        <v>35</v>
      </c>
      <c r="B69" s="2">
        <v>10</v>
      </c>
      <c r="C69" s="9">
        <v>0</v>
      </c>
      <c r="D69">
        <v>0</v>
      </c>
      <c r="F69" s="142" t="s">
        <v>121</v>
      </c>
      <c r="G69" s="143">
        <v>0.32823483394608688</v>
      </c>
      <c r="H69" s="145" t="s">
        <v>242</v>
      </c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</row>
    <row r="70" spans="1:22" ht="17.25" x14ac:dyDescent="0.25">
      <c r="A70" s="2">
        <v>43</v>
      </c>
      <c r="B70" s="2">
        <v>11</v>
      </c>
      <c r="C70" s="9">
        <v>1</v>
      </c>
      <c r="D70">
        <v>0</v>
      </c>
      <c r="F70" s="142" t="s">
        <v>122</v>
      </c>
      <c r="G70" s="142">
        <v>0.35925164547564781</v>
      </c>
      <c r="H70" s="145" t="s">
        <v>224</v>
      </c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</row>
    <row r="71" spans="1:22" ht="17.25" x14ac:dyDescent="0.25">
      <c r="A71" s="2">
        <v>35</v>
      </c>
      <c r="B71" s="2">
        <v>8</v>
      </c>
      <c r="C71" s="9">
        <v>1</v>
      </c>
      <c r="D71">
        <v>0</v>
      </c>
      <c r="F71" s="142" t="s">
        <v>123</v>
      </c>
      <c r="G71" s="142">
        <v>0.48394769938649357</v>
      </c>
      <c r="H71" s="145" t="s">
        <v>225</v>
      </c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</row>
    <row r="72" spans="1:22" ht="17.25" x14ac:dyDescent="0.25">
      <c r="A72" s="2">
        <v>28</v>
      </c>
      <c r="B72" s="2">
        <v>8</v>
      </c>
      <c r="C72" s="9">
        <v>0</v>
      </c>
      <c r="D72">
        <v>1</v>
      </c>
      <c r="F72" s="141"/>
      <c r="G72" s="141"/>
      <c r="H72" s="145" t="s">
        <v>235</v>
      </c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</row>
    <row r="73" spans="1:22" ht="15.75" x14ac:dyDescent="0.25">
      <c r="A73" s="2">
        <v>56</v>
      </c>
      <c r="B73" s="2">
        <v>3</v>
      </c>
      <c r="C73" s="9">
        <v>0</v>
      </c>
      <c r="D73">
        <v>0</v>
      </c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</row>
    <row r="74" spans="1:22" ht="15.75" x14ac:dyDescent="0.25">
      <c r="A74" s="2">
        <v>40</v>
      </c>
      <c r="B74" s="2">
        <v>8</v>
      </c>
      <c r="C74" s="9">
        <v>0</v>
      </c>
      <c r="D74">
        <v>1</v>
      </c>
      <c r="F74" s="146" t="s">
        <v>124</v>
      </c>
      <c r="G74" s="146">
        <v>144.6468728669924</v>
      </c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</row>
    <row r="75" spans="1:22" ht="15.75" x14ac:dyDescent="0.25">
      <c r="A75" s="2">
        <v>31</v>
      </c>
      <c r="B75" s="2">
        <v>7</v>
      </c>
      <c r="C75" s="9">
        <v>1</v>
      </c>
      <c r="D75">
        <v>1</v>
      </c>
      <c r="F75" s="146" t="s">
        <v>125</v>
      </c>
      <c r="G75" s="146">
        <v>156.68941404337741</v>
      </c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</row>
    <row r="76" spans="1:22" ht="15.75" x14ac:dyDescent="0.25">
      <c r="A76" s="2">
        <v>40</v>
      </c>
      <c r="B76" s="2">
        <v>20</v>
      </c>
      <c r="C76" s="9">
        <v>0</v>
      </c>
      <c r="D76">
        <v>1</v>
      </c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</row>
    <row r="77" spans="1:22" ht="15.75" x14ac:dyDescent="0.25">
      <c r="A77" s="2">
        <v>29</v>
      </c>
      <c r="B77" s="2">
        <v>15</v>
      </c>
      <c r="C77" s="9">
        <v>0</v>
      </c>
      <c r="D77">
        <v>1</v>
      </c>
    </row>
    <row r="78" spans="1:22" ht="15.75" x14ac:dyDescent="0.25">
      <c r="A78" s="2">
        <v>32</v>
      </c>
      <c r="B78" s="2">
        <v>10</v>
      </c>
      <c r="C78" s="9">
        <v>0</v>
      </c>
      <c r="D78">
        <v>1</v>
      </c>
    </row>
    <row r="79" spans="1:22" ht="15.75" x14ac:dyDescent="0.25">
      <c r="A79" s="2">
        <v>33</v>
      </c>
      <c r="B79" s="2">
        <v>11</v>
      </c>
      <c r="C79" s="9">
        <v>1</v>
      </c>
      <c r="D79">
        <v>0</v>
      </c>
    </row>
    <row r="80" spans="1:22" ht="15.75" x14ac:dyDescent="0.25">
      <c r="A80" s="2">
        <v>39</v>
      </c>
      <c r="B80" s="2">
        <v>7</v>
      </c>
      <c r="C80" s="9">
        <v>1</v>
      </c>
      <c r="D80">
        <v>0</v>
      </c>
    </row>
    <row r="81" spans="1:7" ht="15.75" x14ac:dyDescent="0.25">
      <c r="A81" s="2">
        <v>41</v>
      </c>
      <c r="B81" s="2">
        <v>10</v>
      </c>
      <c r="C81" s="9">
        <v>0</v>
      </c>
      <c r="D81">
        <v>1</v>
      </c>
    </row>
    <row r="82" spans="1:7" ht="15.75" x14ac:dyDescent="0.25">
      <c r="A82" s="2">
        <v>31</v>
      </c>
      <c r="B82" s="2">
        <v>6</v>
      </c>
      <c r="C82" s="9">
        <v>1</v>
      </c>
      <c r="D82">
        <v>1</v>
      </c>
    </row>
    <row r="83" spans="1:7" ht="15.75" x14ac:dyDescent="0.25">
      <c r="A83" s="2">
        <v>43</v>
      </c>
      <c r="B83" s="2">
        <v>12</v>
      </c>
      <c r="C83" s="9">
        <v>0</v>
      </c>
      <c r="D83">
        <v>0</v>
      </c>
    </row>
    <row r="84" spans="1:7" ht="15.75" x14ac:dyDescent="0.25">
      <c r="A84" s="2">
        <v>30</v>
      </c>
      <c r="B84" s="2">
        <v>4</v>
      </c>
      <c r="C84" s="9">
        <v>0</v>
      </c>
      <c r="D84">
        <v>0</v>
      </c>
    </row>
    <row r="85" spans="1:7" ht="15.75" x14ac:dyDescent="0.25">
      <c r="A85" s="2">
        <v>39</v>
      </c>
      <c r="B85" s="2">
        <v>7</v>
      </c>
      <c r="C85" s="9">
        <v>0</v>
      </c>
      <c r="D85">
        <v>0</v>
      </c>
    </row>
    <row r="86" spans="1:7" ht="15.75" x14ac:dyDescent="0.25">
      <c r="A86" s="2">
        <v>46</v>
      </c>
      <c r="B86" s="2">
        <v>9</v>
      </c>
      <c r="C86" s="9">
        <v>1</v>
      </c>
      <c r="D86">
        <v>0</v>
      </c>
    </row>
    <row r="87" spans="1:7" ht="15.75" x14ac:dyDescent="0.25">
      <c r="A87" s="2">
        <v>50</v>
      </c>
      <c r="B87" s="2">
        <v>4</v>
      </c>
      <c r="C87" s="9">
        <v>0</v>
      </c>
      <c r="D87">
        <v>0</v>
      </c>
    </row>
    <row r="88" spans="1:7" ht="15.75" x14ac:dyDescent="0.25">
      <c r="A88" s="2">
        <v>44</v>
      </c>
      <c r="B88" s="2">
        <v>8</v>
      </c>
      <c r="C88" s="9">
        <v>0</v>
      </c>
      <c r="D88">
        <v>0</v>
      </c>
    </row>
    <row r="89" spans="1:7" ht="15.75" x14ac:dyDescent="0.25">
      <c r="A89" s="2">
        <v>31</v>
      </c>
      <c r="B89" s="2">
        <v>10</v>
      </c>
      <c r="C89" s="9">
        <v>1</v>
      </c>
      <c r="D89">
        <v>1</v>
      </c>
    </row>
    <row r="90" spans="1:7" ht="15.75" x14ac:dyDescent="0.25">
      <c r="A90" s="2">
        <v>53</v>
      </c>
      <c r="B90" s="2">
        <v>7</v>
      </c>
      <c r="C90" s="9">
        <v>0</v>
      </c>
      <c r="D90">
        <v>0</v>
      </c>
    </row>
    <row r="91" spans="1:7" ht="15.75" x14ac:dyDescent="0.25">
      <c r="A91" s="2">
        <v>37</v>
      </c>
      <c r="B91" s="2">
        <v>15</v>
      </c>
      <c r="C91" s="9">
        <v>1</v>
      </c>
      <c r="D91">
        <v>1</v>
      </c>
    </row>
    <row r="92" spans="1:7" ht="15.75" x14ac:dyDescent="0.25">
      <c r="A92" s="2">
        <v>46</v>
      </c>
      <c r="B92" s="2">
        <v>1</v>
      </c>
      <c r="C92" s="9">
        <v>0</v>
      </c>
      <c r="D92">
        <v>0</v>
      </c>
    </row>
    <row r="93" spans="1:7" ht="15.75" x14ac:dyDescent="0.25">
      <c r="A93" s="2">
        <v>45</v>
      </c>
      <c r="B93" s="2">
        <v>5</v>
      </c>
      <c r="C93" s="9">
        <v>0</v>
      </c>
      <c r="D93">
        <v>0</v>
      </c>
      <c r="F93">
        <v>0</v>
      </c>
      <c r="G93">
        <v>0</v>
      </c>
    </row>
    <row r="94" spans="1:7" ht="15.75" x14ac:dyDescent="0.25">
      <c r="A94" s="2">
        <v>34</v>
      </c>
      <c r="B94" s="2">
        <v>8</v>
      </c>
      <c r="C94" s="9">
        <v>0</v>
      </c>
      <c r="D94">
        <v>0</v>
      </c>
      <c r="F94">
        <v>1</v>
      </c>
      <c r="G94">
        <v>1</v>
      </c>
    </row>
    <row r="95" spans="1:7" ht="15.75" x14ac:dyDescent="0.25">
      <c r="A95" s="2">
        <v>38</v>
      </c>
      <c r="B95" s="2">
        <v>13</v>
      </c>
      <c r="C95" s="9">
        <v>1</v>
      </c>
      <c r="D95">
        <v>1</v>
      </c>
    </row>
    <row r="96" spans="1:7" ht="15.75" x14ac:dyDescent="0.25">
      <c r="A96" s="2">
        <v>37</v>
      </c>
      <c r="B96" s="2">
        <v>11</v>
      </c>
      <c r="C96" s="9">
        <v>0</v>
      </c>
      <c r="D96">
        <v>0</v>
      </c>
    </row>
    <row r="97" spans="1:4" ht="15.75" x14ac:dyDescent="0.25">
      <c r="A97" s="2">
        <v>39</v>
      </c>
      <c r="B97" s="2">
        <v>18</v>
      </c>
      <c r="C97" s="9">
        <v>1</v>
      </c>
      <c r="D97">
        <v>1</v>
      </c>
    </row>
    <row r="98" spans="1:4" ht="15.75" x14ac:dyDescent="0.25">
      <c r="A98" s="2">
        <v>42</v>
      </c>
      <c r="B98" s="2">
        <v>15</v>
      </c>
      <c r="C98" s="9">
        <v>1</v>
      </c>
      <c r="D98">
        <v>1</v>
      </c>
    </row>
    <row r="99" spans="1:4" ht="15.75" x14ac:dyDescent="0.25">
      <c r="A99" s="2">
        <v>54</v>
      </c>
      <c r="B99" s="2">
        <v>8</v>
      </c>
      <c r="C99" s="9">
        <v>0</v>
      </c>
      <c r="D99">
        <v>0</v>
      </c>
    </row>
    <row r="100" spans="1:4" ht="15.75" x14ac:dyDescent="0.25">
      <c r="A100" s="2">
        <v>39</v>
      </c>
      <c r="B100" s="2">
        <v>9</v>
      </c>
      <c r="C100" s="9">
        <v>1</v>
      </c>
      <c r="D100">
        <v>0</v>
      </c>
    </row>
    <row r="101" spans="1:4" ht="15.75" x14ac:dyDescent="0.25">
      <c r="A101" s="2">
        <v>35</v>
      </c>
      <c r="B101" s="2">
        <v>16</v>
      </c>
      <c r="C101" s="9">
        <v>1</v>
      </c>
      <c r="D101">
        <v>1</v>
      </c>
    </row>
    <row r="102" spans="1:4" ht="15.75" x14ac:dyDescent="0.25">
      <c r="A102" s="2">
        <v>33</v>
      </c>
      <c r="B102" s="2">
        <v>1</v>
      </c>
      <c r="C102" s="9">
        <v>0</v>
      </c>
      <c r="D102">
        <v>0</v>
      </c>
    </row>
    <row r="103" spans="1:4" ht="15.75" x14ac:dyDescent="0.25">
      <c r="A103" s="2">
        <v>36</v>
      </c>
      <c r="B103" s="2">
        <v>7</v>
      </c>
      <c r="C103" s="9">
        <v>1</v>
      </c>
      <c r="D103">
        <v>1</v>
      </c>
    </row>
    <row r="104" spans="1:4" ht="15.75" x14ac:dyDescent="0.25">
      <c r="A104" s="2">
        <v>42</v>
      </c>
      <c r="B104" s="2">
        <v>7</v>
      </c>
      <c r="C104" s="9">
        <v>0</v>
      </c>
      <c r="D104">
        <v>0</v>
      </c>
    </row>
    <row r="105" spans="1:4" ht="15.75" x14ac:dyDescent="0.25">
      <c r="A105" s="2">
        <v>29</v>
      </c>
      <c r="B105" s="2">
        <v>10</v>
      </c>
      <c r="C105" s="9">
        <v>0</v>
      </c>
      <c r="D105">
        <v>1</v>
      </c>
    </row>
    <row r="106" spans="1:4" ht="15.75" x14ac:dyDescent="0.25">
      <c r="A106" s="2">
        <v>38</v>
      </c>
      <c r="B106" s="2">
        <v>4</v>
      </c>
      <c r="C106" s="9">
        <v>0</v>
      </c>
      <c r="D106">
        <v>0</v>
      </c>
    </row>
    <row r="107" spans="1:4" ht="15.75" x14ac:dyDescent="0.25">
      <c r="A107" s="2">
        <v>37</v>
      </c>
      <c r="B107" s="2">
        <v>9</v>
      </c>
      <c r="C107" s="9">
        <v>0</v>
      </c>
      <c r="D107">
        <v>0</v>
      </c>
    </row>
    <row r="108" spans="1:4" ht="15.75" x14ac:dyDescent="0.25">
      <c r="A108" s="2">
        <v>29</v>
      </c>
      <c r="B108" s="2">
        <v>7</v>
      </c>
      <c r="C108" s="9">
        <v>1</v>
      </c>
      <c r="D108">
        <v>0</v>
      </c>
    </row>
    <row r="109" spans="1:4" ht="15.75" x14ac:dyDescent="0.25">
      <c r="A109" s="2">
        <v>36</v>
      </c>
      <c r="B109" s="2">
        <v>10</v>
      </c>
      <c r="C109" s="9">
        <v>1</v>
      </c>
      <c r="D109">
        <v>0</v>
      </c>
    </row>
    <row r="110" spans="1:4" ht="15.75" x14ac:dyDescent="0.25">
      <c r="A110" s="2">
        <v>61</v>
      </c>
      <c r="B110" s="2">
        <v>8</v>
      </c>
      <c r="C110" s="9">
        <v>0</v>
      </c>
      <c r="D110">
        <v>0</v>
      </c>
    </row>
    <row r="111" spans="1:4" ht="15.75" x14ac:dyDescent="0.25">
      <c r="A111" s="2">
        <v>38</v>
      </c>
      <c r="B111" s="2">
        <v>8</v>
      </c>
      <c r="C111" s="9">
        <v>0</v>
      </c>
      <c r="D111">
        <v>0</v>
      </c>
    </row>
    <row r="112" spans="1:4" ht="15.75" x14ac:dyDescent="0.25">
      <c r="A112" s="2">
        <v>27</v>
      </c>
      <c r="B112" s="2">
        <v>10</v>
      </c>
      <c r="C112" s="9">
        <v>0</v>
      </c>
      <c r="D112">
        <v>1</v>
      </c>
    </row>
    <row r="113" spans="1:4" ht="15.75" x14ac:dyDescent="0.25">
      <c r="A113" s="2">
        <v>32</v>
      </c>
      <c r="B113" s="2">
        <v>10</v>
      </c>
      <c r="C113" s="9">
        <v>1</v>
      </c>
      <c r="D113">
        <v>0</v>
      </c>
    </row>
    <row r="114" spans="1:4" ht="15.75" x14ac:dyDescent="0.25">
      <c r="A114" s="2">
        <v>44</v>
      </c>
      <c r="B114" s="2">
        <v>16</v>
      </c>
      <c r="C114" s="9">
        <v>1</v>
      </c>
      <c r="D114">
        <v>1</v>
      </c>
    </row>
    <row r="115" spans="1:4" ht="15.75" x14ac:dyDescent="0.25">
      <c r="A115" s="2">
        <v>37</v>
      </c>
      <c r="B115" s="2">
        <v>6</v>
      </c>
      <c r="C115" s="9">
        <v>0</v>
      </c>
      <c r="D115">
        <v>0</v>
      </c>
    </row>
    <row r="116" spans="1:4" ht="15.75" x14ac:dyDescent="0.25">
      <c r="A116" s="2">
        <v>37</v>
      </c>
      <c r="B116" s="2">
        <v>13</v>
      </c>
      <c r="C116" s="9">
        <v>1</v>
      </c>
      <c r="D116">
        <v>1</v>
      </c>
    </row>
    <row r="117" spans="1:4" ht="15.75" x14ac:dyDescent="0.25">
      <c r="A117" s="2">
        <v>60</v>
      </c>
      <c r="B117" s="2">
        <v>9</v>
      </c>
      <c r="C117" s="9">
        <v>1</v>
      </c>
      <c r="D117">
        <v>0</v>
      </c>
    </row>
    <row r="118" spans="1:4" ht="15.75" x14ac:dyDescent="0.25">
      <c r="A118" s="2">
        <v>53</v>
      </c>
      <c r="B118" s="2">
        <v>12</v>
      </c>
      <c r="C118" s="9">
        <v>0</v>
      </c>
      <c r="D118">
        <v>0</v>
      </c>
    </row>
    <row r="119" spans="1:4" ht="15.75" x14ac:dyDescent="0.25">
      <c r="A119" s="2">
        <v>41</v>
      </c>
      <c r="B119" s="2">
        <v>7</v>
      </c>
      <c r="C119" s="9">
        <v>0</v>
      </c>
      <c r="D119">
        <v>1</v>
      </c>
    </row>
    <row r="120" spans="1:4" ht="15.75" x14ac:dyDescent="0.25">
      <c r="A120" s="2">
        <v>39</v>
      </c>
      <c r="B120" s="2">
        <v>13</v>
      </c>
      <c r="C120" s="9">
        <v>0</v>
      </c>
      <c r="D120">
        <v>0</v>
      </c>
    </row>
    <row r="121" spans="1:4" ht="15.75" x14ac:dyDescent="0.25">
      <c r="A121" s="2">
        <v>44</v>
      </c>
      <c r="B121" s="2">
        <v>10</v>
      </c>
      <c r="C121" s="9">
        <v>0</v>
      </c>
      <c r="D121">
        <v>0</v>
      </c>
    </row>
    <row r="122" spans="1:4" ht="15.75" x14ac:dyDescent="0.25">
      <c r="A122" s="2">
        <v>45</v>
      </c>
      <c r="B122" s="2">
        <v>6</v>
      </c>
      <c r="C122" s="9">
        <v>0</v>
      </c>
      <c r="D122">
        <v>0</v>
      </c>
    </row>
    <row r="123" spans="1:4" ht="15.75" x14ac:dyDescent="0.25">
      <c r="A123" s="2">
        <v>38</v>
      </c>
      <c r="B123" s="2">
        <v>15</v>
      </c>
      <c r="C123" s="9">
        <v>1</v>
      </c>
      <c r="D123">
        <v>1</v>
      </c>
    </row>
    <row r="124" spans="1:4" ht="15.75" x14ac:dyDescent="0.25">
      <c r="A124" s="2">
        <v>36</v>
      </c>
      <c r="B124" s="2">
        <v>8</v>
      </c>
      <c r="C124" s="9">
        <v>1</v>
      </c>
      <c r="D124">
        <v>1</v>
      </c>
    </row>
    <row r="125" spans="1:4" ht="15.75" x14ac:dyDescent="0.25">
      <c r="A125" s="2">
        <v>30</v>
      </c>
      <c r="B125" s="2">
        <v>12</v>
      </c>
      <c r="C125" s="9">
        <v>1</v>
      </c>
      <c r="D125">
        <v>1</v>
      </c>
    </row>
    <row r="126" spans="1:4" ht="15.75" x14ac:dyDescent="0.25">
      <c r="A126" s="2">
        <v>34</v>
      </c>
      <c r="B126" s="2">
        <v>11</v>
      </c>
      <c r="C126" s="9">
        <v>1</v>
      </c>
      <c r="D126">
        <v>1</v>
      </c>
    </row>
    <row r="127" spans="1:4" ht="15.75" x14ac:dyDescent="0.25">
      <c r="A127" s="2">
        <v>47</v>
      </c>
      <c r="B127" s="2">
        <v>13</v>
      </c>
      <c r="C127" s="9">
        <v>1</v>
      </c>
      <c r="D127">
        <v>1</v>
      </c>
    </row>
    <row r="128" spans="1:4" ht="15.75" x14ac:dyDescent="0.25">
      <c r="A128" s="2">
        <v>33</v>
      </c>
      <c r="B128" s="2">
        <v>8</v>
      </c>
      <c r="C128" s="9">
        <v>1</v>
      </c>
      <c r="D128">
        <v>1</v>
      </c>
    </row>
    <row r="129" spans="1:4" ht="15.75" x14ac:dyDescent="0.25">
      <c r="A129" s="2">
        <v>37</v>
      </c>
      <c r="B129" s="2">
        <v>10</v>
      </c>
      <c r="C129" s="9">
        <v>0</v>
      </c>
      <c r="D129">
        <v>0</v>
      </c>
    </row>
    <row r="130" spans="1:4" ht="15.75" x14ac:dyDescent="0.25">
      <c r="A130" s="2">
        <v>28</v>
      </c>
      <c r="B130" s="2">
        <v>10</v>
      </c>
      <c r="C130" s="9">
        <v>0</v>
      </c>
      <c r="D130">
        <v>0</v>
      </c>
    </row>
    <row r="131" spans="1:4" ht="15.75" x14ac:dyDescent="0.25">
      <c r="A131" s="2">
        <v>42</v>
      </c>
      <c r="B131" s="2">
        <v>5</v>
      </c>
      <c r="C131" s="9">
        <v>0</v>
      </c>
      <c r="D131">
        <v>0</v>
      </c>
    </row>
    <row r="132" spans="1:4" ht="15.75" x14ac:dyDescent="0.25">
      <c r="A132" s="2">
        <v>49</v>
      </c>
      <c r="B132" s="2">
        <v>12</v>
      </c>
      <c r="C132" s="9">
        <v>0</v>
      </c>
      <c r="D132">
        <v>1</v>
      </c>
    </row>
    <row r="133" spans="1:4" ht="15.75" x14ac:dyDescent="0.25">
      <c r="A133" s="2">
        <v>42</v>
      </c>
      <c r="B133" s="2">
        <v>8</v>
      </c>
      <c r="C133" s="9">
        <v>1</v>
      </c>
      <c r="D133">
        <v>0</v>
      </c>
    </row>
    <row r="134" spans="1:4" ht="15.75" x14ac:dyDescent="0.25">
      <c r="A134" s="2">
        <v>40</v>
      </c>
      <c r="B134" s="2">
        <v>1</v>
      </c>
      <c r="C134" s="9">
        <v>0</v>
      </c>
      <c r="D134">
        <v>0</v>
      </c>
    </row>
    <row r="135" spans="1:4" ht="15.75" x14ac:dyDescent="0.25">
      <c r="A135" s="2">
        <v>32</v>
      </c>
      <c r="B135" s="2">
        <v>9</v>
      </c>
      <c r="C135" s="9">
        <v>1</v>
      </c>
      <c r="D135">
        <v>0</v>
      </c>
    </row>
    <row r="136" spans="1:4" ht="15.75" x14ac:dyDescent="0.25">
      <c r="A136" s="2">
        <v>34</v>
      </c>
      <c r="B136" s="2">
        <v>9</v>
      </c>
      <c r="C136" s="9">
        <v>0</v>
      </c>
      <c r="D136">
        <v>0</v>
      </c>
    </row>
    <row r="137" spans="1:4" ht="15.75" x14ac:dyDescent="0.25">
      <c r="A137" s="2">
        <v>40</v>
      </c>
      <c r="B137" s="2">
        <v>7</v>
      </c>
      <c r="C137" s="9">
        <v>1</v>
      </c>
      <c r="D137">
        <v>1</v>
      </c>
    </row>
    <row r="138" spans="1:4" ht="15.75" x14ac:dyDescent="0.25">
      <c r="A138" s="2">
        <v>49</v>
      </c>
      <c r="B138" s="2">
        <v>19</v>
      </c>
      <c r="C138" s="9">
        <v>0</v>
      </c>
      <c r="D138">
        <v>1</v>
      </c>
    </row>
    <row r="139" spans="1:4" ht="15.75" x14ac:dyDescent="0.25">
      <c r="A139" s="2">
        <v>33</v>
      </c>
      <c r="B139" s="2">
        <v>12</v>
      </c>
      <c r="C139" s="9">
        <v>0</v>
      </c>
      <c r="D139">
        <v>0</v>
      </c>
    </row>
    <row r="140" spans="1:4" ht="15.75" x14ac:dyDescent="0.25">
      <c r="A140" s="2">
        <v>40</v>
      </c>
      <c r="B140" s="2">
        <v>8</v>
      </c>
      <c r="C140" s="9">
        <v>1</v>
      </c>
      <c r="D140">
        <v>1</v>
      </c>
    </row>
    <row r="141" spans="1:4" ht="15.75" x14ac:dyDescent="0.25">
      <c r="A141" s="2">
        <v>45</v>
      </c>
      <c r="B141" s="2">
        <v>6</v>
      </c>
      <c r="C141" s="9">
        <v>1</v>
      </c>
      <c r="D141">
        <v>0</v>
      </c>
    </row>
    <row r="142" spans="1:4" ht="15.75" x14ac:dyDescent="0.25">
      <c r="A142" s="2">
        <v>46</v>
      </c>
      <c r="B142" s="2">
        <v>6</v>
      </c>
      <c r="C142" s="9">
        <v>0</v>
      </c>
      <c r="D142">
        <v>0</v>
      </c>
    </row>
    <row r="143" spans="1:4" ht="15.75" x14ac:dyDescent="0.25">
      <c r="A143" s="2">
        <v>30</v>
      </c>
      <c r="B143" s="2">
        <v>10</v>
      </c>
      <c r="C143" s="9">
        <v>1</v>
      </c>
      <c r="D143">
        <v>1</v>
      </c>
    </row>
    <row r="144" spans="1:4" ht="15.75" x14ac:dyDescent="0.25">
      <c r="A144" s="2">
        <v>30</v>
      </c>
      <c r="B144" s="2">
        <v>12</v>
      </c>
      <c r="C144" s="9">
        <v>1</v>
      </c>
      <c r="D144">
        <v>1</v>
      </c>
    </row>
    <row r="145" spans="1:4" ht="15.75" x14ac:dyDescent="0.25">
      <c r="A145" s="2">
        <v>31</v>
      </c>
      <c r="B145" s="2">
        <v>8</v>
      </c>
      <c r="C145" s="9">
        <v>1</v>
      </c>
      <c r="D145">
        <v>1</v>
      </c>
    </row>
    <row r="146" spans="1:4" ht="15.75" x14ac:dyDescent="0.25">
      <c r="A146" s="2">
        <v>46</v>
      </c>
      <c r="B146" s="2">
        <v>6</v>
      </c>
      <c r="C146" s="9">
        <v>0</v>
      </c>
      <c r="D146">
        <v>0</v>
      </c>
    </row>
    <row r="147" spans="1:4" ht="15.75" x14ac:dyDescent="0.25">
      <c r="A147" s="2">
        <v>42</v>
      </c>
      <c r="B147" s="2">
        <v>9</v>
      </c>
      <c r="C147" s="9">
        <v>1</v>
      </c>
      <c r="D147">
        <v>1</v>
      </c>
    </row>
    <row r="148" spans="1:4" ht="15.75" x14ac:dyDescent="0.25">
      <c r="A148" s="2">
        <v>43</v>
      </c>
      <c r="B148" s="2">
        <v>10</v>
      </c>
      <c r="C148" s="9">
        <v>0</v>
      </c>
      <c r="D148">
        <v>0</v>
      </c>
    </row>
    <row r="149" spans="1:4" ht="15.75" x14ac:dyDescent="0.25">
      <c r="A149" s="2">
        <v>39</v>
      </c>
      <c r="B149" s="2">
        <v>8</v>
      </c>
      <c r="C149" s="9">
        <v>1</v>
      </c>
      <c r="D149">
        <v>0</v>
      </c>
    </row>
    <row r="150" spans="1:4" ht="15.75" x14ac:dyDescent="0.25">
      <c r="A150" s="2">
        <v>52</v>
      </c>
      <c r="B150" s="2">
        <v>10</v>
      </c>
      <c r="C150" s="9">
        <v>0</v>
      </c>
      <c r="D150">
        <v>0</v>
      </c>
    </row>
    <row r="151" spans="1:4" ht="15.75" x14ac:dyDescent="0.25">
      <c r="A151" s="2">
        <v>35</v>
      </c>
      <c r="B151" s="2">
        <v>8</v>
      </c>
      <c r="C151" s="9">
        <v>1</v>
      </c>
      <c r="D151">
        <v>0</v>
      </c>
    </row>
  </sheetData>
  <mergeCells count="3">
    <mergeCell ref="G28:G39"/>
    <mergeCell ref="H28:H39"/>
    <mergeCell ref="J23:Q27"/>
  </mergeCells>
  <conditionalFormatting sqref="J4:J7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CC05-A4A3-0C49-9100-08EDC5AB1393}">
  <dimension ref="A11:P66"/>
  <sheetViews>
    <sheetView topLeftCell="B37" workbookViewId="0">
      <selection activeCell="I65" sqref="I65"/>
    </sheetView>
  </sheetViews>
  <sheetFormatPr defaultColWidth="11.42578125" defaultRowHeight="15" x14ac:dyDescent="0.25"/>
  <cols>
    <col min="2" max="2" width="22" customWidth="1"/>
  </cols>
  <sheetData>
    <row r="11" spans="1:16" x14ac:dyDescent="0.25">
      <c r="A11" s="120" t="s">
        <v>115</v>
      </c>
      <c r="B11" s="120">
        <v>0.41709881299147727</v>
      </c>
    </row>
    <row r="12" spans="1:16" x14ac:dyDescent="0.25">
      <c r="A12" s="120" t="s">
        <v>20</v>
      </c>
      <c r="B12" s="120">
        <v>-0.12919809093584514</v>
      </c>
      <c r="O12" s="120" t="s">
        <v>140</v>
      </c>
      <c r="P12" s="120">
        <f>$B$11+($B$12*C20)+(B20*$B$13)+($B$14*1)</f>
        <v>-1.7372023840479376</v>
      </c>
    </row>
    <row r="13" spans="1:16" x14ac:dyDescent="0.25">
      <c r="A13" s="120" t="s">
        <v>21</v>
      </c>
      <c r="B13" s="120">
        <v>0.37600687055690823</v>
      </c>
      <c r="O13" s="120" t="s">
        <v>141</v>
      </c>
      <c r="P13" s="120">
        <f>EXP(P12)</f>
        <v>0.17601212679946721</v>
      </c>
    </row>
    <row r="14" spans="1:16" x14ac:dyDescent="0.25">
      <c r="A14" s="120" t="s">
        <v>19</v>
      </c>
      <c r="B14" s="120">
        <v>0.96962778992212262</v>
      </c>
      <c r="O14" s="120" t="s">
        <v>142</v>
      </c>
      <c r="P14" s="120">
        <f>P13/(1+P13)</f>
        <v>0.14966863248127091</v>
      </c>
    </row>
    <row r="19" spans="2:11" x14ac:dyDescent="0.25">
      <c r="B19" s="87" t="s">
        <v>21</v>
      </c>
      <c r="C19" s="88" t="s">
        <v>20</v>
      </c>
      <c r="D19" s="88" t="s">
        <v>138</v>
      </c>
      <c r="E19" s="88" t="s">
        <v>139</v>
      </c>
      <c r="F19" s="89" t="s">
        <v>20</v>
      </c>
      <c r="G19" s="89" t="s">
        <v>138</v>
      </c>
      <c r="H19" s="89" t="s">
        <v>139</v>
      </c>
      <c r="I19" s="90" t="s">
        <v>20</v>
      </c>
      <c r="J19" s="90" t="s">
        <v>138</v>
      </c>
      <c r="K19" s="90" t="s">
        <v>139</v>
      </c>
    </row>
    <row r="20" spans="2:11" x14ac:dyDescent="0.25">
      <c r="B20" s="84">
        <v>2</v>
      </c>
      <c r="C20" s="66">
        <v>30</v>
      </c>
      <c r="D20" s="67">
        <f>(EXP($B$11+($B$12*C20)+(B20*$B$13)+($B$14*1)))/(1+EXP($B$11+($B$12*C20)+(B20*$B$13)+($B$14*1)))</f>
        <v>0.14966863248127091</v>
      </c>
      <c r="E20" s="68">
        <f>(EXP($B$11+($B$12*C20)+(B20*$B$13)+($B$14*0)))/(1+EXP($B$11+($B$12*C20)+(B20*$B$13)+($B$14*0)))</f>
        <v>6.2571524132757503E-2</v>
      </c>
      <c r="F20" s="72">
        <v>35</v>
      </c>
      <c r="G20" s="73">
        <f>(EXP($B$11+($B$12*F20)+(B20*$B$13)+($B$14*1)))/(1+EXP($B$11+($B$12*F20)+(B20*$B$13)+($B$14*1)))</f>
        <v>8.4463338005433028E-2</v>
      </c>
      <c r="H20" s="74">
        <f>(EXP($B$11+($B$12*F20)+(B20*$B$13)+($B$14*0)))/(1+EXP($B$11+($B$12*F20)+(B20*$B$13)+($B$14*0)))</f>
        <v>3.3802920392830012E-2</v>
      </c>
      <c r="I20" s="78">
        <v>40</v>
      </c>
      <c r="J20" s="79">
        <f>(EXP($B$11+($B$12*I20)+(B20*$B$13)+($B$14*1)))/(1+EXP($B$11+($B$12*I20)+(B20*$B$13)+($B$14*1)))</f>
        <v>4.612474656823249E-2</v>
      </c>
      <c r="K20" s="80">
        <f>(EXP($B$11+($B$12*I20)+(B20*$B$13)+($B$14*0)))/(1+EXP($B$11+($B$12*I20)+(B20*$B$13)+($B$14*0)))</f>
        <v>1.8007221486660393E-2</v>
      </c>
    </row>
    <row r="21" spans="2:11" x14ac:dyDescent="0.25">
      <c r="B21" s="85">
        <v>3</v>
      </c>
      <c r="C21" s="66">
        <v>30</v>
      </c>
      <c r="D21" s="67">
        <f t="shared" ref="D21:D34" si="0">(EXP($B$11+($B$12*C21)+(B21*$B$13)+($B$14*1)))/(1+EXP($B$11+($B$12*C21)+(B21*$B$13)+($B$14*1)))</f>
        <v>0.20404606871905562</v>
      </c>
      <c r="E21" s="68">
        <f t="shared" ref="E21:E34" si="1">(EXP($B$11+($B$12*C21)+(B21*$B$13)+($B$14*0)))/(1+EXP($B$11+($B$12*C21)+(B21*$B$13)+($B$14*0)))</f>
        <v>8.8602157487584834E-2</v>
      </c>
      <c r="F21" s="72">
        <v>35</v>
      </c>
      <c r="G21" s="73">
        <f t="shared" ref="G21:G34" si="2">(EXP($B$11+($B$12*F21)+(B21*$B$13)+($B$14*1)))/(1+EXP($B$11+($B$12*F21)+(B21*$B$13)+($B$14*1)))</f>
        <v>0.11845050361160399</v>
      </c>
      <c r="H21" s="74">
        <f t="shared" ref="H21:H34" si="3">(EXP($B$11+($B$12*F21)+(B21*$B$13)+($B$14*0)))/(1+EXP($B$11+($B$12*F21)+(B21*$B$13)+($B$14*0)))</f>
        <v>4.8484410470328559E-2</v>
      </c>
      <c r="I21" s="78">
        <v>40</v>
      </c>
      <c r="J21" s="79">
        <f t="shared" ref="J21:J34" si="4">(EXP($B$11+($B$12*I21)+(B21*$B$13)+($B$14*1)))/(1+EXP($B$11+($B$12*I21)+(B21*$B$13)+($B$14*1)))</f>
        <v>6.5793502075167765E-2</v>
      </c>
      <c r="K21" s="80">
        <f t="shared" ref="K21:K34" si="5">(EXP($B$11+($B$12*I21)+(B21*$B$13)+($B$14*0)))/(1+EXP($B$11+($B$12*I21)+(B21*$B$13)+($B$14*0)))</f>
        <v>2.6012932369738541E-2</v>
      </c>
    </row>
    <row r="22" spans="2:11" x14ac:dyDescent="0.25">
      <c r="B22" s="84">
        <v>4</v>
      </c>
      <c r="C22" s="66">
        <v>30</v>
      </c>
      <c r="D22" s="67">
        <f t="shared" si="0"/>
        <v>0.27186345755652047</v>
      </c>
      <c r="E22" s="68">
        <f t="shared" si="1"/>
        <v>0.12402912421264335</v>
      </c>
      <c r="F22" s="72">
        <v>35</v>
      </c>
      <c r="G22" s="73">
        <f t="shared" si="2"/>
        <v>0.16366890068992324</v>
      </c>
      <c r="H22" s="74">
        <f t="shared" si="3"/>
        <v>6.9086508484267117E-2</v>
      </c>
      <c r="I22" s="78">
        <v>40</v>
      </c>
      <c r="J22" s="79">
        <f t="shared" si="4"/>
        <v>9.3031501844409586E-2</v>
      </c>
      <c r="K22" s="80">
        <f t="shared" si="5"/>
        <v>3.7442141021040536E-2</v>
      </c>
    </row>
    <row r="23" spans="2:11" x14ac:dyDescent="0.25">
      <c r="B23" s="84">
        <v>5</v>
      </c>
      <c r="C23" s="66">
        <v>30</v>
      </c>
      <c r="D23" s="67">
        <f t="shared" si="0"/>
        <v>0.3522458692878066</v>
      </c>
      <c r="E23" s="68">
        <f t="shared" si="1"/>
        <v>0.17096414310795496</v>
      </c>
      <c r="F23" s="72">
        <v>35</v>
      </c>
      <c r="G23" s="73">
        <f t="shared" si="2"/>
        <v>0.22180608585804518</v>
      </c>
      <c r="H23" s="74">
        <f t="shared" si="3"/>
        <v>9.7545440194790278E-2</v>
      </c>
      <c r="I23" s="78">
        <v>40</v>
      </c>
      <c r="J23" s="79">
        <f t="shared" si="4"/>
        <v>0.12997693832672699</v>
      </c>
      <c r="K23" s="80">
        <f t="shared" si="5"/>
        <v>5.36165278998567E-2</v>
      </c>
    </row>
    <row r="24" spans="2:11" x14ac:dyDescent="0.25">
      <c r="B24" s="84">
        <v>6</v>
      </c>
      <c r="C24" s="66">
        <v>30</v>
      </c>
      <c r="D24" s="67">
        <f t="shared" si="0"/>
        <v>0.44196896811090997</v>
      </c>
      <c r="E24" s="68">
        <f t="shared" si="1"/>
        <v>0.23097700849473601</v>
      </c>
      <c r="F24" s="72">
        <v>35</v>
      </c>
      <c r="G24" s="73">
        <f t="shared" si="2"/>
        <v>0.29335076739768973</v>
      </c>
      <c r="H24" s="74">
        <f t="shared" si="3"/>
        <v>0.13601465772039489</v>
      </c>
      <c r="I24" s="78">
        <v>40</v>
      </c>
      <c r="J24" s="79">
        <f t="shared" si="4"/>
        <v>0.17870355432638674</v>
      </c>
      <c r="K24" s="80">
        <f t="shared" si="5"/>
        <v>7.6224679016425753E-2</v>
      </c>
    </row>
    <row r="25" spans="2:11" x14ac:dyDescent="0.25">
      <c r="B25" s="84">
        <v>7</v>
      </c>
      <c r="C25" s="66">
        <v>30</v>
      </c>
      <c r="D25" s="67">
        <f t="shared" si="0"/>
        <v>0.53564740929916244</v>
      </c>
      <c r="E25" s="68">
        <f t="shared" si="1"/>
        <v>0.30432300288304553</v>
      </c>
      <c r="F25" s="72">
        <v>35</v>
      </c>
      <c r="G25" s="73">
        <f t="shared" si="2"/>
        <v>0.37679870047653324</v>
      </c>
      <c r="H25" s="74">
        <f t="shared" si="3"/>
        <v>0.18651948312009378</v>
      </c>
      <c r="I25" s="78">
        <v>40</v>
      </c>
      <c r="J25" s="79">
        <f t="shared" si="4"/>
        <v>0.24064456685266472</v>
      </c>
      <c r="K25" s="80">
        <f t="shared" si="5"/>
        <v>0.10728517292754648</v>
      </c>
    </row>
    <row r="26" spans="2:11" x14ac:dyDescent="0.25">
      <c r="B26" s="84">
        <v>8</v>
      </c>
      <c r="C26" s="66">
        <v>30</v>
      </c>
      <c r="D26" s="67">
        <f t="shared" si="0"/>
        <v>0.62687620804231603</v>
      </c>
      <c r="E26" s="68">
        <f t="shared" si="1"/>
        <v>0.38917320235185499</v>
      </c>
      <c r="F26" s="72">
        <v>35</v>
      </c>
      <c r="G26" s="73">
        <f t="shared" si="2"/>
        <v>0.46825485469104561</v>
      </c>
      <c r="H26" s="74">
        <f t="shared" si="3"/>
        <v>0.25034382308069697</v>
      </c>
      <c r="I26" s="78">
        <v>40</v>
      </c>
      <c r="J26" s="79">
        <f t="shared" si="4"/>
        <v>0.31579980567867133</v>
      </c>
      <c r="K26" s="80">
        <f t="shared" si="5"/>
        <v>0.14896145248087436</v>
      </c>
    </row>
    <row r="27" spans="2:11" x14ac:dyDescent="0.25">
      <c r="B27" s="84">
        <v>9</v>
      </c>
      <c r="C27" s="66">
        <v>30</v>
      </c>
      <c r="D27" s="67">
        <f t="shared" si="0"/>
        <v>0.70988914383990787</v>
      </c>
      <c r="E27" s="68">
        <f t="shared" si="1"/>
        <v>0.4813131877848052</v>
      </c>
      <c r="F27" s="72">
        <v>35</v>
      </c>
      <c r="G27" s="73">
        <f t="shared" si="2"/>
        <v>0.5618947201420722</v>
      </c>
      <c r="H27" s="74">
        <f t="shared" si="3"/>
        <v>0.32722288820293388</v>
      </c>
      <c r="I27" s="78">
        <v>40</v>
      </c>
      <c r="J27" s="79">
        <f t="shared" si="4"/>
        <v>0.40200083317040808</v>
      </c>
      <c r="K27" s="80">
        <f t="shared" si="5"/>
        <v>0.20314333765455828</v>
      </c>
    </row>
    <row r="28" spans="2:11" x14ac:dyDescent="0.25">
      <c r="B28" s="84">
        <v>10</v>
      </c>
      <c r="C28" s="66">
        <v>30</v>
      </c>
      <c r="D28" s="67">
        <f t="shared" si="0"/>
        <v>0.78088866068447915</v>
      </c>
      <c r="E28" s="68">
        <f t="shared" si="1"/>
        <v>0.57474189969174261</v>
      </c>
      <c r="F28" s="72">
        <v>35</v>
      </c>
      <c r="G28" s="73">
        <f t="shared" si="2"/>
        <v>0.65132355390923979</v>
      </c>
      <c r="H28" s="74">
        <f t="shared" si="3"/>
        <v>0.41465230672863679</v>
      </c>
      <c r="I28" s="78">
        <v>40</v>
      </c>
      <c r="J28" s="79">
        <f t="shared" si="4"/>
        <v>0.49471811424967321</v>
      </c>
      <c r="K28" s="80">
        <f t="shared" si="5"/>
        <v>0.27076275588807003</v>
      </c>
    </row>
    <row r="29" spans="2:11" x14ac:dyDescent="0.25">
      <c r="B29" s="84">
        <v>11</v>
      </c>
      <c r="C29" s="66">
        <v>30</v>
      </c>
      <c r="D29" s="67">
        <f t="shared" si="0"/>
        <v>0.83846614437204781</v>
      </c>
      <c r="E29" s="68">
        <f t="shared" si="1"/>
        <v>0.66312055303147499</v>
      </c>
      <c r="F29" s="72">
        <v>35</v>
      </c>
      <c r="G29" s="73">
        <f t="shared" si="2"/>
        <v>0.73122939935989917</v>
      </c>
      <c r="H29" s="74">
        <f t="shared" si="3"/>
        <v>0.5078096664064089</v>
      </c>
      <c r="I29" s="78">
        <v>40</v>
      </c>
      <c r="J29" s="79">
        <f t="shared" si="4"/>
        <v>0.58780011050350001</v>
      </c>
      <c r="K29" s="80">
        <f t="shared" si="5"/>
        <v>0.35097659285435662</v>
      </c>
    </row>
    <row r="30" spans="2:11" x14ac:dyDescent="0.25">
      <c r="B30" s="84">
        <v>12</v>
      </c>
      <c r="C30" s="66">
        <v>30</v>
      </c>
      <c r="D30" s="67">
        <f t="shared" si="0"/>
        <v>0.88317706776770766</v>
      </c>
      <c r="E30" s="68">
        <f t="shared" si="1"/>
        <v>0.74139630105449139</v>
      </c>
      <c r="F30" s="72">
        <v>35</v>
      </c>
      <c r="G30" s="73">
        <f t="shared" si="2"/>
        <v>0.79848878206770457</v>
      </c>
      <c r="H30" s="74">
        <f t="shared" si="3"/>
        <v>0.60042783611960571</v>
      </c>
      <c r="I30" s="78">
        <v>40</v>
      </c>
      <c r="J30" s="79">
        <f t="shared" si="4"/>
        <v>0.67499954010644703</v>
      </c>
      <c r="K30" s="80">
        <f t="shared" si="5"/>
        <v>0.44059629519940352</v>
      </c>
    </row>
    <row r="31" spans="2:11" x14ac:dyDescent="0.25">
      <c r="B31" s="84">
        <v>13</v>
      </c>
      <c r="C31" s="66">
        <v>30</v>
      </c>
      <c r="D31" s="67">
        <f t="shared" si="0"/>
        <v>0.91674133840169325</v>
      </c>
      <c r="E31" s="68">
        <f t="shared" si="1"/>
        <v>0.80678371345304301</v>
      </c>
      <c r="F31" s="72">
        <v>35</v>
      </c>
      <c r="G31" s="73">
        <f t="shared" si="2"/>
        <v>0.85231603062404449</v>
      </c>
      <c r="H31" s="74">
        <f t="shared" si="3"/>
        <v>0.68638120529854829</v>
      </c>
      <c r="I31" s="78">
        <v>40</v>
      </c>
      <c r="J31" s="79">
        <f t="shared" si="4"/>
        <v>0.75154928301976676</v>
      </c>
      <c r="K31" s="80">
        <f t="shared" si="5"/>
        <v>0.53426234380562587</v>
      </c>
    </row>
    <row r="32" spans="2:11" x14ac:dyDescent="0.25">
      <c r="B32" s="84">
        <v>14</v>
      </c>
      <c r="C32" s="66">
        <v>30</v>
      </c>
      <c r="D32" s="67">
        <f t="shared" si="0"/>
        <v>0.94130319864089251</v>
      </c>
      <c r="E32" s="68">
        <f t="shared" si="1"/>
        <v>0.85878708889634847</v>
      </c>
      <c r="F32" s="72">
        <v>35</v>
      </c>
      <c r="G32" s="73">
        <f t="shared" si="2"/>
        <v>0.89367954896725577</v>
      </c>
      <c r="H32" s="74">
        <f t="shared" si="3"/>
        <v>0.76119855745774412</v>
      </c>
      <c r="I32" s="78">
        <v>40</v>
      </c>
      <c r="J32" s="79">
        <f t="shared" si="4"/>
        <v>0.81501008137521624</v>
      </c>
      <c r="K32" s="80">
        <f t="shared" si="5"/>
        <v>0.62557304474060871</v>
      </c>
    </row>
    <row r="33" spans="2:11" x14ac:dyDescent="0.25">
      <c r="B33" s="84">
        <v>15</v>
      </c>
      <c r="C33" s="66">
        <v>30</v>
      </c>
      <c r="D33" s="67">
        <f t="shared" si="0"/>
        <v>0.95894365521651603</v>
      </c>
      <c r="E33" s="68">
        <f t="shared" si="1"/>
        <v>0.89855390664749824</v>
      </c>
      <c r="F33" s="72">
        <v>35</v>
      </c>
      <c r="G33" s="73">
        <f t="shared" si="2"/>
        <v>0.9244843692293454</v>
      </c>
      <c r="H33" s="74">
        <f t="shared" si="3"/>
        <v>0.82277587884316639</v>
      </c>
      <c r="I33" s="78">
        <v>40</v>
      </c>
      <c r="J33" s="79">
        <f t="shared" si="4"/>
        <v>0.86516938525636178</v>
      </c>
      <c r="K33" s="80">
        <f t="shared" si="5"/>
        <v>0.70874120292876674</v>
      </c>
    </row>
    <row r="34" spans="2:11" x14ac:dyDescent="0.25">
      <c r="B34" s="84">
        <v>16</v>
      </c>
      <c r="C34" s="66">
        <v>30</v>
      </c>
      <c r="D34" s="67">
        <f t="shared" si="0"/>
        <v>0.97144336892482752</v>
      </c>
      <c r="E34" s="68">
        <f t="shared" si="1"/>
        <v>0.92806013795067721</v>
      </c>
      <c r="F34" s="72">
        <v>35</v>
      </c>
      <c r="G34" s="73">
        <f t="shared" si="2"/>
        <v>0.94689430728440005</v>
      </c>
      <c r="H34" s="74">
        <f t="shared" si="3"/>
        <v>0.87116238247458244</v>
      </c>
      <c r="I34" s="78">
        <v>40</v>
      </c>
      <c r="J34" s="79">
        <f t="shared" si="4"/>
        <v>0.90334118362182036</v>
      </c>
      <c r="K34" s="80">
        <f t="shared" si="5"/>
        <v>0.77993456727860078</v>
      </c>
    </row>
    <row r="35" spans="2:11" ht="15.75" thickBot="1" x14ac:dyDescent="0.3">
      <c r="B35" s="86"/>
      <c r="C35" s="69"/>
      <c r="D35" s="70"/>
      <c r="E35" s="71"/>
      <c r="F35" s="75"/>
      <c r="G35" s="76"/>
      <c r="H35" s="77"/>
      <c r="I35" s="81"/>
      <c r="J35" s="82"/>
      <c r="K35" s="83"/>
    </row>
    <row r="58" spans="2:9" x14ac:dyDescent="0.25">
      <c r="B58" s="110" t="s">
        <v>273</v>
      </c>
    </row>
    <row r="59" spans="2:9" x14ac:dyDescent="0.25">
      <c r="B59" s="110" t="s">
        <v>272</v>
      </c>
    </row>
    <row r="64" spans="2:9" x14ac:dyDescent="0.25">
      <c r="I64" s="110" t="s">
        <v>270</v>
      </c>
    </row>
    <row r="65" spans="9:9" x14ac:dyDescent="0.25">
      <c r="I65" s="110" t="s">
        <v>271</v>
      </c>
    </row>
    <row r="66" spans="9:9" x14ac:dyDescent="0.25">
      <c r="I66" s="110" t="s">
        <v>272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A1D9-C685-4468-B86E-6531F52C823D}">
  <dimension ref="A1:U42"/>
  <sheetViews>
    <sheetView workbookViewId="0">
      <selection activeCell="K21" sqref="K21"/>
    </sheetView>
  </sheetViews>
  <sheetFormatPr defaultColWidth="9" defaultRowHeight="15.75" x14ac:dyDescent="0.25"/>
  <cols>
    <col min="1" max="1" width="11.7109375" style="10" bestFit="1" customWidth="1"/>
    <col min="2" max="3" width="11.7109375" style="10" customWidth="1"/>
    <col min="4" max="4" width="17" style="10" customWidth="1"/>
    <col min="5" max="5" width="13.42578125" style="10" customWidth="1"/>
    <col min="6" max="7" width="15.140625" style="10" customWidth="1"/>
    <col min="8" max="8" width="14" style="10" customWidth="1"/>
    <col min="9" max="9" width="16.42578125" style="10" customWidth="1"/>
    <col min="10" max="10" width="15" style="10" customWidth="1"/>
    <col min="11" max="11" width="14.85546875" style="10" customWidth="1"/>
    <col min="12" max="12" width="14.28515625" style="10" customWidth="1"/>
    <col min="13" max="13" width="13" style="10" customWidth="1"/>
    <col min="14" max="14" width="10.85546875" style="10" customWidth="1"/>
    <col min="15" max="16384" width="9" style="10"/>
  </cols>
  <sheetData>
    <row r="1" spans="1:21" ht="16.5" thickBot="1" x14ac:dyDescent="0.3">
      <c r="A1" s="91" t="s">
        <v>8</v>
      </c>
      <c r="B1" s="92"/>
      <c r="C1" s="92" t="s">
        <v>9</v>
      </c>
      <c r="D1" s="92" t="s">
        <v>10</v>
      </c>
      <c r="E1" s="93" t="s">
        <v>126</v>
      </c>
      <c r="F1" s="93" t="s">
        <v>127</v>
      </c>
      <c r="G1" s="93" t="s">
        <v>128</v>
      </c>
      <c r="H1" s="93" t="s">
        <v>129</v>
      </c>
      <c r="I1" s="93" t="s">
        <v>130</v>
      </c>
      <c r="J1" s="93" t="s">
        <v>131</v>
      </c>
      <c r="K1" s="93" t="s">
        <v>132</v>
      </c>
      <c r="L1" s="93" t="s">
        <v>133</v>
      </c>
      <c r="M1" s="93" t="s">
        <v>134</v>
      </c>
      <c r="N1" s="94" t="s">
        <v>176</v>
      </c>
      <c r="P1" s="101" t="s">
        <v>9</v>
      </c>
      <c r="Q1" s="102">
        <v>1</v>
      </c>
      <c r="R1" s="102">
        <v>2</v>
      </c>
      <c r="S1" s="102">
        <v>3</v>
      </c>
      <c r="T1" s="103">
        <v>4</v>
      </c>
    </row>
    <row r="2" spans="1:21" ht="16.5" thickTop="1" x14ac:dyDescent="0.25">
      <c r="A2" s="95">
        <v>1</v>
      </c>
      <c r="B2" s="96">
        <v>2017</v>
      </c>
      <c r="C2" s="96">
        <v>1</v>
      </c>
      <c r="D2" s="96">
        <v>554</v>
      </c>
      <c r="E2" s="96"/>
      <c r="F2" s="96"/>
      <c r="G2" s="96"/>
      <c r="H2" s="96">
        <v>0.91751114511028053</v>
      </c>
      <c r="I2" s="96">
        <f>D2/H2</f>
        <v>603.80737929173802</v>
      </c>
      <c r="J2" s="96">
        <f>38.529*A2+476.35</f>
        <v>514.87900000000002</v>
      </c>
      <c r="K2" s="96">
        <f>H2*J2</f>
        <v>472.40722088323616</v>
      </c>
      <c r="L2" s="96">
        <v>554</v>
      </c>
      <c r="M2" s="96"/>
      <c r="N2" s="97"/>
      <c r="P2" s="95"/>
      <c r="Q2" s="96"/>
      <c r="R2" s="96"/>
      <c r="S2" s="96">
        <v>1.1231945624468989</v>
      </c>
      <c r="T2" s="97">
        <v>0.85661538461538467</v>
      </c>
    </row>
    <row r="3" spans="1:21" x14ac:dyDescent="0.25">
      <c r="A3" s="95">
        <v>2</v>
      </c>
      <c r="B3" s="96"/>
      <c r="C3" s="96">
        <v>2</v>
      </c>
      <c r="D3" s="96">
        <v>589</v>
      </c>
      <c r="E3" s="96"/>
      <c r="F3" s="96"/>
      <c r="G3" s="96"/>
      <c r="H3" s="96">
        <v>1.0006775904204461</v>
      </c>
      <c r="I3" s="96">
        <f t="shared" ref="I3:I17" si="0">D3/H3</f>
        <v>588.60116948609289</v>
      </c>
      <c r="J3" s="96">
        <f t="shared" ref="J3:J21" si="1">38.529*A3+476.35</f>
        <v>553.40800000000002</v>
      </c>
      <c r="K3" s="96">
        <f t="shared" ref="K3:K21" si="2">H3*J3</f>
        <v>553.78298395939828</v>
      </c>
      <c r="L3" s="96">
        <v>589</v>
      </c>
      <c r="M3" s="96"/>
      <c r="N3" s="97"/>
      <c r="P3" s="95"/>
      <c r="Q3" s="96">
        <v>0.94299516908212555</v>
      </c>
      <c r="R3" s="96">
        <v>1.0305483989694515</v>
      </c>
      <c r="S3" s="96">
        <v>1.2005649717514124</v>
      </c>
      <c r="T3" s="97">
        <v>0.78880746169220517</v>
      </c>
    </row>
    <row r="4" spans="1:21" ht="16.5" thickBot="1" x14ac:dyDescent="0.3">
      <c r="A4" s="95">
        <v>3</v>
      </c>
      <c r="B4" s="96"/>
      <c r="C4" s="96">
        <v>3</v>
      </c>
      <c r="D4" s="96">
        <v>661</v>
      </c>
      <c r="E4" s="96">
        <f>AVERAGE(D2:D5)</f>
        <v>581.5</v>
      </c>
      <c r="F4" s="96">
        <f>AVERAGE(E4:E5)</f>
        <v>588.5</v>
      </c>
      <c r="G4" s="96">
        <f>D4/F4</f>
        <v>1.1231945624468989</v>
      </c>
      <c r="H4" s="96">
        <v>1.0711187595347205</v>
      </c>
      <c r="I4" s="96">
        <f t="shared" si="0"/>
        <v>617.11177599683674</v>
      </c>
      <c r="J4" s="96">
        <f t="shared" si="1"/>
        <v>591.93700000000001</v>
      </c>
      <c r="K4" s="96">
        <f t="shared" si="2"/>
        <v>634.0348251627039</v>
      </c>
      <c r="L4" s="96">
        <v>661</v>
      </c>
      <c r="M4" s="96"/>
      <c r="N4" s="97"/>
      <c r="P4" s="95"/>
      <c r="Q4" s="96">
        <v>0.95890410958904104</v>
      </c>
      <c r="R4" s="96">
        <v>1.0357510666470502</v>
      </c>
      <c r="S4" s="96">
        <v>1.2295544275239707</v>
      </c>
      <c r="T4" s="97">
        <v>0.77086656034024459</v>
      </c>
    </row>
    <row r="5" spans="1:21" x14ac:dyDescent="0.25">
      <c r="A5" s="95">
        <v>4</v>
      </c>
      <c r="B5" s="96"/>
      <c r="C5" s="96">
        <v>4</v>
      </c>
      <c r="D5" s="96">
        <v>522</v>
      </c>
      <c r="E5" s="96">
        <f t="shared" ref="E5:E16" si="3">AVERAGE(D3:D6)</f>
        <v>595.5</v>
      </c>
      <c r="F5" s="96">
        <f t="shared" ref="F5:F15" si="4">AVERAGE(E5:E6)</f>
        <v>609.375</v>
      </c>
      <c r="G5" s="96">
        <f t="shared" ref="G5:G15" si="5">D5/F5</f>
        <v>0.85661538461538467</v>
      </c>
      <c r="H5" s="96">
        <v>1.0106925049345525</v>
      </c>
      <c r="I5" s="96">
        <f t="shared" si="0"/>
        <v>516.4775611290421</v>
      </c>
      <c r="J5" s="96">
        <f t="shared" si="1"/>
        <v>630.46600000000001</v>
      </c>
      <c r="K5" s="96">
        <f t="shared" si="2"/>
        <v>637.20726081606756</v>
      </c>
      <c r="L5" s="96">
        <v>522</v>
      </c>
      <c r="M5" s="96"/>
      <c r="N5" s="97"/>
      <c r="P5" s="95"/>
      <c r="Q5" s="96">
        <v>0.92805576300721937</v>
      </c>
      <c r="R5" s="96">
        <v>1.0837554482271174</v>
      </c>
      <c r="S5" s="96"/>
      <c r="T5" s="97"/>
      <c r="U5" s="106" t="s">
        <v>137</v>
      </c>
    </row>
    <row r="6" spans="1:21" x14ac:dyDescent="0.25">
      <c r="A6" s="95">
        <v>5</v>
      </c>
      <c r="B6" s="96">
        <v>2018</v>
      </c>
      <c r="C6" s="96">
        <v>1</v>
      </c>
      <c r="D6" s="96">
        <v>610</v>
      </c>
      <c r="E6" s="96">
        <f t="shared" si="3"/>
        <v>623.25</v>
      </c>
      <c r="F6" s="96">
        <f t="shared" si="4"/>
        <v>646.875</v>
      </c>
      <c r="G6" s="96">
        <f t="shared" si="5"/>
        <v>0.94299516908212555</v>
      </c>
      <c r="H6" s="96">
        <v>0.91751114511028053</v>
      </c>
      <c r="I6" s="96">
        <f t="shared" si="0"/>
        <v>664.84206023097499</v>
      </c>
      <c r="J6" s="96">
        <f t="shared" si="1"/>
        <v>668.995</v>
      </c>
      <c r="K6" s="96">
        <f t="shared" si="2"/>
        <v>613.81036852305215</v>
      </c>
      <c r="L6" s="96">
        <v>610</v>
      </c>
      <c r="M6" s="96"/>
      <c r="N6" s="97"/>
      <c r="P6" s="104" t="s">
        <v>135</v>
      </c>
      <c r="Q6" s="96">
        <f>AVERAGE(Q2:Q5)</f>
        <v>0.94331834722612873</v>
      </c>
      <c r="R6" s="96">
        <f t="shared" ref="R6:T6" si="6">AVERAGE(R2:R5)</f>
        <v>1.0500183046145397</v>
      </c>
      <c r="S6" s="96">
        <f t="shared" si="6"/>
        <v>1.1844379872407607</v>
      </c>
      <c r="T6" s="97">
        <f t="shared" si="6"/>
        <v>0.80542980221594485</v>
      </c>
      <c r="U6" s="107">
        <f>SUM(Q6:T6)</f>
        <v>3.9832044412973739</v>
      </c>
    </row>
    <row r="7" spans="1:21" ht="16.5" thickBot="1" x14ac:dyDescent="0.3">
      <c r="A7" s="95">
        <v>6</v>
      </c>
      <c r="B7" s="96"/>
      <c r="C7" s="96">
        <v>2</v>
      </c>
      <c r="D7" s="96">
        <v>700</v>
      </c>
      <c r="E7" s="96">
        <f t="shared" si="3"/>
        <v>670.5</v>
      </c>
      <c r="F7" s="96">
        <f t="shared" si="4"/>
        <v>679.25</v>
      </c>
      <c r="G7" s="96">
        <f t="shared" si="5"/>
        <v>1.0305483989694515</v>
      </c>
      <c r="H7" s="96">
        <v>1.0006775904204461</v>
      </c>
      <c r="I7" s="96">
        <f t="shared" si="0"/>
        <v>699.52600787820882</v>
      </c>
      <c r="J7" s="96">
        <f t="shared" si="1"/>
        <v>707.52400000000011</v>
      </c>
      <c r="K7" s="96">
        <f t="shared" si="2"/>
        <v>708.00341148463588</v>
      </c>
      <c r="L7" s="96">
        <v>700</v>
      </c>
      <c r="M7" s="96"/>
      <c r="N7" s="97"/>
      <c r="P7" s="105" t="s">
        <v>136</v>
      </c>
      <c r="Q7" s="99">
        <f>(Q6/$U$6)*4</f>
        <v>0.94729593836150616</v>
      </c>
      <c r="R7" s="99">
        <f t="shared" ref="R7:T7" si="7">(R6/$U$6)*4</f>
        <v>1.0544458062238322</v>
      </c>
      <c r="S7" s="99">
        <f t="shared" si="7"/>
        <v>1.1894322821702579</v>
      </c>
      <c r="T7" s="100">
        <f t="shared" si="7"/>
        <v>0.80882597324440364</v>
      </c>
      <c r="U7" s="108">
        <f>SUM(Q7:T7)</f>
        <v>4</v>
      </c>
    </row>
    <row r="8" spans="1:21" x14ac:dyDescent="0.25">
      <c r="A8" s="95">
        <v>7</v>
      </c>
      <c r="B8" s="96"/>
      <c r="C8" s="96">
        <v>3</v>
      </c>
      <c r="D8" s="96">
        <v>850</v>
      </c>
      <c r="E8" s="96">
        <f t="shared" si="3"/>
        <v>688</v>
      </c>
      <c r="F8" s="96">
        <f t="shared" si="4"/>
        <v>708</v>
      </c>
      <c r="G8" s="96">
        <f t="shared" si="5"/>
        <v>1.2005649717514124</v>
      </c>
      <c r="H8" s="96">
        <v>1.0711187595347205</v>
      </c>
      <c r="I8" s="96">
        <f t="shared" si="0"/>
        <v>793.56279818050109</v>
      </c>
      <c r="J8" s="96">
        <f t="shared" si="1"/>
        <v>746.05300000000011</v>
      </c>
      <c r="K8" s="96">
        <f t="shared" si="2"/>
        <v>799.11136390715694</v>
      </c>
      <c r="L8" s="96">
        <v>850</v>
      </c>
      <c r="M8" s="96"/>
      <c r="N8" s="97"/>
    </row>
    <row r="9" spans="1:21" x14ac:dyDescent="0.25">
      <c r="A9" s="95">
        <v>8</v>
      </c>
      <c r="B9" s="96"/>
      <c r="C9" s="96">
        <v>4</v>
      </c>
      <c r="D9" s="96">
        <v>592</v>
      </c>
      <c r="E9" s="96">
        <f t="shared" si="3"/>
        <v>728</v>
      </c>
      <c r="F9" s="96">
        <f t="shared" si="4"/>
        <v>750.5</v>
      </c>
      <c r="G9" s="96">
        <f t="shared" si="5"/>
        <v>0.78880746169220517</v>
      </c>
      <c r="H9" s="96">
        <v>1.0106925049345525</v>
      </c>
      <c r="I9" s="96">
        <f t="shared" si="0"/>
        <v>585.73700419232352</v>
      </c>
      <c r="J9" s="96">
        <f t="shared" si="1"/>
        <v>784.58200000000011</v>
      </c>
      <c r="K9" s="96">
        <f t="shared" si="2"/>
        <v>792.97114690656122</v>
      </c>
      <c r="L9" s="96">
        <v>592</v>
      </c>
      <c r="M9" s="96"/>
      <c r="N9" s="97"/>
    </row>
    <row r="10" spans="1:21" x14ac:dyDescent="0.25">
      <c r="A10" s="95">
        <v>9</v>
      </c>
      <c r="B10" s="96">
        <v>2019</v>
      </c>
      <c r="C10" s="96">
        <v>1</v>
      </c>
      <c r="D10" s="96">
        <v>770</v>
      </c>
      <c r="E10" s="96">
        <f t="shared" si="3"/>
        <v>773</v>
      </c>
      <c r="F10" s="96">
        <f t="shared" si="4"/>
        <v>803</v>
      </c>
      <c r="G10" s="96">
        <f t="shared" si="5"/>
        <v>0.95890410958904104</v>
      </c>
      <c r="H10" s="96">
        <v>0.91751114511028053</v>
      </c>
      <c r="I10" s="96">
        <f t="shared" si="0"/>
        <v>839.22686291450941</v>
      </c>
      <c r="J10" s="96">
        <f t="shared" si="1"/>
        <v>823.1110000000001</v>
      </c>
      <c r="K10" s="96">
        <f t="shared" si="2"/>
        <v>755.21351616286825</v>
      </c>
      <c r="L10" s="96">
        <v>770</v>
      </c>
      <c r="M10" s="96"/>
      <c r="N10" s="97"/>
    </row>
    <row r="11" spans="1:21" x14ac:dyDescent="0.25">
      <c r="A11" s="95">
        <v>10</v>
      </c>
      <c r="B11" s="96"/>
      <c r="C11" s="96">
        <v>2</v>
      </c>
      <c r="D11" s="96">
        <v>880</v>
      </c>
      <c r="E11" s="96">
        <f t="shared" si="3"/>
        <v>833</v>
      </c>
      <c r="F11" s="96">
        <f t="shared" si="4"/>
        <v>849.625</v>
      </c>
      <c r="G11" s="96">
        <f t="shared" si="5"/>
        <v>1.0357510666470502</v>
      </c>
      <c r="H11" s="96">
        <v>1.0006775904204461</v>
      </c>
      <c r="I11" s="96">
        <f t="shared" si="0"/>
        <v>879.40412418974825</v>
      </c>
      <c r="J11" s="96">
        <f t="shared" si="1"/>
        <v>861.6400000000001</v>
      </c>
      <c r="K11" s="96">
        <f t="shared" si="2"/>
        <v>862.22383900987325</v>
      </c>
      <c r="L11" s="96">
        <v>880</v>
      </c>
      <c r="M11" s="96"/>
      <c r="N11" s="97"/>
    </row>
    <row r="12" spans="1:21" x14ac:dyDescent="0.25">
      <c r="A12" s="95">
        <v>11</v>
      </c>
      <c r="B12" s="96"/>
      <c r="C12" s="96">
        <v>3</v>
      </c>
      <c r="D12" s="96">
        <v>1090</v>
      </c>
      <c r="E12" s="96">
        <f t="shared" si="3"/>
        <v>866.25</v>
      </c>
      <c r="F12" s="96">
        <f t="shared" si="4"/>
        <v>886.5</v>
      </c>
      <c r="G12" s="96">
        <f t="shared" si="5"/>
        <v>1.2295544275239707</v>
      </c>
      <c r="H12" s="96">
        <v>1.0711187595347205</v>
      </c>
      <c r="I12" s="96">
        <f t="shared" si="0"/>
        <v>1017.6275882549954</v>
      </c>
      <c r="J12" s="96">
        <f t="shared" si="1"/>
        <v>900.1690000000001</v>
      </c>
      <c r="K12" s="96">
        <f t="shared" si="2"/>
        <v>964.18790265160987</v>
      </c>
      <c r="L12" s="96">
        <v>1090</v>
      </c>
      <c r="M12" s="96"/>
      <c r="N12" s="97"/>
    </row>
    <row r="13" spans="1:21" x14ac:dyDescent="0.25">
      <c r="A13" s="95">
        <v>12</v>
      </c>
      <c r="B13" s="96"/>
      <c r="C13" s="96">
        <v>4</v>
      </c>
      <c r="D13" s="96">
        <v>725</v>
      </c>
      <c r="E13" s="96">
        <f t="shared" si="3"/>
        <v>906.75</v>
      </c>
      <c r="F13" s="96">
        <f t="shared" si="4"/>
        <v>940.5</v>
      </c>
      <c r="G13" s="96">
        <f t="shared" si="5"/>
        <v>0.77086656034024459</v>
      </c>
      <c r="H13" s="96">
        <v>1.0106925049345525</v>
      </c>
      <c r="I13" s="96">
        <f t="shared" si="0"/>
        <v>717.32994601255837</v>
      </c>
      <c r="J13" s="96">
        <f t="shared" si="1"/>
        <v>938.69800000000009</v>
      </c>
      <c r="K13" s="96">
        <f t="shared" si="2"/>
        <v>948.73503299705465</v>
      </c>
      <c r="L13" s="96">
        <v>725</v>
      </c>
      <c r="M13" s="96"/>
      <c r="N13" s="97"/>
    </row>
    <row r="14" spans="1:21" x14ac:dyDescent="0.25">
      <c r="A14" s="95">
        <v>13</v>
      </c>
      <c r="B14" s="96">
        <v>2020</v>
      </c>
      <c r="C14" s="96">
        <v>1</v>
      </c>
      <c r="D14" s="96">
        <v>932</v>
      </c>
      <c r="E14" s="96">
        <f t="shared" si="3"/>
        <v>974.25</v>
      </c>
      <c r="F14" s="96">
        <f t="shared" si="4"/>
        <v>1004.25</v>
      </c>
      <c r="G14" s="96">
        <f t="shared" si="5"/>
        <v>0.92805576300721937</v>
      </c>
      <c r="H14" s="96">
        <v>0.91751114511028053</v>
      </c>
      <c r="I14" s="96">
        <f t="shared" si="0"/>
        <v>1015.7914756315881</v>
      </c>
      <c r="J14" s="96">
        <f t="shared" si="1"/>
        <v>977.22700000000009</v>
      </c>
      <c r="K14" s="96">
        <f t="shared" si="2"/>
        <v>896.61666380268423</v>
      </c>
      <c r="L14" s="96">
        <v>932</v>
      </c>
      <c r="M14" s="96"/>
      <c r="N14" s="97"/>
    </row>
    <row r="15" spans="1:21" x14ac:dyDescent="0.25">
      <c r="A15" s="95">
        <v>14</v>
      </c>
      <c r="B15" s="96"/>
      <c r="C15" s="96">
        <v>2</v>
      </c>
      <c r="D15" s="96">
        <v>1150</v>
      </c>
      <c r="E15" s="96">
        <f>AVERAGE(D13:D16)</f>
        <v>1034.25</v>
      </c>
      <c r="F15" s="96">
        <f t="shared" si="4"/>
        <v>1061.125</v>
      </c>
      <c r="G15" s="96">
        <f t="shared" si="5"/>
        <v>1.0837554482271174</v>
      </c>
      <c r="H15" s="96">
        <v>1.0006775904204461</v>
      </c>
      <c r="I15" s="96">
        <f t="shared" si="0"/>
        <v>1149.2212986570573</v>
      </c>
      <c r="J15" s="96">
        <f t="shared" si="1"/>
        <v>1015.7560000000001</v>
      </c>
      <c r="K15" s="96">
        <f t="shared" si="2"/>
        <v>1016.4442665351107</v>
      </c>
      <c r="L15" s="96">
        <v>1150</v>
      </c>
      <c r="M15" s="96"/>
      <c r="N15" s="97"/>
    </row>
    <row r="16" spans="1:21" x14ac:dyDescent="0.25">
      <c r="A16" s="95">
        <v>15</v>
      </c>
      <c r="B16" s="96"/>
      <c r="C16" s="96">
        <v>3</v>
      </c>
      <c r="D16" s="96">
        <v>1330</v>
      </c>
      <c r="E16" s="96">
        <f t="shared" si="3"/>
        <v>1088</v>
      </c>
      <c r="F16" s="96"/>
      <c r="G16" s="96"/>
      <c r="H16" s="96">
        <v>1.0711187595347205</v>
      </c>
      <c r="I16" s="96">
        <f t="shared" si="0"/>
        <v>1241.6923783294899</v>
      </c>
      <c r="J16" s="96">
        <f t="shared" si="1"/>
        <v>1054.2850000000001</v>
      </c>
      <c r="K16" s="96">
        <f t="shared" si="2"/>
        <v>1129.2644413960629</v>
      </c>
      <c r="L16" s="96">
        <v>1330</v>
      </c>
      <c r="M16" s="96"/>
      <c r="N16" s="97"/>
    </row>
    <row r="17" spans="1:14" x14ac:dyDescent="0.25">
      <c r="A17" s="95">
        <v>16</v>
      </c>
      <c r="B17" s="96"/>
      <c r="C17" s="96">
        <v>4</v>
      </c>
      <c r="D17" s="96">
        <v>940</v>
      </c>
      <c r="E17" s="96"/>
      <c r="F17" s="96"/>
      <c r="G17" s="96"/>
      <c r="H17" s="96">
        <v>1.0106925049345525</v>
      </c>
      <c r="I17" s="96">
        <f t="shared" si="0"/>
        <v>930.05537827835155</v>
      </c>
      <c r="J17" s="96">
        <f t="shared" si="1"/>
        <v>1092.8140000000001</v>
      </c>
      <c r="K17" s="96">
        <f t="shared" si="2"/>
        <v>1104.4989190875481</v>
      </c>
      <c r="L17" s="96">
        <v>940</v>
      </c>
      <c r="M17" s="96"/>
      <c r="N17" s="97">
        <v>940</v>
      </c>
    </row>
    <row r="18" spans="1:14" x14ac:dyDescent="0.25">
      <c r="A18" s="95">
        <v>17</v>
      </c>
      <c r="B18" s="96">
        <v>2021</v>
      </c>
      <c r="C18" s="96">
        <v>1</v>
      </c>
      <c r="D18" s="96"/>
      <c r="E18" s="96"/>
      <c r="F18" s="96"/>
      <c r="G18" s="96"/>
      <c r="H18" s="96">
        <v>0.91751114511028053</v>
      </c>
      <c r="I18" s="96"/>
      <c r="J18" s="96">
        <f t="shared" si="1"/>
        <v>1131.3430000000001</v>
      </c>
      <c r="K18" s="96">
        <f t="shared" si="2"/>
        <v>1038.0198114425002</v>
      </c>
      <c r="L18" s="96"/>
      <c r="M18" s="96"/>
      <c r="N18" s="97">
        <v>1038.0198114425002</v>
      </c>
    </row>
    <row r="19" spans="1:14" x14ac:dyDescent="0.25">
      <c r="A19" s="95">
        <v>18</v>
      </c>
      <c r="B19" s="96"/>
      <c r="C19" s="96">
        <v>2</v>
      </c>
      <c r="D19" s="96"/>
      <c r="E19" s="96"/>
      <c r="F19" s="96"/>
      <c r="G19" s="96"/>
      <c r="H19" s="96">
        <v>1.0006775904204461</v>
      </c>
      <c r="I19" s="96"/>
      <c r="J19" s="96">
        <f t="shared" si="1"/>
        <v>1169.8720000000001</v>
      </c>
      <c r="K19" s="96">
        <f t="shared" si="2"/>
        <v>1170.6646940603482</v>
      </c>
      <c r="L19" s="96"/>
      <c r="M19" s="96"/>
      <c r="N19" s="97">
        <v>1170.6646940603482</v>
      </c>
    </row>
    <row r="20" spans="1:14" x14ac:dyDescent="0.25">
      <c r="A20" s="95">
        <v>19</v>
      </c>
      <c r="B20" s="96"/>
      <c r="C20" s="96">
        <v>3</v>
      </c>
      <c r="D20" s="96"/>
      <c r="E20" s="96"/>
      <c r="F20" s="96"/>
      <c r="G20" s="96"/>
      <c r="H20" s="96">
        <v>1.0711187595347205</v>
      </c>
      <c r="I20" s="96"/>
      <c r="J20" s="96">
        <f t="shared" si="1"/>
        <v>1208.4010000000001</v>
      </c>
      <c r="K20" s="96">
        <f t="shared" si="2"/>
        <v>1294.3409801405157</v>
      </c>
      <c r="L20" s="96"/>
      <c r="M20" s="96"/>
      <c r="N20" s="97">
        <v>1294.3409801405157</v>
      </c>
    </row>
    <row r="21" spans="1:14" ht="16.5" thickBot="1" x14ac:dyDescent="0.3">
      <c r="A21" s="98">
        <v>20</v>
      </c>
      <c r="B21" s="99"/>
      <c r="C21" s="99">
        <v>4</v>
      </c>
      <c r="D21" s="99"/>
      <c r="E21" s="99"/>
      <c r="F21" s="99"/>
      <c r="G21" s="99"/>
      <c r="H21" s="99">
        <v>1.0106925049345525</v>
      </c>
      <c r="I21" s="99"/>
      <c r="J21" s="99">
        <f t="shared" si="1"/>
        <v>1246.93</v>
      </c>
      <c r="K21" s="99">
        <f t="shared" si="2"/>
        <v>1260.2628051780416</v>
      </c>
      <c r="L21" s="99"/>
      <c r="M21" s="99"/>
      <c r="N21" s="100">
        <v>1260.2628051780416</v>
      </c>
    </row>
    <row r="41" spans="10:10" x14ac:dyDescent="0.25">
      <c r="J41" s="174" t="s">
        <v>274</v>
      </c>
    </row>
    <row r="42" spans="10:10" x14ac:dyDescent="0.25">
      <c r="J42" s="174" t="s">
        <v>275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4108-56E9-4E65-AD5B-823288430FB6}">
  <dimension ref="A1:P43"/>
  <sheetViews>
    <sheetView topLeftCell="A10" workbookViewId="0">
      <selection activeCell="A43" sqref="A43"/>
    </sheetView>
  </sheetViews>
  <sheetFormatPr defaultColWidth="8.85546875" defaultRowHeight="15" x14ac:dyDescent="0.25"/>
  <cols>
    <col min="1" max="1" width="34.28515625" customWidth="1"/>
    <col min="4" max="4" width="19.42578125" customWidth="1"/>
    <col min="5" max="5" width="19.28515625" customWidth="1"/>
  </cols>
  <sheetData>
    <row r="1" spans="1:10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25">
      <c r="A3" s="33" t="s">
        <v>46</v>
      </c>
      <c r="B3" s="33"/>
      <c r="C3" s="32"/>
      <c r="D3" s="32"/>
      <c r="E3" s="32"/>
      <c r="F3" s="32"/>
      <c r="G3" s="32"/>
      <c r="H3" s="32"/>
      <c r="I3" s="32"/>
      <c r="J3" s="32"/>
    </row>
    <row r="4" spans="1:10" x14ac:dyDescent="0.25">
      <c r="A4" s="34" t="s">
        <v>47</v>
      </c>
      <c r="B4" s="34">
        <v>0.92996900058175602</v>
      </c>
      <c r="C4" s="114" t="s">
        <v>162</v>
      </c>
      <c r="D4" s="32"/>
      <c r="E4" s="32"/>
      <c r="F4" s="32"/>
      <c r="G4" s="32"/>
      <c r="H4" s="32"/>
      <c r="I4" s="32"/>
      <c r="J4" s="32"/>
    </row>
    <row r="5" spans="1:10" x14ac:dyDescent="0.25">
      <c r="A5" s="34" t="s">
        <v>48</v>
      </c>
      <c r="B5" s="34">
        <v>0.86484234204303001</v>
      </c>
      <c r="C5" s="114" t="s">
        <v>161</v>
      </c>
      <c r="D5" s="32"/>
      <c r="E5" s="32"/>
      <c r="F5" s="32"/>
      <c r="G5" s="32"/>
      <c r="H5" s="32"/>
      <c r="I5" s="32"/>
      <c r="J5" s="32"/>
    </row>
    <row r="6" spans="1:10" x14ac:dyDescent="0.25">
      <c r="A6" s="34" t="s">
        <v>49</v>
      </c>
      <c r="B6" s="34">
        <v>0.85082599232897416</v>
      </c>
      <c r="C6" s="114" t="s">
        <v>160</v>
      </c>
      <c r="D6" s="32"/>
      <c r="E6" s="32"/>
      <c r="F6" s="32"/>
      <c r="G6" s="32"/>
      <c r="H6" s="32"/>
      <c r="I6" s="32"/>
      <c r="J6" s="32"/>
    </row>
    <row r="7" spans="1:10" x14ac:dyDescent="0.25">
      <c r="A7" s="34" t="s">
        <v>50</v>
      </c>
      <c r="B7" s="34">
        <v>1.3792247358822201</v>
      </c>
      <c r="C7" s="110" t="s">
        <v>159</v>
      </c>
      <c r="D7" s="114"/>
      <c r="E7" s="32"/>
      <c r="F7" s="32"/>
      <c r="G7" s="32"/>
      <c r="H7" s="32"/>
      <c r="I7" s="32"/>
      <c r="J7" s="32"/>
    </row>
    <row r="8" spans="1:10" ht="15.75" thickBot="1" x14ac:dyDescent="0.3">
      <c r="A8" s="35" t="s">
        <v>51</v>
      </c>
      <c r="B8" s="35">
        <v>150</v>
      </c>
      <c r="C8" s="114" t="s">
        <v>154</v>
      </c>
      <c r="D8" s="114"/>
      <c r="E8" s="32"/>
      <c r="F8" s="32"/>
      <c r="G8" s="32"/>
      <c r="H8" s="32"/>
      <c r="I8" s="32"/>
      <c r="J8" s="32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</row>
    <row r="10" spans="1:10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32"/>
      <c r="I11" s="32"/>
      <c r="J11" s="32"/>
    </row>
    <row r="12" spans="1:10" x14ac:dyDescent="0.25">
      <c r="A12" s="34" t="s">
        <v>53</v>
      </c>
      <c r="B12" s="34">
        <v>14</v>
      </c>
      <c r="C12" s="34">
        <v>1643.2367156039661</v>
      </c>
      <c r="D12" s="34">
        <v>117.37405111456901</v>
      </c>
      <c r="E12" s="34">
        <v>61.702394680958427</v>
      </c>
      <c r="F12" s="34">
        <v>1.6173372678971953E-51</v>
      </c>
      <c r="G12" s="32"/>
      <c r="H12" s="114" t="s">
        <v>163</v>
      </c>
      <c r="I12" s="32"/>
      <c r="J12" s="32"/>
    </row>
    <row r="13" spans="1:10" x14ac:dyDescent="0.25">
      <c r="A13" s="34" t="s">
        <v>54</v>
      </c>
      <c r="B13" s="34">
        <v>135</v>
      </c>
      <c r="C13" s="34">
        <v>256.80521772936623</v>
      </c>
      <c r="D13" s="34">
        <v>1.9022608720693794</v>
      </c>
      <c r="E13" s="34"/>
      <c r="F13" s="34"/>
      <c r="G13" s="32"/>
      <c r="H13" s="32"/>
      <c r="I13" s="32"/>
      <c r="J13" s="32"/>
    </row>
    <row r="14" spans="1:10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32"/>
      <c r="H14" s="32"/>
      <c r="I14" s="32"/>
      <c r="J14" s="32"/>
    </row>
    <row r="15" spans="1:10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0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  <c r="J16" s="32"/>
    </row>
    <row r="17" spans="1:10" x14ac:dyDescent="0.25">
      <c r="A17" s="34" t="s">
        <v>56</v>
      </c>
      <c r="B17" s="34">
        <v>2.0981113183018114</v>
      </c>
      <c r="C17" s="34">
        <v>1.5576959480298087</v>
      </c>
      <c r="D17" s="34">
        <v>1.3469325133415966</v>
      </c>
      <c r="E17" s="34">
        <v>0.18025867781402458</v>
      </c>
      <c r="F17" s="34">
        <v>-0.98253192840362491</v>
      </c>
      <c r="G17" s="34">
        <v>5.1787545650072477</v>
      </c>
      <c r="H17" s="34">
        <v>-0.98253192840362491</v>
      </c>
      <c r="I17" s="34">
        <v>5.1787545650072477</v>
      </c>
      <c r="J17" s="32"/>
    </row>
    <row r="18" spans="1:10" x14ac:dyDescent="0.25">
      <c r="A18" s="34" t="s">
        <v>69</v>
      </c>
      <c r="B18" s="34">
        <v>-2.7848503162013799E-3</v>
      </c>
      <c r="C18" s="34">
        <v>1.2849531480109344E-3</v>
      </c>
      <c r="D18" s="34">
        <v>-2.1672777100956853</v>
      </c>
      <c r="E18" s="34">
        <v>3.1968114802216757E-2</v>
      </c>
      <c r="F18" s="34">
        <v>-5.3260922336368774E-3</v>
      </c>
      <c r="G18" s="34">
        <v>-2.4360839876588249E-4</v>
      </c>
      <c r="H18" s="34">
        <v>-5.3260922336368774E-3</v>
      </c>
      <c r="I18" s="34">
        <v>-2.4360839876588249E-4</v>
      </c>
      <c r="J18" s="32"/>
    </row>
    <row r="19" spans="1:10" x14ac:dyDescent="0.25">
      <c r="A19" s="34" t="s">
        <v>22</v>
      </c>
      <c r="B19" s="34">
        <v>-3.9560632457002311E-3</v>
      </c>
      <c r="C19" s="34">
        <v>0.11723656416786921</v>
      </c>
      <c r="D19" s="34">
        <v>-3.3744278278537793E-2</v>
      </c>
      <c r="E19" s="34">
        <v>0.97313091114052797</v>
      </c>
      <c r="F19" s="34">
        <v>-0.2358139108105598</v>
      </c>
      <c r="G19" s="34">
        <v>0.22790178431915936</v>
      </c>
      <c r="H19" s="34">
        <v>-0.2358139108105598</v>
      </c>
      <c r="I19" s="34">
        <v>0.22790178431915936</v>
      </c>
      <c r="J19" s="32"/>
    </row>
    <row r="20" spans="1:10" x14ac:dyDescent="0.25">
      <c r="A20" s="34" t="s">
        <v>17</v>
      </c>
      <c r="B20" s="34">
        <v>7.9026296600713721E-3</v>
      </c>
      <c r="C20" s="34">
        <v>6.5325057825383354E-3</v>
      </c>
      <c r="D20" s="34">
        <v>1.2097394052364157</v>
      </c>
      <c r="E20" s="34">
        <v>0.2284930257116268</v>
      </c>
      <c r="F20" s="34">
        <v>-5.0166565770754859E-3</v>
      </c>
      <c r="G20" s="34">
        <v>2.082191589721823E-2</v>
      </c>
      <c r="H20" s="34">
        <v>-5.0166565770754859E-3</v>
      </c>
      <c r="I20" s="34">
        <v>2.082191589721823E-2</v>
      </c>
      <c r="J20" s="32"/>
    </row>
    <row r="21" spans="1:10" x14ac:dyDescent="0.25">
      <c r="A21" s="34" t="s">
        <v>12</v>
      </c>
      <c r="B21" s="34">
        <v>2.7038540213675088E-2</v>
      </c>
      <c r="C21" s="34">
        <v>0.20442291860660963</v>
      </c>
      <c r="D21" s="34">
        <v>0.13226765569132642</v>
      </c>
      <c r="E21" s="34">
        <v>0.89496952432133803</v>
      </c>
      <c r="F21" s="34">
        <v>-0.37724708720532607</v>
      </c>
      <c r="G21" s="34">
        <v>0.43132416763267623</v>
      </c>
      <c r="H21" s="34">
        <v>-0.37724708720532607</v>
      </c>
      <c r="I21" s="34">
        <v>0.43132416763267623</v>
      </c>
      <c r="J21" s="32"/>
    </row>
    <row r="22" spans="1:10" x14ac:dyDescent="0.25">
      <c r="A22" s="34" t="s">
        <v>14</v>
      </c>
      <c r="B22" s="34">
        <v>2.0860605212838368</v>
      </c>
      <c r="C22" s="34">
        <v>0.39867840525807907</v>
      </c>
      <c r="D22" s="34">
        <v>5.2324392135898448</v>
      </c>
      <c r="E22" s="34">
        <v>6.2367112446475123E-7</v>
      </c>
      <c r="F22" s="34">
        <v>1.2975973181028708</v>
      </c>
      <c r="G22" s="34">
        <v>2.8745237244648028</v>
      </c>
      <c r="H22" s="34">
        <v>1.2975973181028708</v>
      </c>
      <c r="I22" s="34">
        <v>2.8745237244648028</v>
      </c>
      <c r="J22" s="32"/>
    </row>
    <row r="23" spans="1:10" x14ac:dyDescent="0.25">
      <c r="A23" s="34" t="s">
        <v>13</v>
      </c>
      <c r="B23" s="34">
        <v>2.2792467304905254E-2</v>
      </c>
      <c r="C23" s="34">
        <v>2.9822350101431179E-3</v>
      </c>
      <c r="D23" s="34">
        <v>7.6427468752073437</v>
      </c>
      <c r="E23" s="34">
        <v>3.5389816012457882E-12</v>
      </c>
      <c r="F23" s="34">
        <v>1.6894524156432673E-2</v>
      </c>
      <c r="G23" s="34">
        <v>2.8690410453377835E-2</v>
      </c>
      <c r="H23" s="34">
        <v>1.6894524156432673E-2</v>
      </c>
      <c r="I23" s="34">
        <v>2.8690410453377835E-2</v>
      </c>
      <c r="J23" s="32"/>
    </row>
    <row r="24" spans="1:10" x14ac:dyDescent="0.25">
      <c r="A24" s="34" t="s">
        <v>16</v>
      </c>
      <c r="B24" s="34">
        <v>-0.26807491548476364</v>
      </c>
      <c r="C24" s="34">
        <v>8.6601095741538237E-2</v>
      </c>
      <c r="D24" s="34">
        <v>-3.0955141293458421</v>
      </c>
      <c r="E24" s="34">
        <v>2.3894238143651195E-3</v>
      </c>
      <c r="F24" s="34">
        <v>-0.43934523373326134</v>
      </c>
      <c r="G24" s="34">
        <v>-9.6804597236265943E-2</v>
      </c>
      <c r="H24" s="34">
        <v>-0.43934523373326134</v>
      </c>
      <c r="I24" s="34">
        <v>-9.6804597236265943E-2</v>
      </c>
      <c r="J24" s="32"/>
    </row>
    <row r="25" spans="1:10" x14ac:dyDescent="0.25">
      <c r="A25" s="34" t="s">
        <v>19</v>
      </c>
      <c r="B25" s="34">
        <v>0.55735088131654198</v>
      </c>
      <c r="C25" s="34">
        <v>0.27831504908658955</v>
      </c>
      <c r="D25" s="34">
        <v>2.0025898101655963</v>
      </c>
      <c r="E25" s="34">
        <v>4.7224295256088442E-2</v>
      </c>
      <c r="F25" s="34">
        <v>6.9293580985290149E-3</v>
      </c>
      <c r="G25" s="34">
        <v>1.1077724045345549</v>
      </c>
      <c r="H25" s="34">
        <v>6.9293580985290149E-3</v>
      </c>
      <c r="I25" s="34">
        <v>1.1077724045345549</v>
      </c>
      <c r="J25" s="32"/>
    </row>
    <row r="26" spans="1:10" x14ac:dyDescent="0.25">
      <c r="A26" s="34" t="s">
        <v>20</v>
      </c>
      <c r="B26" s="34">
        <v>-7.1420143386546536E-2</v>
      </c>
      <c r="C26" s="34">
        <v>1.9809126488536846E-2</v>
      </c>
      <c r="D26" s="34">
        <v>-3.6054160908042046</v>
      </c>
      <c r="E26" s="34">
        <v>4.3742365100814593E-4</v>
      </c>
      <c r="F26" s="34">
        <v>-0.11059649986178147</v>
      </c>
      <c r="G26" s="34">
        <v>-3.2243786911311606E-2</v>
      </c>
      <c r="H26" s="34">
        <v>-0.11059649986178147</v>
      </c>
      <c r="I26" s="34">
        <v>-3.2243786911311606E-2</v>
      </c>
      <c r="J26" s="32"/>
    </row>
    <row r="27" spans="1:10" x14ac:dyDescent="0.25">
      <c r="A27" s="34" t="s">
        <v>21</v>
      </c>
      <c r="B27" s="34">
        <v>0.2098339265614024</v>
      </c>
      <c r="C27" s="34">
        <v>3.6863108844349762E-2</v>
      </c>
      <c r="D27" s="34">
        <v>5.6922471581928162</v>
      </c>
      <c r="E27" s="34">
        <v>7.4811258254384406E-8</v>
      </c>
      <c r="F27" s="34">
        <v>0.13693004088490171</v>
      </c>
      <c r="G27" s="34">
        <v>0.28273781223790306</v>
      </c>
      <c r="H27" s="34">
        <v>0.13693004088490171</v>
      </c>
      <c r="I27" s="34">
        <v>0.28273781223790306</v>
      </c>
      <c r="J27" s="32"/>
    </row>
    <row r="28" spans="1:10" x14ac:dyDescent="0.25">
      <c r="A28" s="34" t="s">
        <v>33</v>
      </c>
      <c r="B28" s="34">
        <v>-0.34449927324557167</v>
      </c>
      <c r="C28" s="34">
        <v>0.31015528045701979</v>
      </c>
      <c r="D28" s="34">
        <v>-1.110731607528801</v>
      </c>
      <c r="E28" s="34">
        <v>0.26865827937368508</v>
      </c>
      <c r="F28" s="34">
        <v>-0.95789097615039576</v>
      </c>
      <c r="G28" s="34">
        <v>0.26889242965925236</v>
      </c>
      <c r="H28" s="34">
        <v>-0.95789097615039576</v>
      </c>
      <c r="I28" s="34">
        <v>0.26889242965925236</v>
      </c>
      <c r="J28" s="32"/>
    </row>
    <row r="29" spans="1:10" x14ac:dyDescent="0.25">
      <c r="A29" s="34" t="s">
        <v>24</v>
      </c>
      <c r="B29" s="34">
        <v>5.4395434840019807E-3</v>
      </c>
      <c r="C29" s="34">
        <v>7.546496080738218E-3</v>
      </c>
      <c r="D29" s="34">
        <v>0.72080385728761553</v>
      </c>
      <c r="E29" s="34">
        <v>0.47227653478567477</v>
      </c>
      <c r="F29" s="34">
        <v>-9.4851035350903157E-3</v>
      </c>
      <c r="G29" s="34">
        <v>2.0364190503094279E-2</v>
      </c>
      <c r="H29" s="34">
        <v>-9.4851035350903157E-3</v>
      </c>
      <c r="I29" s="34">
        <v>2.0364190503094279E-2</v>
      </c>
      <c r="J29" s="32"/>
    </row>
    <row r="30" spans="1:10" x14ac:dyDescent="0.25">
      <c r="A30" s="34" t="s">
        <v>23</v>
      </c>
      <c r="B30" s="34">
        <v>4.7254806784625181E-2</v>
      </c>
      <c r="C30" s="34">
        <v>2.8327494365968941E-2</v>
      </c>
      <c r="D30" s="34">
        <v>1.6681604865622865</v>
      </c>
      <c r="E30" s="34">
        <v>9.760171540009599E-2</v>
      </c>
      <c r="F30" s="34">
        <v>-8.7682600564901667E-3</v>
      </c>
      <c r="G30" s="34">
        <v>0.10327787362574053</v>
      </c>
      <c r="H30" s="34">
        <v>-8.7682600564901667E-3</v>
      </c>
      <c r="I30" s="34">
        <v>0.10327787362574053</v>
      </c>
      <c r="J30" s="32"/>
    </row>
    <row r="31" spans="1:10" ht="15.75" thickBot="1" x14ac:dyDescent="0.3">
      <c r="A31" s="35" t="s">
        <v>18</v>
      </c>
      <c r="B31" s="35">
        <v>5.0236043860254806E-2</v>
      </c>
      <c r="C31" s="35">
        <v>0.25624859585061099</v>
      </c>
      <c r="D31" s="35">
        <v>0.19604417223632964</v>
      </c>
      <c r="E31" s="35">
        <v>0.84487038452245555</v>
      </c>
      <c r="F31" s="35">
        <v>-0.45654482520690209</v>
      </c>
      <c r="G31" s="35">
        <v>0.55701691292741173</v>
      </c>
      <c r="H31" s="35">
        <v>-0.45654482520690209</v>
      </c>
      <c r="I31" s="35">
        <v>0.55701691292741173</v>
      </c>
      <c r="J31" s="32"/>
    </row>
    <row r="34" spans="1:16" x14ac:dyDescent="0.25">
      <c r="A34" s="180" t="s">
        <v>155</v>
      </c>
      <c r="B34" s="180"/>
      <c r="C34" s="180"/>
      <c r="D34" s="180"/>
      <c r="E34" s="180"/>
      <c r="F34" s="180"/>
      <c r="G34" s="180"/>
      <c r="H34" s="180"/>
      <c r="I34" s="110"/>
      <c r="J34" s="110"/>
      <c r="K34" s="110"/>
      <c r="L34" s="110"/>
      <c r="M34" s="110"/>
      <c r="N34" s="110"/>
      <c r="O34" s="110"/>
      <c r="P34" s="110"/>
    </row>
    <row r="35" spans="1:16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spans="1:16" ht="15.75" x14ac:dyDescent="0.3">
      <c r="A36" s="180" t="s">
        <v>158</v>
      </c>
      <c r="B36" s="180"/>
      <c r="C36" s="180"/>
      <c r="D36" s="180"/>
      <c r="E36" s="180"/>
      <c r="F36" s="180"/>
      <c r="G36" s="112" t="s">
        <v>156</v>
      </c>
      <c r="H36" s="110"/>
      <c r="I36" s="113" t="s">
        <v>164</v>
      </c>
      <c r="J36" s="113"/>
      <c r="K36" s="113"/>
      <c r="L36" s="113"/>
      <c r="M36" s="113"/>
      <c r="N36" s="113"/>
      <c r="O36" s="113"/>
      <c r="P36" s="113"/>
    </row>
    <row r="37" spans="1:16" ht="15.75" x14ac:dyDescent="0.3">
      <c r="A37" s="110"/>
      <c r="B37" s="110"/>
      <c r="C37" s="110"/>
      <c r="D37" s="110"/>
      <c r="E37" s="110"/>
      <c r="F37" s="110"/>
      <c r="G37" s="112" t="s">
        <v>157</v>
      </c>
      <c r="H37" s="110"/>
      <c r="I37" s="113" t="s">
        <v>165</v>
      </c>
      <c r="J37" s="113"/>
      <c r="K37" s="113"/>
      <c r="L37" s="113"/>
      <c r="M37" s="113"/>
      <c r="N37" s="113"/>
      <c r="O37" s="113"/>
      <c r="P37" s="113"/>
    </row>
    <row r="38" spans="1:16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</row>
    <row r="39" spans="1:16" x14ac:dyDescent="0.25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</row>
    <row r="40" spans="1:16" x14ac:dyDescent="0.25">
      <c r="A40" s="180" t="s">
        <v>167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1" spans="1:16" x14ac:dyDescent="0.25">
      <c r="A41" s="180" t="s">
        <v>166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</row>
    <row r="42" spans="1:16" x14ac:dyDescent="0.25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6" x14ac:dyDescent="0.25">
      <c r="A43" s="110" t="s">
        <v>168</v>
      </c>
    </row>
  </sheetData>
  <mergeCells count="4">
    <mergeCell ref="A34:H34"/>
    <mergeCell ref="A36:F36"/>
    <mergeCell ref="A40:P40"/>
    <mergeCell ref="A41:P41"/>
  </mergeCells>
  <conditionalFormatting sqref="E17:E31">
    <cfRule type="cellIs" dxfId="26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1BAA-66E3-44A6-90FE-D091206C96F7}">
  <dimension ref="A1:P41"/>
  <sheetViews>
    <sheetView topLeftCell="A10" workbookViewId="0">
      <selection activeCell="A41" sqref="A41"/>
    </sheetView>
  </sheetViews>
  <sheetFormatPr defaultColWidth="8.85546875" defaultRowHeight="15" x14ac:dyDescent="0.25"/>
  <cols>
    <col min="1" max="1" width="23.85546875" customWidth="1"/>
  </cols>
  <sheetData>
    <row r="1" spans="1:10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25">
      <c r="A3" s="33" t="s">
        <v>46</v>
      </c>
      <c r="B3" s="33"/>
      <c r="C3" s="32"/>
      <c r="D3" s="32"/>
      <c r="E3" s="32"/>
      <c r="F3" s="32"/>
      <c r="G3" s="32"/>
      <c r="H3" s="32"/>
      <c r="I3" s="32"/>
      <c r="J3" s="32"/>
    </row>
    <row r="4" spans="1:10" x14ac:dyDescent="0.25">
      <c r="A4" s="34" t="s">
        <v>47</v>
      </c>
      <c r="B4" s="34">
        <v>0.92996838765461576</v>
      </c>
      <c r="C4" s="114" t="s">
        <v>162</v>
      </c>
      <c r="D4" s="32"/>
      <c r="E4" s="32"/>
      <c r="F4" s="32"/>
      <c r="G4" s="32"/>
      <c r="H4" s="32"/>
      <c r="I4" s="32"/>
      <c r="J4" s="32"/>
    </row>
    <row r="5" spans="1:10" x14ac:dyDescent="0.25">
      <c r="A5" s="34" t="s">
        <v>48</v>
      </c>
      <c r="B5" s="34">
        <v>0.8648412020369256</v>
      </c>
      <c r="C5" s="114" t="s">
        <v>161</v>
      </c>
      <c r="D5" s="32"/>
      <c r="E5" s="32"/>
      <c r="F5" s="32"/>
      <c r="G5" s="32"/>
      <c r="H5" s="32"/>
      <c r="I5" s="32"/>
      <c r="J5" s="32"/>
    </row>
    <row r="6" spans="1:10" x14ac:dyDescent="0.25">
      <c r="A6" s="34" t="s">
        <v>49</v>
      </c>
      <c r="B6" s="34">
        <v>0.85192161105516107</v>
      </c>
      <c r="C6" s="114" t="s">
        <v>160</v>
      </c>
      <c r="D6" s="32"/>
      <c r="E6" s="32"/>
      <c r="F6" s="32"/>
      <c r="G6" s="32"/>
      <c r="H6" s="32"/>
      <c r="I6" s="32"/>
      <c r="J6" s="32"/>
    </row>
    <row r="7" spans="1:10" x14ac:dyDescent="0.25">
      <c r="A7" s="34" t="s">
        <v>50</v>
      </c>
      <c r="B7" s="34">
        <v>1.3741504963729867</v>
      </c>
      <c r="C7" s="110" t="s">
        <v>159</v>
      </c>
      <c r="D7" s="32"/>
      <c r="E7" s="32"/>
      <c r="F7" s="32"/>
      <c r="G7" s="32"/>
      <c r="H7" s="32"/>
      <c r="I7" s="32"/>
      <c r="J7" s="32"/>
    </row>
    <row r="8" spans="1:10" ht="15.75" thickBot="1" x14ac:dyDescent="0.3">
      <c r="A8" s="35" t="s">
        <v>51</v>
      </c>
      <c r="B8" s="35">
        <v>150</v>
      </c>
      <c r="C8" s="114" t="s">
        <v>154</v>
      </c>
      <c r="D8" s="32"/>
      <c r="E8" s="32"/>
      <c r="F8" s="32"/>
      <c r="G8" s="32"/>
      <c r="H8" s="32"/>
      <c r="I8" s="32"/>
      <c r="J8" s="32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</row>
    <row r="10" spans="1:10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32" t="s">
        <v>163</v>
      </c>
      <c r="I11" s="32"/>
      <c r="J11" s="32"/>
    </row>
    <row r="12" spans="1:10" x14ac:dyDescent="0.25">
      <c r="A12" s="34" t="s">
        <v>53</v>
      </c>
      <c r="B12" s="34">
        <v>13</v>
      </c>
      <c r="C12" s="34">
        <v>1643.2345495445632</v>
      </c>
      <c r="D12" s="34">
        <v>126.40265765727409</v>
      </c>
      <c r="E12" s="34">
        <v>66.940292711868182</v>
      </c>
      <c r="F12" s="34">
        <v>1.9342752604370904E-52</v>
      </c>
      <c r="G12" s="32"/>
      <c r="H12" s="32"/>
      <c r="I12" s="32"/>
      <c r="J12" s="32"/>
    </row>
    <row r="13" spans="1:10" x14ac:dyDescent="0.25">
      <c r="A13" s="34" t="s">
        <v>54</v>
      </c>
      <c r="B13" s="34">
        <v>136</v>
      </c>
      <c r="C13" s="34">
        <v>256.80738378876913</v>
      </c>
      <c r="D13" s="34">
        <v>1.8882895866821259</v>
      </c>
      <c r="E13" s="34"/>
      <c r="F13" s="34"/>
      <c r="G13" s="32"/>
      <c r="H13" s="32"/>
      <c r="I13" s="32"/>
      <c r="J13" s="32"/>
    </row>
    <row r="14" spans="1:10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32"/>
      <c r="H14" s="32"/>
      <c r="I14" s="32"/>
      <c r="J14" s="32"/>
    </row>
    <row r="15" spans="1:10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0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  <c r="J16" s="32"/>
    </row>
    <row r="17" spans="1:16" x14ac:dyDescent="0.25">
      <c r="A17" s="34" t="s">
        <v>56</v>
      </c>
      <c r="B17" s="34">
        <v>2.0948152143629035</v>
      </c>
      <c r="C17" s="34">
        <v>1.5489107758243661</v>
      </c>
      <c r="D17" s="34">
        <v>1.3524440833255837</v>
      </c>
      <c r="E17" s="34">
        <v>0.17847776079761482</v>
      </c>
      <c r="F17" s="34">
        <v>-0.96824998229683068</v>
      </c>
      <c r="G17" s="34">
        <v>5.1578804110226377</v>
      </c>
      <c r="H17" s="34">
        <v>-0.96824998229683068</v>
      </c>
      <c r="I17" s="34">
        <v>5.1578804110226377</v>
      </c>
      <c r="J17" s="32"/>
    </row>
    <row r="18" spans="1:16" x14ac:dyDescent="0.25">
      <c r="A18" s="34" t="s">
        <v>69</v>
      </c>
      <c r="B18" s="34">
        <v>-2.7830887128931087E-3</v>
      </c>
      <c r="C18" s="34">
        <v>1.2791687330862465E-3</v>
      </c>
      <c r="D18" s="34">
        <v>-2.1757010165331034</v>
      </c>
      <c r="E18" s="34">
        <v>3.1305523326233285E-2</v>
      </c>
      <c r="F18" s="34">
        <v>-5.3127226260450532E-3</v>
      </c>
      <c r="G18" s="34">
        <v>-2.5345479974116366E-4</v>
      </c>
      <c r="H18" s="34">
        <v>-5.3127226260450532E-3</v>
      </c>
      <c r="I18" s="34">
        <v>-2.5345479974116366E-4</v>
      </c>
      <c r="J18" s="32"/>
    </row>
    <row r="19" spans="1:16" x14ac:dyDescent="0.25">
      <c r="A19" s="34" t="s">
        <v>17</v>
      </c>
      <c r="B19" s="34">
        <v>7.9091763921770968E-3</v>
      </c>
      <c r="C19" s="34">
        <v>6.5056013480531468E-3</v>
      </c>
      <c r="D19" s="34">
        <v>1.2157487016237141</v>
      </c>
      <c r="E19" s="34">
        <v>0.22618677255683159</v>
      </c>
      <c r="F19" s="34">
        <v>-4.9560456616617315E-3</v>
      </c>
      <c r="G19" s="34">
        <v>2.0774398446015925E-2</v>
      </c>
      <c r="H19" s="34">
        <v>-4.9560456616617315E-3</v>
      </c>
      <c r="I19" s="34">
        <v>2.0774398446015925E-2</v>
      </c>
      <c r="J19" s="32"/>
    </row>
    <row r="20" spans="1:16" x14ac:dyDescent="0.25">
      <c r="A20" s="34" t="s">
        <v>12</v>
      </c>
      <c r="B20" s="34">
        <v>2.7610600285984107E-2</v>
      </c>
      <c r="C20" s="34">
        <v>0.20296926558663456</v>
      </c>
      <c r="D20" s="34">
        <v>0.13603340489104204</v>
      </c>
      <c r="E20" s="34">
        <v>0.89199602473088302</v>
      </c>
      <c r="F20" s="34">
        <v>-0.37377345818511742</v>
      </c>
      <c r="G20" s="34">
        <v>0.42899465875708565</v>
      </c>
      <c r="H20" s="34">
        <v>-0.37377345818511742</v>
      </c>
      <c r="I20" s="34">
        <v>0.42899465875708565</v>
      </c>
      <c r="J20" s="32"/>
    </row>
    <row r="21" spans="1:16" x14ac:dyDescent="0.25">
      <c r="A21" s="34" t="s">
        <v>14</v>
      </c>
      <c r="B21" s="34">
        <v>2.086582707616552</v>
      </c>
      <c r="C21" s="34">
        <v>0.39691230930717414</v>
      </c>
      <c r="D21" s="34">
        <v>5.2570370298133691</v>
      </c>
      <c r="E21" s="34">
        <v>5.534241938927713E-7</v>
      </c>
      <c r="F21" s="34">
        <v>1.3016644929972569</v>
      </c>
      <c r="G21" s="34">
        <v>2.871500922235847</v>
      </c>
      <c r="H21" s="34">
        <v>1.3016644929972569</v>
      </c>
      <c r="I21" s="34">
        <v>2.871500922235847</v>
      </c>
      <c r="J21" s="32"/>
    </row>
    <row r="22" spans="1:16" x14ac:dyDescent="0.25">
      <c r="A22" s="34" t="s">
        <v>13</v>
      </c>
      <c r="B22" s="34">
        <v>2.2778401010164765E-2</v>
      </c>
      <c r="C22" s="34">
        <v>2.9420940780884148E-3</v>
      </c>
      <c r="D22" s="34">
        <v>7.7422408684377348</v>
      </c>
      <c r="E22" s="34">
        <v>1.9981427969432859E-12</v>
      </c>
      <c r="F22" s="34">
        <v>1.6960231160390797E-2</v>
      </c>
      <c r="G22" s="34">
        <v>2.8596570859938733E-2</v>
      </c>
      <c r="H22" s="34">
        <v>1.6960231160390797E-2</v>
      </c>
      <c r="I22" s="34">
        <v>2.8596570859938733E-2</v>
      </c>
      <c r="J22" s="32"/>
    </row>
    <row r="23" spans="1:16" x14ac:dyDescent="0.25">
      <c r="A23" s="34" t="s">
        <v>16</v>
      </c>
      <c r="B23" s="34">
        <v>-0.26839532513800918</v>
      </c>
      <c r="C23" s="34">
        <v>8.5762288700500261E-2</v>
      </c>
      <c r="D23" s="34">
        <v>-3.1295261496029037</v>
      </c>
      <c r="E23" s="34">
        <v>2.1429884565292347E-3</v>
      </c>
      <c r="F23" s="34">
        <v>-0.43799546338004192</v>
      </c>
      <c r="G23" s="34">
        <v>-9.8795186895976411E-2</v>
      </c>
      <c r="H23" s="34">
        <v>-0.43799546338004192</v>
      </c>
      <c r="I23" s="34">
        <v>-9.8795186895976411E-2</v>
      </c>
      <c r="J23" s="32"/>
    </row>
    <row r="24" spans="1:16" x14ac:dyDescent="0.25">
      <c r="A24" s="34" t="s">
        <v>19</v>
      </c>
      <c r="B24" s="34">
        <v>0.55718006561822853</v>
      </c>
      <c r="C24" s="34">
        <v>0.277245244076187</v>
      </c>
      <c r="D24" s="34">
        <v>2.0097010770187111</v>
      </c>
      <c r="E24" s="34">
        <v>4.644126386437445E-2</v>
      </c>
      <c r="F24" s="34">
        <v>8.9107454456530677E-3</v>
      </c>
      <c r="G24" s="34">
        <v>1.1054493857908039</v>
      </c>
      <c r="H24" s="34">
        <v>8.9107454456530677E-3</v>
      </c>
      <c r="I24" s="34">
        <v>1.1054493857908039</v>
      </c>
      <c r="J24" s="32"/>
    </row>
    <row r="25" spans="1:16" x14ac:dyDescent="0.25">
      <c r="A25" s="34" t="s">
        <v>20</v>
      </c>
      <c r="B25" s="34">
        <v>-7.1684546928844614E-2</v>
      </c>
      <c r="C25" s="34">
        <v>1.8126643853142894E-2</v>
      </c>
      <c r="D25" s="34">
        <v>-3.9546508173059056</v>
      </c>
      <c r="E25" s="34">
        <v>1.2276657716846052E-4</v>
      </c>
      <c r="F25" s="34">
        <v>-0.10753108682347309</v>
      </c>
      <c r="G25" s="34">
        <v>-3.5838007034216128E-2</v>
      </c>
      <c r="H25" s="34">
        <v>-0.10753108682347309</v>
      </c>
      <c r="I25" s="34">
        <v>-3.5838007034216128E-2</v>
      </c>
      <c r="J25" s="32"/>
    </row>
    <row r="26" spans="1:16" x14ac:dyDescent="0.25">
      <c r="A26" s="34" t="s">
        <v>21</v>
      </c>
      <c r="B26" s="34">
        <v>0.21004642006868676</v>
      </c>
      <c r="C26" s="34">
        <v>3.6187639010601257E-2</v>
      </c>
      <c r="D26" s="34">
        <v>5.8043692766790658</v>
      </c>
      <c r="E26" s="34">
        <v>4.339571908025082E-8</v>
      </c>
      <c r="F26" s="34">
        <v>0.13848316456504778</v>
      </c>
      <c r="G26" s="34">
        <v>0.28160967557232575</v>
      </c>
      <c r="H26" s="34">
        <v>0.13848316456504778</v>
      </c>
      <c r="I26" s="34">
        <v>0.28160967557232575</v>
      </c>
      <c r="J26" s="32"/>
    </row>
    <row r="27" spans="1:16" x14ac:dyDescent="0.25">
      <c r="A27" s="34" t="s">
        <v>33</v>
      </c>
      <c r="B27" s="34">
        <v>-0.34239250070229515</v>
      </c>
      <c r="C27" s="34">
        <v>0.30268873056081069</v>
      </c>
      <c r="D27" s="34">
        <v>-1.1311702952003624</v>
      </c>
      <c r="E27" s="34">
        <v>0.25997416640411408</v>
      </c>
      <c r="F27" s="34">
        <v>-0.94097786176576981</v>
      </c>
      <c r="G27" s="34">
        <v>0.25619286036117955</v>
      </c>
      <c r="H27" s="34">
        <v>-0.94097786176576981</v>
      </c>
      <c r="I27" s="34">
        <v>0.25619286036117955</v>
      </c>
      <c r="J27" s="32"/>
    </row>
    <row r="28" spans="1:16" x14ac:dyDescent="0.25">
      <c r="A28" s="34" t="s">
        <v>24</v>
      </c>
      <c r="B28" s="34">
        <v>5.4540102057387407E-3</v>
      </c>
      <c r="C28" s="34">
        <v>7.5065894446794575E-3</v>
      </c>
      <c r="D28" s="34">
        <v>0.72656300786563599</v>
      </c>
      <c r="E28" s="34">
        <v>0.46874237792419637</v>
      </c>
      <c r="F28" s="34">
        <v>-9.3907266457906625E-3</v>
      </c>
      <c r="G28" s="34">
        <v>2.0298747057268144E-2</v>
      </c>
      <c r="H28" s="34">
        <v>-9.3907266457906625E-3</v>
      </c>
      <c r="I28" s="34">
        <v>2.0298747057268144E-2</v>
      </c>
      <c r="J28" s="32"/>
    </row>
    <row r="29" spans="1:16" x14ac:dyDescent="0.25">
      <c r="A29" s="34" t="s">
        <v>23</v>
      </c>
      <c r="B29" s="34">
        <v>4.7225938268285965E-2</v>
      </c>
      <c r="C29" s="34">
        <v>2.8210402180714831E-2</v>
      </c>
      <c r="D29" s="34">
        <v>1.6740611482870145</v>
      </c>
      <c r="E29" s="34">
        <v>9.64168941846342E-2</v>
      </c>
      <c r="F29" s="34">
        <v>-8.5618465752482983E-3</v>
      </c>
      <c r="G29" s="34">
        <v>0.10301372311182022</v>
      </c>
      <c r="H29" s="34">
        <v>-8.5618465752482983E-3</v>
      </c>
      <c r="I29" s="34">
        <v>0.10301372311182022</v>
      </c>
      <c r="J29" s="32"/>
    </row>
    <row r="30" spans="1:16" ht="15.75" thickBot="1" x14ac:dyDescent="0.3">
      <c r="A30" s="35" t="s">
        <v>18</v>
      </c>
      <c r="B30" s="35">
        <v>5.0792156244102354E-2</v>
      </c>
      <c r="C30" s="35">
        <v>0.25477729842271857</v>
      </c>
      <c r="D30" s="35">
        <v>0.19935903457077087</v>
      </c>
      <c r="E30" s="35">
        <v>0.84227965769210145</v>
      </c>
      <c r="F30" s="35">
        <v>-0.45304543587431612</v>
      </c>
      <c r="G30" s="35">
        <v>0.55462974836252088</v>
      </c>
      <c r="H30" s="35">
        <v>-0.45304543587431612</v>
      </c>
      <c r="I30" s="35">
        <v>0.55462974836252088</v>
      </c>
      <c r="J30" s="32"/>
    </row>
    <row r="31" spans="1:16" x14ac:dyDescent="0.25">
      <c r="A31" s="32"/>
      <c r="B31" s="32"/>
      <c r="C31" s="32"/>
      <c r="D31" s="32"/>
      <c r="E31" s="32"/>
      <c r="F31" s="32"/>
      <c r="G31" s="32"/>
      <c r="H31" s="32"/>
      <c r="I31" s="32"/>
    </row>
    <row r="32" spans="1:16" x14ac:dyDescent="0.25">
      <c r="A32" s="180" t="s">
        <v>155</v>
      </c>
      <c r="B32" s="180"/>
      <c r="C32" s="180"/>
      <c r="D32" s="180"/>
      <c r="E32" s="180"/>
      <c r="F32" s="180"/>
      <c r="G32" s="180"/>
      <c r="H32" s="180"/>
      <c r="I32" s="110"/>
      <c r="J32" s="110"/>
      <c r="K32" s="110"/>
      <c r="L32" s="110"/>
      <c r="M32" s="110"/>
      <c r="N32" s="110"/>
      <c r="O32" s="110"/>
      <c r="P32" s="110"/>
    </row>
    <row r="33" spans="1:16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ht="15.75" x14ac:dyDescent="0.3">
      <c r="A34" s="180" t="s">
        <v>173</v>
      </c>
      <c r="B34" s="180"/>
      <c r="C34" s="180"/>
      <c r="D34" s="180"/>
      <c r="E34" s="180"/>
      <c r="F34" s="180"/>
      <c r="G34" s="112" t="s">
        <v>156</v>
      </c>
      <c r="H34" s="110"/>
      <c r="I34" s="113" t="s">
        <v>171</v>
      </c>
      <c r="J34" s="113"/>
      <c r="K34" s="113"/>
      <c r="L34" s="113"/>
      <c r="M34" s="113"/>
      <c r="N34" s="113"/>
      <c r="O34" s="113"/>
      <c r="P34" s="113"/>
    </row>
    <row r="35" spans="1:16" ht="15.75" x14ac:dyDescent="0.3">
      <c r="A35" s="110"/>
      <c r="B35" s="110"/>
      <c r="C35" s="110"/>
      <c r="D35" s="110"/>
      <c r="E35" s="110"/>
      <c r="F35" s="110"/>
      <c r="G35" s="112" t="s">
        <v>157</v>
      </c>
      <c r="H35" s="110"/>
      <c r="I35" s="113" t="s">
        <v>174</v>
      </c>
      <c r="J35" s="113"/>
      <c r="K35" s="113"/>
      <c r="L35" s="113"/>
      <c r="M35" s="113"/>
      <c r="N35" s="113"/>
      <c r="O35" s="113"/>
      <c r="P35" s="113"/>
    </row>
    <row r="36" spans="1:16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</row>
    <row r="37" spans="1:16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</row>
    <row r="38" spans="1:16" x14ac:dyDescent="0.25">
      <c r="A38" s="180" t="s">
        <v>167</v>
      </c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</row>
    <row r="39" spans="1:16" x14ac:dyDescent="0.25">
      <c r="A39" s="180" t="s">
        <v>166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16" x14ac:dyDescent="0.25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6" x14ac:dyDescent="0.25">
      <c r="A41" s="110" t="s">
        <v>172</v>
      </c>
    </row>
  </sheetData>
  <mergeCells count="4">
    <mergeCell ref="A32:H32"/>
    <mergeCell ref="A34:F34"/>
    <mergeCell ref="A38:P38"/>
    <mergeCell ref="A39:P39"/>
  </mergeCells>
  <conditionalFormatting sqref="E17:E30">
    <cfRule type="cellIs" dxfId="25" priority="1" operator="greater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9781-1FCE-4E29-AECD-4CB75C124684}">
  <dimension ref="A1:P41"/>
  <sheetViews>
    <sheetView topLeftCell="A10" workbookViewId="0">
      <selection activeCell="A41" sqref="A41"/>
    </sheetView>
  </sheetViews>
  <sheetFormatPr defaultColWidth="8.85546875" defaultRowHeight="15" x14ac:dyDescent="0.25"/>
  <cols>
    <col min="1" max="1" width="20.28515625" customWidth="1"/>
  </cols>
  <sheetData>
    <row r="1" spans="1:10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25">
      <c r="A3" s="33" t="s">
        <v>46</v>
      </c>
      <c r="B3" s="33"/>
      <c r="C3" s="114"/>
      <c r="D3" s="32"/>
      <c r="E3" s="32"/>
      <c r="F3" s="32"/>
      <c r="G3" s="32"/>
      <c r="H3" s="32"/>
      <c r="I3" s="32"/>
      <c r="J3" s="32"/>
    </row>
    <row r="4" spans="1:10" x14ac:dyDescent="0.25">
      <c r="A4" s="34" t="s">
        <v>47</v>
      </c>
      <c r="B4" s="34">
        <v>0.92995849983177414</v>
      </c>
      <c r="C4" s="114" t="s">
        <v>162</v>
      </c>
      <c r="D4" s="32"/>
      <c r="E4" s="32"/>
      <c r="F4" s="32"/>
      <c r="G4" s="32"/>
      <c r="H4" s="32"/>
      <c r="I4" s="32"/>
      <c r="J4" s="32"/>
    </row>
    <row r="5" spans="1:10" x14ac:dyDescent="0.25">
      <c r="A5" s="34" t="s">
        <v>48</v>
      </c>
      <c r="B5" s="34">
        <v>0.86482281140936379</v>
      </c>
      <c r="C5" s="114" t="s">
        <v>161</v>
      </c>
      <c r="D5" s="32"/>
      <c r="E5" s="32"/>
      <c r="F5" s="32"/>
      <c r="G5" s="32"/>
      <c r="H5" s="32"/>
      <c r="I5" s="32"/>
      <c r="J5" s="32"/>
    </row>
    <row r="6" spans="1:10" x14ac:dyDescent="0.25">
      <c r="A6" s="34" t="s">
        <v>49</v>
      </c>
      <c r="B6" s="34">
        <v>0.85298247372259273</v>
      </c>
      <c r="C6" s="114" t="s">
        <v>160</v>
      </c>
      <c r="D6" s="32"/>
      <c r="E6" s="32"/>
      <c r="F6" s="32"/>
      <c r="G6" s="32"/>
      <c r="H6" s="32"/>
      <c r="I6" s="32"/>
      <c r="J6" s="32"/>
    </row>
    <row r="7" spans="1:10" x14ac:dyDescent="0.25">
      <c r="A7" s="34" t="s">
        <v>50</v>
      </c>
      <c r="B7" s="34">
        <v>1.3692193064447347</v>
      </c>
      <c r="C7" s="110" t="s">
        <v>159</v>
      </c>
      <c r="D7" s="32"/>
      <c r="E7" s="32"/>
      <c r="F7" s="32"/>
      <c r="G7" s="32"/>
      <c r="H7" s="32"/>
      <c r="I7" s="32"/>
      <c r="J7" s="32"/>
    </row>
    <row r="8" spans="1:10" ht="15.75" thickBot="1" x14ac:dyDescent="0.3">
      <c r="A8" s="35" t="s">
        <v>51</v>
      </c>
      <c r="B8" s="35">
        <v>150</v>
      </c>
      <c r="C8" s="114" t="s">
        <v>154</v>
      </c>
      <c r="D8" s="32"/>
      <c r="E8" s="32"/>
      <c r="F8" s="32"/>
      <c r="G8" s="32"/>
      <c r="H8" s="32"/>
      <c r="I8" s="32"/>
      <c r="J8" s="32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</row>
    <row r="10" spans="1:10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32" t="s">
        <v>163</v>
      </c>
      <c r="I11" s="32"/>
      <c r="J11" s="32"/>
    </row>
    <row r="12" spans="1:10" x14ac:dyDescent="0.25">
      <c r="A12" s="34" t="s">
        <v>53</v>
      </c>
      <c r="B12" s="34">
        <v>12</v>
      </c>
      <c r="C12" s="34">
        <v>1643.1996065810154</v>
      </c>
      <c r="D12" s="34">
        <v>136.93330054841795</v>
      </c>
      <c r="E12" s="34">
        <v>73.040384006582059</v>
      </c>
      <c r="F12" s="34">
        <v>2.2301949734726276E-53</v>
      </c>
      <c r="G12" s="32"/>
      <c r="H12" s="32"/>
      <c r="I12" s="32"/>
      <c r="J12" s="32"/>
    </row>
    <row r="13" spans="1:10" x14ac:dyDescent="0.25">
      <c r="A13" s="34" t="s">
        <v>54</v>
      </c>
      <c r="B13" s="34">
        <v>137</v>
      </c>
      <c r="C13" s="34">
        <v>256.84232675231698</v>
      </c>
      <c r="D13" s="34">
        <v>1.8747615091409999</v>
      </c>
      <c r="E13" s="34"/>
      <c r="F13" s="34"/>
      <c r="G13" s="32"/>
      <c r="H13" s="32"/>
      <c r="I13" s="32"/>
      <c r="J13" s="32"/>
    </row>
    <row r="14" spans="1:10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32"/>
      <c r="H14" s="32"/>
      <c r="I14" s="32"/>
      <c r="J14" s="32"/>
    </row>
    <row r="15" spans="1:10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0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  <c r="J16" s="32"/>
    </row>
    <row r="17" spans="1:16" x14ac:dyDescent="0.25">
      <c r="A17" s="34" t="s">
        <v>56</v>
      </c>
      <c r="B17" s="34">
        <v>2.1047693979323308</v>
      </c>
      <c r="C17" s="34">
        <v>1.5416292152199431</v>
      </c>
      <c r="D17" s="34">
        <v>1.3652889924196492</v>
      </c>
      <c r="E17" s="34">
        <v>0.17439991525942311</v>
      </c>
      <c r="F17" s="34">
        <v>-0.94369633004974141</v>
      </c>
      <c r="G17" s="34">
        <v>5.1532351259144029</v>
      </c>
      <c r="H17" s="34">
        <v>-0.94369633004974141</v>
      </c>
      <c r="I17" s="34">
        <v>5.1532351259144029</v>
      </c>
      <c r="J17" s="32"/>
    </row>
    <row r="18" spans="1:16" x14ac:dyDescent="0.25">
      <c r="A18" s="34" t="s">
        <v>69</v>
      </c>
      <c r="B18" s="34">
        <v>-2.8321648454057041E-3</v>
      </c>
      <c r="C18" s="34">
        <v>1.2228372323992223E-3</v>
      </c>
      <c r="D18" s="34">
        <v>-2.316060363854771</v>
      </c>
      <c r="E18" s="34">
        <v>2.2039330857084261E-2</v>
      </c>
      <c r="F18" s="34">
        <v>-5.2502413563244709E-3</v>
      </c>
      <c r="G18" s="34">
        <v>-4.140883344869368E-4</v>
      </c>
      <c r="H18" s="34">
        <v>-5.2502413563244709E-3</v>
      </c>
      <c r="I18" s="34">
        <v>-4.140883344869368E-4</v>
      </c>
      <c r="J18" s="32"/>
    </row>
    <row r="19" spans="1:16" x14ac:dyDescent="0.25">
      <c r="A19" s="34" t="s">
        <v>17</v>
      </c>
      <c r="B19" s="34">
        <v>7.5802815999024614E-3</v>
      </c>
      <c r="C19" s="34">
        <v>6.0179732533402397E-3</v>
      </c>
      <c r="D19" s="34">
        <v>1.2596070605157761</v>
      </c>
      <c r="E19" s="34">
        <v>0.20995280313894976</v>
      </c>
      <c r="F19" s="34">
        <v>-4.3198465460882992E-3</v>
      </c>
      <c r="G19" s="34">
        <v>1.9480409745893223E-2</v>
      </c>
      <c r="H19" s="34">
        <v>-4.3198465460882992E-3</v>
      </c>
      <c r="I19" s="34">
        <v>1.9480409745893223E-2</v>
      </c>
      <c r="J19" s="32"/>
    </row>
    <row r="20" spans="1:16" x14ac:dyDescent="0.25">
      <c r="A20" s="34" t="s">
        <v>14</v>
      </c>
      <c r="B20" s="34">
        <v>2.0885437095672872</v>
      </c>
      <c r="C20" s="34">
        <v>0.39522704578767581</v>
      </c>
      <c r="D20" s="34">
        <v>5.2844149504113043</v>
      </c>
      <c r="E20" s="34">
        <v>4.8470661489857295E-7</v>
      </c>
      <c r="F20" s="34">
        <v>1.3070094132783849</v>
      </c>
      <c r="G20" s="34">
        <v>2.8700780058561897</v>
      </c>
      <c r="H20" s="34">
        <v>1.3070094132783849</v>
      </c>
      <c r="I20" s="34">
        <v>2.8700780058561897</v>
      </c>
      <c r="J20" s="32"/>
    </row>
    <row r="21" spans="1:16" x14ac:dyDescent="0.25">
      <c r="A21" s="34" t="s">
        <v>13</v>
      </c>
      <c r="B21" s="34">
        <v>2.2771358039125247E-2</v>
      </c>
      <c r="C21" s="34">
        <v>2.9310823162036091E-3</v>
      </c>
      <c r="D21" s="34">
        <v>7.7689247801880645</v>
      </c>
      <c r="E21" s="34">
        <v>1.6745814605339237E-12</v>
      </c>
      <c r="F21" s="34">
        <v>1.6975344381219691E-2</v>
      </c>
      <c r="G21" s="34">
        <v>2.8567371697030802E-2</v>
      </c>
      <c r="H21" s="34">
        <v>1.6975344381219691E-2</v>
      </c>
      <c r="I21" s="34">
        <v>2.8567371697030802E-2</v>
      </c>
      <c r="J21" s="32"/>
    </row>
    <row r="22" spans="1:16" x14ac:dyDescent="0.25">
      <c r="A22" s="34" t="s">
        <v>16</v>
      </c>
      <c r="B22" s="34">
        <v>-0.26977852443421108</v>
      </c>
      <c r="C22" s="34">
        <v>8.4851794452663359E-2</v>
      </c>
      <c r="D22" s="34">
        <v>-3.1794085932350389</v>
      </c>
      <c r="E22" s="34">
        <v>1.8249482709273904E-3</v>
      </c>
      <c r="F22" s="34">
        <v>-0.43756711120526526</v>
      </c>
      <c r="G22" s="34">
        <v>-0.10198993766315692</v>
      </c>
      <c r="H22" s="34">
        <v>-0.43756711120526526</v>
      </c>
      <c r="I22" s="34">
        <v>-0.10198993766315692</v>
      </c>
      <c r="J22" s="32"/>
    </row>
    <row r="23" spans="1:16" x14ac:dyDescent="0.25">
      <c r="A23" s="34" t="s">
        <v>19</v>
      </c>
      <c r="B23" s="34">
        <v>0.5578228469871257</v>
      </c>
      <c r="C23" s="34">
        <v>0.2762102145742541</v>
      </c>
      <c r="D23" s="34">
        <v>2.0195590805609585</v>
      </c>
      <c r="E23" s="34">
        <v>4.5379494924689102E-2</v>
      </c>
      <c r="F23" s="34">
        <v>1.1636147529657359E-2</v>
      </c>
      <c r="G23" s="34">
        <v>1.104009546444594</v>
      </c>
      <c r="H23" s="34">
        <v>1.1636147529657359E-2</v>
      </c>
      <c r="I23" s="34">
        <v>1.104009546444594</v>
      </c>
      <c r="J23" s="32"/>
    </row>
    <row r="24" spans="1:16" x14ac:dyDescent="0.25">
      <c r="A24" s="34" t="s">
        <v>20</v>
      </c>
      <c r="B24" s="34">
        <v>-7.1265137452150865E-2</v>
      </c>
      <c r="C24" s="34">
        <v>1.7798416046971292E-2</v>
      </c>
      <c r="D24" s="34">
        <v>-4.0040157092674464</v>
      </c>
      <c r="E24" s="34">
        <v>1.0160398672652159E-4</v>
      </c>
      <c r="F24" s="34">
        <v>-0.10646028087307857</v>
      </c>
      <c r="G24" s="34">
        <v>-3.606999403122315E-2</v>
      </c>
      <c r="H24" s="34">
        <v>-0.10646028087307857</v>
      </c>
      <c r="I24" s="34">
        <v>-3.606999403122315E-2</v>
      </c>
      <c r="J24" s="32"/>
    </row>
    <row r="25" spans="1:16" x14ac:dyDescent="0.25">
      <c r="A25" s="34" t="s">
        <v>21</v>
      </c>
      <c r="B25" s="34">
        <v>0.20948027142176406</v>
      </c>
      <c r="C25" s="34">
        <v>3.5818523054471446E-2</v>
      </c>
      <c r="D25" s="34">
        <v>5.8483782567805616</v>
      </c>
      <c r="E25" s="34">
        <v>3.4714842287046905E-8</v>
      </c>
      <c r="F25" s="34">
        <v>0.13865160595507228</v>
      </c>
      <c r="G25" s="34">
        <v>0.28030893688845582</v>
      </c>
      <c r="H25" s="34">
        <v>0.13865160595507228</v>
      </c>
      <c r="I25" s="34">
        <v>0.28030893688845582</v>
      </c>
      <c r="J25" s="32"/>
    </row>
    <row r="26" spans="1:16" x14ac:dyDescent="0.25">
      <c r="A26" s="34" t="s">
        <v>33</v>
      </c>
      <c r="B26" s="34">
        <v>-0.34101018690932994</v>
      </c>
      <c r="C26" s="34">
        <v>0.30143251767164886</v>
      </c>
      <c r="D26" s="34">
        <v>-1.1312986055498933</v>
      </c>
      <c r="E26" s="34">
        <v>0.25990586174180996</v>
      </c>
      <c r="F26" s="34">
        <v>-0.93707225575788389</v>
      </c>
      <c r="G26" s="34">
        <v>0.25505188193922401</v>
      </c>
      <c r="H26" s="34">
        <v>-0.93707225575788389</v>
      </c>
      <c r="I26" s="34">
        <v>0.25505188193922401</v>
      </c>
      <c r="J26" s="32"/>
    </row>
    <row r="27" spans="1:16" x14ac:dyDescent="0.25">
      <c r="A27" s="34" t="s">
        <v>24</v>
      </c>
      <c r="B27" s="34">
        <v>5.4094119226792553E-3</v>
      </c>
      <c r="C27" s="34">
        <v>7.4725147253436441E-3</v>
      </c>
      <c r="D27" s="34">
        <v>0.72390783042993445</v>
      </c>
      <c r="E27" s="34">
        <v>0.47035663902345259</v>
      </c>
      <c r="F27" s="34">
        <v>-9.3669719296477147E-3</v>
      </c>
      <c r="G27" s="34">
        <v>2.0185795775006225E-2</v>
      </c>
      <c r="H27" s="34">
        <v>-9.3669719296477147E-3</v>
      </c>
      <c r="I27" s="34">
        <v>2.0185795775006225E-2</v>
      </c>
      <c r="J27" s="32"/>
    </row>
    <row r="28" spans="1:16" x14ac:dyDescent="0.25">
      <c r="A28" s="34" t="s">
        <v>23</v>
      </c>
      <c r="B28" s="34">
        <v>4.8318209507297899E-2</v>
      </c>
      <c r="C28" s="34">
        <v>2.6946528736497055E-2</v>
      </c>
      <c r="D28" s="34">
        <v>1.7931144296836461</v>
      </c>
      <c r="E28" s="34">
        <v>7.5160843533864208E-2</v>
      </c>
      <c r="F28" s="34">
        <v>-4.9666974796105448E-3</v>
      </c>
      <c r="G28" s="34">
        <v>0.10160311649420634</v>
      </c>
      <c r="H28" s="34">
        <v>-4.9666974796105448E-3</v>
      </c>
      <c r="I28" s="34">
        <v>0.10160311649420634</v>
      </c>
      <c r="J28" s="32"/>
    </row>
    <row r="29" spans="1:16" ht="15.75" thickBot="1" x14ac:dyDescent="0.3">
      <c r="A29" s="35" t="s">
        <v>18</v>
      </c>
      <c r="B29" s="35">
        <v>5.5961367508703889E-2</v>
      </c>
      <c r="C29" s="35">
        <v>0.25102352597840583</v>
      </c>
      <c r="D29" s="35">
        <v>0.22293276014901464</v>
      </c>
      <c r="E29" s="35">
        <v>0.82391987994402083</v>
      </c>
      <c r="F29" s="35">
        <v>-0.44042038778464776</v>
      </c>
      <c r="G29" s="35">
        <v>0.55234312280205555</v>
      </c>
      <c r="H29" s="35">
        <v>-0.44042038778464776</v>
      </c>
      <c r="I29" s="35">
        <v>0.55234312280205555</v>
      </c>
      <c r="J29" s="32"/>
    </row>
    <row r="30" spans="1:16" x14ac:dyDescent="0.25">
      <c r="A30" s="32"/>
      <c r="B30" s="32"/>
      <c r="C30" s="32"/>
      <c r="D30" s="32"/>
      <c r="E30" s="32"/>
      <c r="F30" s="32"/>
      <c r="G30" s="32"/>
      <c r="H30" s="32"/>
      <c r="I30" s="32"/>
    </row>
    <row r="31" spans="1:16" x14ac:dyDescent="0.25">
      <c r="A31" s="32"/>
      <c r="B31" s="32"/>
      <c r="C31" s="32"/>
      <c r="D31" s="32"/>
      <c r="E31" s="32"/>
      <c r="F31" s="32"/>
      <c r="G31" s="32"/>
      <c r="H31" s="32"/>
      <c r="I31" s="32"/>
    </row>
    <row r="32" spans="1:16" x14ac:dyDescent="0.25">
      <c r="A32" s="180" t="s">
        <v>155</v>
      </c>
      <c r="B32" s="180"/>
      <c r="C32" s="180"/>
      <c r="D32" s="180"/>
      <c r="E32" s="180"/>
      <c r="F32" s="180"/>
      <c r="G32" s="180"/>
      <c r="H32" s="180"/>
      <c r="I32" s="110"/>
      <c r="J32" s="110"/>
      <c r="K32" s="110"/>
      <c r="L32" s="110"/>
      <c r="M32" s="110"/>
      <c r="N32" s="110"/>
      <c r="O32" s="110"/>
      <c r="P32" s="110"/>
    </row>
    <row r="33" spans="1:16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ht="15.75" x14ac:dyDescent="0.3">
      <c r="A34" s="180" t="s">
        <v>178</v>
      </c>
      <c r="B34" s="180"/>
      <c r="C34" s="180"/>
      <c r="D34" s="180"/>
      <c r="E34" s="180"/>
      <c r="F34" s="180"/>
      <c r="G34" s="112" t="s">
        <v>156</v>
      </c>
      <c r="H34" s="110"/>
      <c r="I34" s="113" t="s">
        <v>175</v>
      </c>
      <c r="J34" s="113"/>
      <c r="K34" s="113"/>
      <c r="L34" s="113"/>
      <c r="M34" s="113"/>
      <c r="N34" s="113"/>
      <c r="O34" s="113"/>
      <c r="P34" s="113"/>
    </row>
    <row r="35" spans="1:16" ht="15.75" x14ac:dyDescent="0.3">
      <c r="A35" s="110"/>
      <c r="B35" s="110"/>
      <c r="C35" s="110"/>
      <c r="D35" s="110"/>
      <c r="E35" s="110"/>
      <c r="F35" s="110"/>
      <c r="G35" s="112" t="s">
        <v>157</v>
      </c>
      <c r="H35" s="110"/>
      <c r="I35" s="113" t="s">
        <v>179</v>
      </c>
      <c r="J35" s="113"/>
      <c r="K35" s="113"/>
      <c r="L35" s="113"/>
      <c r="M35" s="113"/>
      <c r="N35" s="113"/>
      <c r="O35" s="113"/>
      <c r="P35" s="113"/>
    </row>
    <row r="36" spans="1:16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</row>
    <row r="37" spans="1:16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</row>
    <row r="38" spans="1:16" x14ac:dyDescent="0.25">
      <c r="A38" s="180" t="s">
        <v>167</v>
      </c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</row>
    <row r="39" spans="1:16" x14ac:dyDescent="0.25">
      <c r="A39" s="180" t="s">
        <v>166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16" x14ac:dyDescent="0.25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6" x14ac:dyDescent="0.25">
      <c r="A41" s="110" t="s">
        <v>177</v>
      </c>
    </row>
  </sheetData>
  <mergeCells count="4">
    <mergeCell ref="A32:H32"/>
    <mergeCell ref="A34:F34"/>
    <mergeCell ref="A38:P38"/>
    <mergeCell ref="A39:P39"/>
  </mergeCells>
  <conditionalFormatting sqref="E17:E29">
    <cfRule type="cellIs" dxfId="24" priority="1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9CD9-2C28-461A-AC29-E193E67E918B}">
  <dimension ref="A1:P40"/>
  <sheetViews>
    <sheetView topLeftCell="A10" workbookViewId="0">
      <selection activeCell="A40" sqref="A40"/>
    </sheetView>
  </sheetViews>
  <sheetFormatPr defaultColWidth="8.85546875" defaultRowHeight="15" x14ac:dyDescent="0.25"/>
  <cols>
    <col min="1" max="1" width="18.7109375" customWidth="1"/>
  </cols>
  <sheetData>
    <row r="1" spans="1:10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25">
      <c r="A3" s="33" t="s">
        <v>46</v>
      </c>
      <c r="B3" s="33"/>
      <c r="C3" s="32"/>
      <c r="D3" s="32"/>
      <c r="E3" s="32"/>
      <c r="F3" s="32"/>
      <c r="G3" s="32"/>
      <c r="H3" s="32"/>
      <c r="I3" s="32"/>
      <c r="J3" s="32"/>
    </row>
    <row r="4" spans="1:10" x14ac:dyDescent="0.25">
      <c r="A4" s="34" t="s">
        <v>47</v>
      </c>
      <c r="B4" s="34">
        <v>0.92993213389408069</v>
      </c>
      <c r="C4" s="114" t="s">
        <v>162</v>
      </c>
      <c r="D4" s="32"/>
      <c r="E4" s="32"/>
      <c r="F4" s="32"/>
      <c r="G4" s="32"/>
      <c r="H4" s="32"/>
      <c r="I4" s="32"/>
      <c r="J4" s="32"/>
    </row>
    <row r="5" spans="1:10" x14ac:dyDescent="0.25">
      <c r="A5" s="34" t="s">
        <v>48</v>
      </c>
      <c r="B5" s="34">
        <v>0.86477377364879837</v>
      </c>
      <c r="C5" s="114" t="s">
        <v>161</v>
      </c>
      <c r="D5" s="32"/>
      <c r="E5" s="32"/>
      <c r="F5" s="32"/>
      <c r="G5" s="32"/>
      <c r="H5" s="32"/>
      <c r="I5" s="32"/>
      <c r="J5" s="32"/>
    </row>
    <row r="6" spans="1:10" x14ac:dyDescent="0.25">
      <c r="A6" s="34" t="s">
        <v>49</v>
      </c>
      <c r="B6" s="34">
        <v>0.85399487154834031</v>
      </c>
      <c r="C6" s="114" t="s">
        <v>160</v>
      </c>
      <c r="D6" s="32"/>
      <c r="E6" s="32"/>
      <c r="F6" s="32"/>
      <c r="G6" s="32"/>
      <c r="H6" s="32"/>
      <c r="I6" s="32"/>
      <c r="J6" s="32"/>
    </row>
    <row r="7" spans="1:10" x14ac:dyDescent="0.25">
      <c r="A7" s="34" t="s">
        <v>50</v>
      </c>
      <c r="B7" s="34">
        <v>1.364496776576529</v>
      </c>
      <c r="C7" s="110" t="s">
        <v>169</v>
      </c>
      <c r="D7" s="32"/>
      <c r="E7" s="32"/>
      <c r="F7" s="32"/>
      <c r="G7" s="32"/>
      <c r="H7" s="32"/>
      <c r="I7" s="32"/>
      <c r="J7" s="32"/>
    </row>
    <row r="8" spans="1:10" ht="15.75" thickBot="1" x14ac:dyDescent="0.3">
      <c r="A8" s="35" t="s">
        <v>51</v>
      </c>
      <c r="B8" s="35">
        <v>150</v>
      </c>
      <c r="C8" s="114" t="s">
        <v>154</v>
      </c>
      <c r="D8" s="32"/>
      <c r="E8" s="32"/>
      <c r="F8" s="32"/>
      <c r="G8" s="32"/>
      <c r="H8" s="32"/>
      <c r="I8" s="32"/>
      <c r="J8" s="32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</row>
    <row r="10" spans="1:10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32" t="s">
        <v>163</v>
      </c>
      <c r="I11" s="32"/>
      <c r="J11" s="32"/>
    </row>
    <row r="12" spans="1:10" x14ac:dyDescent="0.25">
      <c r="A12" s="34" t="s">
        <v>53</v>
      </c>
      <c r="B12" s="34">
        <v>11</v>
      </c>
      <c r="C12" s="34">
        <v>1643.1064327796244</v>
      </c>
      <c r="D12" s="34">
        <v>149.37331207087493</v>
      </c>
      <c r="E12" s="34">
        <v>80.228372573496699</v>
      </c>
      <c r="F12" s="34">
        <v>2.4870244157140435E-54</v>
      </c>
      <c r="G12" s="32"/>
      <c r="H12" s="32"/>
      <c r="I12" s="32"/>
      <c r="J12" s="32"/>
    </row>
    <row r="13" spans="1:10" x14ac:dyDescent="0.25">
      <c r="A13" s="34" t="s">
        <v>54</v>
      </c>
      <c r="B13" s="34">
        <v>138</v>
      </c>
      <c r="C13" s="34">
        <v>256.93550055370787</v>
      </c>
      <c r="D13" s="34">
        <v>1.8618514532877382</v>
      </c>
      <c r="E13" s="34"/>
      <c r="F13" s="34"/>
      <c r="G13" s="32"/>
      <c r="H13" s="32"/>
      <c r="I13" s="32"/>
      <c r="J13" s="32"/>
    </row>
    <row r="14" spans="1:10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32"/>
      <c r="H14" s="32"/>
      <c r="I14" s="32"/>
      <c r="J14" s="32"/>
    </row>
    <row r="15" spans="1:10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0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  <c r="J16" s="32"/>
    </row>
    <row r="17" spans="1:16" x14ac:dyDescent="0.25">
      <c r="A17" s="34" t="s">
        <v>56</v>
      </c>
      <c r="B17" s="34">
        <v>2.1534682621945525</v>
      </c>
      <c r="C17" s="34">
        <v>1.5208104492697874</v>
      </c>
      <c r="D17" s="34">
        <v>1.4160004379431597</v>
      </c>
      <c r="E17" s="34">
        <v>0.15902847589335947</v>
      </c>
      <c r="F17" s="34">
        <v>-0.85363562589926678</v>
      </c>
      <c r="G17" s="34">
        <v>5.1605721502883721</v>
      </c>
      <c r="H17" s="34">
        <v>-0.85363562589926678</v>
      </c>
      <c r="I17" s="34">
        <v>5.1605721502883721</v>
      </c>
      <c r="J17" s="32"/>
    </row>
    <row r="18" spans="1:16" x14ac:dyDescent="0.25">
      <c r="A18" s="34" t="s">
        <v>69</v>
      </c>
      <c r="B18" s="34">
        <v>-2.8288574113048961E-3</v>
      </c>
      <c r="C18" s="34">
        <v>1.2185298926584503E-3</v>
      </c>
      <c r="D18" s="34">
        <v>-2.3215330443254172</v>
      </c>
      <c r="E18" s="34">
        <v>2.1722500971904448E-2</v>
      </c>
      <c r="F18" s="34">
        <v>-5.2382608841250282E-3</v>
      </c>
      <c r="G18" s="34">
        <v>-4.1945393848476448E-4</v>
      </c>
      <c r="H18" s="34">
        <v>-5.2382608841250282E-3</v>
      </c>
      <c r="I18" s="34">
        <v>-4.1945393848476448E-4</v>
      </c>
      <c r="J18" s="32"/>
    </row>
    <row r="19" spans="1:16" x14ac:dyDescent="0.25">
      <c r="A19" s="34" t="s">
        <v>17</v>
      </c>
      <c r="B19" s="34">
        <v>7.5171091699935749E-3</v>
      </c>
      <c r="C19" s="34">
        <v>5.990564622469584E-3</v>
      </c>
      <c r="D19" s="34">
        <v>1.2548248193163936</v>
      </c>
      <c r="E19" s="34">
        <v>0.2116633170385028</v>
      </c>
      <c r="F19" s="34">
        <v>-4.3280554767610923E-3</v>
      </c>
      <c r="G19" s="34">
        <v>1.9362273816748241E-2</v>
      </c>
      <c r="H19" s="34">
        <v>-4.3280554767610923E-3</v>
      </c>
      <c r="I19" s="34">
        <v>1.9362273816748241E-2</v>
      </c>
      <c r="J19" s="32"/>
    </row>
    <row r="20" spans="1:16" x14ac:dyDescent="0.25">
      <c r="A20" s="34" t="s">
        <v>14</v>
      </c>
      <c r="B20" s="34">
        <v>2.0930347051276761</v>
      </c>
      <c r="C20" s="34">
        <v>0.39335191318980778</v>
      </c>
      <c r="D20" s="34">
        <v>5.3210233252830381</v>
      </c>
      <c r="E20" s="34">
        <v>4.0679690394170402E-7</v>
      </c>
      <c r="F20" s="34">
        <v>1.3152585739141147</v>
      </c>
      <c r="G20" s="34">
        <v>2.8708108363412377</v>
      </c>
      <c r="H20" s="34">
        <v>1.3152585739141147</v>
      </c>
      <c r="I20" s="34">
        <v>2.8708108363412377</v>
      </c>
      <c r="J20" s="32"/>
    </row>
    <row r="21" spans="1:16" x14ac:dyDescent="0.25">
      <c r="A21" s="34" t="s">
        <v>13</v>
      </c>
      <c r="B21" s="34">
        <v>2.2790740729953084E-2</v>
      </c>
      <c r="C21" s="34">
        <v>2.9196874771579987E-3</v>
      </c>
      <c r="D21" s="34">
        <v>7.8058836461967553</v>
      </c>
      <c r="E21" s="34">
        <v>1.3256879178566562E-12</v>
      </c>
      <c r="F21" s="34">
        <v>1.7017632339754788E-2</v>
      </c>
      <c r="G21" s="34">
        <v>2.8563849120151381E-2</v>
      </c>
      <c r="H21" s="34">
        <v>1.7017632339754788E-2</v>
      </c>
      <c r="I21" s="34">
        <v>2.8563849120151381E-2</v>
      </c>
      <c r="J21" s="32"/>
    </row>
    <row r="22" spans="1:16" x14ac:dyDescent="0.25">
      <c r="A22" s="34" t="s">
        <v>16</v>
      </c>
      <c r="B22" s="34">
        <v>-0.26693301104820588</v>
      </c>
      <c r="C22" s="34">
        <v>8.3596946962798971E-2</v>
      </c>
      <c r="D22" s="34">
        <v>-3.1930952115630769</v>
      </c>
      <c r="E22" s="34">
        <v>1.7437679920035499E-3</v>
      </c>
      <c r="F22" s="34">
        <v>-0.4322295503804463</v>
      </c>
      <c r="G22" s="34">
        <v>-0.10163647171596549</v>
      </c>
      <c r="H22" s="34">
        <v>-0.4322295503804463</v>
      </c>
      <c r="I22" s="34">
        <v>-0.10163647171596549</v>
      </c>
      <c r="J22" s="32"/>
    </row>
    <row r="23" spans="1:16" x14ac:dyDescent="0.25">
      <c r="A23" s="34" t="s">
        <v>19</v>
      </c>
      <c r="B23" s="34">
        <v>0.55238357996518239</v>
      </c>
      <c r="C23" s="34">
        <v>0.27418154653073912</v>
      </c>
      <c r="D23" s="34">
        <v>2.014663594084197</v>
      </c>
      <c r="E23" s="34">
        <v>4.5882798457559014E-2</v>
      </c>
      <c r="F23" s="34">
        <v>1.0243436851331778E-2</v>
      </c>
      <c r="G23" s="34">
        <v>1.094523723079033</v>
      </c>
      <c r="H23" s="34">
        <v>1.0243436851331778E-2</v>
      </c>
      <c r="I23" s="34">
        <v>1.094523723079033</v>
      </c>
      <c r="J23" s="32"/>
    </row>
    <row r="24" spans="1:16" x14ac:dyDescent="0.25">
      <c r="A24" s="34" t="s">
        <v>20</v>
      </c>
      <c r="B24" s="34">
        <v>-7.2298871533211712E-2</v>
      </c>
      <c r="C24" s="34">
        <v>1.7124505110081168E-2</v>
      </c>
      <c r="D24" s="34">
        <v>-4.2219539232494077</v>
      </c>
      <c r="E24" s="34">
        <v>4.3686059019664977E-5</v>
      </c>
      <c r="F24" s="34">
        <v>-0.10615921614284587</v>
      </c>
      <c r="G24" s="34">
        <v>-3.8438526923577548E-2</v>
      </c>
      <c r="H24" s="34">
        <v>-0.10615921614284587</v>
      </c>
      <c r="I24" s="34">
        <v>-3.8438526923577548E-2</v>
      </c>
      <c r="J24" s="32"/>
    </row>
    <row r="25" spans="1:16" x14ac:dyDescent="0.25">
      <c r="A25" s="34" t="s">
        <v>21</v>
      </c>
      <c r="B25" s="34">
        <v>0.21076563366558873</v>
      </c>
      <c r="C25" s="34">
        <v>3.5229497074966282E-2</v>
      </c>
      <c r="D25" s="34">
        <v>5.9826466786367103</v>
      </c>
      <c r="E25" s="34">
        <v>1.7893102578429307E-8</v>
      </c>
      <c r="F25" s="34">
        <v>0.14110622431540501</v>
      </c>
      <c r="G25" s="34">
        <v>0.28042504301577242</v>
      </c>
      <c r="H25" s="34">
        <v>0.14110622431540501</v>
      </c>
      <c r="I25" s="34">
        <v>0.28042504301577242</v>
      </c>
      <c r="J25" s="32"/>
    </row>
    <row r="26" spans="1:16" x14ac:dyDescent="0.25">
      <c r="A26" s="34" t="s">
        <v>33</v>
      </c>
      <c r="B26" s="34">
        <v>-0.35697819676959197</v>
      </c>
      <c r="C26" s="34">
        <v>0.29178890874716734</v>
      </c>
      <c r="D26" s="34">
        <v>-1.2234124946774814</v>
      </c>
      <c r="E26" s="34">
        <v>0.22325884485215966</v>
      </c>
      <c r="F26" s="34">
        <v>-0.93393343955975006</v>
      </c>
      <c r="G26" s="34">
        <v>0.21997704602056611</v>
      </c>
      <c r="H26" s="34">
        <v>-0.93393343955975006</v>
      </c>
      <c r="I26" s="34">
        <v>0.21997704602056611</v>
      </c>
      <c r="J26" s="32"/>
    </row>
    <row r="27" spans="1:16" x14ac:dyDescent="0.25">
      <c r="A27" s="34" t="s">
        <v>24</v>
      </c>
      <c r="B27" s="34">
        <v>5.551128166810259E-3</v>
      </c>
      <c r="C27" s="34">
        <v>7.4197465943318733E-3</v>
      </c>
      <c r="D27" s="34">
        <v>0.74815603150799004</v>
      </c>
      <c r="E27" s="34">
        <v>0.45563916756352602</v>
      </c>
      <c r="F27" s="34">
        <v>-9.1199630551097813E-3</v>
      </c>
      <c r="G27" s="34">
        <v>2.0222219388730298E-2</v>
      </c>
      <c r="H27" s="34">
        <v>-9.1199630551097813E-3</v>
      </c>
      <c r="I27" s="34">
        <v>2.0222219388730298E-2</v>
      </c>
      <c r="J27" s="32"/>
    </row>
    <row r="28" spans="1:16" ht="15.75" thickBot="1" x14ac:dyDescent="0.3">
      <c r="A28" s="35" t="s">
        <v>23</v>
      </c>
      <c r="B28" s="35">
        <v>4.840337128020105E-2</v>
      </c>
      <c r="C28" s="35">
        <v>2.6850889791142564E-2</v>
      </c>
      <c r="D28" s="35">
        <v>1.8026728967532433</v>
      </c>
      <c r="E28" s="35">
        <v>7.3621846320114592E-2</v>
      </c>
      <c r="F28" s="35">
        <v>-4.6889882104193328E-3</v>
      </c>
      <c r="G28" s="35">
        <v>0.10149573077082144</v>
      </c>
      <c r="H28" s="35">
        <v>-4.6889882104193328E-3</v>
      </c>
      <c r="I28" s="35">
        <v>0.10149573077082144</v>
      </c>
      <c r="J28" s="32"/>
    </row>
    <row r="29" spans="1:16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</row>
    <row r="31" spans="1:16" x14ac:dyDescent="0.25">
      <c r="A31" s="180" t="s">
        <v>155</v>
      </c>
      <c r="B31" s="180"/>
      <c r="C31" s="180"/>
      <c r="D31" s="180"/>
      <c r="E31" s="180"/>
      <c r="F31" s="180"/>
      <c r="G31" s="180"/>
      <c r="H31" s="180"/>
      <c r="I31" s="110"/>
      <c r="J31" s="110"/>
      <c r="K31" s="110"/>
      <c r="L31" s="110"/>
      <c r="M31" s="110"/>
      <c r="N31" s="110"/>
      <c r="O31" s="110"/>
      <c r="P31" s="110"/>
    </row>
    <row r="32" spans="1:16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</row>
    <row r="33" spans="1:16" ht="15.75" x14ac:dyDescent="0.3">
      <c r="A33" s="180" t="s">
        <v>182</v>
      </c>
      <c r="B33" s="180"/>
      <c r="C33" s="180"/>
      <c r="D33" s="180"/>
      <c r="E33" s="180"/>
      <c r="F33" s="180"/>
      <c r="G33" s="112" t="s">
        <v>156</v>
      </c>
      <c r="H33" s="110"/>
      <c r="I33" s="113" t="s">
        <v>180</v>
      </c>
      <c r="J33" s="113"/>
      <c r="K33" s="113"/>
      <c r="L33" s="113"/>
      <c r="M33" s="113"/>
      <c r="N33" s="113"/>
      <c r="O33" s="113"/>
      <c r="P33" s="113"/>
    </row>
    <row r="34" spans="1:16" ht="15.75" x14ac:dyDescent="0.3">
      <c r="A34" s="110"/>
      <c r="B34" s="110"/>
      <c r="C34" s="110"/>
      <c r="D34" s="110"/>
      <c r="E34" s="110"/>
      <c r="F34" s="110"/>
      <c r="G34" s="112" t="s">
        <v>157</v>
      </c>
      <c r="H34" s="110"/>
      <c r="I34" s="113" t="s">
        <v>183</v>
      </c>
      <c r="J34" s="113"/>
      <c r="K34" s="113"/>
      <c r="L34" s="113"/>
      <c r="M34" s="113"/>
      <c r="N34" s="113"/>
      <c r="O34" s="113"/>
      <c r="P34" s="113"/>
    </row>
    <row r="35" spans="1:16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spans="1:16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</row>
    <row r="37" spans="1:16" x14ac:dyDescent="0.25">
      <c r="A37" s="180" t="s">
        <v>167</v>
      </c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</row>
    <row r="38" spans="1:16" x14ac:dyDescent="0.25">
      <c r="A38" s="180" t="s">
        <v>166</v>
      </c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</row>
    <row r="39" spans="1:16" x14ac:dyDescent="0.25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</row>
    <row r="40" spans="1:16" x14ac:dyDescent="0.25">
      <c r="A40" s="110" t="s">
        <v>181</v>
      </c>
    </row>
  </sheetData>
  <mergeCells count="4">
    <mergeCell ref="A31:H31"/>
    <mergeCell ref="A33:F33"/>
    <mergeCell ref="A37:P37"/>
    <mergeCell ref="A38:P38"/>
  </mergeCells>
  <conditionalFormatting sqref="E17:E28">
    <cfRule type="cellIs" dxfId="23" priority="1" operator="greater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0077-CBFC-465C-924D-3A11BD7DFEE6}">
  <dimension ref="A1:P39"/>
  <sheetViews>
    <sheetView topLeftCell="A13" workbookViewId="0">
      <selection activeCell="A39" sqref="A39"/>
    </sheetView>
  </sheetViews>
  <sheetFormatPr defaultColWidth="8.85546875" defaultRowHeight="15" x14ac:dyDescent="0.25"/>
  <cols>
    <col min="1" max="1" width="21.140625" customWidth="1"/>
  </cols>
  <sheetData>
    <row r="1" spans="1:9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</row>
    <row r="2" spans="1:9" ht="15.75" thickBot="1" x14ac:dyDescent="0.3">
      <c r="A2" s="32"/>
      <c r="B2" s="32"/>
      <c r="C2" s="32"/>
      <c r="D2" s="32"/>
      <c r="E2" s="32"/>
      <c r="F2" s="32"/>
      <c r="G2" s="32"/>
      <c r="H2" s="32"/>
      <c r="I2" s="32"/>
    </row>
    <row r="3" spans="1:9" x14ac:dyDescent="0.25">
      <c r="A3" s="33" t="s">
        <v>46</v>
      </c>
      <c r="B3" s="33"/>
      <c r="C3" s="32"/>
      <c r="D3" s="32"/>
      <c r="E3" s="32"/>
      <c r="F3" s="32"/>
      <c r="G3" s="32"/>
      <c r="H3" s="32"/>
      <c r="I3" s="32"/>
    </row>
    <row r="4" spans="1:9" x14ac:dyDescent="0.25">
      <c r="A4" s="34" t="s">
        <v>47</v>
      </c>
      <c r="B4" s="34">
        <v>0.92963718020372266</v>
      </c>
      <c r="C4" s="114" t="s">
        <v>162</v>
      </c>
      <c r="D4" s="32"/>
      <c r="E4" s="32"/>
      <c r="F4" s="32"/>
      <c r="G4" s="32"/>
      <c r="H4" s="32"/>
      <c r="I4" s="32"/>
    </row>
    <row r="5" spans="1:9" x14ac:dyDescent="0.25">
      <c r="A5" s="34" t="s">
        <v>48</v>
      </c>
      <c r="B5" s="34">
        <v>0.86422528681712873</v>
      </c>
      <c r="C5" s="114" t="s">
        <v>161</v>
      </c>
      <c r="D5" s="32"/>
      <c r="E5" s="32"/>
      <c r="F5" s="32"/>
      <c r="G5" s="32"/>
      <c r="H5" s="32"/>
      <c r="I5" s="32"/>
    </row>
    <row r="6" spans="1:9" x14ac:dyDescent="0.25">
      <c r="A6" s="34" t="s">
        <v>49</v>
      </c>
      <c r="B6" s="34">
        <v>0.85445732183994383</v>
      </c>
      <c r="C6" s="114" t="s">
        <v>160</v>
      </c>
      <c r="D6" s="32"/>
      <c r="E6" s="32"/>
      <c r="F6" s="32"/>
      <c r="G6" s="32"/>
      <c r="H6" s="32"/>
      <c r="I6" s="32"/>
    </row>
    <row r="7" spans="1:9" x14ac:dyDescent="0.25">
      <c r="A7" s="34" t="s">
        <v>50</v>
      </c>
      <c r="B7" s="34">
        <v>1.3623341388948174</v>
      </c>
      <c r="C7" s="110" t="s">
        <v>169</v>
      </c>
      <c r="D7" s="32"/>
      <c r="E7" s="32"/>
      <c r="F7" s="32"/>
      <c r="G7" s="32"/>
      <c r="H7" s="32"/>
      <c r="I7" s="32"/>
    </row>
    <row r="8" spans="1:9" ht="15.75" thickBot="1" x14ac:dyDescent="0.3">
      <c r="A8" s="35" t="s">
        <v>51</v>
      </c>
      <c r="B8" s="35">
        <v>150</v>
      </c>
      <c r="C8" s="114" t="s">
        <v>154</v>
      </c>
      <c r="D8" s="32"/>
      <c r="E8" s="32"/>
      <c r="F8" s="32"/>
      <c r="G8" s="32"/>
      <c r="H8" s="32"/>
      <c r="I8" s="32"/>
    </row>
    <row r="9" spans="1:9" x14ac:dyDescent="0.25">
      <c r="A9" s="32"/>
      <c r="B9" s="32"/>
      <c r="C9" s="32"/>
      <c r="D9" s="32"/>
      <c r="E9" s="32"/>
      <c r="F9" s="32"/>
      <c r="G9" s="32"/>
      <c r="H9" s="32"/>
      <c r="I9" s="32"/>
    </row>
    <row r="10" spans="1:9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</row>
    <row r="11" spans="1:9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32" t="s">
        <v>163</v>
      </c>
      <c r="I11" s="32"/>
    </row>
    <row r="12" spans="1:9" x14ac:dyDescent="0.25">
      <c r="A12" s="34" t="s">
        <v>53</v>
      </c>
      <c r="B12" s="34">
        <v>10</v>
      </c>
      <c r="C12" s="34">
        <v>1642.0642847995709</v>
      </c>
      <c r="D12" s="34">
        <v>164.20642847995708</v>
      </c>
      <c r="E12" s="34">
        <v>88.475469438690453</v>
      </c>
      <c r="F12" s="115">
        <v>3.3900783842603445E-55</v>
      </c>
      <c r="G12" s="32"/>
      <c r="H12" s="32"/>
      <c r="I12" s="32"/>
    </row>
    <row r="13" spans="1:9" x14ac:dyDescent="0.25">
      <c r="A13" s="34" t="s">
        <v>54</v>
      </c>
      <c r="B13" s="34">
        <v>139</v>
      </c>
      <c r="C13" s="34">
        <v>257.9776485337614</v>
      </c>
      <c r="D13" s="34">
        <v>1.8559543059982835</v>
      </c>
      <c r="E13" s="34"/>
      <c r="F13" s="34"/>
      <c r="G13" s="32"/>
      <c r="H13" s="32"/>
      <c r="I13" s="32"/>
    </row>
    <row r="14" spans="1:9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32"/>
      <c r="H14" s="32"/>
      <c r="I14" s="32"/>
    </row>
    <row r="15" spans="1:9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</row>
    <row r="17" spans="1:16" x14ac:dyDescent="0.25">
      <c r="A17" s="34" t="s">
        <v>56</v>
      </c>
      <c r="B17" s="34">
        <v>2.2016547198463075</v>
      </c>
      <c r="C17" s="34">
        <v>1.5170377841766711</v>
      </c>
      <c r="D17" s="34">
        <v>1.4512853554542102</v>
      </c>
      <c r="E17" s="34">
        <v>0.1489535798103106</v>
      </c>
      <c r="F17" s="34">
        <v>-0.79779859423797772</v>
      </c>
      <c r="G17" s="34">
        <v>5.2011080339305931</v>
      </c>
      <c r="H17" s="34">
        <v>-0.79779859423797772</v>
      </c>
      <c r="I17" s="34">
        <v>5.2011080339305931</v>
      </c>
    </row>
    <row r="18" spans="1:16" x14ac:dyDescent="0.25">
      <c r="A18" s="34" t="s">
        <v>69</v>
      </c>
      <c r="B18" s="34">
        <v>-2.7092849315034822E-3</v>
      </c>
      <c r="C18" s="34">
        <v>1.2060885956257233E-3</v>
      </c>
      <c r="D18" s="34">
        <v>-2.2463398968613038</v>
      </c>
      <c r="E18" s="34">
        <v>2.6259279285896941E-2</v>
      </c>
      <c r="F18" s="34">
        <v>-5.0939364365364895E-3</v>
      </c>
      <c r="G18" s="34">
        <v>-3.2463342647047477E-4</v>
      </c>
      <c r="H18" s="34">
        <v>-5.0939364365364895E-3</v>
      </c>
      <c r="I18" s="34">
        <v>-3.2463342647047477E-4</v>
      </c>
    </row>
    <row r="19" spans="1:16" x14ac:dyDescent="0.25">
      <c r="A19" s="34" t="s">
        <v>17</v>
      </c>
      <c r="B19" s="34">
        <v>7.1612260200581953E-3</v>
      </c>
      <c r="C19" s="34">
        <v>5.9621844030971222E-3</v>
      </c>
      <c r="D19" s="34">
        <v>1.2011077712286486</v>
      </c>
      <c r="E19" s="34">
        <v>0.23175207030073805</v>
      </c>
      <c r="F19" s="34">
        <v>-4.6270721710491179E-3</v>
      </c>
      <c r="G19" s="34">
        <v>1.8949524211165508E-2</v>
      </c>
      <c r="H19" s="34">
        <v>-4.6270721710491179E-3</v>
      </c>
      <c r="I19" s="34">
        <v>1.8949524211165508E-2</v>
      </c>
    </row>
    <row r="20" spans="1:16" x14ac:dyDescent="0.25">
      <c r="A20" s="34" t="s">
        <v>14</v>
      </c>
      <c r="B20" s="34">
        <v>2.2517555716630913</v>
      </c>
      <c r="C20" s="34">
        <v>0.33071261691483517</v>
      </c>
      <c r="D20" s="34">
        <v>6.8087985050868545</v>
      </c>
      <c r="E20" s="34">
        <v>2.7180121288175989E-10</v>
      </c>
      <c r="F20" s="34">
        <v>1.5978779522911748</v>
      </c>
      <c r="G20" s="34">
        <v>2.9056331910350077</v>
      </c>
      <c r="H20" s="34">
        <v>1.5978779522911748</v>
      </c>
      <c r="I20" s="34">
        <v>2.9056331910350077</v>
      </c>
    </row>
    <row r="21" spans="1:16" x14ac:dyDescent="0.25">
      <c r="A21" s="34" t="s">
        <v>13</v>
      </c>
      <c r="B21" s="34">
        <v>2.2568210319766812E-2</v>
      </c>
      <c r="C21" s="34">
        <v>2.899893989127089E-3</v>
      </c>
      <c r="D21" s="34">
        <v>7.7824259798407933</v>
      </c>
      <c r="E21" s="34">
        <v>1.4630662398017744E-12</v>
      </c>
      <c r="F21" s="34">
        <v>1.6834604521081323E-2</v>
      </c>
      <c r="G21" s="34">
        <v>2.8301816118452301E-2</v>
      </c>
      <c r="H21" s="34">
        <v>1.6834604521081323E-2</v>
      </c>
      <c r="I21" s="34">
        <v>2.8301816118452301E-2</v>
      </c>
    </row>
    <row r="22" spans="1:16" x14ac:dyDescent="0.25">
      <c r="A22" s="34" t="s">
        <v>16</v>
      </c>
      <c r="B22" s="34">
        <v>-0.26667966765523909</v>
      </c>
      <c r="C22" s="34">
        <v>8.3463766555443616E-2</v>
      </c>
      <c r="D22" s="34">
        <v>-3.195154959584626</v>
      </c>
      <c r="E22" s="34">
        <v>1.7296757763664349E-3</v>
      </c>
      <c r="F22" s="34">
        <v>-0.43170236769072334</v>
      </c>
      <c r="G22" s="34">
        <v>-0.10165696761975485</v>
      </c>
      <c r="H22" s="34">
        <v>-0.43170236769072334</v>
      </c>
      <c r="I22" s="34">
        <v>-0.10165696761975485</v>
      </c>
    </row>
    <row r="23" spans="1:16" x14ac:dyDescent="0.25">
      <c r="A23" s="34" t="s">
        <v>19</v>
      </c>
      <c r="B23" s="34">
        <v>0.57447688508516181</v>
      </c>
      <c r="C23" s="34">
        <v>0.27215461345067332</v>
      </c>
      <c r="D23" s="34">
        <v>2.1108474987850347</v>
      </c>
      <c r="E23" s="34">
        <v>3.6575972409916072E-2</v>
      </c>
      <c r="F23" s="34">
        <v>3.6378845753213818E-2</v>
      </c>
      <c r="G23" s="34">
        <v>1.1125749244171099</v>
      </c>
      <c r="H23" s="34">
        <v>3.6378845753213818E-2</v>
      </c>
      <c r="I23" s="34">
        <v>1.1125749244171099</v>
      </c>
    </row>
    <row r="24" spans="1:16" x14ac:dyDescent="0.25">
      <c r="A24" s="34" t="s">
        <v>20</v>
      </c>
      <c r="B24" s="34">
        <v>-7.1658547961359009E-2</v>
      </c>
      <c r="C24" s="34">
        <v>1.7075996618373831E-2</v>
      </c>
      <c r="D24" s="34">
        <v>-4.196448943088579</v>
      </c>
      <c r="E24" s="34">
        <v>4.809406721750955E-5</v>
      </c>
      <c r="F24" s="34">
        <v>-0.10542082809867998</v>
      </c>
      <c r="G24" s="34">
        <v>-3.7896267824038044E-2</v>
      </c>
      <c r="H24" s="34">
        <v>-0.10542082809867998</v>
      </c>
      <c r="I24" s="34">
        <v>-3.7896267824038044E-2</v>
      </c>
    </row>
    <row r="25" spans="1:16" x14ac:dyDescent="0.25">
      <c r="A25" s="34" t="s">
        <v>21</v>
      </c>
      <c r="B25" s="34">
        <v>0.20879715520792075</v>
      </c>
      <c r="C25" s="34">
        <v>3.5075427384206402E-2</v>
      </c>
      <c r="D25" s="34">
        <v>5.9528043071525607</v>
      </c>
      <c r="E25" s="34">
        <v>2.0428589798564913E-8</v>
      </c>
      <c r="F25" s="34">
        <v>0.13944680150688968</v>
      </c>
      <c r="G25" s="34">
        <v>0.27814750890895179</v>
      </c>
      <c r="H25" s="34">
        <v>0.13944680150688968</v>
      </c>
      <c r="I25" s="34">
        <v>0.27814750890895179</v>
      </c>
    </row>
    <row r="26" spans="1:16" x14ac:dyDescent="0.25">
      <c r="A26" s="34" t="s">
        <v>33</v>
      </c>
      <c r="B26" s="34">
        <v>-0.31599528008756717</v>
      </c>
      <c r="C26" s="34">
        <v>0.2861466560361981</v>
      </c>
      <c r="D26" s="34">
        <v>-1.104312328736748</v>
      </c>
      <c r="E26" s="34">
        <v>0.27136566024187297</v>
      </c>
      <c r="F26" s="34">
        <v>-0.88175807433973485</v>
      </c>
      <c r="G26" s="34">
        <v>0.24976751416460052</v>
      </c>
      <c r="H26" s="34">
        <v>-0.88175807433973485</v>
      </c>
      <c r="I26" s="34">
        <v>0.24976751416460052</v>
      </c>
    </row>
    <row r="27" spans="1:16" ht="15.75" thickBot="1" x14ac:dyDescent="0.3">
      <c r="A27" s="35" t="s">
        <v>23</v>
      </c>
      <c r="B27" s="35">
        <v>4.4286877855246091E-2</v>
      </c>
      <c r="C27" s="35">
        <v>2.623944652219138E-2</v>
      </c>
      <c r="D27" s="35">
        <v>1.6877977139415472</v>
      </c>
      <c r="E27" s="35">
        <v>9.3692637566345202E-2</v>
      </c>
      <c r="F27" s="35">
        <v>-7.593171311386003E-3</v>
      </c>
      <c r="G27" s="35">
        <v>9.6166927021878179E-2</v>
      </c>
      <c r="H27" s="35">
        <v>-7.593171311386003E-3</v>
      </c>
      <c r="I27" s="35">
        <v>9.6166927021878179E-2</v>
      </c>
    </row>
    <row r="28" spans="1:16" x14ac:dyDescent="0.25">
      <c r="A28" s="32"/>
      <c r="B28" s="32"/>
      <c r="C28" s="32"/>
      <c r="D28" s="32"/>
      <c r="E28" s="32"/>
      <c r="F28" s="32"/>
      <c r="G28" s="32"/>
      <c r="H28" s="32"/>
      <c r="I28" s="32"/>
    </row>
    <row r="29" spans="1:16" x14ac:dyDescent="0.25">
      <c r="A29" s="32"/>
      <c r="B29" s="32"/>
      <c r="C29" s="32"/>
      <c r="D29" s="32"/>
      <c r="E29" s="32"/>
      <c r="F29" s="32"/>
      <c r="G29" s="32"/>
      <c r="H29" s="32"/>
      <c r="I29" s="32"/>
    </row>
    <row r="30" spans="1:16" x14ac:dyDescent="0.25">
      <c r="A30" s="180" t="s">
        <v>155</v>
      </c>
      <c r="B30" s="180"/>
      <c r="C30" s="180"/>
      <c r="D30" s="180"/>
      <c r="E30" s="180"/>
      <c r="F30" s="180"/>
      <c r="G30" s="180"/>
      <c r="H30" s="180"/>
      <c r="I30" s="110"/>
      <c r="J30" s="110"/>
      <c r="K30" s="110"/>
      <c r="L30" s="110"/>
      <c r="M30" s="110"/>
      <c r="N30" s="110"/>
      <c r="O30" s="110"/>
      <c r="P30" s="110"/>
    </row>
    <row r="31" spans="1:16" x14ac:dyDescent="0.2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</row>
    <row r="32" spans="1:16" ht="15.75" x14ac:dyDescent="0.3">
      <c r="A32" s="180" t="s">
        <v>186</v>
      </c>
      <c r="B32" s="180"/>
      <c r="C32" s="180"/>
      <c r="D32" s="180"/>
      <c r="E32" s="180"/>
      <c r="F32" s="180"/>
      <c r="G32" s="112" t="s">
        <v>156</v>
      </c>
      <c r="H32" s="110"/>
      <c r="I32" s="113" t="s">
        <v>184</v>
      </c>
      <c r="J32" s="113"/>
      <c r="K32" s="113"/>
      <c r="L32" s="113"/>
      <c r="M32" s="113"/>
      <c r="N32" s="113"/>
      <c r="O32" s="113"/>
      <c r="P32" s="113"/>
    </row>
    <row r="33" spans="1:16" ht="15.75" x14ac:dyDescent="0.3">
      <c r="A33" s="110"/>
      <c r="B33" s="110"/>
      <c r="C33" s="110"/>
      <c r="D33" s="110"/>
      <c r="E33" s="110"/>
      <c r="F33" s="110"/>
      <c r="G33" s="112" t="s">
        <v>157</v>
      </c>
      <c r="H33" s="110"/>
      <c r="I33" s="113" t="s">
        <v>187</v>
      </c>
      <c r="J33" s="113"/>
      <c r="K33" s="113"/>
      <c r="L33" s="113"/>
      <c r="M33" s="113"/>
      <c r="N33" s="113"/>
      <c r="O33" s="113"/>
      <c r="P33" s="113"/>
    </row>
    <row r="34" spans="1:16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</row>
    <row r="35" spans="1:16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spans="1:16" x14ac:dyDescent="0.25">
      <c r="A36" s="180" t="s">
        <v>167</v>
      </c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</row>
    <row r="37" spans="1:16" x14ac:dyDescent="0.25">
      <c r="A37" s="180" t="s">
        <v>166</v>
      </c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</row>
    <row r="38" spans="1:16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</row>
    <row r="39" spans="1:16" x14ac:dyDescent="0.25">
      <c r="A39" s="110" t="s">
        <v>185</v>
      </c>
    </row>
  </sheetData>
  <mergeCells count="4">
    <mergeCell ref="A30:H30"/>
    <mergeCell ref="A32:F32"/>
    <mergeCell ref="A36:P36"/>
    <mergeCell ref="A37:P37"/>
  </mergeCells>
  <conditionalFormatting sqref="E17:E27">
    <cfRule type="cellIs" dxfId="22" priority="1" operator="greater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FC09-058B-41AA-904A-910E38E617AA}">
  <dimension ref="A1:P38"/>
  <sheetViews>
    <sheetView topLeftCell="A10" workbookViewId="0">
      <selection activeCell="G34" sqref="G34"/>
    </sheetView>
  </sheetViews>
  <sheetFormatPr defaultColWidth="8.85546875" defaultRowHeight="15" x14ac:dyDescent="0.25"/>
  <cols>
    <col min="1" max="1" width="18.28515625" customWidth="1"/>
  </cols>
  <sheetData>
    <row r="1" spans="1:10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25">
      <c r="A3" s="33" t="s">
        <v>46</v>
      </c>
      <c r="B3" s="33"/>
      <c r="C3" s="32"/>
      <c r="D3" s="32"/>
      <c r="E3" s="32"/>
      <c r="F3" s="32"/>
      <c r="G3" s="32"/>
      <c r="H3" s="32"/>
      <c r="I3" s="32"/>
      <c r="J3" s="32"/>
    </row>
    <row r="4" spans="1:10" x14ac:dyDescent="0.25">
      <c r="A4" s="34" t="s">
        <v>47</v>
      </c>
      <c r="B4" s="34">
        <v>0.92899627442819777</v>
      </c>
      <c r="C4" s="114" t="s">
        <v>162</v>
      </c>
      <c r="D4" s="32"/>
      <c r="E4" s="32"/>
      <c r="F4" s="32"/>
      <c r="G4" s="32"/>
      <c r="H4" s="32"/>
      <c r="I4" s="32"/>
      <c r="J4" s="32"/>
    </row>
    <row r="5" spans="1:10" x14ac:dyDescent="0.25">
      <c r="A5" s="34" t="s">
        <v>48</v>
      </c>
      <c r="B5" s="34">
        <v>0.86303407790147124</v>
      </c>
      <c r="C5" s="114" t="s">
        <v>161</v>
      </c>
      <c r="D5" s="32"/>
      <c r="E5" s="32"/>
      <c r="F5" s="32"/>
      <c r="G5" s="32"/>
      <c r="H5" s="32"/>
      <c r="I5" s="32"/>
      <c r="J5" s="32"/>
    </row>
    <row r="6" spans="1:10" x14ac:dyDescent="0.25">
      <c r="A6" s="34" t="s">
        <v>49</v>
      </c>
      <c r="B6" s="34">
        <v>0.85422912576656584</v>
      </c>
      <c r="C6" s="114" t="s">
        <v>160</v>
      </c>
      <c r="D6" s="32"/>
      <c r="E6" s="32"/>
      <c r="F6" s="32"/>
      <c r="G6" s="32"/>
      <c r="H6" s="32"/>
      <c r="I6" s="32"/>
      <c r="J6" s="32"/>
    </row>
    <row r="7" spans="1:10" x14ac:dyDescent="0.25">
      <c r="A7" s="34" t="s">
        <v>50</v>
      </c>
      <c r="B7" s="34">
        <v>1.3634017210766587</v>
      </c>
      <c r="C7" s="110" t="s">
        <v>169</v>
      </c>
      <c r="D7" s="32"/>
      <c r="E7" s="32"/>
      <c r="F7" s="32"/>
      <c r="G7" s="32"/>
      <c r="H7" s="32"/>
      <c r="I7" s="32"/>
      <c r="J7" s="32"/>
    </row>
    <row r="8" spans="1:10" ht="15.75" thickBot="1" x14ac:dyDescent="0.3">
      <c r="A8" s="35" t="s">
        <v>51</v>
      </c>
      <c r="B8" s="35">
        <v>150</v>
      </c>
      <c r="C8" s="114" t="s">
        <v>154</v>
      </c>
      <c r="D8" s="32"/>
      <c r="E8" s="32"/>
      <c r="F8" s="32"/>
      <c r="G8" s="32"/>
      <c r="H8" s="32"/>
      <c r="I8" s="32"/>
      <c r="J8" s="32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</row>
    <row r="10" spans="1:10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32" t="s">
        <v>163</v>
      </c>
      <c r="I11" s="32"/>
      <c r="J11" s="32"/>
    </row>
    <row r="12" spans="1:10" x14ac:dyDescent="0.25">
      <c r="A12" s="34" t="s">
        <v>53</v>
      </c>
      <c r="B12" s="34">
        <v>9</v>
      </c>
      <c r="C12" s="34">
        <v>1639.800937908461</v>
      </c>
      <c r="D12" s="34">
        <v>182.20010421205123</v>
      </c>
      <c r="E12" s="34">
        <v>98.016896023789826</v>
      </c>
      <c r="F12" s="34">
        <v>6.0607920087774624E-56</v>
      </c>
      <c r="G12" s="32"/>
      <c r="H12" s="32"/>
      <c r="I12" s="32"/>
      <c r="J12" s="32"/>
    </row>
    <row r="13" spans="1:10" x14ac:dyDescent="0.25">
      <c r="A13" s="34" t="s">
        <v>54</v>
      </c>
      <c r="B13" s="34">
        <v>140</v>
      </c>
      <c r="C13" s="34">
        <v>260.2409954248713</v>
      </c>
      <c r="D13" s="34">
        <v>1.858864253034795</v>
      </c>
      <c r="E13" s="34"/>
      <c r="F13" s="34"/>
      <c r="G13" s="32"/>
      <c r="H13" s="32"/>
      <c r="I13" s="32"/>
      <c r="J13" s="32"/>
    </row>
    <row r="14" spans="1:10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32"/>
      <c r="H14" s="32"/>
      <c r="I14" s="32"/>
      <c r="J14" s="32"/>
    </row>
    <row r="15" spans="1:10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0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  <c r="J16" s="32"/>
    </row>
    <row r="17" spans="1:16" x14ac:dyDescent="0.25">
      <c r="A17" s="34" t="s">
        <v>56</v>
      </c>
      <c r="B17" s="34">
        <v>2.1334842787965909</v>
      </c>
      <c r="C17" s="34">
        <v>1.5169691158000402</v>
      </c>
      <c r="D17" s="34">
        <v>1.4064124685039512</v>
      </c>
      <c r="E17" s="34">
        <v>0.1618174733369252</v>
      </c>
      <c r="F17" s="34">
        <v>-0.86564515420082655</v>
      </c>
      <c r="G17" s="34">
        <v>5.1326137117940078</v>
      </c>
      <c r="H17" s="34">
        <v>-0.86564515420082655</v>
      </c>
      <c r="I17" s="34">
        <v>5.1326137117940078</v>
      </c>
      <c r="J17" s="32"/>
    </row>
    <row r="18" spans="1:16" x14ac:dyDescent="0.25">
      <c r="A18" s="34" t="s">
        <v>69</v>
      </c>
      <c r="B18" s="34">
        <v>-2.7633562884570814E-3</v>
      </c>
      <c r="C18" s="34">
        <v>1.2060386509575895E-3</v>
      </c>
      <c r="D18" s="34">
        <v>-2.2912667734678225</v>
      </c>
      <c r="E18" s="34">
        <v>2.3440713601946477E-2</v>
      </c>
      <c r="F18" s="34">
        <v>-5.1477594893830194E-3</v>
      </c>
      <c r="G18" s="34">
        <v>-3.7895308753114337E-4</v>
      </c>
      <c r="H18" s="34">
        <v>-5.1477594893830194E-3</v>
      </c>
      <c r="I18" s="34">
        <v>-3.7895308753114337E-4</v>
      </c>
      <c r="J18" s="32"/>
    </row>
    <row r="19" spans="1:16" x14ac:dyDescent="0.25">
      <c r="A19" s="34" t="s">
        <v>17</v>
      </c>
      <c r="B19" s="34">
        <v>6.7860580747464297E-3</v>
      </c>
      <c r="C19" s="34">
        <v>5.9571621222673831E-3</v>
      </c>
      <c r="D19" s="34">
        <v>1.1391427554708813</v>
      </c>
      <c r="E19" s="34">
        <v>0.25658899328616497</v>
      </c>
      <c r="F19" s="34">
        <v>-4.991571457682707E-3</v>
      </c>
      <c r="G19" s="34">
        <v>1.8563687607175566E-2</v>
      </c>
      <c r="H19" s="34">
        <v>-4.991571457682707E-3</v>
      </c>
      <c r="I19" s="34">
        <v>1.8563687607175566E-2</v>
      </c>
      <c r="J19" s="32"/>
    </row>
    <row r="20" spans="1:16" x14ac:dyDescent="0.25">
      <c r="A20" s="34" t="s">
        <v>14</v>
      </c>
      <c r="B20" s="34">
        <v>2.257522585299347</v>
      </c>
      <c r="C20" s="34">
        <v>0.33093051003047635</v>
      </c>
      <c r="D20" s="34">
        <v>6.8217420783941778</v>
      </c>
      <c r="E20" s="34">
        <v>2.4909890955083928E-10</v>
      </c>
      <c r="F20" s="34">
        <v>1.6032551894955711</v>
      </c>
      <c r="G20" s="34">
        <v>2.9117899811031229</v>
      </c>
      <c r="H20" s="34">
        <v>1.6032551894955711</v>
      </c>
      <c r="I20" s="34">
        <v>2.9117899811031229</v>
      </c>
      <c r="J20" s="32"/>
    </row>
    <row r="21" spans="1:16" x14ac:dyDescent="0.25">
      <c r="A21" s="34" t="s">
        <v>13</v>
      </c>
      <c r="B21" s="34">
        <v>2.2303400635128388E-2</v>
      </c>
      <c r="C21" s="34">
        <v>2.8922271565082341E-3</v>
      </c>
      <c r="D21" s="34">
        <v>7.7114968597608806</v>
      </c>
      <c r="E21" s="34">
        <v>2.0986035385180549E-12</v>
      </c>
      <c r="F21" s="34">
        <v>1.6585312177260496E-2</v>
      </c>
      <c r="G21" s="34">
        <v>2.8021489092996281E-2</v>
      </c>
      <c r="H21" s="34">
        <v>1.6585312177260496E-2</v>
      </c>
      <c r="I21" s="34">
        <v>2.8021489092996281E-2</v>
      </c>
      <c r="J21" s="32"/>
    </row>
    <row r="22" spans="1:16" x14ac:dyDescent="0.25">
      <c r="A22" s="34" t="s">
        <v>16</v>
      </c>
      <c r="B22" s="34">
        <v>-0.26354160104252761</v>
      </c>
      <c r="C22" s="34">
        <v>8.3480746263218511E-2</v>
      </c>
      <c r="D22" s="34">
        <v>-3.1569147718393555</v>
      </c>
      <c r="E22" s="34">
        <v>1.9529462838710088E-3</v>
      </c>
      <c r="F22" s="34">
        <v>-0.42858752096197461</v>
      </c>
      <c r="G22" s="34">
        <v>-9.8495681123080575E-2</v>
      </c>
      <c r="H22" s="34">
        <v>-0.42858752096197461</v>
      </c>
      <c r="I22" s="34">
        <v>-9.8495681123080575E-2</v>
      </c>
      <c r="J22" s="32"/>
    </row>
    <row r="23" spans="1:16" x14ac:dyDescent="0.25">
      <c r="A23" s="34" t="s">
        <v>19</v>
      </c>
      <c r="B23" s="34">
        <v>0.53116573109358389</v>
      </c>
      <c r="C23" s="34">
        <v>0.26952484673373317</v>
      </c>
      <c r="D23" s="34">
        <v>1.9707486620642767</v>
      </c>
      <c r="E23" s="34">
        <v>5.0725080838529626E-2</v>
      </c>
      <c r="F23" s="34">
        <v>-1.6993696813540904E-3</v>
      </c>
      <c r="G23" s="34">
        <v>1.0640308318685219</v>
      </c>
      <c r="H23" s="34">
        <v>-1.6993696813540904E-3</v>
      </c>
      <c r="I23" s="34">
        <v>1.0640308318685219</v>
      </c>
      <c r="J23" s="32"/>
    </row>
    <row r="24" spans="1:16" x14ac:dyDescent="0.25">
      <c r="A24" s="34" t="s">
        <v>20</v>
      </c>
      <c r="B24" s="34">
        <v>-6.5394257621575413E-2</v>
      </c>
      <c r="C24" s="34">
        <v>1.6118881075492756E-2</v>
      </c>
      <c r="D24" s="34">
        <v>-4.0569973384195528</v>
      </c>
      <c r="E24" s="34">
        <v>8.2223713567035458E-5</v>
      </c>
      <c r="F24" s="34">
        <v>-9.7262151408588862E-2</v>
      </c>
      <c r="G24" s="34">
        <v>-3.3526363834561965E-2</v>
      </c>
      <c r="H24" s="34">
        <v>-9.7262151408588862E-2</v>
      </c>
      <c r="I24" s="34">
        <v>-3.3526363834561965E-2</v>
      </c>
      <c r="J24" s="32"/>
    </row>
    <row r="25" spans="1:16" x14ac:dyDescent="0.25">
      <c r="A25" s="34" t="s">
        <v>21</v>
      </c>
      <c r="B25" s="34">
        <v>0.1915598672582286</v>
      </c>
      <c r="C25" s="34">
        <v>3.143548168383338E-2</v>
      </c>
      <c r="D25" s="34">
        <v>6.0937468426559498</v>
      </c>
      <c r="E25" s="34">
        <v>1.0101305699912112E-8</v>
      </c>
      <c r="F25" s="34">
        <v>0.12941023126599305</v>
      </c>
      <c r="G25" s="34">
        <v>0.25370950325046415</v>
      </c>
      <c r="H25" s="34">
        <v>0.12941023126599305</v>
      </c>
      <c r="I25" s="34">
        <v>0.25370950325046415</v>
      </c>
      <c r="J25" s="32"/>
    </row>
    <row r="26" spans="1:16" ht="15.75" thickBot="1" x14ac:dyDescent="0.3">
      <c r="A26" s="35" t="s">
        <v>23</v>
      </c>
      <c r="B26" s="35">
        <v>4.2707564287021285E-2</v>
      </c>
      <c r="C26" s="35">
        <v>2.6220975908920263E-2</v>
      </c>
      <c r="D26" s="35">
        <v>1.6287557120439731</v>
      </c>
      <c r="E26" s="35">
        <v>0.10561294913274677</v>
      </c>
      <c r="F26" s="35">
        <v>-9.1327136667488304E-3</v>
      </c>
      <c r="G26" s="35">
        <v>9.4547842240791408E-2</v>
      </c>
      <c r="H26" s="35">
        <v>-9.1327136667488304E-3</v>
      </c>
      <c r="I26" s="35">
        <v>9.4547842240791408E-2</v>
      </c>
      <c r="J26" s="32"/>
    </row>
    <row r="27" spans="1:16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</row>
    <row r="28" spans="1:16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</row>
    <row r="29" spans="1:16" x14ac:dyDescent="0.25">
      <c r="A29" s="180" t="s">
        <v>155</v>
      </c>
      <c r="B29" s="180"/>
      <c r="C29" s="180"/>
      <c r="D29" s="180"/>
      <c r="E29" s="180"/>
      <c r="F29" s="180"/>
      <c r="G29" s="180"/>
      <c r="H29" s="180"/>
      <c r="I29" s="110"/>
      <c r="J29" s="110"/>
      <c r="K29" s="110"/>
      <c r="L29" s="110"/>
      <c r="M29" s="110"/>
      <c r="N29" s="110"/>
      <c r="O29" s="110"/>
      <c r="P29" s="110"/>
    </row>
    <row r="30" spans="1:16" x14ac:dyDescent="0.2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</row>
    <row r="31" spans="1:16" ht="15.75" x14ac:dyDescent="0.3">
      <c r="A31" s="180" t="s">
        <v>279</v>
      </c>
      <c r="B31" s="180"/>
      <c r="C31" s="180"/>
      <c r="D31" s="180"/>
      <c r="E31" s="180"/>
      <c r="F31" s="180"/>
      <c r="G31" s="112" t="s">
        <v>156</v>
      </c>
      <c r="H31" s="110"/>
      <c r="I31" s="113" t="s">
        <v>188</v>
      </c>
      <c r="J31" s="113"/>
      <c r="K31" s="113"/>
      <c r="L31" s="113"/>
      <c r="M31" s="113"/>
      <c r="N31" s="113"/>
      <c r="O31" s="113"/>
      <c r="P31" s="113"/>
    </row>
    <row r="32" spans="1:16" ht="15.75" x14ac:dyDescent="0.3">
      <c r="A32" s="110"/>
      <c r="B32" s="110"/>
      <c r="C32" s="110"/>
      <c r="D32" s="110"/>
      <c r="E32" s="110"/>
      <c r="F32" s="110"/>
      <c r="G32" s="112" t="s">
        <v>157</v>
      </c>
      <c r="H32" s="110"/>
      <c r="I32" s="113" t="s">
        <v>280</v>
      </c>
      <c r="J32" s="113"/>
      <c r="K32" s="113"/>
      <c r="L32" s="113"/>
      <c r="M32" s="113"/>
      <c r="N32" s="113"/>
      <c r="O32" s="113"/>
      <c r="P32" s="113"/>
    </row>
    <row r="33" spans="1:16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</row>
    <row r="35" spans="1:16" x14ac:dyDescent="0.25">
      <c r="A35" s="180" t="s">
        <v>167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</row>
    <row r="36" spans="1:16" x14ac:dyDescent="0.25">
      <c r="A36" s="180" t="s">
        <v>166</v>
      </c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</row>
    <row r="37" spans="1:16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</row>
    <row r="38" spans="1:16" x14ac:dyDescent="0.25">
      <c r="A38" s="110" t="s">
        <v>189</v>
      </c>
    </row>
  </sheetData>
  <mergeCells count="4">
    <mergeCell ref="A29:H29"/>
    <mergeCell ref="A31:F31"/>
    <mergeCell ref="A35:P35"/>
    <mergeCell ref="A36:P36"/>
  </mergeCells>
  <conditionalFormatting sqref="E18:E26">
    <cfRule type="cellIs" dxfId="21" priority="1" operator="greater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3E91-6E6D-49AF-9276-2C3D5FBC17B2}">
  <dimension ref="A1:P37"/>
  <sheetViews>
    <sheetView workbookViewId="0">
      <selection activeCell="A37" sqref="A37"/>
    </sheetView>
  </sheetViews>
  <sheetFormatPr defaultColWidth="8.85546875" defaultRowHeight="15" x14ac:dyDescent="0.25"/>
  <cols>
    <col min="1" max="1" width="22.42578125" customWidth="1"/>
  </cols>
  <sheetData>
    <row r="1" spans="1:9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</row>
    <row r="2" spans="1:9" ht="15.75" thickBot="1" x14ac:dyDescent="0.3">
      <c r="A2" s="32"/>
      <c r="B2" s="32"/>
      <c r="C2" s="32"/>
      <c r="D2" s="32"/>
      <c r="E2" s="32"/>
      <c r="F2" s="32"/>
      <c r="G2" s="32"/>
      <c r="H2" s="32"/>
      <c r="I2" s="32"/>
    </row>
    <row r="3" spans="1:9" x14ac:dyDescent="0.25">
      <c r="A3" s="33" t="s">
        <v>46</v>
      </c>
      <c r="B3" s="33"/>
      <c r="C3" s="32"/>
      <c r="D3" s="32"/>
      <c r="E3" s="32"/>
      <c r="F3" s="32"/>
      <c r="G3" s="32"/>
      <c r="H3" s="32"/>
      <c r="I3" s="32"/>
    </row>
    <row r="4" spans="1:9" x14ac:dyDescent="0.25">
      <c r="A4" s="34" t="s">
        <v>47</v>
      </c>
      <c r="B4" s="34">
        <v>0.92831274592860169</v>
      </c>
      <c r="C4" s="114" t="s">
        <v>162</v>
      </c>
      <c r="D4" s="32"/>
      <c r="E4" s="32"/>
      <c r="F4" s="32"/>
      <c r="G4" s="32"/>
      <c r="H4" s="32"/>
      <c r="I4" s="32"/>
    </row>
    <row r="5" spans="1:9" x14ac:dyDescent="0.25">
      <c r="A5" s="34" t="s">
        <v>48</v>
      </c>
      <c r="B5" s="34">
        <v>0.86176455425350051</v>
      </c>
      <c r="C5" s="114" t="s">
        <v>161</v>
      </c>
      <c r="D5" s="32"/>
      <c r="E5" s="32"/>
      <c r="F5" s="32"/>
      <c r="G5" s="32"/>
      <c r="H5" s="32"/>
      <c r="I5" s="32"/>
    </row>
    <row r="6" spans="1:9" x14ac:dyDescent="0.25">
      <c r="A6" s="34" t="s">
        <v>49</v>
      </c>
      <c r="B6" s="34">
        <v>0.85392140839554298</v>
      </c>
      <c r="C6" s="114" t="s">
        <v>160</v>
      </c>
      <c r="D6" s="32"/>
      <c r="E6" s="32"/>
      <c r="F6" s="32"/>
      <c r="G6" s="32"/>
      <c r="H6" s="32"/>
      <c r="I6" s="32"/>
    </row>
    <row r="7" spans="1:9" x14ac:dyDescent="0.25">
      <c r="A7" s="34" t="s">
        <v>50</v>
      </c>
      <c r="B7" s="34">
        <v>1.3648400098257272</v>
      </c>
      <c r="C7" s="110" t="s">
        <v>169</v>
      </c>
      <c r="D7" s="32"/>
      <c r="E7" s="32"/>
      <c r="F7" s="32"/>
      <c r="G7" s="32"/>
      <c r="H7" s="32"/>
      <c r="I7" s="32"/>
    </row>
    <row r="8" spans="1:9" ht="15.75" thickBot="1" x14ac:dyDescent="0.3">
      <c r="A8" s="35" t="s">
        <v>51</v>
      </c>
      <c r="B8" s="35">
        <v>150</v>
      </c>
      <c r="C8" s="114" t="s">
        <v>154</v>
      </c>
      <c r="D8" s="32"/>
      <c r="E8" s="32"/>
      <c r="F8" s="32"/>
      <c r="G8" s="32"/>
      <c r="H8" s="32"/>
      <c r="I8" s="32"/>
    </row>
    <row r="9" spans="1:9" x14ac:dyDescent="0.25">
      <c r="A9" s="32"/>
      <c r="B9" s="32"/>
      <c r="C9" s="32"/>
      <c r="D9" s="32"/>
      <c r="E9" s="32"/>
      <c r="F9" s="32"/>
      <c r="G9" s="32"/>
      <c r="H9" s="32"/>
      <c r="I9" s="32"/>
    </row>
    <row r="10" spans="1:9" ht="15.75" thickBot="1" x14ac:dyDescent="0.3">
      <c r="A10" s="32" t="s">
        <v>52</v>
      </c>
      <c r="B10" s="32"/>
      <c r="C10" s="32"/>
      <c r="D10" s="32"/>
      <c r="E10" s="32"/>
      <c r="F10" s="32"/>
      <c r="G10" s="32"/>
      <c r="H10" s="32"/>
      <c r="I10" s="32"/>
    </row>
    <row r="11" spans="1:9" x14ac:dyDescent="0.25">
      <c r="A11" s="36"/>
      <c r="B11" s="36" t="s">
        <v>57</v>
      </c>
      <c r="C11" s="36" t="s">
        <v>58</v>
      </c>
      <c r="D11" s="36" t="s">
        <v>59</v>
      </c>
      <c r="E11" s="36" t="s">
        <v>60</v>
      </c>
      <c r="F11" s="36" t="s">
        <v>61</v>
      </c>
      <c r="G11" s="32"/>
      <c r="H11" s="32" t="s">
        <v>163</v>
      </c>
      <c r="I11" s="32"/>
    </row>
    <row r="12" spans="1:9" x14ac:dyDescent="0.25">
      <c r="A12" s="34" t="s">
        <v>53</v>
      </c>
      <c r="B12" s="34">
        <v>8</v>
      </c>
      <c r="C12" s="34">
        <v>1637.3887897419584</v>
      </c>
      <c r="D12" s="34">
        <v>204.6735987177448</v>
      </c>
      <c r="E12" s="34">
        <v>109.87486014673313</v>
      </c>
      <c r="F12" s="34">
        <v>1.0605741275223344E-56</v>
      </c>
      <c r="G12" s="32"/>
      <c r="H12" s="32"/>
      <c r="I12" s="32"/>
    </row>
    <row r="13" spans="1:9" x14ac:dyDescent="0.25">
      <c r="A13" s="34" t="s">
        <v>54</v>
      </c>
      <c r="B13" s="34">
        <v>141</v>
      </c>
      <c r="C13" s="34">
        <v>262.65314359137386</v>
      </c>
      <c r="D13" s="34">
        <v>1.8627882524210913</v>
      </c>
      <c r="E13" s="34"/>
      <c r="F13" s="34"/>
      <c r="G13" s="32"/>
      <c r="H13" s="32"/>
      <c r="I13" s="32"/>
    </row>
    <row r="14" spans="1:9" ht="15.75" thickBot="1" x14ac:dyDescent="0.3">
      <c r="A14" s="35" t="s">
        <v>55</v>
      </c>
      <c r="B14" s="35">
        <v>149</v>
      </c>
      <c r="C14" s="35">
        <v>1900.0419333333323</v>
      </c>
      <c r="D14" s="35"/>
      <c r="E14" s="35"/>
      <c r="F14" s="35"/>
      <c r="G14" s="32"/>
      <c r="H14" s="32"/>
      <c r="I14" s="32"/>
    </row>
    <row r="15" spans="1:9" ht="15.75" thickBot="1" x14ac:dyDescent="0.3">
      <c r="A15" s="32"/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36"/>
      <c r="B16" s="36" t="s">
        <v>62</v>
      </c>
      <c r="C16" s="36" t="s">
        <v>50</v>
      </c>
      <c r="D16" s="36" t="s">
        <v>63</v>
      </c>
      <c r="E16" s="36" t="s">
        <v>64</v>
      </c>
      <c r="F16" s="36" t="s">
        <v>65</v>
      </c>
      <c r="G16" s="36" t="s">
        <v>66</v>
      </c>
      <c r="H16" s="36" t="s">
        <v>67</v>
      </c>
      <c r="I16" s="36" t="s">
        <v>68</v>
      </c>
    </row>
    <row r="17" spans="1:16" x14ac:dyDescent="0.25">
      <c r="A17" s="34" t="s">
        <v>56</v>
      </c>
      <c r="B17" s="34">
        <v>2.8624621651515358</v>
      </c>
      <c r="C17" s="34">
        <v>1.3768337316690946</v>
      </c>
      <c r="D17" s="34">
        <v>2.0790180392235582</v>
      </c>
      <c r="E17" s="34">
        <v>3.9427381183078224E-2</v>
      </c>
      <c r="F17" s="34">
        <v>0.14055620640109234</v>
      </c>
      <c r="G17" s="34">
        <v>5.5843681239019798</v>
      </c>
      <c r="H17" s="34">
        <v>0.14055620640109234</v>
      </c>
      <c r="I17" s="34">
        <v>5.5843681239019798</v>
      </c>
    </row>
    <row r="18" spans="1:16" x14ac:dyDescent="0.25">
      <c r="A18" s="34" t="s">
        <v>69</v>
      </c>
      <c r="B18" s="34">
        <v>-2.7724274897120331E-3</v>
      </c>
      <c r="C18" s="34">
        <v>1.2072846157120528E-3</v>
      </c>
      <c r="D18" s="34">
        <v>-2.2964158191288337</v>
      </c>
      <c r="E18" s="34">
        <v>2.3125810946844672E-2</v>
      </c>
      <c r="F18" s="34">
        <v>-5.1591464622568993E-3</v>
      </c>
      <c r="G18" s="34">
        <v>-3.8570851716716696E-4</v>
      </c>
      <c r="H18" s="34">
        <v>-5.1591464622568993E-3</v>
      </c>
      <c r="I18" s="34">
        <v>-3.8570851716716696E-4</v>
      </c>
    </row>
    <row r="19" spans="1:16" x14ac:dyDescent="0.25">
      <c r="A19" s="34" t="s">
        <v>14</v>
      </c>
      <c r="B19" s="34">
        <v>2.2487597064382983</v>
      </c>
      <c r="C19" s="34">
        <v>0.33119010422809758</v>
      </c>
      <c r="D19" s="34">
        <v>6.789936286530863</v>
      </c>
      <c r="E19" s="34">
        <v>2.8847477072052533E-10</v>
      </c>
      <c r="F19" s="34">
        <v>1.5940195606657104</v>
      </c>
      <c r="G19" s="34">
        <v>2.9034998522108859</v>
      </c>
      <c r="H19" s="34">
        <v>1.5940195606657104</v>
      </c>
      <c r="I19" s="34">
        <v>2.9034998522108859</v>
      </c>
    </row>
    <row r="20" spans="1:16" x14ac:dyDescent="0.25">
      <c r="A20" s="34" t="s">
        <v>13</v>
      </c>
      <c r="B20" s="34">
        <v>2.2256235999910501E-2</v>
      </c>
      <c r="C20" s="34">
        <v>2.8949815596836085E-3</v>
      </c>
      <c r="D20" s="34">
        <v>7.6878679677472199</v>
      </c>
      <c r="E20" s="34">
        <v>2.3223778700554326E-12</v>
      </c>
      <c r="F20" s="34">
        <v>1.6533055795556459E-2</v>
      </c>
      <c r="G20" s="34">
        <v>2.7979416204264543E-2</v>
      </c>
      <c r="H20" s="34">
        <v>1.6533055795556459E-2</v>
      </c>
      <c r="I20" s="34">
        <v>2.7979416204264543E-2</v>
      </c>
    </row>
    <row r="21" spans="1:16" x14ac:dyDescent="0.25">
      <c r="A21" s="34" t="s">
        <v>16</v>
      </c>
      <c r="B21" s="34">
        <v>-0.23212560860559397</v>
      </c>
      <c r="C21" s="34">
        <v>7.8876867335738135E-2</v>
      </c>
      <c r="D21" s="34">
        <v>-2.9428857464325375</v>
      </c>
      <c r="E21" s="34">
        <v>3.8033208446587538E-3</v>
      </c>
      <c r="F21" s="34">
        <v>-0.38805977136644165</v>
      </c>
      <c r="G21" s="34">
        <v>-7.6191445844746325E-2</v>
      </c>
      <c r="H21" s="34">
        <v>-0.38805977136644165</v>
      </c>
      <c r="I21" s="34">
        <v>-7.6191445844746325E-2</v>
      </c>
    </row>
    <row r="22" spans="1:16" x14ac:dyDescent="0.25">
      <c r="A22" s="34" t="s">
        <v>19</v>
      </c>
      <c r="B22" s="34">
        <v>0.51237170788523911</v>
      </c>
      <c r="C22" s="34">
        <v>0.26930321154984205</v>
      </c>
      <c r="D22" s="34">
        <v>1.9025829842003592</v>
      </c>
      <c r="E22" s="34">
        <v>5.9133837896751619E-2</v>
      </c>
      <c r="F22" s="34">
        <v>-2.002229101797659E-2</v>
      </c>
      <c r="G22" s="34">
        <v>1.0447657067884548</v>
      </c>
      <c r="H22" s="34">
        <v>-2.002229101797659E-2</v>
      </c>
      <c r="I22" s="34">
        <v>1.0447657067884548</v>
      </c>
    </row>
    <row r="23" spans="1:16" x14ac:dyDescent="0.25">
      <c r="A23" s="34" t="s">
        <v>20</v>
      </c>
      <c r="B23" s="34">
        <v>-6.3791598483312326E-2</v>
      </c>
      <c r="C23" s="34">
        <v>1.6074304053513448E-2</v>
      </c>
      <c r="D23" s="34">
        <v>-3.9685449690973744</v>
      </c>
      <c r="E23" s="34">
        <v>1.1470226947278451E-4</v>
      </c>
      <c r="F23" s="34">
        <v>-9.5569396324584346E-2</v>
      </c>
      <c r="G23" s="34">
        <v>-3.2013800642040305E-2</v>
      </c>
      <c r="H23" s="34">
        <v>-9.5569396324584346E-2</v>
      </c>
      <c r="I23" s="34">
        <v>-3.2013800642040305E-2</v>
      </c>
    </row>
    <row r="24" spans="1:16" x14ac:dyDescent="0.25">
      <c r="A24" s="34" t="s">
        <v>21</v>
      </c>
      <c r="B24" s="34">
        <v>0.1963683028969827</v>
      </c>
      <c r="C24" s="34">
        <v>3.1183653479802752E-2</v>
      </c>
      <c r="D24" s="34">
        <v>6.2971551112241517</v>
      </c>
      <c r="E24" s="34">
        <v>3.6124285152190467E-9</v>
      </c>
      <c r="F24" s="34">
        <v>0.13472035640210139</v>
      </c>
      <c r="G24" s="34">
        <v>0.25801624939186402</v>
      </c>
      <c r="H24" s="34">
        <v>0.13472035640210139</v>
      </c>
      <c r="I24" s="34">
        <v>0.25801624939186402</v>
      </c>
    </row>
    <row r="25" spans="1:16" ht="15.75" thickBot="1" x14ac:dyDescent="0.3">
      <c r="A25" s="35" t="s">
        <v>23</v>
      </c>
      <c r="B25" s="35">
        <v>3.8082482804650028E-2</v>
      </c>
      <c r="C25" s="35">
        <v>2.5932053477326269E-2</v>
      </c>
      <c r="D25" s="35">
        <v>1.4685486761758959</v>
      </c>
      <c r="E25" s="35">
        <v>0.14418266388207901</v>
      </c>
      <c r="F25" s="35">
        <v>-1.3183410279623775E-2</v>
      </c>
      <c r="G25" s="35">
        <v>8.9348375888923831E-2</v>
      </c>
      <c r="H25" s="35">
        <v>-1.3183410279623775E-2</v>
      </c>
      <c r="I25" s="35">
        <v>8.9348375888923831E-2</v>
      </c>
    </row>
    <row r="26" spans="1:16" x14ac:dyDescent="0.25">
      <c r="A26" s="32"/>
      <c r="B26" s="32"/>
      <c r="C26" s="32"/>
      <c r="D26" s="32"/>
      <c r="E26" s="32"/>
      <c r="F26" s="32"/>
      <c r="G26" s="32"/>
      <c r="H26" s="32"/>
      <c r="I26" s="32"/>
    </row>
    <row r="27" spans="1:16" x14ac:dyDescent="0.25">
      <c r="A27" s="32"/>
      <c r="B27" s="32"/>
      <c r="C27" s="32"/>
      <c r="D27" s="32"/>
      <c r="E27" s="32"/>
      <c r="F27" s="32"/>
      <c r="G27" s="32"/>
      <c r="H27" s="32"/>
      <c r="I27" s="32"/>
    </row>
    <row r="28" spans="1:16" x14ac:dyDescent="0.25">
      <c r="A28" s="180" t="s">
        <v>155</v>
      </c>
      <c r="B28" s="180"/>
      <c r="C28" s="180"/>
      <c r="D28" s="180"/>
      <c r="E28" s="180"/>
      <c r="F28" s="180"/>
      <c r="G28" s="180"/>
      <c r="H28" s="180"/>
      <c r="I28" s="110"/>
      <c r="J28" s="110"/>
      <c r="K28" s="110"/>
      <c r="L28" s="110"/>
      <c r="M28" s="110"/>
      <c r="N28" s="110"/>
      <c r="O28" s="110"/>
      <c r="P28" s="110"/>
    </row>
    <row r="29" spans="1:16" x14ac:dyDescent="0.25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</row>
    <row r="30" spans="1:16" ht="15.75" x14ac:dyDescent="0.3">
      <c r="A30" s="180" t="s">
        <v>191</v>
      </c>
      <c r="B30" s="180"/>
      <c r="C30" s="180"/>
      <c r="D30" s="180"/>
      <c r="E30" s="180"/>
      <c r="F30" s="180"/>
      <c r="G30" s="112" t="s">
        <v>156</v>
      </c>
      <c r="H30" s="110"/>
      <c r="I30" s="113" t="s">
        <v>190</v>
      </c>
      <c r="J30" s="113"/>
      <c r="K30" s="113"/>
      <c r="L30" s="113"/>
      <c r="M30" s="113"/>
      <c r="N30" s="113"/>
      <c r="O30" s="113"/>
      <c r="P30" s="113"/>
    </row>
    <row r="31" spans="1:16" ht="15.75" x14ac:dyDescent="0.3">
      <c r="A31" s="110"/>
      <c r="B31" s="110"/>
      <c r="C31" s="110"/>
      <c r="D31" s="110"/>
      <c r="E31" s="110"/>
      <c r="F31" s="110"/>
      <c r="G31" s="112" t="s">
        <v>157</v>
      </c>
      <c r="H31" s="110"/>
      <c r="I31" s="113" t="s">
        <v>192</v>
      </c>
      <c r="J31" s="113"/>
      <c r="K31" s="113"/>
      <c r="L31" s="113"/>
      <c r="M31" s="113"/>
      <c r="N31" s="113"/>
      <c r="O31" s="113"/>
      <c r="P31" s="113"/>
    </row>
    <row r="32" spans="1:16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</row>
    <row r="33" spans="1:16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25">
      <c r="A34" s="180" t="s">
        <v>167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</row>
    <row r="35" spans="1:16" x14ac:dyDescent="0.25">
      <c r="A35" s="180" t="s">
        <v>166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</row>
    <row r="36" spans="1:16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</row>
    <row r="37" spans="1:16" x14ac:dyDescent="0.25">
      <c r="A37" s="110" t="s">
        <v>193</v>
      </c>
    </row>
  </sheetData>
  <mergeCells count="4">
    <mergeCell ref="A28:H28"/>
    <mergeCell ref="A30:F30"/>
    <mergeCell ref="A34:P34"/>
    <mergeCell ref="A35:P35"/>
  </mergeCells>
  <conditionalFormatting sqref="E17:E25">
    <cfRule type="cellIs" dxfId="20" priority="1" operator="greater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2BD7126F61464BBF19CB9BA15A0A78" ma:contentTypeVersion="8" ma:contentTypeDescription="Create a new document." ma:contentTypeScope="" ma:versionID="c276a9a5a966056f9886d18f76c1581d">
  <xsd:schema xmlns:xsd="http://www.w3.org/2001/XMLSchema" xmlns:xs="http://www.w3.org/2001/XMLSchema" xmlns:p="http://schemas.microsoft.com/office/2006/metadata/properties" xmlns:ns3="0b947821-2aae-4e33-89f2-be4963065862" targetNamespace="http://schemas.microsoft.com/office/2006/metadata/properties" ma:root="true" ma:fieldsID="839ae475137f0ddaed2a5e61369b0184" ns3:_="">
    <xsd:import namespace="0b947821-2aae-4e33-89f2-be49630658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47821-2aae-4e33-89f2-be4963065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6A47A-20D2-41C9-AF4B-CC51E3E99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ED82B-4720-41BA-B6D3-1C4E5E4F580B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0b947821-2aae-4e33-89f2-be4963065862"/>
  </ds:schemaRefs>
</ds:datastoreItem>
</file>

<file path=customXml/itemProps3.xml><?xml version="1.0" encoding="utf-8"?>
<ds:datastoreItem xmlns:ds="http://schemas.openxmlformats.org/officeDocument/2006/customXml" ds:itemID="{711CDE14-330E-4DF2-BBC1-696575349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947821-2aae-4e33-89f2-be49630658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Variable Description</vt:lpstr>
      <vt:lpstr>1.A</vt:lpstr>
      <vt:lpstr>1.B</vt:lpstr>
      <vt:lpstr>1.C</vt:lpstr>
      <vt:lpstr>1.D</vt:lpstr>
      <vt:lpstr>1.E</vt:lpstr>
      <vt:lpstr>1.F</vt:lpstr>
      <vt:lpstr>1.G</vt:lpstr>
      <vt:lpstr>1.H</vt:lpstr>
      <vt:lpstr>1.I</vt:lpstr>
      <vt:lpstr>1.J</vt:lpstr>
      <vt:lpstr>2.A Logstic Regression</vt:lpstr>
      <vt:lpstr>2.B</vt:lpstr>
      <vt:lpstr>2.C Inteaction - Binary Var</vt:lpstr>
      <vt:lpstr>3.0 Logstic Regression</vt:lpstr>
      <vt:lpstr>3.A</vt:lpstr>
      <vt:lpstr>3.B</vt:lpstr>
      <vt:lpstr>3.C</vt:lpstr>
      <vt:lpstr>3.D</vt:lpstr>
      <vt:lpstr>3.E</vt:lpstr>
      <vt:lpstr>3.F</vt:lpstr>
      <vt:lpstr>3.G</vt:lpstr>
      <vt:lpstr>3.H</vt:lpstr>
      <vt:lpstr>3.I</vt:lpstr>
      <vt:lpstr>4.A  Logstic Regression</vt:lpstr>
      <vt:lpstr>4.B</vt:lpstr>
      <vt:lpstr>5.A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Dilal Saundage</dc:creator>
  <cp:lastModifiedBy>BILL HUYNH</cp:lastModifiedBy>
  <cp:lastPrinted>2021-05-22T12:12:57Z</cp:lastPrinted>
  <dcterms:created xsi:type="dcterms:W3CDTF">2021-04-17T10:43:14Z</dcterms:created>
  <dcterms:modified xsi:type="dcterms:W3CDTF">2021-08-04T04:22:33Z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0x010100212BD7126F61464BBF19CB9BA15A0A78</vt:lpwstr>
  </property>
</Properties>
</file>