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6\Development Engineering Project\REFERENCES\ANALYSIS\"/>
    </mc:Choice>
  </mc:AlternateContent>
  <xr:revisionPtr revIDLastSave="0" documentId="8_{F78CC4EF-C36E-44E9-9F07-00458B00EC3B}" xr6:coauthVersionLast="47" xr6:coauthVersionMax="47" xr10:uidLastSave="{00000000-0000-0000-0000-000000000000}"/>
  <bookViews>
    <workbookView xWindow="-108" yWindow="-108" windowWidth="23256" windowHeight="12456" xr2:uid="{139DDC21-97DA-4D8B-900B-80E8B7183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1" l="1"/>
  <c r="H31" i="1"/>
  <c r="H32" i="1"/>
  <c r="H33" i="1"/>
  <c r="H34" i="1"/>
  <c r="G30" i="1"/>
  <c r="G31" i="1"/>
  <c r="G32" i="1"/>
  <c r="G33" i="1"/>
  <c r="G34" i="1"/>
  <c r="H25" i="1"/>
  <c r="H26" i="1"/>
  <c r="H27" i="1"/>
  <c r="H28" i="1"/>
  <c r="H29" i="1"/>
  <c r="G25" i="1"/>
  <c r="G26" i="1"/>
  <c r="G27" i="1"/>
  <c r="G28" i="1"/>
  <c r="G29" i="1"/>
  <c r="H24" i="1"/>
  <c r="G24" i="1"/>
  <c r="H3" i="1"/>
  <c r="H4" i="1"/>
  <c r="H5" i="1"/>
  <c r="H6" i="1"/>
  <c r="H7" i="1"/>
  <c r="H8" i="1"/>
  <c r="I8" i="1" s="1"/>
  <c r="J8" i="1" s="1"/>
  <c r="J3" i="1"/>
  <c r="J4" i="1"/>
  <c r="J5" i="1"/>
  <c r="J6" i="1"/>
  <c r="J7" i="1"/>
  <c r="G8" i="1"/>
  <c r="J12" i="1"/>
  <c r="J13" i="1"/>
  <c r="J15" i="1"/>
  <c r="J16" i="1"/>
  <c r="J17" i="1"/>
  <c r="J18" i="1"/>
  <c r="J11" i="1"/>
  <c r="I12" i="1"/>
  <c r="I13" i="1"/>
  <c r="I14" i="1"/>
  <c r="I15" i="1"/>
  <c r="I16" i="1"/>
  <c r="I17" i="1"/>
  <c r="I18" i="1"/>
  <c r="H12" i="1"/>
  <c r="H13" i="1"/>
  <c r="H14" i="1"/>
  <c r="H15" i="1"/>
  <c r="H16" i="1"/>
  <c r="H17" i="1"/>
  <c r="H18" i="1"/>
  <c r="H11" i="1"/>
  <c r="I11" i="1" s="1"/>
  <c r="G16" i="1"/>
  <c r="G17" i="1"/>
  <c r="G18" i="1"/>
  <c r="J2" i="1"/>
  <c r="I7" i="1"/>
  <c r="G7" i="1"/>
  <c r="I2" i="1"/>
  <c r="G15" i="1"/>
  <c r="G14" i="1"/>
  <c r="G13" i="1"/>
  <c r="G12" i="1"/>
  <c r="G11" i="1"/>
  <c r="I3" i="1"/>
  <c r="I4" i="1"/>
  <c r="I5" i="1"/>
  <c r="I6" i="1"/>
  <c r="H2" i="1"/>
  <c r="G6" i="1"/>
  <c r="G3" i="1"/>
  <c r="G4" i="1"/>
  <c r="G5" i="1"/>
  <c r="G2" i="1"/>
  <c r="D4" i="1"/>
  <c r="D5" i="1"/>
  <c r="D6" i="1"/>
  <c r="D3" i="1"/>
</calcChain>
</file>

<file path=xl/sharedStrings.xml><?xml version="1.0" encoding="utf-8"?>
<sst xmlns="http://schemas.openxmlformats.org/spreadsheetml/2006/main" count="25" uniqueCount="21">
  <si>
    <t>thrust</t>
  </si>
  <si>
    <t>ve</t>
  </si>
  <si>
    <t>vo</t>
  </si>
  <si>
    <t>mass flow rate(kg/s)</t>
  </si>
  <si>
    <t xml:space="preserve">less likely </t>
  </si>
  <si>
    <r>
      <t>thrust = m</t>
    </r>
    <r>
      <rPr>
        <sz val="11"/>
        <color theme="1"/>
        <rFont val="Calibri"/>
        <family val="2"/>
      </rPr>
      <t xml:space="preserve">∙ x </t>
    </r>
    <r>
      <rPr>
        <sz val="11"/>
        <color theme="1"/>
        <rFont val="Calibri"/>
        <family val="2"/>
        <scheme val="minor"/>
      </rPr>
      <t>(ve-v0)</t>
    </r>
  </si>
  <si>
    <r>
      <t>m</t>
    </r>
    <r>
      <rPr>
        <sz val="11"/>
        <color theme="1"/>
        <rFont val="Calibri"/>
        <family val="2"/>
      </rPr>
      <t>∙ = A x (∆Pxdensity/2)^0.5</t>
    </r>
  </si>
  <si>
    <t>Area of compresser intake(cm^2)</t>
  </si>
  <si>
    <t>velocity of compresser blade tips to achieve 1.1kg/s</t>
  </si>
  <si>
    <r>
      <t>A = (1/density)*(m</t>
    </r>
    <r>
      <rPr>
        <sz val="11"/>
        <color theme="1"/>
        <rFont val="Calibri"/>
        <family val="2"/>
      </rPr>
      <t>∙</t>
    </r>
    <r>
      <rPr>
        <sz val="11"/>
        <color theme="1"/>
        <rFont val="Calibri"/>
        <family val="2"/>
        <scheme val="minor"/>
      </rPr>
      <t>)*(2)*(1/velocity of tip of blades)</t>
    </r>
  </si>
  <si>
    <t>radius(cm)</t>
  </si>
  <si>
    <t>Centrifugal Stress induced in blades of compresser (Mpa)</t>
  </si>
  <si>
    <t>RPM</t>
  </si>
  <si>
    <t>velocity of compresser blade tips to achieve 1.5kg/s (M/S)</t>
  </si>
  <si>
    <t>Aluminium Yeild stress</t>
  </si>
  <si>
    <t xml:space="preserve">Thermal stress </t>
  </si>
  <si>
    <t>Bending Stress</t>
  </si>
  <si>
    <t xml:space="preserve">pressure ratio </t>
  </si>
  <si>
    <t>compresser exit temperature (K)</t>
  </si>
  <si>
    <t>compresser exit temperature (C)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</si>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</sst>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 vs</a:t>
            </a:r>
            <a:r>
              <a:rPr lang="en-US" baseline="0"/>
              <a:t> mass flow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Sheet1!$B$2:$B$6</c:f>
              <c:numCache>
                <c:formatCode>General</c:formatCode>
                <c:ptCount val="5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1.5</c:v>
                </c:pt>
                <c:pt idx="1">
                  <c:v>1.2</c:v>
                </c:pt>
                <c:pt idx="2">
                  <c:v>1</c:v>
                </c:pt>
                <c:pt idx="3">
                  <c:v>0.8571428571428571</c:v>
                </c:pt>
                <c:pt idx="4">
                  <c:v>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7F-40D4-9707-C5CE83F94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806095"/>
        <c:axId val="326806575"/>
      </c:scatterChart>
      <c:valAx>
        <c:axId val="32680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6575"/>
        <c:crosses val="autoZero"/>
        <c:crossBetween val="midCat"/>
      </c:valAx>
      <c:valAx>
        <c:axId val="32680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0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Radius vs centrifugal stress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09927314403093E-2"/>
          <c:y val="6.4314652261985156E-2"/>
          <c:w val="0.92475722939371285"/>
          <c:h val="0.88282203162083883"/>
        </c:manualLayout>
      </c:layout>
      <c:scatterChart>
        <c:scatterStyle val="smoothMarker"/>
        <c:varyColors val="0"/>
        <c:ser>
          <c:idx val="0"/>
          <c:order val="0"/>
          <c:tx>
            <c:v>Radius Vs Centrifugal stress1.5kg/s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Sheet1!$J$2:$J$8</c:f>
              <c:numCache>
                <c:formatCode>General</c:formatCode>
                <c:ptCount val="7"/>
                <c:pt idx="0">
                  <c:v>9143.9003610694162</c:v>
                </c:pt>
                <c:pt idx="1">
                  <c:v>1806.2025404581564</c:v>
                </c:pt>
                <c:pt idx="2">
                  <c:v>234.08384924337707</c:v>
                </c:pt>
                <c:pt idx="3">
                  <c:v>60.933946596047747</c:v>
                </c:pt>
                <c:pt idx="4">
                  <c:v>22.298796795779701</c:v>
                </c:pt>
                <c:pt idx="5">
                  <c:v>14.630240577711067</c:v>
                </c:pt>
                <c:pt idx="6">
                  <c:v>9.9926511698047022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0-4E6F-9796-0FEA3E19C656}"/>
            </c:ext>
          </c:extLst>
        </c:ser>
        <c:ser>
          <c:idx val="1"/>
          <c:order val="1"/>
          <c:tx>
            <c:v>Radius Vs Centrifugal stress1.1kg/s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Sheet1!$F$11:$F$18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Sheet1!$J$11:$J$18</c:f>
              <c:numCache>
                <c:formatCode>General</c:formatCode>
                <c:ptCount val="8"/>
                <c:pt idx="0">
                  <c:v>4918.1186563653682</c:v>
                </c:pt>
                <c:pt idx="1">
                  <c:v>971.48022841785064</c:v>
                </c:pt>
                <c:pt idx="2">
                  <c:v>125.90383760295342</c:v>
                </c:pt>
                <c:pt idx="3">
                  <c:v>0</c:v>
                </c:pt>
                <c:pt idx="4">
                  <c:v>11.993583066887044</c:v>
                </c:pt>
                <c:pt idx="5">
                  <c:v>7.8689898501845885</c:v>
                </c:pt>
                <c:pt idx="6">
                  <c:v>5.3746259478072478</c:v>
                </c:pt>
                <c:pt idx="7">
                  <c:v>3.7948446422572291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10-4E6F-9796-0FEA3E19C6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10-4E6F-9796-0FEA3E19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231263"/>
        <c:axId val="711230303"/>
      </c:scatterChart>
      <c:valAx>
        <c:axId val="7112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30303"/>
        <c:crosses val="autoZero"/>
        <c:crossBetween val="midCat"/>
      </c:valAx>
      <c:valAx>
        <c:axId val="71123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23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477047</xdr:colOff>
      <xdr:row>3</xdr:row>
      <xdr:rowOff>179889</xdr:rowOff>
    </xdr:from>
    <xdr:to>
      <xdr:col>23</xdr:col>
      <xdr:colOff>446438</xdr:colOff>
      <xdr:row>17</xdr:row>
      <xdr:rowOff>179890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B81A2-7711-92A4-FDEA-4B52BB73A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751268</xdr:colOff>
      <xdr:row>11</xdr:row>
      <xdr:rowOff>21465</xdr:rowOff>
    </xdr:from>
    <xdr:to>
      <xdr:col>18</xdr:col>
      <xdr:colOff>552157</xdr:colOff>
      <xdr:row>42</xdr:row>
      <xdr:rowOff>125360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CBC34A-3AC2-CDB8-505D-5E139826C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0A2F7-7380-437C-B379-BAEB5067384C}">
  <dimension ref="A1:M34"/>
  <sheetViews>
    <sheetView tabSelected="1" topLeftCell="I1" zoomScale="71" workbookViewId="0">
      <selection activeCell="J14" sqref="J14"/>
    </sheetView>
  </sheetViews>
  <sheetFormatPr defaultRowHeight="14.4" x14ac:dyDescent="0.3"/>
  <cols>
    <col min="1" max="1" width="23" customWidth="1"/>
    <col min="4" max="4" width="18.6640625" customWidth="1"/>
    <col min="6" max="6" width="18.6640625" customWidth="1"/>
    <col min="7" max="7" width="30.88671875" customWidth="1"/>
    <col min="8" max="12" width="28.44140625" customWidth="1"/>
    <col min="13" max="13" width="21.44140625" customWidth="1"/>
  </cols>
  <sheetData>
    <row r="1" spans="1:13" ht="62.4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10</v>
      </c>
      <c r="G1" t="s">
        <v>7</v>
      </c>
      <c r="H1" s="1" t="s">
        <v>13</v>
      </c>
      <c r="I1" s="1" t="s">
        <v>12</v>
      </c>
      <c r="J1" s="1" t="s">
        <v>11</v>
      </c>
      <c r="K1" s="1" t="s">
        <v>14</v>
      </c>
      <c r="L1" s="1" t="s">
        <v>15</v>
      </c>
      <c r="M1" s="1" t="s">
        <v>16</v>
      </c>
    </row>
    <row r="2" spans="1:13" x14ac:dyDescent="0.3">
      <c r="A2">
        <v>300</v>
      </c>
      <c r="B2">
        <v>200</v>
      </c>
      <c r="C2">
        <v>0</v>
      </c>
      <c r="D2">
        <v>1.5</v>
      </c>
      <c r="F2">
        <v>2</v>
      </c>
      <c r="G2">
        <f>3.14*F2*F2</f>
        <v>12.56</v>
      </c>
      <c r="H2">
        <f>2.32*10000/G2</f>
        <v>1847.1337579617834</v>
      </c>
      <c r="I2">
        <f>H2*100/F2</f>
        <v>92356.687898089178</v>
      </c>
      <c r="J2">
        <f>(2680*(I2)^2*(F2)^2*(10)^-4)/1000000</f>
        <v>9143.9003610694162</v>
      </c>
      <c r="K2">
        <v>300</v>
      </c>
    </row>
    <row r="3" spans="1:13" x14ac:dyDescent="0.3">
      <c r="A3">
        <v>300</v>
      </c>
      <c r="B3">
        <v>250</v>
      </c>
      <c r="C3">
        <v>0</v>
      </c>
      <c r="D3">
        <f>A3/(B3-C3)</f>
        <v>1.2</v>
      </c>
      <c r="F3">
        <v>3</v>
      </c>
      <c r="G3">
        <f t="shared" ref="G3:G8" si="0">3.14*F3*F3</f>
        <v>28.259999999999998</v>
      </c>
      <c r="H3">
        <f t="shared" ref="H3:H8" si="1">2.32*10000/G3</f>
        <v>820.94833687190385</v>
      </c>
      <c r="I3">
        <f t="shared" ref="I3:I8" si="2">H3*100/F3</f>
        <v>27364.944562396795</v>
      </c>
      <c r="J3">
        <f t="shared" ref="J3:J8" si="3">(2680*(I3)^2*(F3)^2*(10)^-4)/1000000</f>
        <v>1806.2025404581564</v>
      </c>
      <c r="K3">
        <v>300</v>
      </c>
    </row>
    <row r="4" spans="1:13" x14ac:dyDescent="0.3">
      <c r="A4">
        <v>300</v>
      </c>
      <c r="B4">
        <v>300</v>
      </c>
      <c r="C4">
        <v>0</v>
      </c>
      <c r="D4">
        <f t="shared" ref="D4:D6" si="4">A4/(B4-C4)</f>
        <v>1</v>
      </c>
      <c r="F4">
        <v>5</v>
      </c>
      <c r="G4">
        <f t="shared" si="0"/>
        <v>78.5</v>
      </c>
      <c r="H4">
        <f t="shared" si="1"/>
        <v>295.54140127388536</v>
      </c>
      <c r="I4">
        <f t="shared" si="2"/>
        <v>5910.8280254777073</v>
      </c>
      <c r="J4">
        <f t="shared" si="3"/>
        <v>234.08384924337707</v>
      </c>
      <c r="K4">
        <v>300</v>
      </c>
    </row>
    <row r="5" spans="1:13" x14ac:dyDescent="0.3">
      <c r="A5">
        <v>300</v>
      </c>
      <c r="B5">
        <v>350</v>
      </c>
      <c r="C5">
        <v>0</v>
      </c>
      <c r="D5">
        <f t="shared" si="4"/>
        <v>0.8571428571428571</v>
      </c>
      <c r="F5">
        <v>7</v>
      </c>
      <c r="G5">
        <f t="shared" si="0"/>
        <v>153.86000000000001</v>
      </c>
      <c r="H5">
        <f t="shared" si="1"/>
        <v>150.78642922137007</v>
      </c>
      <c r="I5">
        <f t="shared" si="2"/>
        <v>2154.0918460195726</v>
      </c>
      <c r="J5">
        <f t="shared" si="3"/>
        <v>60.933946596047747</v>
      </c>
      <c r="K5">
        <v>300</v>
      </c>
    </row>
    <row r="6" spans="1:13" x14ac:dyDescent="0.3">
      <c r="A6">
        <v>300</v>
      </c>
      <c r="B6">
        <v>400</v>
      </c>
      <c r="C6">
        <v>0</v>
      </c>
      <c r="D6">
        <f t="shared" si="4"/>
        <v>0.75</v>
      </c>
      <c r="E6" t="s">
        <v>4</v>
      </c>
      <c r="F6">
        <v>9</v>
      </c>
      <c r="G6">
        <f t="shared" si="0"/>
        <v>254.34</v>
      </c>
      <c r="H6">
        <f t="shared" si="1"/>
        <v>91.216481874655969</v>
      </c>
      <c r="I6">
        <f t="shared" si="2"/>
        <v>1013.5164652739552</v>
      </c>
      <c r="J6">
        <f t="shared" si="3"/>
        <v>22.298796795779701</v>
      </c>
      <c r="K6">
        <v>300</v>
      </c>
    </row>
    <row r="7" spans="1:13" x14ac:dyDescent="0.3">
      <c r="F7">
        <v>10</v>
      </c>
      <c r="G7">
        <f t="shared" si="0"/>
        <v>314</v>
      </c>
      <c r="H7">
        <f t="shared" si="1"/>
        <v>73.885350318471339</v>
      </c>
      <c r="I7">
        <f t="shared" si="2"/>
        <v>738.85350318471342</v>
      </c>
      <c r="J7">
        <f t="shared" si="3"/>
        <v>14.630240577711067</v>
      </c>
      <c r="K7">
        <v>300</v>
      </c>
    </row>
    <row r="8" spans="1:13" x14ac:dyDescent="0.3">
      <c r="F8">
        <v>11</v>
      </c>
      <c r="G8">
        <f t="shared" si="0"/>
        <v>379.94</v>
      </c>
      <c r="H8">
        <f t="shared" si="1"/>
        <v>61.062272990472181</v>
      </c>
      <c r="I8">
        <f t="shared" si="2"/>
        <v>555.11157264065616</v>
      </c>
      <c r="J8">
        <f t="shared" si="3"/>
        <v>9.9926511698047022</v>
      </c>
      <c r="K8">
        <v>300</v>
      </c>
    </row>
    <row r="9" spans="1:13" x14ac:dyDescent="0.3">
      <c r="A9" t="s">
        <v>5</v>
      </c>
    </row>
    <row r="10" spans="1:13" ht="28.8" x14ac:dyDescent="0.3">
      <c r="A10" t="s">
        <v>6</v>
      </c>
      <c r="F10" t="s">
        <v>10</v>
      </c>
      <c r="G10" t="s">
        <v>7</v>
      </c>
      <c r="H10" s="1" t="s">
        <v>8</v>
      </c>
      <c r="I10" s="1" t="s">
        <v>12</v>
      </c>
      <c r="J10" s="1" t="s">
        <v>11</v>
      </c>
    </row>
    <row r="11" spans="1:13" x14ac:dyDescent="0.3">
      <c r="A11" t="s">
        <v>9</v>
      </c>
      <c r="F11">
        <v>2</v>
      </c>
      <c r="G11">
        <f>3.14*F11*F11</f>
        <v>12.56</v>
      </c>
      <c r="H11">
        <f>1.70146*10000/G11</f>
        <v>1354.6656050955412</v>
      </c>
      <c r="I11">
        <f>H11*100/F11</f>
        <v>67733.280254777055</v>
      </c>
      <c r="J11">
        <f>(2680*(I11)^2*(F11)^2*(10)^-4)/1000000</f>
        <v>4918.1186563653682</v>
      </c>
      <c r="K11">
        <v>300</v>
      </c>
    </row>
    <row r="12" spans="1:13" x14ac:dyDescent="0.3">
      <c r="F12">
        <v>3</v>
      </c>
      <c r="G12">
        <f t="shared" ref="G12:G18" si="5">3.14*F12*F12</f>
        <v>28.259999999999998</v>
      </c>
      <c r="H12">
        <f t="shared" ref="H12:H18" si="6">1.70146*10000/G12</f>
        <v>602.07360226468506</v>
      </c>
      <c r="I12">
        <f t="shared" ref="I12:I18" si="7">H12*100/F12</f>
        <v>20069.1200754895</v>
      </c>
      <c r="J12">
        <f t="shared" ref="J12:J18" si="8">(2680*(I12)^2*(F12)^2*(10)^-4)/1000000</f>
        <v>971.48022841785064</v>
      </c>
      <c r="K12">
        <v>300</v>
      </c>
    </row>
    <row r="13" spans="1:13" x14ac:dyDescent="0.3">
      <c r="F13">
        <v>5</v>
      </c>
      <c r="G13">
        <f t="shared" si="5"/>
        <v>78.5</v>
      </c>
      <c r="H13">
        <f t="shared" si="6"/>
        <v>216.7464968152866</v>
      </c>
      <c r="I13">
        <f t="shared" si="7"/>
        <v>4334.9299363057316</v>
      </c>
      <c r="J13">
        <f t="shared" si="8"/>
        <v>125.90383760295342</v>
      </c>
      <c r="K13">
        <v>300</v>
      </c>
    </row>
    <row r="14" spans="1:13" x14ac:dyDescent="0.3">
      <c r="F14">
        <v>7</v>
      </c>
      <c r="G14">
        <f t="shared" si="5"/>
        <v>153.86000000000001</v>
      </c>
      <c r="H14">
        <f t="shared" si="6"/>
        <v>110.58494735473805</v>
      </c>
      <c r="I14">
        <f t="shared" si="7"/>
        <v>1579.7849622105437</v>
      </c>
      <c r="J14" t="s">
        <v>20</v>
      </c>
      <c r="K14">
        <v>300</v>
      </c>
    </row>
    <row r="15" spans="1:13" x14ac:dyDescent="0.3">
      <c r="F15">
        <v>9</v>
      </c>
      <c r="G15">
        <f t="shared" si="5"/>
        <v>254.34</v>
      </c>
      <c r="H15">
        <f t="shared" si="6"/>
        <v>66.897066918298336</v>
      </c>
      <c r="I15">
        <f t="shared" si="7"/>
        <v>743.30074353664816</v>
      </c>
      <c r="J15">
        <f t="shared" si="8"/>
        <v>11.993583066887044</v>
      </c>
      <c r="K15">
        <v>300</v>
      </c>
    </row>
    <row r="16" spans="1:13" x14ac:dyDescent="0.3">
      <c r="F16">
        <v>10</v>
      </c>
      <c r="G16">
        <f t="shared" si="5"/>
        <v>314</v>
      </c>
      <c r="H16">
        <f t="shared" si="6"/>
        <v>54.186624203821651</v>
      </c>
      <c r="I16">
        <f t="shared" si="7"/>
        <v>541.86624203821646</v>
      </c>
      <c r="J16">
        <f t="shared" si="8"/>
        <v>7.8689898501845885</v>
      </c>
      <c r="K16">
        <v>300</v>
      </c>
    </row>
    <row r="17" spans="6:11" x14ac:dyDescent="0.3">
      <c r="F17">
        <v>11</v>
      </c>
      <c r="G17">
        <f t="shared" si="5"/>
        <v>379.94</v>
      </c>
      <c r="H17">
        <f t="shared" si="6"/>
        <v>44.782334052745163</v>
      </c>
      <c r="I17">
        <f t="shared" si="7"/>
        <v>407.11212775222879</v>
      </c>
      <c r="J17">
        <f t="shared" si="8"/>
        <v>5.3746259478072478</v>
      </c>
      <c r="K17">
        <v>300</v>
      </c>
    </row>
    <row r="18" spans="6:11" x14ac:dyDescent="0.3">
      <c r="F18">
        <v>12</v>
      </c>
      <c r="G18">
        <f t="shared" si="5"/>
        <v>452.15999999999997</v>
      </c>
      <c r="H18">
        <f t="shared" si="6"/>
        <v>37.629600141542817</v>
      </c>
      <c r="I18">
        <f t="shared" si="7"/>
        <v>313.58000117952344</v>
      </c>
      <c r="J18">
        <f t="shared" si="8"/>
        <v>3.7948446422572291</v>
      </c>
      <c r="K18">
        <v>300</v>
      </c>
    </row>
    <row r="23" spans="6:11" x14ac:dyDescent="0.3">
      <c r="F23" t="s">
        <v>17</v>
      </c>
      <c r="G23" t="s">
        <v>18</v>
      </c>
      <c r="H23" t="s">
        <v>19</v>
      </c>
    </row>
    <row r="24" spans="6:11" x14ac:dyDescent="0.3">
      <c r="F24">
        <v>4</v>
      </c>
      <c r="G24">
        <f>((F24)^(0.4/1.4))*300</f>
        <v>445.79828674108455</v>
      </c>
      <c r="H24">
        <f>G24-273.15</f>
        <v>172.64828674108458</v>
      </c>
    </row>
    <row r="25" spans="6:11" x14ac:dyDescent="0.3">
      <c r="F25">
        <v>3.5</v>
      </c>
      <c r="G25">
        <f t="shared" ref="G25:G34" si="9">((F25)^(0.4/1.4))*300</f>
        <v>429.11062437791566</v>
      </c>
      <c r="H25">
        <f t="shared" ref="H25:H34" si="10">G25-273.15</f>
        <v>155.96062437791568</v>
      </c>
    </row>
    <row r="26" spans="6:11" x14ac:dyDescent="0.3">
      <c r="F26">
        <v>3.4</v>
      </c>
      <c r="G26">
        <f t="shared" si="9"/>
        <v>425.57134103941104</v>
      </c>
      <c r="H26">
        <f t="shared" si="10"/>
        <v>152.42134103941106</v>
      </c>
    </row>
    <row r="27" spans="6:11" x14ac:dyDescent="0.3">
      <c r="F27">
        <v>3.3</v>
      </c>
      <c r="G27">
        <f t="shared" si="9"/>
        <v>421.95690160991285</v>
      </c>
      <c r="H27">
        <f t="shared" si="10"/>
        <v>148.80690160991287</v>
      </c>
    </row>
    <row r="28" spans="6:11" x14ac:dyDescent="0.3">
      <c r="F28">
        <v>3.2</v>
      </c>
      <c r="G28">
        <f t="shared" si="9"/>
        <v>418.26335811070186</v>
      </c>
      <c r="H28">
        <f t="shared" si="10"/>
        <v>145.11335811070188</v>
      </c>
    </row>
    <row r="29" spans="6:11" x14ac:dyDescent="0.3">
      <c r="F29">
        <v>3</v>
      </c>
      <c r="G29">
        <f t="shared" si="9"/>
        <v>410.62143199266052</v>
      </c>
      <c r="H29">
        <f t="shared" si="10"/>
        <v>137.47143199266054</v>
      </c>
    </row>
    <row r="30" spans="6:11" x14ac:dyDescent="0.3">
      <c r="F30">
        <v>2.75</v>
      </c>
      <c r="G30">
        <f t="shared" si="9"/>
        <v>400.53906669765064</v>
      </c>
      <c r="H30">
        <f t="shared" si="10"/>
        <v>127.38906669765066</v>
      </c>
    </row>
    <row r="31" spans="6:11" x14ac:dyDescent="0.3">
      <c r="F31">
        <v>2.5</v>
      </c>
      <c r="G31">
        <f t="shared" si="9"/>
        <v>389.77896678282281</v>
      </c>
      <c r="H31">
        <f t="shared" si="10"/>
        <v>116.62896678282283</v>
      </c>
    </row>
    <row r="32" spans="6:11" x14ac:dyDescent="0.3">
      <c r="F32">
        <v>2.25</v>
      </c>
      <c r="G32">
        <f t="shared" si="9"/>
        <v>378.22029699640865</v>
      </c>
      <c r="H32">
        <f t="shared" si="10"/>
        <v>105.07029699640867</v>
      </c>
    </row>
    <row r="33" spans="6:8" x14ac:dyDescent="0.3">
      <c r="F33">
        <v>2</v>
      </c>
      <c r="G33">
        <f t="shared" si="9"/>
        <v>365.70409626134261</v>
      </c>
      <c r="H33">
        <f t="shared" si="10"/>
        <v>92.554096261342636</v>
      </c>
    </row>
    <row r="34" spans="6:8" x14ac:dyDescent="0.3">
      <c r="F34">
        <v>1.75</v>
      </c>
      <c r="G34">
        <f t="shared" si="9"/>
        <v>352.01461681571726</v>
      </c>
      <c r="H34">
        <f t="shared" si="10"/>
        <v>78.864616815717284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Yerra</dc:creator>
  <cp:lastModifiedBy>Ashish Yerra</cp:lastModifiedBy>
  <dcterms:created xsi:type="dcterms:W3CDTF">2025-01-24T21:35:26Z</dcterms:created>
  <dcterms:modified xsi:type="dcterms:W3CDTF">2025-01-26T08:08:51Z</dcterms:modified>
</cp:coreProperties>
</file>