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wiw\project D\Student rocket\resurrection\nozzle cad\FINAL PARTS\parts\ESSENCE\"/>
    </mc:Choice>
  </mc:AlternateContent>
  <xr:revisionPtr revIDLastSave="0" documentId="13_ncr:1_{BACBF6EF-EA2A-4B65-B070-6A20A6AA3466}" xr6:coauthVersionLast="47" xr6:coauthVersionMax="47" xr10:uidLastSave="{00000000-0000-0000-0000-000000000000}"/>
  <bookViews>
    <workbookView xWindow="-108" yWindow="-108" windowWidth="23256" windowHeight="12456" xr2:uid="{71023854-3FD0-493F-9B22-8BB19DF66897}"/>
  </bookViews>
  <sheets>
    <sheet name="thrust_vs_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5" i="1" l="1"/>
  <c r="C3" i="1"/>
  <c r="C2" i="1"/>
  <c r="D3" i="1" l="1"/>
  <c r="C4" i="1" s="1"/>
  <c r="E3" i="1" l="1"/>
  <c r="D4" i="1"/>
  <c r="C5" i="1" s="1"/>
  <c r="E4" i="1" l="1"/>
  <c r="D5" i="1"/>
  <c r="C6" i="1" s="1"/>
  <c r="D6" i="1" l="1"/>
  <c r="E5" i="1"/>
  <c r="E6" i="1" s="1"/>
  <c r="C7" i="1" l="1"/>
  <c r="D7" i="1" s="1"/>
  <c r="C8" i="1" l="1"/>
  <c r="E7" i="1"/>
  <c r="D8" i="1"/>
  <c r="E8" i="1" l="1"/>
  <c r="C9" i="1"/>
  <c r="D9" i="1" s="1"/>
  <c r="C10" i="1" l="1"/>
  <c r="D10" i="1"/>
  <c r="E9" i="1"/>
  <c r="E10" i="1" l="1"/>
  <c r="C11" i="1"/>
  <c r="D11" i="1"/>
  <c r="C12" i="1" l="1"/>
  <c r="D12" i="1" s="1"/>
  <c r="E11" i="1"/>
  <c r="C13" i="1" l="1"/>
  <c r="D13" i="1" s="1"/>
  <c r="E12" i="1"/>
  <c r="C14" i="1" l="1"/>
  <c r="D14" i="1"/>
  <c r="E13" i="1"/>
  <c r="E14" i="1" s="1"/>
  <c r="C15" i="1" l="1"/>
  <c r="D15" i="1" s="1"/>
  <c r="C16" i="1" l="1"/>
  <c r="D16" i="1" s="1"/>
  <c r="E15" i="1"/>
  <c r="C17" i="1" l="1"/>
  <c r="D17" i="1" s="1"/>
  <c r="E16" i="1"/>
  <c r="C18" i="1" l="1"/>
  <c r="D18" i="1"/>
  <c r="E17" i="1"/>
  <c r="E18" i="1" s="1"/>
  <c r="C19" i="1" l="1"/>
  <c r="D19" i="1"/>
  <c r="C20" i="1" l="1"/>
  <c r="D20" i="1"/>
  <c r="E19" i="1"/>
  <c r="E20" i="1" s="1"/>
  <c r="C21" i="1" l="1"/>
  <c r="D21" i="1" s="1"/>
  <c r="C22" i="1" l="1"/>
  <c r="E21" i="1"/>
  <c r="D22" i="1"/>
  <c r="C23" i="1" l="1"/>
  <c r="D23" i="1"/>
  <c r="E22" i="1"/>
  <c r="E23" i="1" s="1"/>
  <c r="C24" i="1" l="1"/>
  <c r="D24" i="1"/>
  <c r="C25" i="1" l="1"/>
  <c r="D25" i="1" s="1"/>
  <c r="E24" i="1"/>
  <c r="E25" i="1" l="1"/>
  <c r="C26" i="1"/>
  <c r="D26" i="1" s="1"/>
  <c r="C27" i="1" l="1"/>
  <c r="D27" i="1"/>
  <c r="E26" i="1"/>
  <c r="E27" i="1" s="1"/>
  <c r="C28" i="1" l="1"/>
  <c r="D28" i="1"/>
  <c r="C29" i="1" l="1"/>
  <c r="D29" i="1"/>
  <c r="E28" i="1"/>
  <c r="E29" i="1" s="1"/>
  <c r="C30" i="1" l="1"/>
  <c r="D30" i="1"/>
  <c r="C31" i="1" l="1"/>
  <c r="D31" i="1"/>
  <c r="E30" i="1"/>
  <c r="E31" i="1" s="1"/>
  <c r="C32" i="1" l="1"/>
  <c r="D32" i="1"/>
  <c r="C33" i="1" l="1"/>
  <c r="D33" i="1"/>
  <c r="E32" i="1"/>
  <c r="E33" i="1" s="1"/>
  <c r="C34" i="1" l="1"/>
  <c r="D34" i="1"/>
  <c r="C35" i="1" l="1"/>
  <c r="D35" i="1"/>
  <c r="E34" i="1"/>
  <c r="E35" i="1" s="1"/>
  <c r="C36" i="1" l="1"/>
  <c r="D36" i="1"/>
  <c r="C37" i="1" l="1"/>
  <c r="D37" i="1"/>
  <c r="E36" i="1"/>
  <c r="E37" i="1" s="1"/>
  <c r="C38" i="1" l="1"/>
  <c r="D38" i="1"/>
  <c r="C39" i="1" l="1"/>
  <c r="D39" i="1" s="1"/>
  <c r="E38" i="1"/>
  <c r="C40" i="1" l="1"/>
  <c r="D40" i="1" s="1"/>
  <c r="E39" i="1"/>
  <c r="C41" i="1" l="1"/>
  <c r="D41" i="1"/>
  <c r="E40" i="1"/>
  <c r="E41" i="1" s="1"/>
  <c r="C42" i="1" l="1"/>
  <c r="D42" i="1"/>
  <c r="C43" i="1" l="1"/>
  <c r="D43" i="1"/>
  <c r="E42" i="1"/>
  <c r="E43" i="1" s="1"/>
  <c r="C44" i="1" l="1"/>
  <c r="D44" i="1"/>
  <c r="C45" i="1" l="1"/>
  <c r="D45" i="1"/>
  <c r="E44" i="1"/>
  <c r="E45" i="1" l="1"/>
  <c r="C46" i="1"/>
  <c r="D46" i="1"/>
  <c r="C47" i="1" l="1"/>
  <c r="D47" i="1"/>
  <c r="E46" i="1"/>
  <c r="E47" i="1" s="1"/>
  <c r="C48" i="1" l="1"/>
  <c r="D48" i="1"/>
  <c r="C49" i="1" l="1"/>
  <c r="D49" i="1"/>
  <c r="E48" i="1"/>
  <c r="E49" i="1" s="1"/>
  <c r="C50" i="1" l="1"/>
  <c r="D50" i="1"/>
  <c r="C51" i="1" l="1"/>
  <c r="D51" i="1"/>
  <c r="E50" i="1"/>
  <c r="E51" i="1" s="1"/>
  <c r="C52" i="1" l="1"/>
  <c r="D52" i="1"/>
  <c r="C53" i="1" l="1"/>
  <c r="D53" i="1"/>
  <c r="E52" i="1"/>
  <c r="E53" i="1" s="1"/>
  <c r="C54" i="1" l="1"/>
  <c r="D54" i="1"/>
  <c r="C55" i="1" l="1"/>
  <c r="D55" i="1"/>
  <c r="E54" i="1"/>
  <c r="E55" i="1" s="1"/>
  <c r="C56" i="1" l="1"/>
  <c r="D56" i="1"/>
  <c r="C57" i="1" l="1"/>
  <c r="D57" i="1"/>
  <c r="E56" i="1"/>
  <c r="E57" i="1" s="1"/>
  <c r="C58" i="1" l="1"/>
  <c r="D58" i="1"/>
  <c r="C59" i="1" l="1"/>
  <c r="D59" i="1"/>
  <c r="E58" i="1"/>
  <c r="E59" i="1" s="1"/>
  <c r="C60" i="1" l="1"/>
  <c r="D60" i="1"/>
  <c r="C61" i="1" l="1"/>
  <c r="D61" i="1"/>
  <c r="E60" i="1"/>
  <c r="E61" i="1" s="1"/>
  <c r="C62" i="1" l="1"/>
  <c r="D62" i="1"/>
  <c r="C63" i="1" l="1"/>
  <c r="D63" i="1"/>
  <c r="E62" i="1"/>
  <c r="E63" i="1" s="1"/>
  <c r="C64" i="1" l="1"/>
  <c r="D64" i="1"/>
  <c r="C65" i="1" l="1"/>
  <c r="D65" i="1"/>
  <c r="E64" i="1"/>
  <c r="E65" i="1" s="1"/>
  <c r="C66" i="1" l="1"/>
  <c r="D66" i="1"/>
  <c r="C67" i="1" l="1"/>
  <c r="D67" i="1" s="1"/>
  <c r="E66" i="1"/>
  <c r="E67" i="1" l="1"/>
  <c r="C68" i="1"/>
  <c r="D68" i="1" s="1"/>
  <c r="C69" i="1" l="1"/>
  <c r="D69" i="1" s="1"/>
  <c r="E68" i="1"/>
  <c r="E69" i="1" l="1"/>
</calcChain>
</file>

<file path=xl/sharedStrings.xml><?xml version="1.0" encoding="utf-8"?>
<sst xmlns="http://schemas.openxmlformats.org/spreadsheetml/2006/main" count="21" uniqueCount="21">
  <si>
    <t>Time(s)</t>
  </si>
  <si>
    <t>Thrust(N)</t>
  </si>
  <si>
    <t>Acc( m/s^2)</t>
  </si>
  <si>
    <t>Velocity</t>
  </si>
  <si>
    <t>HEIGHT</t>
  </si>
  <si>
    <t xml:space="preserve">Weight </t>
  </si>
  <si>
    <t>Nose cone</t>
  </si>
  <si>
    <t>BODY</t>
  </si>
  <si>
    <t>Fins</t>
  </si>
  <si>
    <t>Ejection system</t>
  </si>
  <si>
    <t>x</t>
  </si>
  <si>
    <t>parachute</t>
  </si>
  <si>
    <t>Blackpoeder</t>
  </si>
  <si>
    <t>cords</t>
  </si>
  <si>
    <t>Motor</t>
  </si>
  <si>
    <t>Casing</t>
  </si>
  <si>
    <t>Fuel</t>
  </si>
  <si>
    <t>Mseal</t>
  </si>
  <si>
    <t>Total</t>
  </si>
  <si>
    <t>nearly 600gms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</si>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</sst>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thrust_vs_t!$B$1</c:f>
              <c:strCache>
                <c:ptCount val="1"/>
                <c:pt idx="0">
                  <c:v>Thrust(N)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thrust_vs_t!$A$2:$A$44</c:f>
              <c:numCache>
                <c:formatCode>General</c:formatCode>
                <c:ptCount val="43"/>
                <c:pt idx="0">
                  <c:v>0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0.27</c:v>
                </c:pt>
                <c:pt idx="10">
                  <c:v>0.3</c:v>
                </c:pt>
                <c:pt idx="11">
                  <c:v>0.33</c:v>
                </c:pt>
                <c:pt idx="12">
                  <c:v>0.36</c:v>
                </c:pt>
                <c:pt idx="13">
                  <c:v>0.39</c:v>
                </c:pt>
                <c:pt idx="14">
                  <c:v>0.42</c:v>
                </c:pt>
                <c:pt idx="15">
                  <c:v>0.45</c:v>
                </c:pt>
                <c:pt idx="16">
                  <c:v>0.48</c:v>
                </c:pt>
                <c:pt idx="17">
                  <c:v>0.51</c:v>
                </c:pt>
                <c:pt idx="18">
                  <c:v>0.54</c:v>
                </c:pt>
                <c:pt idx="19">
                  <c:v>0.56999999999999995</c:v>
                </c:pt>
                <c:pt idx="20">
                  <c:v>0.6</c:v>
                </c:pt>
                <c:pt idx="21">
                  <c:v>0.63</c:v>
                </c:pt>
                <c:pt idx="22">
                  <c:v>0.66</c:v>
                </c:pt>
                <c:pt idx="23">
                  <c:v>0.69</c:v>
                </c:pt>
                <c:pt idx="24">
                  <c:v>0.72</c:v>
                </c:pt>
                <c:pt idx="25">
                  <c:v>0.75</c:v>
                </c:pt>
                <c:pt idx="26">
                  <c:v>0.78</c:v>
                </c:pt>
                <c:pt idx="27">
                  <c:v>0.81</c:v>
                </c:pt>
                <c:pt idx="28">
                  <c:v>0.84</c:v>
                </c:pt>
                <c:pt idx="29">
                  <c:v>0.87</c:v>
                </c:pt>
                <c:pt idx="30">
                  <c:v>0.9</c:v>
                </c:pt>
                <c:pt idx="31">
                  <c:v>0.93</c:v>
                </c:pt>
                <c:pt idx="32">
                  <c:v>0.96</c:v>
                </c:pt>
                <c:pt idx="33">
                  <c:v>0.99</c:v>
                </c:pt>
                <c:pt idx="34">
                  <c:v>1.02</c:v>
                </c:pt>
                <c:pt idx="35">
                  <c:v>1.05</c:v>
                </c:pt>
                <c:pt idx="36">
                  <c:v>1.08</c:v>
                </c:pt>
                <c:pt idx="37">
                  <c:v>1.1100000000000001</c:v>
                </c:pt>
                <c:pt idx="38">
                  <c:v>1.1399999999999999</c:v>
                </c:pt>
                <c:pt idx="39">
                  <c:v>1.17</c:v>
                </c:pt>
                <c:pt idx="40">
                  <c:v>1.2</c:v>
                </c:pt>
                <c:pt idx="41">
                  <c:v>1.23</c:v>
                </c:pt>
                <c:pt idx="42">
                  <c:v>1.26</c:v>
                </c:pt>
              </c:numCache>
            </c:numRef>
          </c:xVal>
          <c:yVal>
            <c:numRef>
              <c:f>thrust_vs_t!$B$2:$B$44</c:f>
              <c:numCache>
                <c:formatCode>General</c:formatCode>
                <c:ptCount val="43"/>
                <c:pt idx="0">
                  <c:v>0</c:v>
                </c:pt>
                <c:pt idx="1">
                  <c:v>26.18928</c:v>
                </c:pt>
                <c:pt idx="2">
                  <c:v>29.929929999999999</c:v>
                </c:pt>
                <c:pt idx="3">
                  <c:v>33.627299999999998</c:v>
                </c:pt>
                <c:pt idx="4">
                  <c:v>37.281619999999997</c:v>
                </c:pt>
                <c:pt idx="5">
                  <c:v>40.893099999999997</c:v>
                </c:pt>
                <c:pt idx="6">
                  <c:v>44.461950000000002</c:v>
                </c:pt>
                <c:pt idx="7">
                  <c:v>47.98836</c:v>
                </c:pt>
                <c:pt idx="8">
                  <c:v>51.472520000000003</c:v>
                </c:pt>
                <c:pt idx="9">
                  <c:v>54.9146</c:v>
                </c:pt>
                <c:pt idx="10">
                  <c:v>58.314749999999997</c:v>
                </c:pt>
                <c:pt idx="11">
                  <c:v>61.67313</c:v>
                </c:pt>
                <c:pt idx="12">
                  <c:v>64.989890000000003</c:v>
                </c:pt>
                <c:pt idx="13">
                  <c:v>68.265150000000006</c:v>
                </c:pt>
                <c:pt idx="14">
                  <c:v>71.49906</c:v>
                </c:pt>
                <c:pt idx="15">
                  <c:v>74.691739999999996</c:v>
                </c:pt>
                <c:pt idx="16">
                  <c:v>77.843299999999999</c:v>
                </c:pt>
                <c:pt idx="17">
                  <c:v>80.953850000000003</c:v>
                </c:pt>
                <c:pt idx="18">
                  <c:v>84.023510000000002</c:v>
                </c:pt>
                <c:pt idx="19">
                  <c:v>87.052379999999999</c:v>
                </c:pt>
                <c:pt idx="20">
                  <c:v>90.040549999999996</c:v>
                </c:pt>
                <c:pt idx="21">
                  <c:v>93.992410000000007</c:v>
                </c:pt>
                <c:pt idx="22">
                  <c:v>100.32033</c:v>
                </c:pt>
                <c:pt idx="23">
                  <c:v>106.78784</c:v>
                </c:pt>
                <c:pt idx="24">
                  <c:v>113.39229</c:v>
                </c:pt>
                <c:pt idx="25">
                  <c:v>120.1305</c:v>
                </c:pt>
                <c:pt idx="26">
                  <c:v>126.99879</c:v>
                </c:pt>
                <c:pt idx="27">
                  <c:v>133.99297000000001</c:v>
                </c:pt>
                <c:pt idx="28">
                  <c:v>141.10828000000001</c:v>
                </c:pt>
                <c:pt idx="29">
                  <c:v>148.33939000000001</c:v>
                </c:pt>
                <c:pt idx="30">
                  <c:v>155.68039999999999</c:v>
                </c:pt>
                <c:pt idx="31">
                  <c:v>163.12481</c:v>
                </c:pt>
                <c:pt idx="32">
                  <c:v>170.66551000000001</c:v>
                </c:pt>
                <c:pt idx="33">
                  <c:v>178.29477</c:v>
                </c:pt>
                <c:pt idx="34">
                  <c:v>186.00425000000001</c:v>
                </c:pt>
                <c:pt idx="35">
                  <c:v>193.78497999999999</c:v>
                </c:pt>
                <c:pt idx="36">
                  <c:v>201.62735000000001</c:v>
                </c:pt>
                <c:pt idx="37">
                  <c:v>209.52113</c:v>
                </c:pt>
                <c:pt idx="38">
                  <c:v>217.45549</c:v>
                </c:pt>
                <c:pt idx="39">
                  <c:v>225.41896</c:v>
                </c:pt>
                <c:pt idx="40">
                  <c:v>233.39948999999999</c:v>
                </c:pt>
                <c:pt idx="41">
                  <c:v>241.38446999999999</c:v>
                </c:pt>
                <c:pt idx="4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6F-411F-B3A8-7B98D2677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0237439"/>
        <c:axId val="1080233119"/>
      </c:scatterChart>
      <c:valAx>
        <c:axId val="108023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233119"/>
        <c:crosses val="autoZero"/>
        <c:crossBetween val="midCat"/>
      </c:valAx>
      <c:valAx>
        <c:axId val="108023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237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167640</xdr:colOff>
      <xdr:row>25</xdr:row>
      <xdr:rowOff>72390</xdr:rowOff>
    </xdr:from>
    <xdr:to>
      <xdr:col>20</xdr:col>
      <xdr:colOff>76200</xdr:colOff>
      <xdr:row>47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62847A-F057-706F-C5D4-9B63B55C8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6CCE-A81E-4C34-982E-DAFC7543A212}">
  <dimension ref="A1:AU69"/>
  <sheetViews>
    <sheetView tabSelected="1" topLeftCell="E1" workbookViewId="0">
      <selection activeCell="W16" sqref="W16"/>
    </sheetView>
  </sheetViews>
  <sheetFormatPr defaultRowHeight="14.4" x14ac:dyDescent="0.3"/>
  <cols>
    <col min="3" max="3" width="13.44140625" customWidth="1"/>
    <col min="11" max="11" width="11.5546875" customWidth="1"/>
    <col min="17" max="17" width="19" customWidth="1"/>
    <col min="18" max="18" width="12.21875" customWidth="1"/>
    <col min="20" max="20" width="14.33203125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7" x14ac:dyDescent="0.3">
      <c r="A2">
        <v>0</v>
      </c>
      <c r="B2">
        <v>0</v>
      </c>
      <c r="C2">
        <f>B2/0.6</f>
        <v>0</v>
      </c>
      <c r="D2">
        <v>0</v>
      </c>
      <c r="E2">
        <v>0</v>
      </c>
    </row>
    <row r="3" spans="1:47" x14ac:dyDescent="0.3">
      <c r="A3">
        <v>0.03</v>
      </c>
      <c r="B3">
        <v>26.18928</v>
      </c>
      <c r="C3">
        <f>(B3/0.7)-9.81 - (0.003*D2*D2)</f>
        <v>27.603257142857146</v>
      </c>
      <c r="D3">
        <f>D2 + ((C2 + C3)/2) * (A3 - A2)</f>
        <v>0.41404885714285716</v>
      </c>
      <c r="E3">
        <f>E2 + ((D2 + D3)/2) * (A3 - A2)</f>
        <v>6.2107328571428576E-3</v>
      </c>
    </row>
    <row r="4" spans="1:47" x14ac:dyDescent="0.3">
      <c r="A4">
        <v>0.06</v>
      </c>
      <c r="B4">
        <v>29.929929999999999</v>
      </c>
      <c r="C4">
        <f t="shared" ref="C4:C67" si="0">(B4/0.7)-9.81 - (0.003*D3*D3)</f>
        <v>32.946528547774548</v>
      </c>
      <c r="D4">
        <f t="shared" ref="D4:D67" si="1">D3 + ((C3 + C4)/2) * (A4 - A3)</f>
        <v>1.3222956425023324</v>
      </c>
      <c r="E4">
        <f t="shared" ref="E4:E67" si="2">E3 + ((D3 + D4)/2) * (A4 - A3)</f>
        <v>3.2255900351820702E-2</v>
      </c>
    </row>
    <row r="5" spans="1:47" x14ac:dyDescent="0.3">
      <c r="A5">
        <v>0.09</v>
      </c>
      <c r="B5">
        <v>33.627299999999998</v>
      </c>
      <c r="C5">
        <f t="shared" si="0"/>
        <v>38.223754602701455</v>
      </c>
      <c r="D5">
        <f t="shared" si="1"/>
        <v>2.3898498897594722</v>
      </c>
      <c r="E5">
        <f t="shared" si="2"/>
        <v>8.7938083335747763E-2</v>
      </c>
      <c r="R5" t="s">
        <v>5</v>
      </c>
    </row>
    <row r="6" spans="1:47" x14ac:dyDescent="0.3">
      <c r="A6">
        <v>0.12</v>
      </c>
      <c r="B6">
        <v>37.281619999999997</v>
      </c>
      <c r="C6">
        <f t="shared" si="0"/>
        <v>43.432322995370392</v>
      </c>
      <c r="D6">
        <f t="shared" si="1"/>
        <v>3.6146910537305499</v>
      </c>
      <c r="E6">
        <f t="shared" si="2"/>
        <v>0.17800619748809809</v>
      </c>
      <c r="R6" t="s">
        <v>6</v>
      </c>
      <c r="S6">
        <v>75</v>
      </c>
    </row>
    <row r="7" spans="1:47" x14ac:dyDescent="0.3">
      <c r="A7">
        <v>0.15</v>
      </c>
      <c r="B7">
        <v>40.893099999999997</v>
      </c>
      <c r="C7">
        <f t="shared" si="0"/>
        <v>48.569516311472526</v>
      </c>
      <c r="D7">
        <f t="shared" si="1"/>
        <v>4.9947186433331936</v>
      </c>
      <c r="E7">
        <f t="shared" si="2"/>
        <v>0.30714734294405421</v>
      </c>
      <c r="R7" t="s">
        <v>7</v>
      </c>
      <c r="S7">
        <v>40</v>
      </c>
    </row>
    <row r="8" spans="1:47" x14ac:dyDescent="0.3">
      <c r="A8">
        <v>0.18</v>
      </c>
      <c r="B8">
        <v>44.461950000000002</v>
      </c>
      <c r="C8">
        <f t="shared" si="0"/>
        <v>53.632229785593253</v>
      </c>
      <c r="D8">
        <f t="shared" si="1"/>
        <v>6.5277448347891802</v>
      </c>
      <c r="E8">
        <f t="shared" si="2"/>
        <v>0.4799842951158898</v>
      </c>
      <c r="R8" t="s">
        <v>8</v>
      </c>
      <c r="S8">
        <v>90</v>
      </c>
    </row>
    <row r="9" spans="1:47" x14ac:dyDescent="0.3">
      <c r="A9">
        <v>0.21</v>
      </c>
      <c r="B9">
        <v>47.98836</v>
      </c>
      <c r="C9">
        <f t="shared" si="0"/>
        <v>58.616965642115645</v>
      </c>
      <c r="D9">
        <f t="shared" si="1"/>
        <v>8.2114827662048135</v>
      </c>
      <c r="E9">
        <f t="shared" si="2"/>
        <v>0.70107270913079967</v>
      </c>
      <c r="Q9" s="1" t="s">
        <v>9</v>
      </c>
      <c r="R9" t="s">
        <v>11</v>
      </c>
      <c r="S9">
        <v>100</v>
      </c>
    </row>
    <row r="10" spans="1:47" x14ac:dyDescent="0.3">
      <c r="A10">
        <v>0.24</v>
      </c>
      <c r="B10">
        <v>51.472520000000003</v>
      </c>
      <c r="C10">
        <f t="shared" si="0"/>
        <v>63.519886080912393</v>
      </c>
      <c r="D10">
        <f t="shared" si="1"/>
        <v>10.043535542050234</v>
      </c>
      <c r="E10">
        <f t="shared" si="2"/>
        <v>0.97489798375462533</v>
      </c>
      <c r="Q10" s="1"/>
      <c r="R10" t="s">
        <v>12</v>
      </c>
      <c r="S10">
        <v>0</v>
      </c>
    </row>
    <row r="11" spans="1:47" x14ac:dyDescent="0.3">
      <c r="A11">
        <v>0.27</v>
      </c>
      <c r="B11">
        <v>54.9146</v>
      </c>
      <c r="C11">
        <f t="shared" si="0"/>
        <v>68.336810752875294</v>
      </c>
      <c r="D11">
        <f t="shared" si="1"/>
        <v>12.02138599455705</v>
      </c>
      <c r="E11">
        <f t="shared" si="2"/>
        <v>1.3058718068037349</v>
      </c>
      <c r="Q11" s="1"/>
      <c r="R11" t="s">
        <v>13</v>
      </c>
      <c r="S11">
        <v>0</v>
      </c>
      <c r="AU11" t="s">
        <v>10</v>
      </c>
    </row>
    <row r="12" spans="1:47" x14ac:dyDescent="0.3">
      <c r="A12">
        <v>0.3</v>
      </c>
      <c r="B12">
        <v>58.314749999999997</v>
      </c>
      <c r="C12">
        <f t="shared" si="0"/>
        <v>73.063244550595314</v>
      </c>
      <c r="D12">
        <f t="shared" si="1"/>
        <v>14.142386824109106</v>
      </c>
      <c r="E12">
        <f t="shared" si="2"/>
        <v>1.698328399083727</v>
      </c>
      <c r="Q12" s="1" t="s">
        <v>14</v>
      </c>
      <c r="R12" t="s">
        <v>15</v>
      </c>
      <c r="S12">
        <v>32</v>
      </c>
    </row>
    <row r="13" spans="1:47" x14ac:dyDescent="0.3">
      <c r="A13">
        <v>0.33</v>
      </c>
      <c r="B13">
        <v>61.67313</v>
      </c>
      <c r="C13">
        <f t="shared" si="0"/>
        <v>77.694450113323228</v>
      </c>
      <c r="D13">
        <f t="shared" si="1"/>
        <v>16.403752244067885</v>
      </c>
      <c r="E13">
        <f t="shared" si="2"/>
        <v>2.1565204851063822</v>
      </c>
      <c r="Q13" s="1"/>
      <c r="R13" t="s">
        <v>16</v>
      </c>
      <c r="S13">
        <v>170</v>
      </c>
    </row>
    <row r="14" spans="1:47" x14ac:dyDescent="0.3">
      <c r="A14">
        <v>0.36</v>
      </c>
      <c r="B14">
        <v>64.989890000000003</v>
      </c>
      <c r="C14">
        <f t="shared" si="0"/>
        <v>82.225450736945717</v>
      </c>
      <c r="D14">
        <f t="shared" si="1"/>
        <v>18.802550756821915</v>
      </c>
      <c r="E14">
        <f t="shared" si="2"/>
        <v>2.6846150301197289</v>
      </c>
      <c r="Q14" s="1"/>
      <c r="R14" t="s">
        <v>17</v>
      </c>
      <c r="S14">
        <v>35</v>
      </c>
    </row>
    <row r="15" spans="1:47" x14ac:dyDescent="0.3">
      <c r="A15">
        <v>0.39</v>
      </c>
      <c r="B15">
        <v>68.265150000000006</v>
      </c>
      <c r="C15">
        <f t="shared" si="0"/>
        <v>86.651035112254263</v>
      </c>
      <c r="D15">
        <f t="shared" si="1"/>
        <v>21.335698044559919</v>
      </c>
      <c r="E15">
        <f t="shared" si="2"/>
        <v>3.2866887621404568</v>
      </c>
      <c r="R15" t="s">
        <v>18</v>
      </c>
      <c r="S15">
        <f>SUM(S6:S14)</f>
        <v>542</v>
      </c>
      <c r="T15" t="s">
        <v>19</v>
      </c>
    </row>
    <row r="16" spans="1:47" x14ac:dyDescent="0.3">
      <c r="A16">
        <v>0.42</v>
      </c>
      <c r="B16">
        <v>71.49906</v>
      </c>
      <c r="C16">
        <f t="shared" si="0"/>
        <v>90.965878252568373</v>
      </c>
      <c r="D16">
        <f t="shared" si="1"/>
        <v>23.999951745032256</v>
      </c>
      <c r="E16">
        <f t="shared" si="2"/>
        <v>3.9667235089843387</v>
      </c>
      <c r="S16">
        <v>600</v>
      </c>
    </row>
    <row r="17" spans="1:21" x14ac:dyDescent="0.3">
      <c r="A17">
        <v>0.45</v>
      </c>
      <c r="B17">
        <v>74.691739999999996</v>
      </c>
      <c r="C17">
        <f t="shared" si="0"/>
        <v>95.164492662994078</v>
      </c>
      <c r="D17">
        <f t="shared" si="1"/>
        <v>26.791907308765694</v>
      </c>
      <c r="E17">
        <f t="shared" si="2"/>
        <v>4.7286013947913084</v>
      </c>
    </row>
    <row r="18" spans="1:21" x14ac:dyDescent="0.3">
      <c r="A18">
        <v>0.48</v>
      </c>
      <c r="B18">
        <v>77.843299999999999</v>
      </c>
      <c r="C18">
        <f t="shared" si="0"/>
        <v>99.241295393989816</v>
      </c>
      <c r="D18">
        <f t="shared" si="1"/>
        <v>29.707994129620449</v>
      </c>
      <c r="E18">
        <f t="shared" si="2"/>
        <v>5.5760999163670997</v>
      </c>
      <c r="U18" t="s">
        <v>20</v>
      </c>
    </row>
    <row r="19" spans="1:21" x14ac:dyDescent="0.3">
      <c r="A19">
        <v>0.51</v>
      </c>
      <c r="B19">
        <v>80.953850000000003</v>
      </c>
      <c r="C19">
        <f t="shared" si="0"/>
        <v>103.19066239724046</v>
      </c>
      <c r="D19">
        <f t="shared" si="1"/>
        <v>32.744473496488908</v>
      </c>
      <c r="E19">
        <f t="shared" si="2"/>
        <v>6.5128869307587411</v>
      </c>
    </row>
    <row r="20" spans="1:21" x14ac:dyDescent="0.3">
      <c r="A20">
        <v>0.54</v>
      </c>
      <c r="B20">
        <v>84.023510000000002</v>
      </c>
      <c r="C20">
        <f t="shared" si="0"/>
        <v>107.00698408059893</v>
      </c>
      <c r="D20">
        <f t="shared" si="1"/>
        <v>35.897438193656498</v>
      </c>
      <c r="E20">
        <f t="shared" si="2"/>
        <v>7.5425156061109231</v>
      </c>
    </row>
    <row r="21" spans="1:21" x14ac:dyDescent="0.3">
      <c r="A21">
        <v>0.56999999999999995</v>
      </c>
      <c r="B21">
        <v>87.052379999999999</v>
      </c>
      <c r="C21">
        <f t="shared" si="0"/>
        <v>110.6846646505407</v>
      </c>
      <c r="D21">
        <f t="shared" si="1"/>
        <v>39.16281292462358</v>
      </c>
      <c r="E21">
        <f t="shared" si="2"/>
        <v>8.668419372885122</v>
      </c>
    </row>
    <row r="22" spans="1:21" x14ac:dyDescent="0.3">
      <c r="A22">
        <v>0.6</v>
      </c>
      <c r="B22">
        <v>90.040549999999996</v>
      </c>
      <c r="C22">
        <f t="shared" si="0"/>
        <v>114.21817939434995</v>
      </c>
      <c r="D22">
        <f t="shared" si="1"/>
        <v>42.536355585296945</v>
      </c>
      <c r="E22">
        <f t="shared" si="2"/>
        <v>9.8939069005339313</v>
      </c>
    </row>
    <row r="23" spans="1:21" x14ac:dyDescent="0.3">
      <c r="A23">
        <v>0.63</v>
      </c>
      <c r="B23">
        <v>93.992410000000007</v>
      </c>
      <c r="C23">
        <f t="shared" si="0"/>
        <v>119.03684678913498</v>
      </c>
      <c r="D23">
        <f t="shared" si="1"/>
        <v>46.035180978049226</v>
      </c>
      <c r="E23">
        <f>E22 + ((D22 + D23)/2) * (A23 - A22)</f>
        <v>11.222479948984125</v>
      </c>
    </row>
    <row r="24" spans="1:21" x14ac:dyDescent="0.3">
      <c r="A24">
        <v>0.66</v>
      </c>
      <c r="B24">
        <v>100.32033</v>
      </c>
      <c r="C24">
        <f t="shared" si="0"/>
        <v>127.14704347981193</v>
      </c>
      <c r="D24">
        <f t="shared" si="1"/>
        <v>49.72793933208343</v>
      </c>
      <c r="E24">
        <f t="shared" si="2"/>
        <v>12.658926753636116</v>
      </c>
    </row>
    <row r="25" spans="1:21" x14ac:dyDescent="0.3">
      <c r="A25">
        <v>0.69</v>
      </c>
      <c r="B25">
        <v>106.78784</v>
      </c>
      <c r="C25">
        <f t="shared" si="0"/>
        <v>135.32545329221102</v>
      </c>
      <c r="D25">
        <f>D24 + ((C24 + C25)/2) * (A25 - A24)</f>
        <v>53.665026783663762</v>
      </c>
      <c r="E25">
        <f t="shared" si="2"/>
        <v>14.20982124537232</v>
      </c>
    </row>
    <row r="26" spans="1:21" x14ac:dyDescent="0.3">
      <c r="A26">
        <v>0.72</v>
      </c>
      <c r="B26">
        <v>113.39229</v>
      </c>
      <c r="C26">
        <f t="shared" si="0"/>
        <v>143.53918041521166</v>
      </c>
      <c r="D26">
        <f t="shared" si="1"/>
        <v>57.847996289275109</v>
      </c>
      <c r="E26">
        <f t="shared" si="2"/>
        <v>15.882516591466404</v>
      </c>
    </row>
    <row r="27" spans="1:21" x14ac:dyDescent="0.3">
      <c r="A27">
        <v>0.75</v>
      </c>
      <c r="B27">
        <v>120.1305</v>
      </c>
      <c r="C27">
        <f t="shared" si="0"/>
        <v>151.76582797594804</v>
      </c>
      <c r="D27">
        <f t="shared" si="1"/>
        <v>62.277571415142511</v>
      </c>
      <c r="E27">
        <f t="shared" si="2"/>
        <v>17.684400107032669</v>
      </c>
    </row>
    <row r="28" spans="1:21" x14ac:dyDescent="0.3">
      <c r="A28">
        <v>0.78</v>
      </c>
      <c r="B28">
        <v>126.99879</v>
      </c>
      <c r="C28">
        <f t="shared" si="0"/>
        <v>159.98135515303835</v>
      </c>
      <c r="D28">
        <f t="shared" si="1"/>
        <v>66.953779162077311</v>
      </c>
      <c r="E28">
        <f t="shared" si="2"/>
        <v>19.622870365690968</v>
      </c>
    </row>
    <row r="29" spans="1:21" x14ac:dyDescent="0.3">
      <c r="A29">
        <v>0.81</v>
      </c>
      <c r="B29">
        <v>133.99297000000001</v>
      </c>
      <c r="C29">
        <f t="shared" si="0"/>
        <v>168.16010293917594</v>
      </c>
      <c r="D29">
        <f t="shared" si="1"/>
        <v>71.875901033460536</v>
      </c>
      <c r="E29">
        <f t="shared" si="2"/>
        <v>21.705315568624037</v>
      </c>
    </row>
    <row r="30" spans="1:21" x14ac:dyDescent="0.3">
      <c r="A30">
        <v>0.84</v>
      </c>
      <c r="B30">
        <v>141.10828000000001</v>
      </c>
      <c r="C30">
        <f t="shared" si="0"/>
        <v>176.27482169474175</v>
      </c>
      <c r="D30">
        <f t="shared" si="1"/>
        <v>77.042424902969287</v>
      </c>
      <c r="E30">
        <f>E29 + ((D29 + D30)/2) * (A30 - A29)</f>
        <v>23.939090457670478</v>
      </c>
    </row>
    <row r="31" spans="1:21" x14ac:dyDescent="0.3">
      <c r="A31">
        <v>0.87</v>
      </c>
      <c r="B31">
        <v>148.33939000000001</v>
      </c>
      <c r="C31">
        <f t="shared" si="0"/>
        <v>184.29680858092533</v>
      </c>
      <c r="D31">
        <f t="shared" si="1"/>
        <v>82.450999357104294</v>
      </c>
      <c r="E31">
        <f t="shared" si="2"/>
        <v>26.331491821571582</v>
      </c>
    </row>
    <row r="32" spans="1:21" x14ac:dyDescent="0.3">
      <c r="A32">
        <v>0.9</v>
      </c>
      <c r="B32">
        <v>155.68039999999999</v>
      </c>
      <c r="C32">
        <f t="shared" si="0"/>
        <v>192.19606954361578</v>
      </c>
      <c r="D32">
        <f t="shared" si="1"/>
        <v>88.098392528972411</v>
      </c>
      <c r="E32">
        <f t="shared" si="2"/>
        <v>28.889732699862734</v>
      </c>
    </row>
    <row r="33" spans="1:5" x14ac:dyDescent="0.3">
      <c r="A33">
        <v>0.93</v>
      </c>
      <c r="B33">
        <v>163.12481</v>
      </c>
      <c r="C33">
        <f t="shared" si="0"/>
        <v>199.94146255857615</v>
      </c>
      <c r="D33">
        <f t="shared" si="1"/>
        <v>93.980455510505294</v>
      </c>
      <c r="E33">
        <f t="shared" si="2"/>
        <v>31.620915420454899</v>
      </c>
    </row>
    <row r="34" spans="1:5" x14ac:dyDescent="0.3">
      <c r="A34">
        <v>0.96</v>
      </c>
      <c r="B34">
        <v>170.66551000000001</v>
      </c>
      <c r="C34">
        <f t="shared" si="0"/>
        <v>207.50089337468526</v>
      </c>
      <c r="D34">
        <f t="shared" si="1"/>
        <v>100.0920908495042</v>
      </c>
      <c r="E34">
        <f t="shared" si="2"/>
        <v>34.532003615855032</v>
      </c>
    </row>
    <row r="35" spans="1:5" x14ac:dyDescent="0.3">
      <c r="A35">
        <v>0.99</v>
      </c>
      <c r="B35">
        <v>178.29477</v>
      </c>
      <c r="C35">
        <f t="shared" si="0"/>
        <v>214.8415343338381</v>
      </c>
      <c r="D35">
        <f t="shared" si="1"/>
        <v>106.42722726513206</v>
      </c>
      <c r="E35">
        <f t="shared" si="2"/>
        <v>37.62979338757458</v>
      </c>
    </row>
    <row r="36" spans="1:5" x14ac:dyDescent="0.3">
      <c r="A36">
        <v>1.02</v>
      </c>
      <c r="B36">
        <v>186.00425000000001</v>
      </c>
      <c r="C36">
        <f t="shared" si="0"/>
        <v>221.93009303282494</v>
      </c>
      <c r="D36">
        <f t="shared" si="1"/>
        <v>112.97880167563201</v>
      </c>
      <c r="E36">
        <f t="shared" si="2"/>
        <v>40.920883821686047</v>
      </c>
    </row>
    <row r="37" spans="1:5" x14ac:dyDescent="0.3">
      <c r="A37">
        <v>1.05</v>
      </c>
      <c r="B37">
        <v>193.78497999999999</v>
      </c>
      <c r="C37">
        <f t="shared" si="0"/>
        <v>228.73305683010034</v>
      </c>
      <c r="D37">
        <f t="shared" si="1"/>
        <v>119.7387489235759</v>
      </c>
      <c r="E37">
        <f t="shared" si="2"/>
        <v>44.411647080674172</v>
      </c>
    </row>
    <row r="38" spans="1:5" x14ac:dyDescent="0.3">
      <c r="A38">
        <v>1.08</v>
      </c>
      <c r="B38">
        <v>201.62735000000001</v>
      </c>
      <c r="C38">
        <f t="shared" si="0"/>
        <v>235.216967447222</v>
      </c>
      <c r="D38">
        <f t="shared" si="1"/>
        <v>126.69799928773574</v>
      </c>
      <c r="E38">
        <f t="shared" si="2"/>
        <v>48.108198303843849</v>
      </c>
    </row>
    <row r="39" spans="1:5" x14ac:dyDescent="0.3">
      <c r="A39">
        <v>1.1100000000000001</v>
      </c>
      <c r="B39">
        <v>209.52113</v>
      </c>
      <c r="C39">
        <f t="shared" si="0"/>
        <v>241.34875092945475</v>
      </c>
      <c r="D39">
        <f t="shared" si="1"/>
        <v>133.8464850633859</v>
      </c>
      <c r="E39">
        <f t="shared" si="2"/>
        <v>52.016365569110675</v>
      </c>
    </row>
    <row r="40" spans="1:5" x14ac:dyDescent="0.3">
      <c r="A40">
        <v>1.1399999999999999</v>
      </c>
      <c r="B40">
        <v>217.45549</v>
      </c>
      <c r="C40">
        <f t="shared" si="0"/>
        <v>247.09605530853048</v>
      </c>
      <c r="D40">
        <f t="shared" si="1"/>
        <v>141.17315715695563</v>
      </c>
      <c r="E40">
        <f t="shared" si="2"/>
        <v>56.141660202415771</v>
      </c>
    </row>
    <row r="41" spans="1:5" x14ac:dyDescent="0.3">
      <c r="A41">
        <v>1.17</v>
      </c>
      <c r="B41">
        <v>225.41896</v>
      </c>
      <c r="C41">
        <f t="shared" si="0"/>
        <v>252.42750480929828</v>
      </c>
      <c r="D41">
        <f t="shared" si="1"/>
        <v>148.66601055872306</v>
      </c>
      <c r="E41">
        <f t="shared" si="2"/>
        <v>60.489247718150956</v>
      </c>
    </row>
    <row r="42" spans="1:5" x14ac:dyDescent="0.3">
      <c r="A42">
        <v>1.2</v>
      </c>
      <c r="B42">
        <v>233.39948999999999</v>
      </c>
      <c r="C42">
        <f t="shared" si="0"/>
        <v>257.31309477080379</v>
      </c>
      <c r="D42">
        <f t="shared" si="1"/>
        <v>156.3121195524246</v>
      </c>
      <c r="E42">
        <f t="shared" si="2"/>
        <v>65.063919669818176</v>
      </c>
    </row>
    <row r="43" spans="1:5" x14ac:dyDescent="0.3">
      <c r="A43">
        <v>1.23</v>
      </c>
      <c r="B43">
        <v>241.38446999999999</v>
      </c>
      <c r="C43">
        <f t="shared" si="0"/>
        <v>261.72452098594272</v>
      </c>
      <c r="D43">
        <f>D42 + ((C42 + C43)/2) * (A43 - A42)</f>
        <v>164.09768378877581</v>
      </c>
      <c r="E43">
        <f t="shared" si="2"/>
        <v>69.87006671993619</v>
      </c>
    </row>
    <row r="44" spans="1:5" x14ac:dyDescent="0.3">
      <c r="A44">
        <v>1.26</v>
      </c>
      <c r="B44">
        <v>0</v>
      </c>
      <c r="C44">
        <f t="shared" si="0"/>
        <v>-90.594149474523178</v>
      </c>
      <c r="D44">
        <f t="shared" si="1"/>
        <v>166.66463936144712</v>
      </c>
      <c r="E44">
        <f t="shared" si="2"/>
        <v>74.831501567189534</v>
      </c>
    </row>
    <row r="45" spans="1:5" x14ac:dyDescent="0.3">
      <c r="A45">
        <v>1.29</v>
      </c>
      <c r="B45">
        <v>0</v>
      </c>
      <c r="C45">
        <f t="shared" si="0"/>
        <v>-93.141306040443681</v>
      </c>
      <c r="D45">
        <f t="shared" si="1"/>
        <v>163.9086075287226</v>
      </c>
      <c r="E45">
        <f t="shared" si="2"/>
        <v>79.790100270542084</v>
      </c>
    </row>
    <row r="46" spans="1:5" x14ac:dyDescent="0.3">
      <c r="A46">
        <v>1.32</v>
      </c>
      <c r="B46">
        <v>0</v>
      </c>
      <c r="C46">
        <f t="shared" si="0"/>
        <v>-90.408094866014466</v>
      </c>
      <c r="D46">
        <f t="shared" si="1"/>
        <v>161.15536651512573</v>
      </c>
      <c r="E46">
        <f t="shared" si="2"/>
        <v>84.666059881199814</v>
      </c>
    </row>
    <row r="47" spans="1:5" x14ac:dyDescent="0.3">
      <c r="A47">
        <v>1.35</v>
      </c>
      <c r="B47">
        <v>0</v>
      </c>
      <c r="C47">
        <f t="shared" si="0"/>
        <v>-87.72315646987353</v>
      </c>
      <c r="D47">
        <f t="shared" si="1"/>
        <v>158.48339774508742</v>
      </c>
      <c r="E47">
        <f t="shared" si="2"/>
        <v>89.460641345103014</v>
      </c>
    </row>
    <row r="48" spans="1:5" x14ac:dyDescent="0.3">
      <c r="A48">
        <v>1.38</v>
      </c>
      <c r="B48">
        <v>0</v>
      </c>
      <c r="C48">
        <f t="shared" si="0"/>
        <v>-85.16096208248274</v>
      </c>
      <c r="D48">
        <f t="shared" si="1"/>
        <v>155.89013596680209</v>
      </c>
      <c r="E48">
        <f t="shared" si="2"/>
        <v>94.176244350781332</v>
      </c>
    </row>
    <row r="49" spans="1:5" x14ac:dyDescent="0.3">
      <c r="A49">
        <v>1.41</v>
      </c>
      <c r="B49">
        <v>0</v>
      </c>
      <c r="C49">
        <f t="shared" si="0"/>
        <v>-82.715203475244124</v>
      </c>
      <c r="D49">
        <f t="shared" si="1"/>
        <v>153.3719934834362</v>
      </c>
      <c r="E49">
        <f t="shared" si="2"/>
        <v>98.815176292534915</v>
      </c>
    </row>
    <row r="50" spans="1:5" x14ac:dyDescent="0.3">
      <c r="A50">
        <v>1.44</v>
      </c>
      <c r="B50">
        <v>0</v>
      </c>
      <c r="C50">
        <f t="shared" si="0"/>
        <v>-80.378905155249598</v>
      </c>
      <c r="D50">
        <f t="shared" si="1"/>
        <v>150.9255818539788</v>
      </c>
      <c r="E50">
        <f t="shared" si="2"/>
        <v>103.37963992259614</v>
      </c>
    </row>
    <row r="51" spans="1:5" x14ac:dyDescent="0.3">
      <c r="A51">
        <v>1.47</v>
      </c>
      <c r="B51">
        <v>0</v>
      </c>
      <c r="C51">
        <f t="shared" si="0"/>
        <v>-78.145593773886176</v>
      </c>
      <c r="D51">
        <f t="shared" si="1"/>
        <v>148.54771437004175</v>
      </c>
      <c r="E51">
        <f t="shared" si="2"/>
        <v>107.87173936595646</v>
      </c>
    </row>
    <row r="52" spans="1:5" x14ac:dyDescent="0.3">
      <c r="A52">
        <v>1.5</v>
      </c>
      <c r="B52">
        <v>0</v>
      </c>
      <c r="C52">
        <f t="shared" si="0"/>
        <v>-76.009270333690523</v>
      </c>
      <c r="D52">
        <f t="shared" si="1"/>
        <v>146.23539140842809</v>
      </c>
      <c r="E52">
        <f t="shared" si="2"/>
        <v>112.2934859526335</v>
      </c>
    </row>
    <row r="53" spans="1:5" x14ac:dyDescent="0.3">
      <c r="A53">
        <v>1.53</v>
      </c>
      <c r="B53">
        <v>0</v>
      </c>
      <c r="C53">
        <f t="shared" si="0"/>
        <v>-73.964369101128483</v>
      </c>
      <c r="D53">
        <f t="shared" si="1"/>
        <v>143.9857868169058</v>
      </c>
      <c r="E53">
        <f t="shared" si="2"/>
        <v>116.64680362601352</v>
      </c>
    </row>
    <row r="54" spans="1:5" x14ac:dyDescent="0.3">
      <c r="A54">
        <v>1.56</v>
      </c>
      <c r="B54">
        <v>0</v>
      </c>
      <c r="C54">
        <f t="shared" si="0"/>
        <v>-72.005720415850334</v>
      </c>
      <c r="D54">
        <f t="shared" si="1"/>
        <v>141.7962354741511</v>
      </c>
      <c r="E54">
        <f t="shared" si="2"/>
        <v>120.93353396037938</v>
      </c>
    </row>
    <row r="55" spans="1:5" x14ac:dyDescent="0.3">
      <c r="A55">
        <v>1.59</v>
      </c>
      <c r="B55">
        <v>0</v>
      </c>
      <c r="C55">
        <f t="shared" si="0"/>
        <v>-70.128517183922725</v>
      </c>
      <c r="D55">
        <f t="shared" si="1"/>
        <v>139.66422191015451</v>
      </c>
      <c r="E55">
        <f t="shared" si="2"/>
        <v>125.15544082114397</v>
      </c>
    </row>
    <row r="56" spans="1:5" x14ac:dyDescent="0.3">
      <c r="A56">
        <v>1.62</v>
      </c>
      <c r="B56">
        <v>0</v>
      </c>
      <c r="C56">
        <f t="shared" si="0"/>
        <v>-68.328284645306653</v>
      </c>
      <c r="D56">
        <f t="shared" si="1"/>
        <v>137.58736988271608</v>
      </c>
      <c r="E56">
        <f t="shared" si="2"/>
        <v>129.31421469803703</v>
      </c>
    </row>
    <row r="57" spans="1:5" x14ac:dyDescent="0.3">
      <c r="A57">
        <v>1.65</v>
      </c>
      <c r="B57">
        <v>0</v>
      </c>
      <c r="C57">
        <f t="shared" si="0"/>
        <v>-66.600853053729978</v>
      </c>
      <c r="D57">
        <f t="shared" si="1"/>
        <v>135.56343281723053</v>
      </c>
      <c r="E57">
        <f t="shared" si="2"/>
        <v>133.41147673853621</v>
      </c>
    </row>
    <row r="58" spans="1:5" x14ac:dyDescent="0.3">
      <c r="A58">
        <v>1.68</v>
      </c>
      <c r="B58">
        <v>0</v>
      </c>
      <c r="C58">
        <f t="shared" si="0"/>
        <v>-64.942332951575338</v>
      </c>
      <c r="D58">
        <f t="shared" si="1"/>
        <v>133.59028502715094</v>
      </c>
      <c r="E58">
        <f t="shared" si="2"/>
        <v>137.44878250620192</v>
      </c>
    </row>
    <row r="59" spans="1:5" x14ac:dyDescent="0.3">
      <c r="A59">
        <v>1.71</v>
      </c>
      <c r="B59">
        <v>0</v>
      </c>
      <c r="C59">
        <f t="shared" si="0"/>
        <v>-63.349092760906288</v>
      </c>
      <c r="D59">
        <f t="shared" si="1"/>
        <v>131.6659136414637</v>
      </c>
      <c r="E59">
        <f t="shared" si="2"/>
        <v>141.42762548623114</v>
      </c>
    </row>
    <row r="60" spans="1:5" x14ac:dyDescent="0.3">
      <c r="A60">
        <v>1.74</v>
      </c>
      <c r="B60">
        <v>0</v>
      </c>
      <c r="C60">
        <f t="shared" si="0"/>
        <v>-61.817738445124135</v>
      </c>
      <c r="D60">
        <f t="shared" si="1"/>
        <v>129.78841117337325</v>
      </c>
      <c r="E60">
        <f t="shared" si="2"/>
        <v>145.34944035845371</v>
      </c>
    </row>
    <row r="61" spans="1:5" x14ac:dyDescent="0.3">
      <c r="A61">
        <v>1.77</v>
      </c>
      <c r="B61">
        <v>0</v>
      </c>
      <c r="C61">
        <f t="shared" si="0"/>
        <v>-60.345095024725801</v>
      </c>
      <c r="D61">
        <f t="shared" si="1"/>
        <v>127.95596867132549</v>
      </c>
      <c r="E61">
        <f t="shared" si="2"/>
        <v>149.21560605612419</v>
      </c>
    </row>
    <row r="62" spans="1:5" x14ac:dyDescent="0.3">
      <c r="A62">
        <v>1.8</v>
      </c>
      <c r="B62">
        <v>0</v>
      </c>
      <c r="C62">
        <f t="shared" si="0"/>
        <v>-58.928189755851697</v>
      </c>
      <c r="D62">
        <f t="shared" si="1"/>
        <v>126.16686939961683</v>
      </c>
      <c r="E62">
        <f t="shared" si="2"/>
        <v>153.02744862718833</v>
      </c>
    </row>
    <row r="63" spans="1:5" x14ac:dyDescent="0.3">
      <c r="A63">
        <v>1.83</v>
      </c>
      <c r="B63">
        <v>0</v>
      </c>
      <c r="C63">
        <f t="shared" si="0"/>
        <v>-57.564236802299916</v>
      </c>
      <c r="D63">
        <f t="shared" si="1"/>
        <v>124.41948300124456</v>
      </c>
      <c r="E63">
        <f t="shared" si="2"/>
        <v>156.78624391320125</v>
      </c>
    </row>
    <row r="64" spans="1:5" x14ac:dyDescent="0.3">
      <c r="A64">
        <v>1.86</v>
      </c>
      <c r="B64">
        <v>0</v>
      </c>
      <c r="C64">
        <f t="shared" si="0"/>
        <v>-56.250623250890953</v>
      </c>
      <c r="D64">
        <f t="shared" si="1"/>
        <v>122.7122601004467</v>
      </c>
      <c r="E64">
        <f t="shared" si="2"/>
        <v>160.49322005972661</v>
      </c>
    </row>
    <row r="65" spans="1:5" x14ac:dyDescent="0.3">
      <c r="A65">
        <v>1.89</v>
      </c>
      <c r="B65">
        <v>0</v>
      </c>
      <c r="C65">
        <f t="shared" si="0"/>
        <v>-54.984896336879054</v>
      </c>
      <c r="D65">
        <f t="shared" si="1"/>
        <v>121.04372730663016</v>
      </c>
      <c r="E65">
        <f t="shared" si="2"/>
        <v>164.14955987083275</v>
      </c>
    </row>
    <row r="66" spans="1:5" x14ac:dyDescent="0.3">
      <c r="A66">
        <v>1.92</v>
      </c>
      <c r="B66">
        <v>0</v>
      </c>
      <c r="C66">
        <f t="shared" si="0"/>
        <v>-53.764751760845535</v>
      </c>
      <c r="D66">
        <f t="shared" si="1"/>
        <v>119.41248258516428</v>
      </c>
      <c r="E66">
        <f t="shared" si="2"/>
        <v>167.75640301920967</v>
      </c>
    </row>
    <row r="67" spans="1:5" x14ac:dyDescent="0.3">
      <c r="A67">
        <v>2</v>
      </c>
      <c r="B67">
        <v>0</v>
      </c>
      <c r="C67">
        <f t="shared" si="0"/>
        <v>-52.588022991456498</v>
      </c>
      <c r="D67">
        <f t="shared" si="1"/>
        <v>115.1583715950722</v>
      </c>
      <c r="E67">
        <f t="shared" si="2"/>
        <v>177.13923718641914</v>
      </c>
    </row>
    <row r="68" spans="1:5" x14ac:dyDescent="0.3">
      <c r="A68">
        <v>4</v>
      </c>
      <c r="B68">
        <v>0</v>
      </c>
      <c r="C68">
        <f t="shared" ref="C68:C69" si="3">(B68/0.7)-9.81 - (0.003*D67*D67)</f>
        <v>-49.594351645286196</v>
      </c>
      <c r="D68">
        <f t="shared" ref="D68:D69" si="4">D67 + ((C67 + C68)/2) * (A68 - A67)</f>
        <v>12.975996958329503</v>
      </c>
      <c r="E68">
        <f t="shared" ref="E68:E69" si="5">E67 + ((D67 + D68)/2) * (A68 - A67)</f>
        <v>305.27360573982082</v>
      </c>
    </row>
    <row r="69" spans="1:5" x14ac:dyDescent="0.3">
      <c r="A69">
        <v>4.5</v>
      </c>
      <c r="B69">
        <v>0</v>
      </c>
      <c r="C69">
        <f t="shared" si="3"/>
        <v>-10.315129491187729</v>
      </c>
      <c r="D69">
        <f t="shared" si="4"/>
        <v>-2.001373325788979</v>
      </c>
      <c r="E69">
        <f t="shared" si="5"/>
        <v>308.01726164795593</v>
      </c>
    </row>
  </sheetData>
  <mergeCells count="2">
    <mergeCell ref="Q9:Q11"/>
    <mergeCell ref="Q12:Q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thrust_vs_t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YGSV ASHISH</dc:creator>
  <cp:lastModifiedBy>Ashish Yerra</cp:lastModifiedBy>
  <dcterms:created xsi:type="dcterms:W3CDTF">2025-02-06T19:32:05Z</dcterms:created>
  <dcterms:modified xsi:type="dcterms:W3CDTF">2025-02-06T20:28:32Z</dcterms:modified>
</cp:coreProperties>
</file>