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 Study --&gt;" sheetId="1" state="visible" r:id="rId2"/>
    <sheet name="Task 1" sheetId="2" state="visible" r:id="rId3"/>
    <sheet name="Task 2" sheetId="3" state="visible" r:id="rId4"/>
    <sheet name="Solutions --&gt;" sheetId="4" state="visible" r:id="rId5"/>
    <sheet name="Task 1 - Solution" sheetId="5" state="visible" r:id="rId6"/>
    <sheet name="Task 2 - Solu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<sst xmlns="http://schemas.openxmlformats.org/spreadsheetml/2006/main" count="44" uniqueCount="30">
  <si>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 xml:space="preserve">Case Study --&gt;</t>
  </si>
  <si>
    <t xml:space="preserve">Task:</t>
  </si>
  <si>
    <t xml:space="preserve">Saldi, the company we are looking at, has an outstanding loan of $120,000,000 as of the end of 2015. The company agrees with its bank managers that it will repay its entire </t>
  </si>
  <si>
    <t xml:space="preserve">debt in the next 10 years, making constant monthly payments at 4% interest rate. Calculate the outstanding loan that Saldi will have at the end of year 5.</t>
  </si>
  <si>
    <t xml:space="preserve">Calculate the Present Value of the two scenarios below. Use a 9% interest rate for the calculation.</t>
  </si>
  <si>
    <t xml:space="preserve">Scenario 1:</t>
  </si>
  <si>
    <t xml:space="preserve">Scenario 2:</t>
  </si>
  <si>
    <t xml:space="preserve">Solutions --&gt;</t>
  </si>
  <si>
    <t xml:space="preserve">Task 1 - Solution</t>
  </si>
  <si>
    <t xml:space="preserve">Number of periods</t>
  </si>
  <si>
    <t xml:space="preserve">Period</t>
  </si>
  <si>
    <t xml:space="preserve">Payment</t>
  </si>
  <si>
    <t xml:space="preserve">Interest</t>
  </si>
  <si>
    <t xml:space="preserve">Principal</t>
  </si>
  <si>
    <t xml:space="preserve">Residual Debt</t>
  </si>
  <si>
    <t xml:space="preserve">Interest rate (annual)</t>
  </si>
  <si>
    <t xml:space="preserve">Interest rate (monthly)</t>
  </si>
  <si>
    <t xml:space="preserve">Outstanding loan at 31.12.15</t>
  </si>
  <si>
    <t xml:space="preserve">Monthly Payment</t>
  </si>
  <si>
    <t xml:space="preserve">Outstanding loan at 31/12/2020</t>
  </si>
  <si>
    <t xml:space="preserve">Task 2 - Solution</t>
  </si>
  <si>
    <t xml:space="preserve">31Dec
2016</t>
  </si>
  <si>
    <t xml:space="preserve">31Dec
2017</t>
  </si>
  <si>
    <t xml:space="preserve">31Dec
2018</t>
  </si>
  <si>
    <t xml:space="preserve">31Dec
2019</t>
  </si>
  <si>
    <t xml:space="preserve">31Dec
2020</t>
  </si>
  <si>
    <t xml:space="preserve">Cash Flows</t>
  </si>
  <si>
    <t xml:space="preserve">Interest Rate</t>
  </si>
  <si>
    <t xml:space="preserve">Discount Factor</t>
  </si>
  <si>
    <t xml:space="preserve">PV of Cash Flows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</si>
</sst>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л_в_._-;\-* #,##0.00\ _л_в_._-;_-* \-??\ _л_в_._-;_-@_-"/>
    <numFmt numFmtId="166" formatCode="0%"/>
    <numFmt numFmtId="167" formatCode="[$$-409]#,##0"/>
    <numFmt numFmtId="168" formatCode="0.00%"/>
    <numFmt numFmtId="169" formatCode="0.0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204"/>
    </font>
    <font>
      <b val="true"/>
      <sz val="35"/>
      <color rgb="FF00206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 val="true"/>
      <sz val="40"/>
      <color rgb="FF002060"/>
      <name val="Arial"/>
      <family val="2"/>
      <charset val="204"/>
    </font>
    <font>
      <b val="true"/>
      <sz val="9"/>
      <color rgb="FF002060"/>
      <name val="Arial"/>
      <family val="2"/>
      <charset val="204"/>
    </font>
    <font>
      <b val="true"/>
      <sz val="9"/>
      <color rgb="FFFFFF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2060"/>
        <bgColor rgb="FF0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3</xdr:row>
      <xdr:rowOff>66600</xdr:rowOff>
    </xdr:from>
    <xdr:to>
      <xdr:col>8</xdr:col>
      <xdr:colOff>424080</xdr:colOff>
      <xdr:row>22</xdr:row>
      <xdr:rowOff>94680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0160" y="523800"/>
          <a:ext cx="5384880" cy="3333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552600</xdr:colOff>
      <xdr:row>9</xdr:row>
      <xdr:rowOff>104760</xdr:rowOff>
    </xdr:from>
    <xdr:to>
      <xdr:col>17</xdr:col>
      <xdr:colOff>153360</xdr:colOff>
      <xdr:row>25</xdr:row>
      <xdr:rowOff>95040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2013480" y="1400040"/>
          <a:ext cx="7988040" cy="2428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476640</xdr:colOff>
      <xdr:row>10</xdr:row>
      <xdr:rowOff>114840</xdr:rowOff>
    </xdr:from>
    <xdr:to>
      <xdr:col>11</xdr:col>
      <xdr:colOff>133560</xdr:colOff>
      <xdr:row>19</xdr:row>
      <xdr:rowOff>28800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1292400" y="1572480"/>
          <a:ext cx="4818240" cy="128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352440</xdr:colOff>
      <xdr:row>10</xdr:row>
      <xdr:rowOff>114840</xdr:rowOff>
    </xdr:from>
    <xdr:to>
      <xdr:col>18</xdr:col>
      <xdr:colOff>480240</xdr:colOff>
      <xdr:row>19</xdr:row>
      <xdr:rowOff>28080</xdr:rowOff>
    </xdr:to>
    <xdr:pic>
      <xdr:nvPicPr>
        <xdr:cNvPr id="3" name="Picture 3" descr=""/>
        <xdr:cNvPicPr/>
      </xdr:nvPicPr>
      <xdr:blipFill>
        <a:blip r:embed="rId2"/>
        <a:stretch/>
      </xdr:blipFill>
      <xdr:spPr>
        <a:xfrm>
          <a:off x="6329520" y="1572480"/>
          <a:ext cx="4644000" cy="1284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9.15625" defaultRowHeight="12" zeroHeight="false" outlineLevelRow="0" outlineLevelCol="0"/>
  <cols>
    <col collapsed="false" customWidth="false" hidden="false" outlineLevel="0" max="1024" min="1" style="1" width="9.14"/>
  </cols>
  <sheetData>
    <row r="13" customFormat="false" ht="44.25" hidden="false" customHeight="false" outlineLevel="0" collapsed="false">
      <c r="J13" s="2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5625" defaultRowHeight="12" zeroHeight="false" outlineLevelRow="0" outlineLevelCol="0"/>
  <cols>
    <col collapsed="false" customWidth="true" hidden="false" outlineLevel="0" max="1" min="1" style="3" width="2"/>
    <col collapsed="false" customWidth="false" hidden="false" outlineLevel="0" max="2" min="2" style="3" width="9.14"/>
    <col collapsed="false" customWidth="true" hidden="false" outlineLevel="0" max="3" min="3" style="3" width="0.42"/>
    <col collapsed="false" customWidth="false" hidden="false" outlineLevel="0" max="20" min="4" style="3" width="9.14"/>
    <col collapsed="false" customWidth="true" hidden="false" outlineLevel="0" max="21" min="21" style="3" width="0.42"/>
    <col collapsed="false" customWidth="false" hidden="false" outlineLevel="0" max="1024" min="22" style="3" width="9.14"/>
  </cols>
  <sheetData>
    <row r="2" s="1" customFormat="true" ht="2.25" hidden="false" customHeight="true" outlineLevel="0" collapsed="false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="1" customFormat="true" ht="12" hidden="false" customHeight="false" outlineLevel="0" collapsed="false">
      <c r="A3" s="3"/>
      <c r="B3" s="3"/>
      <c r="C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="1" customFormat="true" ht="12" hidden="false" customHeight="false" outlineLevel="0" collapsed="false">
      <c r="A4" s="3"/>
      <c r="B4" s="3"/>
      <c r="C4" s="4"/>
      <c r="U4" s="4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="1" customFormat="true" ht="15.75" hidden="false" customHeight="false" outlineLevel="0" collapsed="false">
      <c r="A5" s="3"/>
      <c r="B5" s="3"/>
      <c r="C5" s="4"/>
      <c r="E5" s="5" t="s">
        <v>1</v>
      </c>
      <c r="U5" s="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="1" customFormat="true" ht="12" hidden="false" customHeight="false" outlineLevel="0" collapsed="false">
      <c r="A6" s="3"/>
      <c r="B6" s="3"/>
      <c r="C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="1" customFormat="true" ht="12" hidden="false" customHeight="false" outlineLevel="0" collapsed="false">
      <c r="A7" s="3"/>
      <c r="B7" s="3"/>
      <c r="C7" s="4"/>
      <c r="E7" s="1" t="s">
        <v>2</v>
      </c>
      <c r="U7" s="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="1" customFormat="true" ht="12" hidden="false" customHeight="false" outlineLevel="0" collapsed="false">
      <c r="A8" s="3"/>
      <c r="B8" s="3"/>
      <c r="C8" s="4"/>
      <c r="E8" s="1" t="s">
        <v>3</v>
      </c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="1" customFormat="true" ht="12" hidden="false" customHeight="false" outlineLevel="0" collapsed="false">
      <c r="A9" s="3"/>
      <c r="B9" s="3"/>
      <c r="C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="1" customFormat="true" ht="12" hidden="false" customHeight="false" outlineLevel="0" collapsed="false">
      <c r="A10" s="3"/>
      <c r="B10" s="3"/>
      <c r="C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="1" customFormat="true" ht="12" hidden="false" customHeight="false" outlineLevel="0" collapsed="false">
      <c r="A11" s="3"/>
      <c r="B11" s="3"/>
      <c r="C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="1" customFormat="true" ht="12" hidden="false" customHeight="false" outlineLevel="0" collapsed="false">
      <c r="A12" s="3"/>
      <c r="B12" s="3"/>
      <c r="C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="1" customFormat="true" ht="12" hidden="false" customHeight="false" outlineLevel="0" collapsed="false">
      <c r="A13" s="3"/>
      <c r="B13" s="3"/>
      <c r="C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="1" customFormat="true" ht="12" hidden="false" customHeight="false" outlineLevel="0" collapsed="false">
      <c r="A14" s="3"/>
      <c r="B14" s="3"/>
      <c r="C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="1" customFormat="true" ht="12" hidden="false" customHeight="false" outlineLevel="0" collapsed="false">
      <c r="A15" s="3"/>
      <c r="B15" s="3"/>
      <c r="C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="1" customFormat="true" ht="12" hidden="false" customHeight="false" outlineLevel="0" collapsed="false">
      <c r="A16" s="3"/>
      <c r="B16" s="3"/>
      <c r="C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="1" customFormat="true" ht="12" hidden="false" customHeight="false" outlineLevel="0" collapsed="false">
      <c r="A17" s="3"/>
      <c r="B17" s="3"/>
      <c r="C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="1" customFormat="true" ht="12" hidden="false" customHeight="false" outlineLevel="0" collapsed="false">
      <c r="A18" s="3"/>
      <c r="B18" s="3"/>
      <c r="C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="1" customFormat="true" ht="12" hidden="false" customHeight="false" outlineLevel="0" collapsed="false">
      <c r="A19" s="3"/>
      <c r="B19" s="3"/>
      <c r="C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="1" customFormat="true" ht="12" hidden="false" customHeight="false" outlineLevel="0" collapsed="false">
      <c r="A20" s="3"/>
      <c r="B20" s="3"/>
      <c r="C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="1" customFormat="true" ht="12" hidden="false" customHeight="false" outlineLevel="0" collapsed="false">
      <c r="A21" s="3"/>
      <c r="B21" s="3"/>
      <c r="C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="1" customFormat="true" ht="12" hidden="false" customHeight="false" outlineLevel="0" collapsed="false">
      <c r="A22" s="3"/>
      <c r="B22" s="3"/>
      <c r="C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="1" customFormat="true" ht="12" hidden="false" customHeight="false" outlineLevel="0" collapsed="false">
      <c r="A23" s="3"/>
      <c r="B23" s="3"/>
      <c r="C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="1" customFormat="true" ht="12" hidden="false" customHeight="false" outlineLevel="0" collapsed="false">
      <c r="A24" s="3"/>
      <c r="B24" s="3"/>
      <c r="C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="1" customFormat="true" ht="12" hidden="false" customHeight="false" outlineLevel="0" collapsed="false">
      <c r="A25" s="3"/>
      <c r="B25" s="3"/>
      <c r="C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="1" customFormat="true" ht="12" hidden="false" customHeight="false" outlineLevel="0" collapsed="false">
      <c r="A26" s="3"/>
      <c r="B26" s="3"/>
      <c r="C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="1" customFormat="true" ht="12" hidden="false" customHeight="false" outlineLevel="0" collapsed="false">
      <c r="A27" s="3"/>
      <c r="B27" s="3"/>
      <c r="C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="1" customFormat="true" ht="12" hidden="false" customHeight="false" outlineLevel="0" collapsed="false">
      <c r="A28" s="3"/>
      <c r="B28" s="3"/>
      <c r="C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="1" customFormat="true" ht="1.5" hidden="false" customHeight="true" outlineLevel="0" collapsed="false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customFormat="false" ht="8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5625" defaultRowHeight="12" zeroHeight="false" outlineLevelRow="0" outlineLevelCol="0"/>
  <cols>
    <col collapsed="false" customWidth="true" hidden="false" outlineLevel="0" max="1" min="1" style="3" width="2"/>
    <col collapsed="false" customWidth="false" hidden="false" outlineLevel="0" max="2" min="2" style="3" width="9.14"/>
    <col collapsed="false" customWidth="true" hidden="false" outlineLevel="0" max="3" min="3" style="3" width="0.42"/>
    <col collapsed="false" customWidth="false" hidden="false" outlineLevel="0" max="20" min="4" style="3" width="9.14"/>
    <col collapsed="false" customWidth="true" hidden="false" outlineLevel="0" max="21" min="21" style="3" width="0.42"/>
    <col collapsed="false" customWidth="false" hidden="false" outlineLevel="0" max="1024" min="22" style="3" width="9.14"/>
  </cols>
  <sheetData>
    <row r="2" s="1" customFormat="true" ht="2.25" hidden="false" customHeight="true" outlineLevel="0" collapsed="false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="1" customFormat="true" ht="12" hidden="false" customHeight="false" outlineLevel="0" collapsed="false">
      <c r="A3" s="3"/>
      <c r="B3" s="3"/>
      <c r="C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="1" customFormat="true" ht="15.75" hidden="false" customHeight="false" outlineLevel="0" collapsed="false">
      <c r="A4" s="3"/>
      <c r="B4" s="3"/>
      <c r="C4" s="4"/>
      <c r="E4" s="5" t="s">
        <v>1</v>
      </c>
      <c r="U4" s="4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="1" customFormat="true" ht="12" hidden="false" customHeight="false" outlineLevel="0" collapsed="false">
      <c r="A5" s="3"/>
      <c r="B5" s="3"/>
      <c r="C5" s="4"/>
      <c r="U5" s="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="1" customFormat="true" ht="12.8" hidden="false" customHeight="false" outlineLevel="0" collapsed="false">
      <c r="A6" s="3"/>
      <c r="B6" s="3"/>
      <c r="C6" s="4"/>
      <c r="E6" s="1" t="s">
        <v>4</v>
      </c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="1" customFormat="true" ht="12" hidden="false" customHeight="false" outlineLevel="0" collapsed="false">
      <c r="A7" s="3"/>
      <c r="B7" s="3"/>
      <c r="C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="1" customFormat="true" ht="12" hidden="false" customHeight="false" outlineLevel="0" collapsed="false">
      <c r="A8" s="3"/>
      <c r="B8" s="3"/>
      <c r="C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="1" customFormat="true" ht="12" hidden="false" customHeight="false" outlineLevel="0" collapsed="false">
      <c r="A9" s="3"/>
      <c r="B9" s="3"/>
      <c r="C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="1" customFormat="true" ht="12" hidden="false" customHeight="false" outlineLevel="0" collapsed="false">
      <c r="A10" s="3"/>
      <c r="B10" s="3"/>
      <c r="C10" s="4"/>
      <c r="E10" s="6" t="s">
        <v>5</v>
      </c>
      <c r="M10" s="6" t="s">
        <v>6</v>
      </c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="1" customFormat="true" ht="12" hidden="false" customHeight="false" outlineLevel="0" collapsed="false">
      <c r="A11" s="3"/>
      <c r="B11" s="3"/>
      <c r="C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="1" customFormat="true" ht="12" hidden="false" customHeight="false" outlineLevel="0" collapsed="false">
      <c r="A12" s="3"/>
      <c r="B12" s="3"/>
      <c r="C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="1" customFormat="true" ht="12" hidden="false" customHeight="false" outlineLevel="0" collapsed="false">
      <c r="A13" s="3"/>
      <c r="B13" s="3"/>
      <c r="C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="1" customFormat="true" ht="12" hidden="false" customHeight="false" outlineLevel="0" collapsed="false">
      <c r="A14" s="3"/>
      <c r="B14" s="3"/>
      <c r="C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="1" customFormat="true" ht="12" hidden="false" customHeight="false" outlineLevel="0" collapsed="false">
      <c r="A15" s="3"/>
      <c r="B15" s="3"/>
      <c r="C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="1" customFormat="true" ht="12" hidden="false" customHeight="false" outlineLevel="0" collapsed="false">
      <c r="A16" s="3"/>
      <c r="B16" s="3"/>
      <c r="C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="1" customFormat="true" ht="12" hidden="false" customHeight="false" outlineLevel="0" collapsed="false">
      <c r="A17" s="3"/>
      <c r="B17" s="3"/>
      <c r="C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="1" customFormat="true" ht="12" hidden="false" customHeight="false" outlineLevel="0" collapsed="false">
      <c r="A18" s="3"/>
      <c r="B18" s="3"/>
      <c r="C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="1" customFormat="true" ht="12" hidden="false" customHeight="false" outlineLevel="0" collapsed="false">
      <c r="A19" s="3"/>
      <c r="B19" s="3"/>
      <c r="C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="1" customFormat="true" ht="12" hidden="false" customHeight="false" outlineLevel="0" collapsed="false">
      <c r="A20" s="3"/>
      <c r="B20" s="3"/>
      <c r="C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="1" customFormat="true" ht="12" hidden="false" customHeight="false" outlineLevel="0" collapsed="false">
      <c r="A21" s="3"/>
      <c r="B21" s="3"/>
      <c r="C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="1" customFormat="true" ht="12" hidden="false" customHeight="false" outlineLevel="0" collapsed="false">
      <c r="A22" s="3"/>
      <c r="B22" s="3"/>
      <c r="C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="1" customFormat="true" ht="12" hidden="false" customHeight="false" outlineLevel="0" collapsed="false">
      <c r="A23" s="3"/>
      <c r="B23" s="3"/>
      <c r="C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="1" customFormat="true" ht="12" hidden="false" customHeight="false" outlineLevel="0" collapsed="false">
      <c r="A24" s="3"/>
      <c r="B24" s="3"/>
      <c r="C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="1" customFormat="true" ht="12" hidden="false" customHeight="false" outlineLevel="0" collapsed="false">
      <c r="A25" s="3"/>
      <c r="B25" s="3"/>
      <c r="C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="1" customFormat="true" ht="12" hidden="false" customHeight="false" outlineLevel="0" collapsed="false">
      <c r="A26" s="3"/>
      <c r="B26" s="3"/>
      <c r="C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="1" customFormat="true" ht="12" hidden="false" customHeight="false" outlineLevel="0" collapsed="false">
      <c r="A27" s="3"/>
      <c r="B27" s="3"/>
      <c r="C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="1" customFormat="true" ht="12" hidden="false" customHeight="false" outlineLevel="0" collapsed="false">
      <c r="A28" s="3"/>
      <c r="B28" s="3"/>
      <c r="C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="1" customFormat="true" ht="1.5" hidden="false" customHeight="true" outlineLevel="0" collapsed="false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customFormat="false" ht="8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5625" defaultRowHeight="14.25" zeroHeight="false" outlineLevelRow="0" outlineLevelCol="0"/>
  <cols>
    <col collapsed="false" customWidth="true" hidden="false" outlineLevel="0" max="1" min="1" style="7" width="2"/>
    <col collapsed="false" customWidth="false" hidden="false" outlineLevel="0" max="1024" min="2" style="7" width="9.14"/>
  </cols>
  <sheetData>
    <row r="9" customFormat="false" ht="50.25" hidden="false" customHeight="false" outlineLevel="0" collapsed="false">
      <c r="B9" s="8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15625" defaultRowHeight="12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26.58"/>
    <col collapsed="false" customWidth="true" hidden="false" outlineLevel="0" max="3" min="3" style="1" width="24"/>
    <col collapsed="false" customWidth="false" hidden="false" outlineLevel="0" max="4" min="4" style="1" width="9.14"/>
    <col collapsed="false" customWidth="true" hidden="false" outlineLevel="0" max="9" min="5" style="1" width="14.15"/>
    <col collapsed="false" customWidth="false" hidden="false" outlineLevel="0" max="1024" min="10" style="1" width="9.14"/>
  </cols>
  <sheetData>
    <row r="1" customFormat="false" ht="15.75" hidden="false" customHeight="false" outlineLevel="0" collapsed="false">
      <c r="B1" s="5" t="s">
        <v>8</v>
      </c>
      <c r="C1" s="5"/>
    </row>
    <row r="4" customFormat="false" ht="12.75" hidden="false" customHeight="false" outlineLevel="0" collapsed="false">
      <c r="B4" s="1" t="s">
        <v>9</v>
      </c>
      <c r="C4" s="1" t="n">
        <v>120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</row>
    <row r="5" customFormat="false" ht="12" hidden="false" customHeight="false" outlineLevel="0" collapsed="false">
      <c r="B5" s="1" t="s">
        <v>15</v>
      </c>
      <c r="C5" s="10" t="n">
        <v>0.04</v>
      </c>
      <c r="E5" s="11" t="n">
        <v>1</v>
      </c>
      <c r="F5" s="12" t="n">
        <f aca="false">$C$9</f>
        <v>1214941.65797858</v>
      </c>
      <c r="G5" s="12" t="n">
        <f aca="false">C7*C6</f>
        <v>400000</v>
      </c>
      <c r="H5" s="12" t="n">
        <f aca="false">F5-G5</f>
        <v>814941.657978578</v>
      </c>
      <c r="I5" s="12" t="n">
        <f aca="false">C7-H5</f>
        <v>119185058.342021</v>
      </c>
    </row>
    <row r="6" customFormat="false" ht="12" hidden="false" customHeight="false" outlineLevel="0" collapsed="false">
      <c r="B6" s="1" t="s">
        <v>16</v>
      </c>
      <c r="C6" s="13" t="n">
        <f aca="false">C5/12</f>
        <v>0.00333333333333333</v>
      </c>
      <c r="E6" s="11" t="n">
        <v>2</v>
      </c>
      <c r="F6" s="12" t="n">
        <f aca="false">$C$9</f>
        <v>1214941.65797858</v>
      </c>
      <c r="G6" s="12" t="n">
        <f aca="false">$C$6*I5</f>
        <v>397283.527806738</v>
      </c>
      <c r="H6" s="12" t="n">
        <f aca="false">F6-G6</f>
        <v>817658.13017184</v>
      </c>
      <c r="I6" s="12" t="n">
        <f aca="false">I5-H6</f>
        <v>118367400.21185</v>
      </c>
    </row>
    <row r="7" customFormat="false" ht="12" hidden="false" customHeight="false" outlineLevel="0" collapsed="false">
      <c r="B7" s="1" t="s">
        <v>17</v>
      </c>
      <c r="C7" s="14" t="n">
        <v>120000000</v>
      </c>
      <c r="E7" s="11" t="n">
        <v>3</v>
      </c>
      <c r="F7" s="12" t="n">
        <f aca="false">$C$9</f>
        <v>1214941.65797858</v>
      </c>
      <c r="G7" s="12" t="n">
        <f aca="false">$C$6*I6</f>
        <v>394558.000706165</v>
      </c>
      <c r="H7" s="12" t="n">
        <f aca="false">F7-G7</f>
        <v>820383.657272413</v>
      </c>
      <c r="I7" s="12" t="n">
        <f aca="false">I6-H7</f>
        <v>117547016.554577</v>
      </c>
    </row>
    <row r="8" customFormat="false" ht="12" hidden="false" customHeight="false" outlineLevel="0" collapsed="false">
      <c r="E8" s="11" t="n">
        <v>4</v>
      </c>
      <c r="F8" s="12" t="n">
        <f aca="false">$C$9</f>
        <v>1214941.65797858</v>
      </c>
      <c r="G8" s="12" t="n">
        <f aca="false">$C$6*I7</f>
        <v>391823.388515257</v>
      </c>
      <c r="H8" s="12" t="n">
        <f aca="false">F8-G8</f>
        <v>823118.269463321</v>
      </c>
      <c r="I8" s="12" t="n">
        <f aca="false">I7-H8</f>
        <v>116723898.285114</v>
      </c>
    </row>
    <row r="9" customFormat="false" ht="12" hidden="false" customHeight="false" outlineLevel="0" collapsed="false">
      <c r="B9" s="15" t="s">
        <v>18</v>
      </c>
      <c r="C9" s="16" t="n">
        <f aca="false">-PMT(C6,C4,C7)</f>
        <v>1214941.65797858</v>
      </c>
      <c r="E9" s="11" t="n">
        <v>5</v>
      </c>
      <c r="F9" s="12" t="n">
        <f aca="false">$C$9</f>
        <v>1214941.65797858</v>
      </c>
      <c r="G9" s="12" t="n">
        <f aca="false">$C$6*I8</f>
        <v>389079.66095038</v>
      </c>
      <c r="H9" s="12" t="n">
        <f aca="false">F9-G9</f>
        <v>825861.997028198</v>
      </c>
      <c r="I9" s="12" t="n">
        <f aca="false">I8-H9</f>
        <v>115898036.288086</v>
      </c>
    </row>
    <row r="10" customFormat="false" ht="12" hidden="false" customHeight="false" outlineLevel="0" collapsed="false">
      <c r="E10" s="11" t="n">
        <v>6</v>
      </c>
      <c r="F10" s="12" t="n">
        <f aca="false">$C$9</f>
        <v>1214941.65797858</v>
      </c>
      <c r="G10" s="12" t="n">
        <f aca="false">$C$6*I9</f>
        <v>386326.787626952</v>
      </c>
      <c r="H10" s="12" t="n">
        <f aca="false">F10-G10</f>
        <v>828614.870351626</v>
      </c>
      <c r="I10" s="12" t="n">
        <f aca="false">I9-H10</f>
        <v>115069421.417734</v>
      </c>
    </row>
    <row r="11" customFormat="false" ht="12" hidden="false" customHeight="false" outlineLevel="0" collapsed="false">
      <c r="E11" s="11" t="n">
        <v>7</v>
      </c>
      <c r="F11" s="12" t="n">
        <f aca="false">$C$9</f>
        <v>1214941.65797858</v>
      </c>
      <c r="G11" s="12" t="n">
        <f aca="false">$C$6*I10</f>
        <v>383564.738059113</v>
      </c>
      <c r="H11" s="12" t="n">
        <f aca="false">F11-G11</f>
        <v>831376.919919465</v>
      </c>
      <c r="I11" s="12" t="n">
        <f aca="false">I10-H11</f>
        <v>114238044.497815</v>
      </c>
    </row>
    <row r="12" customFormat="false" ht="12" hidden="false" customHeight="false" outlineLevel="0" collapsed="false">
      <c r="B12" s="17" t="s">
        <v>19</v>
      </c>
      <c r="C12" s="18" t="n">
        <f aca="false">I64</f>
        <v>65970200.7975581</v>
      </c>
      <c r="E12" s="11" t="n">
        <v>8</v>
      </c>
      <c r="F12" s="12" t="n">
        <f aca="false">$C$9</f>
        <v>1214941.65797858</v>
      </c>
      <c r="G12" s="12" t="n">
        <f aca="false">$C$6*I11</f>
        <v>380793.481659382</v>
      </c>
      <c r="H12" s="12" t="n">
        <f aca="false">F12-G12</f>
        <v>834148.176319196</v>
      </c>
      <c r="I12" s="12" t="n">
        <f aca="false">I11-H12</f>
        <v>113403896.321495</v>
      </c>
    </row>
    <row r="13" customFormat="false" ht="12" hidden="false" customHeight="false" outlineLevel="0" collapsed="false">
      <c r="E13" s="11" t="n">
        <v>9</v>
      </c>
      <c r="F13" s="12" t="n">
        <f aca="false">$C$9</f>
        <v>1214941.65797858</v>
      </c>
      <c r="G13" s="12" t="n">
        <f aca="false">$C$6*I12</f>
        <v>378012.987738318</v>
      </c>
      <c r="H13" s="12" t="n">
        <f aca="false">F13-G13</f>
        <v>836928.67024026</v>
      </c>
      <c r="I13" s="12" t="n">
        <f aca="false">I12-H13</f>
        <v>112566967.651255</v>
      </c>
    </row>
    <row r="14" customFormat="false" ht="12" hidden="false" customHeight="false" outlineLevel="0" collapsed="false">
      <c r="E14" s="11" t="n">
        <v>10</v>
      </c>
      <c r="F14" s="12" t="n">
        <f aca="false">$C$9</f>
        <v>1214941.65797858</v>
      </c>
      <c r="G14" s="12" t="n">
        <f aca="false">$C$6*I13</f>
        <v>375223.225504184</v>
      </c>
      <c r="H14" s="12" t="n">
        <f aca="false">F14-G14</f>
        <v>839718.432474394</v>
      </c>
      <c r="I14" s="12" t="n">
        <f aca="false">I13-H14</f>
        <v>111727249.218781</v>
      </c>
    </row>
    <row r="15" customFormat="false" ht="12" hidden="false" customHeight="false" outlineLevel="0" collapsed="false">
      <c r="E15" s="11" t="n">
        <v>11</v>
      </c>
      <c r="F15" s="12" t="n">
        <f aca="false">$C$9</f>
        <v>1214941.65797858</v>
      </c>
      <c r="G15" s="12" t="n">
        <f aca="false">$C$6*I14</f>
        <v>372424.164062602</v>
      </c>
      <c r="H15" s="12" t="n">
        <f aca="false">F15-G15</f>
        <v>842517.493915976</v>
      </c>
      <c r="I15" s="12" t="n">
        <f aca="false">I14-H15</f>
        <v>110884731.724865</v>
      </c>
    </row>
    <row r="16" customFormat="false" ht="12" hidden="false" customHeight="false" outlineLevel="0" collapsed="false">
      <c r="E16" s="11" t="n">
        <v>12</v>
      </c>
      <c r="F16" s="12" t="n">
        <f aca="false">$C$9</f>
        <v>1214941.65797858</v>
      </c>
      <c r="G16" s="12" t="n">
        <f aca="false">$C$6*I15</f>
        <v>369615.772416216</v>
      </c>
      <c r="H16" s="12" t="n">
        <f aca="false">F16-G16</f>
        <v>845325.885562362</v>
      </c>
      <c r="I16" s="12" t="n">
        <f aca="false">I15-H16</f>
        <v>110039405.839302</v>
      </c>
    </row>
    <row r="17" customFormat="false" ht="12" hidden="false" customHeight="false" outlineLevel="0" collapsed="false">
      <c r="E17" s="11" t="n">
        <v>13</v>
      </c>
      <c r="F17" s="12" t="n">
        <f aca="false">$C$9</f>
        <v>1214941.65797858</v>
      </c>
      <c r="G17" s="12" t="n">
        <f aca="false">$C$6*I16</f>
        <v>366798.019464341</v>
      </c>
      <c r="H17" s="12" t="n">
        <f aca="false">F17-G17</f>
        <v>848143.638514237</v>
      </c>
      <c r="I17" s="12" t="n">
        <f aca="false">I16-H17</f>
        <v>109191262.200788</v>
      </c>
    </row>
    <row r="18" customFormat="false" ht="12" hidden="false" customHeight="false" outlineLevel="0" collapsed="false">
      <c r="E18" s="11" t="n">
        <v>14</v>
      </c>
      <c r="F18" s="12" t="n">
        <f aca="false">$C$9</f>
        <v>1214941.65797858</v>
      </c>
      <c r="G18" s="12" t="n">
        <f aca="false">$C$6*I17</f>
        <v>363970.874002627</v>
      </c>
      <c r="H18" s="12" t="n">
        <f aca="false">F18-G18</f>
        <v>850970.783975951</v>
      </c>
      <c r="I18" s="12" t="n">
        <f aca="false">I17-H18</f>
        <v>108340291.416812</v>
      </c>
    </row>
    <row r="19" customFormat="false" ht="12" hidden="false" customHeight="false" outlineLevel="0" collapsed="false">
      <c r="E19" s="11" t="n">
        <v>15</v>
      </c>
      <c r="F19" s="12" t="n">
        <f aca="false">$C$9</f>
        <v>1214941.65797858</v>
      </c>
      <c r="G19" s="12" t="n">
        <f aca="false">$C$6*I18</f>
        <v>361134.304722707</v>
      </c>
      <c r="H19" s="12" t="n">
        <f aca="false">F19-G19</f>
        <v>853807.353255871</v>
      </c>
      <c r="I19" s="12" t="n">
        <f aca="false">I18-H19</f>
        <v>107486484.063556</v>
      </c>
    </row>
    <row r="20" customFormat="false" ht="12" hidden="false" customHeight="false" outlineLevel="0" collapsed="false">
      <c r="E20" s="11" t="n">
        <v>16</v>
      </c>
      <c r="F20" s="12" t="n">
        <f aca="false">$C$9</f>
        <v>1214941.65797858</v>
      </c>
      <c r="G20" s="12" t="n">
        <f aca="false">$C$6*I19</f>
        <v>358288.280211854</v>
      </c>
      <c r="H20" s="12" t="n">
        <f aca="false">F20-G20</f>
        <v>856653.377766724</v>
      </c>
      <c r="I20" s="12" t="n">
        <f aca="false">I19-H20</f>
        <v>106629830.68579</v>
      </c>
    </row>
    <row r="21" customFormat="false" ht="12" hidden="false" customHeight="false" outlineLevel="0" collapsed="false">
      <c r="E21" s="11" t="n">
        <v>17</v>
      </c>
      <c r="F21" s="12" t="n">
        <f aca="false">$C$9</f>
        <v>1214941.65797858</v>
      </c>
      <c r="G21" s="12" t="n">
        <f aca="false">$C$6*I20</f>
        <v>355432.768952632</v>
      </c>
      <c r="H21" s="12" t="n">
        <f aca="false">F21-G21</f>
        <v>859508.889025946</v>
      </c>
      <c r="I21" s="12" t="n">
        <f aca="false">I20-H21</f>
        <v>105770321.796764</v>
      </c>
    </row>
    <row r="22" customFormat="false" ht="12" hidden="false" customHeight="false" outlineLevel="0" collapsed="false">
      <c r="E22" s="11" t="n">
        <v>18</v>
      </c>
      <c r="F22" s="12" t="n">
        <f aca="false">$C$9</f>
        <v>1214941.65797858</v>
      </c>
      <c r="G22" s="12" t="n">
        <f aca="false">$C$6*I21</f>
        <v>352567.739322546</v>
      </c>
      <c r="H22" s="12" t="n">
        <f aca="false">F22-G22</f>
        <v>862373.918656033</v>
      </c>
      <c r="I22" s="12" t="n">
        <f aca="false">I21-H22</f>
        <v>104907947.878108</v>
      </c>
    </row>
    <row r="23" customFormat="false" ht="12" hidden="false" customHeight="false" outlineLevel="0" collapsed="false">
      <c r="E23" s="11" t="n">
        <v>19</v>
      </c>
      <c r="F23" s="12" t="n">
        <f aca="false">$C$9</f>
        <v>1214941.65797858</v>
      </c>
      <c r="G23" s="12" t="n">
        <f aca="false">$C$6*I22</f>
        <v>349693.159593692</v>
      </c>
      <c r="H23" s="12" t="n">
        <f aca="false">F23-G23</f>
        <v>865248.498384886</v>
      </c>
      <c r="I23" s="12" t="n">
        <f aca="false">I22-H23</f>
        <v>104042699.379723</v>
      </c>
    </row>
    <row r="24" customFormat="false" ht="12" hidden="false" customHeight="false" outlineLevel="0" collapsed="false">
      <c r="E24" s="11" t="n">
        <v>20</v>
      </c>
      <c r="F24" s="12" t="n">
        <f aca="false">$C$9</f>
        <v>1214941.65797858</v>
      </c>
      <c r="G24" s="12" t="n">
        <f aca="false">$C$6*I23</f>
        <v>346808.997932409</v>
      </c>
      <c r="H24" s="12" t="n">
        <f aca="false">F24-G24</f>
        <v>868132.660046169</v>
      </c>
      <c r="I24" s="12" t="n">
        <f aca="false">I23-H24</f>
        <v>103174566.719677</v>
      </c>
    </row>
    <row r="25" customFormat="false" ht="12" hidden="false" customHeight="false" outlineLevel="0" collapsed="false">
      <c r="E25" s="11" t="n">
        <v>21</v>
      </c>
      <c r="F25" s="12" t="n">
        <f aca="false">$C$9</f>
        <v>1214941.65797858</v>
      </c>
      <c r="G25" s="12" t="n">
        <f aca="false">$C$6*I24</f>
        <v>343915.222398922</v>
      </c>
      <c r="H25" s="12" t="n">
        <f aca="false">F25-G25</f>
        <v>871026.435579656</v>
      </c>
      <c r="I25" s="12" t="n">
        <f aca="false">I24-H25</f>
        <v>102303540.284097</v>
      </c>
    </row>
    <row r="26" customFormat="false" ht="12" hidden="false" customHeight="false" outlineLevel="0" collapsed="false">
      <c r="E26" s="11" t="n">
        <v>22</v>
      </c>
      <c r="F26" s="12" t="n">
        <f aca="false">$C$9</f>
        <v>1214941.65797858</v>
      </c>
      <c r="G26" s="12" t="n">
        <f aca="false">$C$6*I25</f>
        <v>341011.80094699</v>
      </c>
      <c r="H26" s="12" t="n">
        <f aca="false">F26-G26</f>
        <v>873929.857031588</v>
      </c>
      <c r="I26" s="12" t="n">
        <f aca="false">I25-H26</f>
        <v>101429610.427065</v>
      </c>
    </row>
    <row r="27" customFormat="false" ht="12" hidden="false" customHeight="false" outlineLevel="0" collapsed="false">
      <c r="E27" s="11" t="n">
        <v>23</v>
      </c>
      <c r="F27" s="12" t="n">
        <f aca="false">$C$9</f>
        <v>1214941.65797858</v>
      </c>
      <c r="G27" s="12" t="n">
        <f aca="false">$C$6*I26</f>
        <v>338098.701423551</v>
      </c>
      <c r="H27" s="12" t="n">
        <f aca="false">F27-G27</f>
        <v>876842.956555027</v>
      </c>
      <c r="I27" s="12" t="n">
        <f aca="false">I26-H27</f>
        <v>100552767.47051</v>
      </c>
    </row>
    <row r="28" customFormat="false" ht="12" hidden="false" customHeight="false" outlineLevel="0" collapsed="false">
      <c r="E28" s="11" t="n">
        <v>24</v>
      </c>
      <c r="F28" s="12" t="n">
        <f aca="false">$C$9</f>
        <v>1214941.65797858</v>
      </c>
      <c r="G28" s="12" t="n">
        <f aca="false">$C$6*I27</f>
        <v>335175.891568368</v>
      </c>
      <c r="H28" s="12" t="n">
        <f aca="false">F28-G28</f>
        <v>879765.76641021</v>
      </c>
      <c r="I28" s="12" t="n">
        <f aca="false">I27-H28</f>
        <v>99673001.7041001</v>
      </c>
    </row>
    <row r="29" customFormat="false" ht="12" hidden="false" customHeight="false" outlineLevel="0" collapsed="false">
      <c r="E29" s="11" t="n">
        <v>25</v>
      </c>
      <c r="F29" s="12" t="n">
        <f aca="false">$C$9</f>
        <v>1214941.65797858</v>
      </c>
      <c r="G29" s="12" t="n">
        <f aca="false">$C$6*I28</f>
        <v>332243.339013667</v>
      </c>
      <c r="H29" s="12" t="n">
        <f aca="false">F29-G29</f>
        <v>882698.318964911</v>
      </c>
      <c r="I29" s="12" t="n">
        <f aca="false">I28-H29</f>
        <v>98790303.3851352</v>
      </c>
    </row>
    <row r="30" customFormat="false" ht="12" hidden="false" customHeight="false" outlineLevel="0" collapsed="false">
      <c r="E30" s="11" t="n">
        <v>26</v>
      </c>
      <c r="F30" s="12" t="n">
        <f aca="false">$C$9</f>
        <v>1214941.65797858</v>
      </c>
      <c r="G30" s="12" t="n">
        <f aca="false">$C$6*I29</f>
        <v>329301.011283784</v>
      </c>
      <c r="H30" s="12" t="n">
        <f aca="false">F30-G30</f>
        <v>885640.646694794</v>
      </c>
      <c r="I30" s="12" t="n">
        <f aca="false">I29-H30</f>
        <v>97904662.7384404</v>
      </c>
    </row>
    <row r="31" customFormat="false" ht="12" hidden="false" customHeight="false" outlineLevel="0" collapsed="false">
      <c r="E31" s="11" t="n">
        <v>27</v>
      </c>
      <c r="F31" s="12" t="n">
        <f aca="false">$C$9</f>
        <v>1214941.65797858</v>
      </c>
      <c r="G31" s="12" t="n">
        <f aca="false">$C$6*I30</f>
        <v>326348.875794801</v>
      </c>
      <c r="H31" s="12" t="n">
        <f aca="false">F31-G31</f>
        <v>888592.782183777</v>
      </c>
      <c r="I31" s="12" t="n">
        <f aca="false">I30-H31</f>
        <v>97016069.9562566</v>
      </c>
    </row>
    <row r="32" customFormat="false" ht="12" hidden="false" customHeight="false" outlineLevel="0" collapsed="false">
      <c r="E32" s="11" t="n">
        <v>28</v>
      </c>
      <c r="F32" s="12" t="n">
        <f aca="false">$C$9</f>
        <v>1214941.65797858</v>
      </c>
      <c r="G32" s="12" t="n">
        <f aca="false">$C$6*I31</f>
        <v>323386.899854189</v>
      </c>
      <c r="H32" s="12" t="n">
        <f aca="false">F32-G32</f>
        <v>891554.758124389</v>
      </c>
      <c r="I32" s="12" t="n">
        <f aca="false">I31-H32</f>
        <v>96124515.1981322</v>
      </c>
    </row>
    <row r="33" customFormat="false" ht="12" hidden="false" customHeight="false" outlineLevel="0" collapsed="false">
      <c r="E33" s="11" t="n">
        <v>29</v>
      </c>
      <c r="F33" s="12" t="n">
        <f aca="false">$C$9</f>
        <v>1214941.65797858</v>
      </c>
      <c r="G33" s="12" t="n">
        <f aca="false">$C$6*I32</f>
        <v>320415.050660441</v>
      </c>
      <c r="H33" s="12" t="n">
        <f aca="false">F33-G33</f>
        <v>894526.607318137</v>
      </c>
      <c r="I33" s="12" t="n">
        <f aca="false">I32-H33</f>
        <v>95229988.5908141</v>
      </c>
    </row>
    <row r="34" customFormat="false" ht="12" hidden="false" customHeight="false" outlineLevel="0" collapsed="false">
      <c r="E34" s="11" t="n">
        <v>30</v>
      </c>
      <c r="F34" s="12" t="n">
        <f aca="false">$C$9</f>
        <v>1214941.65797858</v>
      </c>
      <c r="G34" s="12" t="n">
        <f aca="false">$C$6*I33</f>
        <v>317433.295302714</v>
      </c>
      <c r="H34" s="12" t="n">
        <f aca="false">F34-G34</f>
        <v>897508.362675865</v>
      </c>
      <c r="I34" s="12" t="n">
        <f aca="false">I33-H34</f>
        <v>94332480.2281382</v>
      </c>
    </row>
    <row r="35" customFormat="false" ht="12" hidden="false" customHeight="false" outlineLevel="0" collapsed="false">
      <c r="E35" s="11" t="n">
        <v>31</v>
      </c>
      <c r="F35" s="12" t="n">
        <f aca="false">$C$9</f>
        <v>1214941.65797858</v>
      </c>
      <c r="G35" s="12" t="n">
        <f aca="false">$C$6*I34</f>
        <v>314441.600760461</v>
      </c>
      <c r="H35" s="12" t="n">
        <f aca="false">F35-G35</f>
        <v>900500.057218117</v>
      </c>
      <c r="I35" s="12" t="n">
        <f aca="false">I34-H35</f>
        <v>93431980.1709201</v>
      </c>
    </row>
    <row r="36" customFormat="false" ht="12" hidden="false" customHeight="false" outlineLevel="0" collapsed="false">
      <c r="E36" s="11" t="n">
        <v>32</v>
      </c>
      <c r="F36" s="12" t="n">
        <f aca="false">$C$9</f>
        <v>1214941.65797858</v>
      </c>
      <c r="G36" s="12" t="n">
        <f aca="false">$C$6*I35</f>
        <v>311439.933903067</v>
      </c>
      <c r="H36" s="12" t="n">
        <f aca="false">F36-G36</f>
        <v>903501.724075511</v>
      </c>
      <c r="I36" s="12" t="n">
        <f aca="false">I35-H36</f>
        <v>92528478.4468446</v>
      </c>
    </row>
    <row r="37" customFormat="false" ht="12" hidden="false" customHeight="false" outlineLevel="0" collapsed="false">
      <c r="E37" s="11" t="n">
        <v>33</v>
      </c>
      <c r="F37" s="12" t="n">
        <f aca="false">$C$9</f>
        <v>1214941.65797858</v>
      </c>
      <c r="G37" s="12" t="n">
        <f aca="false">$C$6*I36</f>
        <v>308428.261489482</v>
      </c>
      <c r="H37" s="12" t="n">
        <f aca="false">F37-G37</f>
        <v>906513.396489096</v>
      </c>
      <c r="I37" s="12" t="n">
        <f aca="false">I36-H37</f>
        <v>91621965.0503555</v>
      </c>
    </row>
    <row r="38" customFormat="false" ht="12" hidden="false" customHeight="false" outlineLevel="0" collapsed="false">
      <c r="E38" s="11" t="n">
        <v>34</v>
      </c>
      <c r="F38" s="12" t="n">
        <f aca="false">$C$9</f>
        <v>1214941.65797858</v>
      </c>
      <c r="G38" s="12" t="n">
        <f aca="false">$C$6*I37</f>
        <v>305406.550167852</v>
      </c>
      <c r="H38" s="12" t="n">
        <f aca="false">F38-G38</f>
        <v>909535.107810726</v>
      </c>
      <c r="I38" s="12" t="n">
        <f aca="false">I37-H38</f>
        <v>90712429.9425448</v>
      </c>
    </row>
    <row r="39" customFormat="false" ht="12" hidden="false" customHeight="false" outlineLevel="0" collapsed="false">
      <c r="E39" s="11" t="n">
        <v>35</v>
      </c>
      <c r="F39" s="12" t="n">
        <f aca="false">$C$9</f>
        <v>1214941.65797858</v>
      </c>
      <c r="G39" s="12" t="n">
        <f aca="false">$C$6*I38</f>
        <v>302374.766475149</v>
      </c>
      <c r="H39" s="12" t="n">
        <f aca="false">F39-G39</f>
        <v>912566.891503429</v>
      </c>
      <c r="I39" s="12" t="n">
        <f aca="false">I38-H39</f>
        <v>89799863.0510413</v>
      </c>
    </row>
    <row r="40" customFormat="false" ht="12" hidden="false" customHeight="false" outlineLevel="0" collapsed="false">
      <c r="E40" s="11" t="n">
        <v>36</v>
      </c>
      <c r="F40" s="12" t="n">
        <f aca="false">$C$9</f>
        <v>1214941.65797858</v>
      </c>
      <c r="G40" s="12" t="n">
        <f aca="false">$C$6*I39</f>
        <v>299332.876836804</v>
      </c>
      <c r="H40" s="12" t="n">
        <f aca="false">F40-G40</f>
        <v>915608.781141774</v>
      </c>
      <c r="I40" s="12" t="n">
        <f aca="false">I39-H40</f>
        <v>88884254.2698996</v>
      </c>
    </row>
    <row r="41" customFormat="false" ht="12" hidden="false" customHeight="false" outlineLevel="0" collapsed="false">
      <c r="E41" s="11" t="n">
        <v>37</v>
      </c>
      <c r="F41" s="12" t="n">
        <f aca="false">$C$9</f>
        <v>1214941.65797858</v>
      </c>
      <c r="G41" s="12" t="n">
        <f aca="false">$C$6*I40</f>
        <v>296280.847566332</v>
      </c>
      <c r="H41" s="12" t="n">
        <f aca="false">F41-G41</f>
        <v>918660.810412246</v>
      </c>
      <c r="I41" s="12" t="n">
        <f aca="false">I40-H41</f>
        <v>87965593.4594873</v>
      </c>
    </row>
    <row r="42" customFormat="false" ht="12" hidden="false" customHeight="false" outlineLevel="0" collapsed="false">
      <c r="E42" s="11" t="n">
        <v>38</v>
      </c>
      <c r="F42" s="12" t="n">
        <f aca="false">$C$9</f>
        <v>1214941.65797858</v>
      </c>
      <c r="G42" s="12" t="n">
        <f aca="false">$C$6*I41</f>
        <v>293218.644864958</v>
      </c>
      <c r="H42" s="12" t="n">
        <f aca="false">F42-G42</f>
        <v>921723.01311362</v>
      </c>
      <c r="I42" s="12" t="n">
        <f aca="false">I41-H42</f>
        <v>87043870.4463737</v>
      </c>
    </row>
    <row r="43" customFormat="false" ht="12" hidden="false" customHeight="false" outlineLevel="0" collapsed="false">
      <c r="E43" s="11" t="n">
        <v>39</v>
      </c>
      <c r="F43" s="12" t="n">
        <f aca="false">$C$9</f>
        <v>1214941.65797858</v>
      </c>
      <c r="G43" s="12" t="n">
        <f aca="false">$C$6*I42</f>
        <v>290146.234821246</v>
      </c>
      <c r="H43" s="12" t="n">
        <f aca="false">F43-G43</f>
        <v>924795.423157332</v>
      </c>
      <c r="I43" s="12" t="n">
        <f aca="false">I42-H43</f>
        <v>86119075.0232164</v>
      </c>
    </row>
    <row r="44" customFormat="false" ht="12" hidden="false" customHeight="false" outlineLevel="0" collapsed="false">
      <c r="E44" s="11" t="n">
        <v>40</v>
      </c>
      <c r="F44" s="12" t="n">
        <f aca="false">$C$9</f>
        <v>1214941.65797858</v>
      </c>
      <c r="G44" s="12" t="n">
        <f aca="false">$C$6*I43</f>
        <v>287063.583410721</v>
      </c>
      <c r="H44" s="12" t="n">
        <f aca="false">F44-G44</f>
        <v>927878.074567857</v>
      </c>
      <c r="I44" s="12" t="n">
        <f aca="false">I43-H44</f>
        <v>85191196.9486485</v>
      </c>
    </row>
    <row r="45" customFormat="false" ht="12" hidden="false" customHeight="false" outlineLevel="0" collapsed="false">
      <c r="E45" s="11" t="n">
        <v>41</v>
      </c>
      <c r="F45" s="12" t="n">
        <f aca="false">$C$9</f>
        <v>1214941.65797858</v>
      </c>
      <c r="G45" s="12" t="n">
        <f aca="false">$C$6*I44</f>
        <v>283970.656495495</v>
      </c>
      <c r="H45" s="12" t="n">
        <f aca="false">F45-G45</f>
        <v>930971.001483083</v>
      </c>
      <c r="I45" s="12" t="n">
        <f aca="false">I44-H45</f>
        <v>84260225.9471654</v>
      </c>
    </row>
    <row r="46" customFormat="false" ht="12" hidden="false" customHeight="false" outlineLevel="0" collapsed="false">
      <c r="E46" s="11" t="n">
        <v>42</v>
      </c>
      <c r="F46" s="12" t="n">
        <f aca="false">$C$9</f>
        <v>1214941.65797858</v>
      </c>
      <c r="G46" s="12" t="n">
        <f aca="false">$C$6*I45</f>
        <v>280867.419823885</v>
      </c>
      <c r="H46" s="12" t="n">
        <f aca="false">F46-G46</f>
        <v>934074.238154693</v>
      </c>
      <c r="I46" s="12" t="n">
        <f aca="false">I45-H46</f>
        <v>83326151.7090107</v>
      </c>
    </row>
    <row r="47" customFormat="false" ht="12" hidden="false" customHeight="false" outlineLevel="0" collapsed="false">
      <c r="E47" s="11" t="n">
        <v>43</v>
      </c>
      <c r="F47" s="12" t="n">
        <f aca="false">$C$9</f>
        <v>1214941.65797858</v>
      </c>
      <c r="G47" s="12" t="n">
        <f aca="false">$C$6*I46</f>
        <v>277753.839030036</v>
      </c>
      <c r="H47" s="12" t="n">
        <f aca="false">F47-G47</f>
        <v>937187.818948542</v>
      </c>
      <c r="I47" s="12" t="n">
        <f aca="false">I46-H47</f>
        <v>82388963.8900622</v>
      </c>
    </row>
    <row r="48" customFormat="false" ht="12" hidden="false" customHeight="false" outlineLevel="0" collapsed="false">
      <c r="E48" s="11" t="n">
        <v>44</v>
      </c>
      <c r="F48" s="12" t="n">
        <f aca="false">$C$9</f>
        <v>1214941.65797858</v>
      </c>
      <c r="G48" s="12" t="n">
        <f aca="false">$C$6*I47</f>
        <v>274629.879633541</v>
      </c>
      <c r="H48" s="12" t="n">
        <f aca="false">F48-G48</f>
        <v>940311.778345037</v>
      </c>
      <c r="I48" s="12" t="n">
        <f aca="false">I47-H48</f>
        <v>81448652.1117172</v>
      </c>
    </row>
    <row r="49" customFormat="false" ht="12" hidden="false" customHeight="false" outlineLevel="0" collapsed="false">
      <c r="E49" s="11" t="n">
        <v>45</v>
      </c>
      <c r="F49" s="12" t="n">
        <f aca="false">$C$9</f>
        <v>1214941.65797858</v>
      </c>
      <c r="G49" s="12" t="n">
        <f aca="false">$C$6*I48</f>
        <v>271495.507039057</v>
      </c>
      <c r="H49" s="12" t="n">
        <f aca="false">F49-G49</f>
        <v>943446.150939521</v>
      </c>
      <c r="I49" s="12" t="n">
        <f aca="false">I48-H49</f>
        <v>80505205.9607776</v>
      </c>
    </row>
    <row r="50" customFormat="false" ht="12" hidden="false" customHeight="false" outlineLevel="0" collapsed="false">
      <c r="E50" s="11" t="n">
        <v>46</v>
      </c>
      <c r="F50" s="12" t="n">
        <f aca="false">$C$9</f>
        <v>1214941.65797858</v>
      </c>
      <c r="G50" s="12" t="n">
        <f aca="false">$C$6*I49</f>
        <v>268350.686535925</v>
      </c>
      <c r="H50" s="12" t="n">
        <f aca="false">F50-G50</f>
        <v>946590.971442653</v>
      </c>
      <c r="I50" s="12" t="n">
        <f aca="false">I49-H50</f>
        <v>79558614.989335</v>
      </c>
    </row>
    <row r="51" customFormat="false" ht="12" hidden="false" customHeight="false" outlineLevel="0" collapsed="false">
      <c r="E51" s="11" t="n">
        <v>47</v>
      </c>
      <c r="F51" s="12" t="n">
        <f aca="false">$C$9</f>
        <v>1214941.65797858</v>
      </c>
      <c r="G51" s="12" t="n">
        <f aca="false">$C$6*I50</f>
        <v>265195.383297783</v>
      </c>
      <c r="H51" s="12" t="n">
        <f aca="false">F51-G51</f>
        <v>949746.274680795</v>
      </c>
      <c r="I51" s="12" t="n">
        <f aca="false">I50-H51</f>
        <v>78608868.7146542</v>
      </c>
    </row>
    <row r="52" customFormat="false" ht="12" hidden="false" customHeight="false" outlineLevel="0" collapsed="false">
      <c r="E52" s="11" t="n">
        <v>48</v>
      </c>
      <c r="F52" s="12" t="n">
        <f aca="false">$C$9</f>
        <v>1214941.65797858</v>
      </c>
      <c r="G52" s="12" t="n">
        <f aca="false">$C$6*I51</f>
        <v>262029.562382181</v>
      </c>
      <c r="H52" s="12" t="n">
        <f aca="false">F52-G52</f>
        <v>952912.095596397</v>
      </c>
      <c r="I52" s="12" t="n">
        <f aca="false">I51-H52</f>
        <v>77655956.6190578</v>
      </c>
    </row>
    <row r="53" customFormat="false" ht="12" hidden="false" customHeight="false" outlineLevel="0" collapsed="false">
      <c r="E53" s="11" t="n">
        <v>49</v>
      </c>
      <c r="F53" s="12" t="n">
        <f aca="false">$C$9</f>
        <v>1214941.65797858</v>
      </c>
      <c r="G53" s="12" t="n">
        <f aca="false">$C$6*I52</f>
        <v>258853.188730193</v>
      </c>
      <c r="H53" s="12" t="n">
        <f aca="false">F53-G53</f>
        <v>956088.469248386</v>
      </c>
      <c r="I53" s="12" t="n">
        <f aca="false">I52-H53</f>
        <v>76699868.1498094</v>
      </c>
    </row>
    <row r="54" customFormat="false" ht="12" hidden="false" customHeight="false" outlineLevel="0" collapsed="false">
      <c r="E54" s="11" t="n">
        <v>50</v>
      </c>
      <c r="F54" s="12" t="n">
        <f aca="false">$C$9</f>
        <v>1214941.65797858</v>
      </c>
      <c r="G54" s="12" t="n">
        <f aca="false">$C$6*I53</f>
        <v>255666.227166031</v>
      </c>
      <c r="H54" s="12" t="n">
        <f aca="false">F54-G54</f>
        <v>959275.430812547</v>
      </c>
      <c r="I54" s="12" t="n">
        <f aca="false">I53-H54</f>
        <v>75740592.7189969</v>
      </c>
    </row>
    <row r="55" customFormat="false" ht="12" hidden="false" customHeight="false" outlineLevel="0" collapsed="false">
      <c r="E55" s="11" t="n">
        <v>51</v>
      </c>
      <c r="F55" s="12" t="n">
        <f aca="false">$C$9</f>
        <v>1214941.65797858</v>
      </c>
      <c r="G55" s="12" t="n">
        <f aca="false">$C$6*I54</f>
        <v>252468.642396656</v>
      </c>
      <c r="H55" s="12" t="n">
        <f aca="false">F55-G55</f>
        <v>962473.015581922</v>
      </c>
      <c r="I55" s="12" t="n">
        <f aca="false">I54-H55</f>
        <v>74778119.7034149</v>
      </c>
    </row>
    <row r="56" customFormat="false" ht="12" hidden="false" customHeight="false" outlineLevel="0" collapsed="false">
      <c r="E56" s="11" t="n">
        <v>52</v>
      </c>
      <c r="F56" s="12" t="n">
        <f aca="false">$C$9</f>
        <v>1214941.65797858</v>
      </c>
      <c r="G56" s="12" t="n">
        <f aca="false">$C$6*I55</f>
        <v>249260.399011383</v>
      </c>
      <c r="H56" s="12" t="n">
        <f aca="false">F56-G56</f>
        <v>965681.258967195</v>
      </c>
      <c r="I56" s="12" t="n">
        <f aca="false">I55-H56</f>
        <v>73812438.4444477</v>
      </c>
    </row>
    <row r="57" customFormat="false" ht="12" hidden="false" customHeight="false" outlineLevel="0" collapsed="false">
      <c r="E57" s="11" t="n">
        <v>53</v>
      </c>
      <c r="F57" s="12" t="n">
        <f aca="false">$C$9</f>
        <v>1214941.65797858</v>
      </c>
      <c r="G57" s="12" t="n">
        <f aca="false">$C$6*I56</f>
        <v>246041.461481492</v>
      </c>
      <c r="H57" s="12" t="n">
        <f aca="false">F57-G57</f>
        <v>968900.196497085</v>
      </c>
      <c r="I57" s="12" t="n">
        <f aca="false">I56-H57</f>
        <v>72843538.2479507</v>
      </c>
    </row>
    <row r="58" customFormat="false" ht="12" hidden="false" customHeight="false" outlineLevel="0" collapsed="false">
      <c r="E58" s="11" t="n">
        <v>54</v>
      </c>
      <c r="F58" s="12" t="n">
        <f aca="false">$C$9</f>
        <v>1214941.65797858</v>
      </c>
      <c r="G58" s="12" t="n">
        <f aca="false">$C$6*I57</f>
        <v>242811.794159836</v>
      </c>
      <c r="H58" s="12" t="n">
        <f aca="false">F58-G58</f>
        <v>972129.863818742</v>
      </c>
      <c r="I58" s="12" t="n">
        <f aca="false">I57-H58</f>
        <v>71871408.3841319</v>
      </c>
    </row>
    <row r="59" customFormat="false" ht="12" hidden="false" customHeight="false" outlineLevel="0" collapsed="false">
      <c r="E59" s="11" t="n">
        <v>55</v>
      </c>
      <c r="F59" s="12" t="n">
        <f aca="false">$C$9</f>
        <v>1214941.65797858</v>
      </c>
      <c r="G59" s="12" t="n">
        <f aca="false">$C$6*I58</f>
        <v>239571.36128044</v>
      </c>
      <c r="H59" s="12" t="n">
        <f aca="false">F59-G59</f>
        <v>975370.296698138</v>
      </c>
      <c r="I59" s="12" t="n">
        <f aca="false">I58-H59</f>
        <v>70896038.0874338</v>
      </c>
    </row>
    <row r="60" customFormat="false" ht="12" hidden="false" customHeight="false" outlineLevel="0" collapsed="false">
      <c r="E60" s="11" t="n">
        <v>56</v>
      </c>
      <c r="F60" s="12" t="n">
        <f aca="false">$C$9</f>
        <v>1214941.65797858</v>
      </c>
      <c r="G60" s="12" t="n">
        <f aca="false">$C$6*I59</f>
        <v>236320.126958113</v>
      </c>
      <c r="H60" s="12" t="n">
        <f aca="false">F60-G60</f>
        <v>978621.531020465</v>
      </c>
      <c r="I60" s="12" t="n">
        <f aca="false">I59-H60</f>
        <v>69917416.5564133</v>
      </c>
    </row>
    <row r="61" customFormat="false" ht="12" hidden="false" customHeight="false" outlineLevel="0" collapsed="false">
      <c r="E61" s="11" t="n">
        <v>57</v>
      </c>
      <c r="F61" s="12" t="n">
        <f aca="false">$C$9</f>
        <v>1214941.65797858</v>
      </c>
      <c r="G61" s="12" t="n">
        <f aca="false">$C$6*I60</f>
        <v>233058.055188044</v>
      </c>
      <c r="H61" s="12" t="n">
        <f aca="false">F61-G61</f>
        <v>981883.602790534</v>
      </c>
      <c r="I61" s="12" t="n">
        <f aca="false">I60-H61</f>
        <v>68935532.9536228</v>
      </c>
    </row>
    <row r="62" customFormat="false" ht="12" hidden="false" customHeight="false" outlineLevel="0" collapsed="false">
      <c r="E62" s="11" t="n">
        <v>58</v>
      </c>
      <c r="F62" s="12" t="n">
        <f aca="false">$C$9</f>
        <v>1214941.65797858</v>
      </c>
      <c r="G62" s="12" t="n">
        <f aca="false">$C$6*I61</f>
        <v>229785.109845409</v>
      </c>
      <c r="H62" s="12" t="n">
        <f aca="false">F62-G62</f>
        <v>985156.548133169</v>
      </c>
      <c r="I62" s="12" t="n">
        <f aca="false">I61-H62</f>
        <v>67950376.4054896</v>
      </c>
    </row>
    <row r="63" customFormat="false" ht="12" hidden="false" customHeight="false" outlineLevel="0" collapsed="false">
      <c r="E63" s="11" t="n">
        <v>59</v>
      </c>
      <c r="F63" s="12" t="n">
        <f aca="false">$C$9</f>
        <v>1214941.65797858</v>
      </c>
      <c r="G63" s="12" t="n">
        <f aca="false">$C$6*I62</f>
        <v>226501.254684965</v>
      </c>
      <c r="H63" s="12" t="n">
        <f aca="false">F63-G63</f>
        <v>988440.403293613</v>
      </c>
      <c r="I63" s="12" t="n">
        <f aca="false">I62-H63</f>
        <v>66961936.002196</v>
      </c>
    </row>
    <row r="64" customFormat="false" ht="12" hidden="false" customHeight="false" outlineLevel="0" collapsed="false">
      <c r="E64" s="11" t="n">
        <v>60</v>
      </c>
      <c r="F64" s="12" t="n">
        <f aca="false">$C$9</f>
        <v>1214941.65797858</v>
      </c>
      <c r="G64" s="12" t="n">
        <f aca="false">$C$6*I63</f>
        <v>223206.453340653</v>
      </c>
      <c r="H64" s="12" t="n">
        <f aca="false">F64-G64</f>
        <v>991735.204637925</v>
      </c>
      <c r="I64" s="12" t="n">
        <f aca="false">I63-H64</f>
        <v>65970200.7975581</v>
      </c>
    </row>
    <row r="65" customFormat="false" ht="12" hidden="false" customHeight="false" outlineLevel="0" collapsed="false">
      <c r="E65" s="11" t="n">
        <v>61</v>
      </c>
      <c r="F65" s="12" t="n">
        <f aca="false">$C$9</f>
        <v>1214941.65797858</v>
      </c>
      <c r="G65" s="12" t="n">
        <f aca="false">$C$6*I64</f>
        <v>219900.669325194</v>
      </c>
      <c r="H65" s="12" t="n">
        <f aca="false">F65-G65</f>
        <v>995040.988653384</v>
      </c>
      <c r="I65" s="12" t="n">
        <f aca="false">I64-H65</f>
        <v>64975159.8089047</v>
      </c>
    </row>
    <row r="66" customFormat="false" ht="12" hidden="false" customHeight="false" outlineLevel="0" collapsed="false">
      <c r="E66" s="11" t="n">
        <v>62</v>
      </c>
      <c r="F66" s="12" t="n">
        <f aca="false">$C$9</f>
        <v>1214941.65797858</v>
      </c>
      <c r="G66" s="12" t="n">
        <f aca="false">$C$6*I65</f>
        <v>216583.866029682</v>
      </c>
      <c r="H66" s="12" t="n">
        <f aca="false">F66-G66</f>
        <v>998357.791948896</v>
      </c>
      <c r="I66" s="12" t="n">
        <f aca="false">I65-H66</f>
        <v>63976802.0169558</v>
      </c>
    </row>
    <row r="67" customFormat="false" ht="12" hidden="false" customHeight="false" outlineLevel="0" collapsed="false">
      <c r="E67" s="11" t="n">
        <v>63</v>
      </c>
      <c r="F67" s="12" t="n">
        <f aca="false">$C$9</f>
        <v>1214941.65797858</v>
      </c>
      <c r="G67" s="12" t="n">
        <f aca="false">$C$6*I66</f>
        <v>213256.006723186</v>
      </c>
      <c r="H67" s="12" t="n">
        <f aca="false">F67-G67</f>
        <v>1001685.65125539</v>
      </c>
      <c r="I67" s="12" t="n">
        <f aca="false">I66-H67</f>
        <v>62975116.3657004</v>
      </c>
    </row>
    <row r="68" customFormat="false" ht="12" hidden="false" customHeight="false" outlineLevel="0" collapsed="false">
      <c r="E68" s="11" t="n">
        <v>64</v>
      </c>
      <c r="F68" s="12" t="n">
        <f aca="false">$C$9</f>
        <v>1214941.65797858</v>
      </c>
      <c r="G68" s="12" t="n">
        <f aca="false">$C$6*I67</f>
        <v>209917.054552335</v>
      </c>
      <c r="H68" s="12" t="n">
        <f aca="false">F68-G68</f>
        <v>1005024.60342624</v>
      </c>
      <c r="I68" s="12" t="n">
        <f aca="false">I67-H68</f>
        <v>61970091.7622742</v>
      </c>
    </row>
    <row r="69" customFormat="false" ht="12" hidden="false" customHeight="false" outlineLevel="0" collapsed="false">
      <c r="E69" s="11" t="n">
        <v>65</v>
      </c>
      <c r="F69" s="12" t="n">
        <f aca="false">$C$9</f>
        <v>1214941.65797858</v>
      </c>
      <c r="G69" s="12" t="n">
        <f aca="false">$C$6*I68</f>
        <v>206566.972540914</v>
      </c>
      <c r="H69" s="12" t="n">
        <f aca="false">F69-G69</f>
        <v>1008374.68543766</v>
      </c>
      <c r="I69" s="12" t="n">
        <f aca="false">I68-H69</f>
        <v>60961717.0768365</v>
      </c>
    </row>
    <row r="70" customFormat="false" ht="12" hidden="false" customHeight="false" outlineLevel="0" collapsed="false">
      <c r="E70" s="11" t="n">
        <v>66</v>
      </c>
      <c r="F70" s="12" t="n">
        <f aca="false">$C$9</f>
        <v>1214941.65797858</v>
      </c>
      <c r="G70" s="12" t="n">
        <f aca="false">$C$6*I69</f>
        <v>203205.723589455</v>
      </c>
      <c r="H70" s="12" t="n">
        <f aca="false">F70-G70</f>
        <v>1011735.93438912</v>
      </c>
      <c r="I70" s="12" t="n">
        <f aca="false">I69-H70</f>
        <v>59949981.1424474</v>
      </c>
    </row>
    <row r="71" customFormat="false" ht="12" hidden="false" customHeight="false" outlineLevel="0" collapsed="false">
      <c r="E71" s="11" t="n">
        <v>67</v>
      </c>
      <c r="F71" s="12" t="n">
        <f aca="false">$C$9</f>
        <v>1214941.65797858</v>
      </c>
      <c r="G71" s="12" t="n">
        <f aca="false">$C$6*I70</f>
        <v>199833.270474825</v>
      </c>
      <c r="H71" s="12" t="n">
        <f aca="false">F71-G71</f>
        <v>1015108.38750375</v>
      </c>
      <c r="I71" s="12" t="n">
        <f aca="false">I70-H71</f>
        <v>58934872.7549436</v>
      </c>
    </row>
    <row r="72" customFormat="false" ht="12" hidden="false" customHeight="false" outlineLevel="0" collapsed="false">
      <c r="E72" s="11" t="n">
        <v>68</v>
      </c>
      <c r="F72" s="12" t="n">
        <f aca="false">$C$9</f>
        <v>1214941.65797858</v>
      </c>
      <c r="G72" s="12" t="n">
        <f aca="false">$C$6*I71</f>
        <v>196449.575849812</v>
      </c>
      <c r="H72" s="12" t="n">
        <f aca="false">F72-G72</f>
        <v>1018492.08212877</v>
      </c>
      <c r="I72" s="12" t="n">
        <f aca="false">I71-H72</f>
        <v>57916380.6728149</v>
      </c>
    </row>
    <row r="73" customFormat="false" ht="12" hidden="false" customHeight="false" outlineLevel="0" collapsed="false">
      <c r="E73" s="11" t="n">
        <v>69</v>
      </c>
      <c r="F73" s="12" t="n">
        <f aca="false">$C$9</f>
        <v>1214941.65797858</v>
      </c>
      <c r="G73" s="12" t="n">
        <f aca="false">$C$6*I72</f>
        <v>193054.602242716</v>
      </c>
      <c r="H73" s="12" t="n">
        <f aca="false">F73-G73</f>
        <v>1021887.05573586</v>
      </c>
      <c r="I73" s="12" t="n">
        <f aca="false">I72-H73</f>
        <v>56894493.617079</v>
      </c>
    </row>
    <row r="74" customFormat="false" ht="12" hidden="false" customHeight="false" outlineLevel="0" collapsed="false">
      <c r="E74" s="11" t="n">
        <v>70</v>
      </c>
      <c r="F74" s="12" t="n">
        <f aca="false">$C$9</f>
        <v>1214941.65797858</v>
      </c>
      <c r="G74" s="12" t="n">
        <f aca="false">$C$6*I73</f>
        <v>189648.31205693</v>
      </c>
      <c r="H74" s="12" t="n">
        <f aca="false">F74-G74</f>
        <v>1025293.34592165</v>
      </c>
      <c r="I74" s="12" t="n">
        <f aca="false">I73-H74</f>
        <v>55869200.2711574</v>
      </c>
    </row>
    <row r="75" customFormat="false" ht="12" hidden="false" customHeight="false" outlineLevel="0" collapsed="false">
      <c r="E75" s="11" t="n">
        <v>71</v>
      </c>
      <c r="F75" s="12" t="n">
        <f aca="false">$C$9</f>
        <v>1214941.65797858</v>
      </c>
      <c r="G75" s="12" t="n">
        <f aca="false">$C$6*I74</f>
        <v>186230.667570525</v>
      </c>
      <c r="H75" s="12" t="n">
        <f aca="false">F75-G75</f>
        <v>1028710.99040805</v>
      </c>
      <c r="I75" s="12" t="n">
        <f aca="false">I74-H75</f>
        <v>54840489.2807493</v>
      </c>
    </row>
    <row r="76" customFormat="false" ht="12" hidden="false" customHeight="false" outlineLevel="0" collapsed="false">
      <c r="E76" s="11" t="n">
        <v>72</v>
      </c>
      <c r="F76" s="12" t="n">
        <f aca="false">$C$9</f>
        <v>1214941.65797858</v>
      </c>
      <c r="G76" s="12" t="n">
        <f aca="false">$C$6*I75</f>
        <v>182801.630935831</v>
      </c>
      <c r="H76" s="12" t="n">
        <f aca="false">F76-G76</f>
        <v>1032140.02704275</v>
      </c>
      <c r="I76" s="12" t="n">
        <f aca="false">I75-H76</f>
        <v>53808349.2537066</v>
      </c>
    </row>
    <row r="77" customFormat="false" ht="12" hidden="false" customHeight="false" outlineLevel="0" collapsed="false">
      <c r="E77" s="11" t="n">
        <v>73</v>
      </c>
      <c r="F77" s="12" t="n">
        <f aca="false">$C$9</f>
        <v>1214941.65797858</v>
      </c>
      <c r="G77" s="12" t="n">
        <f aca="false">$C$6*I76</f>
        <v>179361.164179022</v>
      </c>
      <c r="H77" s="12" t="n">
        <f aca="false">F77-G77</f>
        <v>1035580.49379956</v>
      </c>
      <c r="I77" s="12" t="n">
        <f aca="false">I76-H77</f>
        <v>52772768.759907</v>
      </c>
    </row>
    <row r="78" customFormat="false" ht="12" hidden="false" customHeight="false" outlineLevel="0" collapsed="false">
      <c r="E78" s="11" t="n">
        <v>74</v>
      </c>
      <c r="F78" s="12" t="n">
        <f aca="false">$C$9</f>
        <v>1214941.65797858</v>
      </c>
      <c r="G78" s="12" t="n">
        <f aca="false">$C$6*I77</f>
        <v>175909.22919969</v>
      </c>
      <c r="H78" s="12" t="n">
        <f aca="false">F78-G78</f>
        <v>1039032.42877889</v>
      </c>
      <c r="I78" s="12" t="n">
        <f aca="false">I77-H78</f>
        <v>51733736.3311281</v>
      </c>
    </row>
    <row r="79" customFormat="false" ht="12" hidden="false" customHeight="false" outlineLevel="0" collapsed="false">
      <c r="E79" s="11" t="n">
        <v>75</v>
      </c>
      <c r="F79" s="12" t="n">
        <f aca="false">$C$9</f>
        <v>1214941.65797858</v>
      </c>
      <c r="G79" s="12" t="n">
        <f aca="false">$C$6*I78</f>
        <v>172445.787770427</v>
      </c>
      <c r="H79" s="12" t="n">
        <f aca="false">F79-G79</f>
        <v>1042495.87020815</v>
      </c>
      <c r="I79" s="12" t="n">
        <f aca="false">I78-H79</f>
        <v>50691240.46092</v>
      </c>
    </row>
    <row r="80" customFormat="false" ht="12" hidden="false" customHeight="false" outlineLevel="0" collapsed="false">
      <c r="E80" s="11" t="n">
        <v>76</v>
      </c>
      <c r="F80" s="12" t="n">
        <f aca="false">$C$9</f>
        <v>1214941.65797858</v>
      </c>
      <c r="G80" s="12" t="n">
        <f aca="false">$C$6*I79</f>
        <v>168970.8015364</v>
      </c>
      <c r="H80" s="12" t="n">
        <f aca="false">F80-G80</f>
        <v>1045970.85644218</v>
      </c>
      <c r="I80" s="12" t="n">
        <f aca="false">I79-H80</f>
        <v>49645269.6044778</v>
      </c>
    </row>
    <row r="81" customFormat="false" ht="12" hidden="false" customHeight="false" outlineLevel="0" collapsed="false">
      <c r="E81" s="11" t="n">
        <v>77</v>
      </c>
      <c r="F81" s="12" t="n">
        <f aca="false">$C$9</f>
        <v>1214941.65797858</v>
      </c>
      <c r="G81" s="12" t="n">
        <f aca="false">$C$6*I80</f>
        <v>165484.232014926</v>
      </c>
      <c r="H81" s="12" t="n">
        <f aca="false">F81-G81</f>
        <v>1049457.42596365</v>
      </c>
      <c r="I81" s="12" t="n">
        <f aca="false">I80-H81</f>
        <v>48595812.1785141</v>
      </c>
    </row>
    <row r="82" customFormat="false" ht="12" hidden="false" customHeight="false" outlineLevel="0" collapsed="false">
      <c r="E82" s="11" t="n">
        <v>78</v>
      </c>
      <c r="F82" s="12" t="n">
        <f aca="false">$C$9</f>
        <v>1214941.65797858</v>
      </c>
      <c r="G82" s="12" t="n">
        <f aca="false">$C$6*I81</f>
        <v>161986.040595047</v>
      </c>
      <c r="H82" s="12" t="n">
        <f aca="false">F82-G82</f>
        <v>1052955.61738353</v>
      </c>
      <c r="I82" s="12" t="n">
        <f aca="false">I81-H82</f>
        <v>47542856.5611306</v>
      </c>
    </row>
    <row r="83" customFormat="false" ht="12" hidden="false" customHeight="false" outlineLevel="0" collapsed="false">
      <c r="E83" s="11" t="n">
        <v>79</v>
      </c>
      <c r="F83" s="12" t="n">
        <f aca="false">$C$9</f>
        <v>1214941.65797858</v>
      </c>
      <c r="G83" s="12" t="n">
        <f aca="false">$C$6*I82</f>
        <v>158476.188537102</v>
      </c>
      <c r="H83" s="12" t="n">
        <f aca="false">F83-G83</f>
        <v>1056465.46944148</v>
      </c>
      <c r="I83" s="12" t="n">
        <f aca="false">I82-H83</f>
        <v>46486391.0916891</v>
      </c>
    </row>
    <row r="84" customFormat="false" ht="12" hidden="false" customHeight="false" outlineLevel="0" collapsed="false">
      <c r="E84" s="11" t="n">
        <v>80</v>
      </c>
      <c r="F84" s="12" t="n">
        <f aca="false">$C$9</f>
        <v>1214941.65797858</v>
      </c>
      <c r="G84" s="12" t="n">
        <f aca="false">$C$6*I83</f>
        <v>154954.636972297</v>
      </c>
      <c r="H84" s="12" t="n">
        <f aca="false">F84-G84</f>
        <v>1059987.02100628</v>
      </c>
      <c r="I84" s="12" t="n">
        <f aca="false">I83-H84</f>
        <v>45426404.0706828</v>
      </c>
    </row>
    <row r="85" customFormat="false" ht="12" hidden="false" customHeight="false" outlineLevel="0" collapsed="false">
      <c r="E85" s="11" t="n">
        <v>81</v>
      </c>
      <c r="F85" s="12" t="n">
        <f aca="false">$C$9</f>
        <v>1214941.65797858</v>
      </c>
      <c r="G85" s="12" t="n">
        <f aca="false">$C$6*I84</f>
        <v>151421.346902276</v>
      </c>
      <c r="H85" s="12" t="n">
        <f aca="false">F85-G85</f>
        <v>1063520.3110763</v>
      </c>
      <c r="I85" s="12" t="n">
        <f aca="false">I84-H85</f>
        <v>44362883.7596065</v>
      </c>
    </row>
    <row r="86" customFormat="false" ht="12" hidden="false" customHeight="false" outlineLevel="0" collapsed="false">
      <c r="E86" s="11" t="n">
        <v>82</v>
      </c>
      <c r="F86" s="12" t="n">
        <f aca="false">$C$9</f>
        <v>1214941.65797858</v>
      </c>
      <c r="G86" s="12" t="n">
        <f aca="false">$C$6*I85</f>
        <v>147876.279198688</v>
      </c>
      <c r="H86" s="12" t="n">
        <f aca="false">F86-G86</f>
        <v>1067065.37877989</v>
      </c>
      <c r="I86" s="12" t="n">
        <f aca="false">I85-H86</f>
        <v>43295818.3808267</v>
      </c>
    </row>
    <row r="87" customFormat="false" ht="12" hidden="false" customHeight="false" outlineLevel="0" collapsed="false">
      <c r="E87" s="11" t="n">
        <v>83</v>
      </c>
      <c r="F87" s="12" t="n">
        <f aca="false">$C$9</f>
        <v>1214941.65797858</v>
      </c>
      <c r="G87" s="12" t="n">
        <f aca="false">$C$6*I86</f>
        <v>144319.394602756</v>
      </c>
      <c r="H87" s="12" t="n">
        <f aca="false">F87-G87</f>
        <v>1070622.26337582</v>
      </c>
      <c r="I87" s="12" t="n">
        <f aca="false">I86-H87</f>
        <v>42225196.1174508</v>
      </c>
    </row>
    <row r="88" customFormat="false" ht="12" hidden="false" customHeight="false" outlineLevel="0" collapsed="false">
      <c r="E88" s="11" t="n">
        <v>84</v>
      </c>
      <c r="F88" s="12" t="n">
        <f aca="false">$C$9</f>
        <v>1214941.65797858</v>
      </c>
      <c r="G88" s="12" t="n">
        <f aca="false">$C$6*I87</f>
        <v>140750.653724836</v>
      </c>
      <c r="H88" s="12" t="n">
        <f aca="false">F88-G88</f>
        <v>1074191.00425374</v>
      </c>
      <c r="I88" s="12" t="n">
        <f aca="false">I87-H88</f>
        <v>41151005.1131971</v>
      </c>
    </row>
    <row r="89" customFormat="false" ht="12" hidden="false" customHeight="false" outlineLevel="0" collapsed="false">
      <c r="E89" s="11" t="n">
        <v>85</v>
      </c>
      <c r="F89" s="12" t="n">
        <f aca="false">$C$9</f>
        <v>1214941.65797858</v>
      </c>
      <c r="G89" s="12" t="n">
        <f aca="false">$C$6*I88</f>
        <v>137170.01704399</v>
      </c>
      <c r="H89" s="12" t="n">
        <f aca="false">F89-G89</f>
        <v>1077771.64093459</v>
      </c>
      <c r="I89" s="12" t="n">
        <f aca="false">I88-H89</f>
        <v>40073233.4722625</v>
      </c>
    </row>
    <row r="90" customFormat="false" ht="12" hidden="false" customHeight="false" outlineLevel="0" collapsed="false">
      <c r="E90" s="11" t="n">
        <v>86</v>
      </c>
      <c r="F90" s="12" t="n">
        <f aca="false">$C$9</f>
        <v>1214941.65797858</v>
      </c>
      <c r="G90" s="12" t="n">
        <f aca="false">$C$6*I89</f>
        <v>133577.444907542</v>
      </c>
      <c r="H90" s="12" t="n">
        <f aca="false">F90-G90</f>
        <v>1081364.21307104</v>
      </c>
      <c r="I90" s="12" t="n">
        <f aca="false">I89-H90</f>
        <v>38991869.2591915</v>
      </c>
    </row>
    <row r="91" customFormat="false" ht="12" hidden="false" customHeight="false" outlineLevel="0" collapsed="false">
      <c r="E91" s="11" t="n">
        <v>87</v>
      </c>
      <c r="F91" s="12" t="n">
        <f aca="false">$C$9</f>
        <v>1214941.65797858</v>
      </c>
      <c r="G91" s="12" t="n">
        <f aca="false">$C$6*I90</f>
        <v>129972.897530638</v>
      </c>
      <c r="H91" s="12" t="n">
        <f aca="false">F91-G91</f>
        <v>1084968.76044794</v>
      </c>
      <c r="I91" s="12" t="n">
        <f aca="false">I90-H91</f>
        <v>37906900.4987435</v>
      </c>
    </row>
    <row r="92" customFormat="false" ht="12" hidden="false" customHeight="false" outlineLevel="0" collapsed="false">
      <c r="E92" s="11" t="n">
        <v>88</v>
      </c>
      <c r="F92" s="12" t="n">
        <f aca="false">$C$9</f>
        <v>1214941.65797858</v>
      </c>
      <c r="G92" s="12" t="n">
        <f aca="false">$C$6*I91</f>
        <v>126356.334995812</v>
      </c>
      <c r="H92" s="12" t="n">
        <f aca="false">F92-G92</f>
        <v>1088585.32298277</v>
      </c>
      <c r="I92" s="12" t="n">
        <f aca="false">I91-H92</f>
        <v>36818315.1757608</v>
      </c>
    </row>
    <row r="93" customFormat="false" ht="12" hidden="false" customHeight="false" outlineLevel="0" collapsed="false">
      <c r="E93" s="11" t="n">
        <v>89</v>
      </c>
      <c r="F93" s="12" t="n">
        <f aca="false">$C$9</f>
        <v>1214941.65797858</v>
      </c>
      <c r="G93" s="12" t="n">
        <f aca="false">$C$6*I92</f>
        <v>122727.717252536</v>
      </c>
      <c r="H93" s="12" t="n">
        <f aca="false">F93-G93</f>
        <v>1092213.94072604</v>
      </c>
      <c r="I93" s="12" t="n">
        <f aca="false">I92-H93</f>
        <v>35726101.2350347</v>
      </c>
    </row>
    <row r="94" customFormat="false" ht="12" hidden="false" customHeight="false" outlineLevel="0" collapsed="false">
      <c r="E94" s="11" t="n">
        <v>90</v>
      </c>
      <c r="F94" s="12" t="n">
        <f aca="false">$C$9</f>
        <v>1214941.65797858</v>
      </c>
      <c r="G94" s="12" t="n">
        <f aca="false">$C$6*I93</f>
        <v>119087.004116782</v>
      </c>
      <c r="H94" s="12" t="n">
        <f aca="false">F94-G94</f>
        <v>1095854.6538618</v>
      </c>
      <c r="I94" s="12" t="n">
        <f aca="false">I93-H94</f>
        <v>34630246.5811729</v>
      </c>
    </row>
    <row r="95" customFormat="false" ht="12" hidden="false" customHeight="false" outlineLevel="0" collapsed="false">
      <c r="E95" s="11" t="n">
        <v>91</v>
      </c>
      <c r="F95" s="12" t="n">
        <f aca="false">$C$9</f>
        <v>1214941.65797858</v>
      </c>
      <c r="G95" s="12" t="n">
        <f aca="false">$C$6*I94</f>
        <v>115434.155270576</v>
      </c>
      <c r="H95" s="12" t="n">
        <f aca="false">F95-G95</f>
        <v>1099507.502708</v>
      </c>
      <c r="I95" s="12" t="n">
        <f aca="false">I94-H95</f>
        <v>33530739.0784649</v>
      </c>
    </row>
    <row r="96" customFormat="false" ht="12" hidden="false" customHeight="false" outlineLevel="0" collapsed="false">
      <c r="E96" s="11" t="n">
        <v>92</v>
      </c>
      <c r="F96" s="12" t="n">
        <f aca="false">$C$9</f>
        <v>1214941.65797858</v>
      </c>
      <c r="G96" s="12" t="n">
        <f aca="false">$C$6*I95</f>
        <v>111769.13026155</v>
      </c>
      <c r="H96" s="12" t="n">
        <f aca="false">F96-G96</f>
        <v>1103172.52771703</v>
      </c>
      <c r="I96" s="12" t="n">
        <f aca="false">I95-H96</f>
        <v>32427566.5507479</v>
      </c>
    </row>
    <row r="97" customFormat="false" ht="12" hidden="false" customHeight="false" outlineLevel="0" collapsed="false">
      <c r="E97" s="11" t="n">
        <v>93</v>
      </c>
      <c r="F97" s="12" t="n">
        <f aca="false">$C$9</f>
        <v>1214941.65797858</v>
      </c>
      <c r="G97" s="12" t="n">
        <f aca="false">$C$6*I96</f>
        <v>108091.888502493</v>
      </c>
      <c r="H97" s="12" t="n">
        <f aca="false">F97-G97</f>
        <v>1106849.76947609</v>
      </c>
      <c r="I97" s="12" t="n">
        <f aca="false">I96-H97</f>
        <v>31320716.7812718</v>
      </c>
    </row>
    <row r="98" customFormat="false" ht="12" hidden="false" customHeight="false" outlineLevel="0" collapsed="false">
      <c r="E98" s="11" t="n">
        <v>94</v>
      </c>
      <c r="F98" s="12" t="n">
        <f aca="false">$C$9</f>
        <v>1214941.65797858</v>
      </c>
      <c r="G98" s="12" t="n">
        <f aca="false">$C$6*I97</f>
        <v>104402.389270906</v>
      </c>
      <c r="H98" s="12" t="n">
        <f aca="false">F98-G98</f>
        <v>1110539.26870767</v>
      </c>
      <c r="I98" s="12" t="n">
        <f aca="false">I97-H98</f>
        <v>30210177.5125641</v>
      </c>
    </row>
    <row r="99" customFormat="false" ht="12" hidden="false" customHeight="false" outlineLevel="0" collapsed="false">
      <c r="E99" s="11" t="n">
        <v>95</v>
      </c>
      <c r="F99" s="12" t="n">
        <f aca="false">$C$9</f>
        <v>1214941.65797858</v>
      </c>
      <c r="G99" s="12" t="n">
        <f aca="false">$C$6*I98</f>
        <v>100700.591708547</v>
      </c>
      <c r="H99" s="12" t="n">
        <f aca="false">F99-G99</f>
        <v>1114241.06627003</v>
      </c>
      <c r="I99" s="12" t="n">
        <f aca="false">I98-H99</f>
        <v>29095936.4462941</v>
      </c>
    </row>
    <row r="100" customFormat="false" ht="12" hidden="false" customHeight="false" outlineLevel="0" collapsed="false">
      <c r="E100" s="11" t="n">
        <v>96</v>
      </c>
      <c r="F100" s="12" t="n">
        <f aca="false">$C$9</f>
        <v>1214941.65797858</v>
      </c>
      <c r="G100" s="12" t="n">
        <f aca="false">$C$6*I99</f>
        <v>96986.4548209804</v>
      </c>
      <c r="H100" s="12" t="n">
        <f aca="false">F100-G100</f>
        <v>1117955.2031576</v>
      </c>
      <c r="I100" s="12" t="n">
        <f aca="false">I99-H100</f>
        <v>27977981.2431365</v>
      </c>
    </row>
    <row r="101" customFormat="false" ht="12" hidden="false" customHeight="false" outlineLevel="0" collapsed="false">
      <c r="E101" s="11" t="n">
        <v>97</v>
      </c>
      <c r="F101" s="12" t="n">
        <f aca="false">$C$9</f>
        <v>1214941.65797858</v>
      </c>
      <c r="G101" s="12" t="n">
        <f aca="false">$C$6*I100</f>
        <v>93259.9374771217</v>
      </c>
      <c r="H101" s="12" t="n">
        <f aca="false">F101-G101</f>
        <v>1121681.72050146</v>
      </c>
      <c r="I101" s="12" t="n">
        <f aca="false">I100-H101</f>
        <v>26856299.522635</v>
      </c>
    </row>
    <row r="102" customFormat="false" ht="12" hidden="false" customHeight="false" outlineLevel="0" collapsed="false">
      <c r="E102" s="11" t="n">
        <v>98</v>
      </c>
      <c r="F102" s="12" t="n">
        <f aca="false">$C$9</f>
        <v>1214941.65797858</v>
      </c>
      <c r="G102" s="12" t="n">
        <f aca="false">$C$6*I101</f>
        <v>89520.9984087835</v>
      </c>
      <c r="H102" s="12" t="n">
        <f aca="false">F102-G102</f>
        <v>1125420.65956979</v>
      </c>
      <c r="I102" s="12" t="n">
        <f aca="false">I101-H102</f>
        <v>25730878.8630653</v>
      </c>
    </row>
    <row r="103" customFormat="false" ht="12" hidden="false" customHeight="false" outlineLevel="0" collapsed="false">
      <c r="E103" s="11" t="n">
        <v>99</v>
      </c>
      <c r="F103" s="12" t="n">
        <f aca="false">$C$9</f>
        <v>1214941.65797858</v>
      </c>
      <c r="G103" s="12" t="n">
        <f aca="false">$C$6*I102</f>
        <v>85769.5962102175</v>
      </c>
      <c r="H103" s="12" t="n">
        <f aca="false">F103-G103</f>
        <v>1129172.06176836</v>
      </c>
      <c r="I103" s="12" t="n">
        <f aca="false">I102-H103</f>
        <v>24601706.8012969</v>
      </c>
    </row>
    <row r="104" customFormat="false" ht="12" hidden="false" customHeight="false" outlineLevel="0" collapsed="false">
      <c r="E104" s="11" t="n">
        <v>100</v>
      </c>
      <c r="F104" s="12" t="n">
        <f aca="false">$C$9</f>
        <v>1214941.65797858</v>
      </c>
      <c r="G104" s="12" t="n">
        <f aca="false">$C$6*I103</f>
        <v>82005.6893376563</v>
      </c>
      <c r="H104" s="12" t="n">
        <f aca="false">F104-G104</f>
        <v>1132935.96864092</v>
      </c>
      <c r="I104" s="12" t="n">
        <f aca="false">I103-H104</f>
        <v>23468770.832656</v>
      </c>
    </row>
    <row r="105" customFormat="false" ht="12" hidden="false" customHeight="false" outlineLevel="0" collapsed="false">
      <c r="E105" s="11" t="n">
        <v>101</v>
      </c>
      <c r="F105" s="12" t="n">
        <f aca="false">$C$9</f>
        <v>1214941.65797858</v>
      </c>
      <c r="G105" s="12" t="n">
        <f aca="false">$C$6*I104</f>
        <v>78229.2361088533</v>
      </c>
      <c r="H105" s="12" t="n">
        <f aca="false">F105-G105</f>
        <v>1136712.42186972</v>
      </c>
      <c r="I105" s="12" t="n">
        <f aca="false">I104-H105</f>
        <v>22332058.4107862</v>
      </c>
    </row>
    <row r="106" customFormat="false" ht="12" hidden="false" customHeight="false" outlineLevel="0" collapsed="false">
      <c r="E106" s="11" t="n">
        <v>102</v>
      </c>
      <c r="F106" s="12" t="n">
        <f aca="false">$C$9</f>
        <v>1214941.65797858</v>
      </c>
      <c r="G106" s="12" t="n">
        <f aca="false">$C$6*I105</f>
        <v>74440.1947026208</v>
      </c>
      <c r="H106" s="12" t="n">
        <f aca="false">F106-G106</f>
        <v>1140501.46327596</v>
      </c>
      <c r="I106" s="12" t="n">
        <f aca="false">I105-H106</f>
        <v>21191556.9475103</v>
      </c>
    </row>
    <row r="107" customFormat="false" ht="12" hidden="false" customHeight="false" outlineLevel="0" collapsed="false">
      <c r="E107" s="11" t="n">
        <v>103</v>
      </c>
      <c r="F107" s="12" t="n">
        <f aca="false">$C$9</f>
        <v>1214941.65797858</v>
      </c>
      <c r="G107" s="12" t="n">
        <f aca="false">$C$6*I106</f>
        <v>70638.5231583676</v>
      </c>
      <c r="H107" s="12" t="n">
        <f aca="false">F107-G107</f>
        <v>1144303.13482021</v>
      </c>
      <c r="I107" s="12" t="n">
        <f aca="false">I106-H107</f>
        <v>20047253.8126901</v>
      </c>
    </row>
    <row r="108" customFormat="false" ht="12" hidden="false" customHeight="false" outlineLevel="0" collapsed="false">
      <c r="E108" s="11" t="n">
        <v>104</v>
      </c>
      <c r="F108" s="12" t="n">
        <f aca="false">$C$9</f>
        <v>1214941.65797858</v>
      </c>
      <c r="G108" s="12" t="n">
        <f aca="false">$C$6*I107</f>
        <v>66824.1793756336</v>
      </c>
      <c r="H108" s="12" t="n">
        <f aca="false">F108-G108</f>
        <v>1148117.47860294</v>
      </c>
      <c r="I108" s="12" t="n">
        <f aca="false">I107-H108</f>
        <v>18899136.3340871</v>
      </c>
    </row>
    <row r="109" customFormat="false" ht="12" hidden="false" customHeight="false" outlineLevel="0" collapsed="false">
      <c r="E109" s="11" t="n">
        <v>105</v>
      </c>
      <c r="F109" s="12" t="n">
        <f aca="false">$C$9</f>
        <v>1214941.65797858</v>
      </c>
      <c r="G109" s="12" t="n">
        <f aca="false">$C$6*I108</f>
        <v>62997.1211136238</v>
      </c>
      <c r="H109" s="12" t="n">
        <f aca="false">F109-G109</f>
        <v>1151944.53686495</v>
      </c>
      <c r="I109" s="12" t="n">
        <f aca="false">I108-H109</f>
        <v>17747191.7972222</v>
      </c>
    </row>
    <row r="110" customFormat="false" ht="12" hidden="false" customHeight="false" outlineLevel="0" collapsed="false">
      <c r="E110" s="11" t="n">
        <v>106</v>
      </c>
      <c r="F110" s="12" t="n">
        <f aca="false">$C$9</f>
        <v>1214941.65797858</v>
      </c>
      <c r="G110" s="12" t="n">
        <f aca="false">$C$6*I109</f>
        <v>59157.3059907406</v>
      </c>
      <c r="H110" s="12" t="n">
        <f aca="false">F110-G110</f>
        <v>1155784.35198784</v>
      </c>
      <c r="I110" s="12" t="n">
        <f aca="false">I109-H110</f>
        <v>16591407.4452343</v>
      </c>
    </row>
    <row r="111" customFormat="false" ht="12" hidden="false" customHeight="false" outlineLevel="0" collapsed="false">
      <c r="E111" s="11" t="n">
        <v>107</v>
      </c>
      <c r="F111" s="12" t="n">
        <f aca="false">$C$9</f>
        <v>1214941.65797858</v>
      </c>
      <c r="G111" s="12" t="n">
        <f aca="false">$C$6*I110</f>
        <v>55304.6914841145</v>
      </c>
      <c r="H111" s="12" t="n">
        <f aca="false">F111-G111</f>
        <v>1159636.96649446</v>
      </c>
      <c r="I111" s="12" t="n">
        <f aca="false">I110-H111</f>
        <v>15431770.4787399</v>
      </c>
    </row>
    <row r="112" customFormat="false" ht="12" hidden="false" customHeight="false" outlineLevel="0" collapsed="false">
      <c r="E112" s="11" t="n">
        <v>108</v>
      </c>
      <c r="F112" s="12" t="n">
        <f aca="false">$C$9</f>
        <v>1214941.65797858</v>
      </c>
      <c r="G112" s="12" t="n">
        <f aca="false">$C$6*I111</f>
        <v>51439.2349291329</v>
      </c>
      <c r="H112" s="12" t="n">
        <f aca="false">F112-G112</f>
        <v>1163502.42304945</v>
      </c>
      <c r="I112" s="12" t="n">
        <f aca="false">I111-H112</f>
        <v>14268268.0556904</v>
      </c>
    </row>
    <row r="113" customFormat="false" ht="12" hidden="false" customHeight="false" outlineLevel="0" collapsed="false">
      <c r="E113" s="11" t="n">
        <v>109</v>
      </c>
      <c r="F113" s="12" t="n">
        <f aca="false">$C$9</f>
        <v>1214941.65797858</v>
      </c>
      <c r="G113" s="12" t="n">
        <f aca="false">$C$6*I112</f>
        <v>47560.8935189681</v>
      </c>
      <c r="H113" s="12" t="n">
        <f aca="false">F113-G113</f>
        <v>1167380.76445961</v>
      </c>
      <c r="I113" s="12" t="n">
        <f aca="false">I112-H113</f>
        <v>13100887.2912308</v>
      </c>
    </row>
    <row r="114" customFormat="false" ht="12" hidden="false" customHeight="false" outlineLevel="0" collapsed="false">
      <c r="E114" s="11" t="n">
        <v>110</v>
      </c>
      <c r="F114" s="12" t="n">
        <f aca="false">$C$9</f>
        <v>1214941.65797858</v>
      </c>
      <c r="G114" s="12" t="n">
        <f aca="false">$C$6*I113</f>
        <v>43669.6243041027</v>
      </c>
      <c r="H114" s="12" t="n">
        <f aca="false">F114-G114</f>
        <v>1171272.03367448</v>
      </c>
      <c r="I114" s="12" t="n">
        <f aca="false">I113-H114</f>
        <v>11929615.2575564</v>
      </c>
    </row>
    <row r="115" customFormat="false" ht="12" hidden="false" customHeight="false" outlineLevel="0" collapsed="false">
      <c r="E115" s="11" t="n">
        <v>111</v>
      </c>
      <c r="F115" s="12" t="n">
        <f aca="false">$C$9</f>
        <v>1214941.65797858</v>
      </c>
      <c r="G115" s="12" t="n">
        <f aca="false">$C$6*I114</f>
        <v>39765.3841918545</v>
      </c>
      <c r="H115" s="12" t="n">
        <f aca="false">F115-G115</f>
        <v>1175176.27378672</v>
      </c>
      <c r="I115" s="12" t="n">
        <f aca="false">I114-H115</f>
        <v>10754438.9837696</v>
      </c>
    </row>
    <row r="116" customFormat="false" ht="12" hidden="false" customHeight="false" outlineLevel="0" collapsed="false">
      <c r="E116" s="11" t="n">
        <v>112</v>
      </c>
      <c r="F116" s="12" t="n">
        <f aca="false">$C$9</f>
        <v>1214941.65797858</v>
      </c>
      <c r="G116" s="12" t="n">
        <f aca="false">$C$6*I115</f>
        <v>35848.1299458988</v>
      </c>
      <c r="H116" s="12" t="n">
        <f aca="false">F116-G116</f>
        <v>1179093.52803268</v>
      </c>
      <c r="I116" s="12" t="n">
        <f aca="false">I115-H116</f>
        <v>9575345.45573695</v>
      </c>
    </row>
    <row r="117" customFormat="false" ht="12" hidden="false" customHeight="false" outlineLevel="0" collapsed="false">
      <c r="E117" s="11" t="n">
        <v>113</v>
      </c>
      <c r="F117" s="12" t="n">
        <f aca="false">$C$9</f>
        <v>1214941.65797858</v>
      </c>
      <c r="G117" s="12" t="n">
        <f aca="false">$C$6*I116</f>
        <v>31917.8181857898</v>
      </c>
      <c r="H117" s="12" t="n">
        <f aca="false">F117-G117</f>
        <v>1183023.83979279</v>
      </c>
      <c r="I117" s="12" t="n">
        <f aca="false">I116-H117</f>
        <v>8392321.61594416</v>
      </c>
    </row>
    <row r="118" customFormat="false" ht="12" hidden="false" customHeight="false" outlineLevel="0" collapsed="false">
      <c r="E118" s="11" t="n">
        <v>114</v>
      </c>
      <c r="F118" s="12" t="n">
        <f aca="false">$C$9</f>
        <v>1214941.65797858</v>
      </c>
      <c r="G118" s="12" t="n">
        <f aca="false">$C$6*I117</f>
        <v>27974.4053864805</v>
      </c>
      <c r="H118" s="12" t="n">
        <f aca="false">F118-G118</f>
        <v>1186967.2525921</v>
      </c>
      <c r="I118" s="12" t="n">
        <f aca="false">I117-H118</f>
        <v>7205354.36335206</v>
      </c>
    </row>
    <row r="119" customFormat="false" ht="12" hidden="false" customHeight="false" outlineLevel="0" collapsed="false">
      <c r="E119" s="11" t="n">
        <v>115</v>
      </c>
      <c r="F119" s="12" t="n">
        <f aca="false">$C$9</f>
        <v>1214941.65797858</v>
      </c>
      <c r="G119" s="12" t="n">
        <f aca="false">$C$6*I118</f>
        <v>24017.8478778402</v>
      </c>
      <c r="H119" s="12" t="n">
        <f aca="false">F119-G119</f>
        <v>1190923.81010074</v>
      </c>
      <c r="I119" s="12" t="n">
        <f aca="false">I118-H119</f>
        <v>6014430.55325132</v>
      </c>
    </row>
    <row r="120" customFormat="false" ht="12" hidden="false" customHeight="false" outlineLevel="0" collapsed="false">
      <c r="E120" s="11" t="n">
        <v>116</v>
      </c>
      <c r="F120" s="12" t="n">
        <f aca="false">$C$9</f>
        <v>1214941.65797858</v>
      </c>
      <c r="G120" s="12" t="n">
        <f aca="false">$C$6*I119</f>
        <v>20048.1018441711</v>
      </c>
      <c r="H120" s="12" t="n">
        <f aca="false">F120-G120</f>
        <v>1194893.55613441</v>
      </c>
      <c r="I120" s="12" t="n">
        <f aca="false">I119-H120</f>
        <v>4819536.99711692</v>
      </c>
    </row>
    <row r="121" customFormat="false" ht="12" hidden="false" customHeight="false" outlineLevel="0" collapsed="false">
      <c r="E121" s="11" t="n">
        <v>117</v>
      </c>
      <c r="F121" s="12" t="n">
        <f aca="false">$C$9</f>
        <v>1214941.65797858</v>
      </c>
      <c r="G121" s="12" t="n">
        <f aca="false">$C$6*I120</f>
        <v>16065.1233237231</v>
      </c>
      <c r="H121" s="12" t="n">
        <f aca="false">F121-G121</f>
        <v>1198876.53465486</v>
      </c>
      <c r="I121" s="12" t="n">
        <f aca="false">I120-H121</f>
        <v>3620660.46246206</v>
      </c>
    </row>
    <row r="122" customFormat="false" ht="12" hidden="false" customHeight="false" outlineLevel="0" collapsed="false">
      <c r="E122" s="11" t="n">
        <v>118</v>
      </c>
      <c r="F122" s="12" t="n">
        <f aca="false">$C$9</f>
        <v>1214941.65797858</v>
      </c>
      <c r="G122" s="12" t="n">
        <f aca="false">$C$6*I121</f>
        <v>12068.8682082069</v>
      </c>
      <c r="H122" s="12" t="n">
        <f aca="false">F122-G122</f>
        <v>1202872.78977037</v>
      </c>
      <c r="I122" s="12" t="n">
        <f aca="false">I121-H122</f>
        <v>2417787.67269169</v>
      </c>
    </row>
    <row r="123" customFormat="false" ht="12" hidden="false" customHeight="false" outlineLevel="0" collapsed="false">
      <c r="E123" s="11" t="n">
        <v>119</v>
      </c>
      <c r="F123" s="12" t="n">
        <f aca="false">$C$9</f>
        <v>1214941.65797858</v>
      </c>
      <c r="G123" s="12" t="n">
        <f aca="false">$C$6*I122</f>
        <v>8059.29224230563</v>
      </c>
      <c r="H123" s="12" t="n">
        <f aca="false">F123-G123</f>
        <v>1206882.36573627</v>
      </c>
      <c r="I123" s="12" t="n">
        <f aca="false">I122-H123</f>
        <v>1210905.30695542</v>
      </c>
    </row>
    <row r="124" customFormat="false" ht="12" hidden="false" customHeight="false" outlineLevel="0" collapsed="false">
      <c r="E124" s="11" t="n">
        <v>120</v>
      </c>
      <c r="F124" s="12" t="n">
        <f aca="false">$C$9</f>
        <v>1214941.65797858</v>
      </c>
      <c r="G124" s="12" t="n">
        <f aca="false">$C$6*I123</f>
        <v>4036.35102318473</v>
      </c>
      <c r="H124" s="12" t="n">
        <f aca="false">F124-G124</f>
        <v>1210905.30695539</v>
      </c>
      <c r="I124" s="12" t="n">
        <f aca="false">I123-H124</f>
        <v>2.42143869400024E-008</v>
      </c>
    </row>
    <row r="125" customFormat="false" ht="12" hidden="false" customHeight="false" outlineLevel="0" collapsed="false">
      <c r="E125" s="11"/>
    </row>
    <row r="126" customFormat="false" ht="12" hidden="false" customHeight="false" outlineLevel="0" collapsed="false">
      <c r="E126" s="11"/>
    </row>
    <row r="127" customFormat="false" ht="12" hidden="false" customHeight="false" outlineLevel="0" collapsed="false">
      <c r="E127" s="11"/>
    </row>
    <row r="128" customFormat="false" ht="12" hidden="false" customHeight="false" outlineLevel="0" collapsed="false">
      <c r="E128" s="11"/>
    </row>
    <row r="129" customFormat="false" ht="12" hidden="false" customHeight="false" outlineLevel="0" collapsed="false">
      <c r="E129" s="11"/>
    </row>
    <row r="130" customFormat="false" ht="12" hidden="false" customHeight="false" outlineLevel="0" collapsed="false">
      <c r="E130" s="11"/>
    </row>
    <row r="131" customFormat="false" ht="12" hidden="false" customHeight="false" outlineLevel="0" collapsed="false">
      <c r="E131" s="11"/>
    </row>
    <row r="132" customFormat="false" ht="12" hidden="false" customHeight="false" outlineLevel="0" collapsed="false">
      <c r="E132" s="11"/>
    </row>
    <row r="133" customFormat="false" ht="12" hidden="false" customHeight="false" outlineLevel="0" collapsed="false">
      <c r="E133" s="11"/>
    </row>
    <row r="134" customFormat="false" ht="12" hidden="false" customHeight="false" outlineLevel="0" collapsed="false">
      <c r="E134" s="11"/>
    </row>
    <row r="135" customFormat="false" ht="12" hidden="false" customHeight="false" outlineLevel="0" collapsed="false">
      <c r="E135" s="11"/>
    </row>
    <row r="136" customFormat="false" ht="12" hidden="false" customHeight="false" outlineLevel="0" collapsed="false">
      <c r="E136" s="11"/>
    </row>
    <row r="137" customFormat="false" ht="12" hidden="false" customHeight="false" outlineLevel="0" collapsed="false">
      <c r="E137" s="11"/>
    </row>
    <row r="138" customFormat="false" ht="12" hidden="false" customHeight="false" outlineLevel="0" collapsed="false">
      <c r="E138" s="11"/>
    </row>
    <row r="139" customFormat="false" ht="12" hidden="false" customHeight="false" outlineLevel="0" collapsed="false">
      <c r="E139" s="11"/>
    </row>
    <row r="140" customFormat="false" ht="12" hidden="false" customHeight="false" outlineLevel="0" collapsed="false">
      <c r="E140" s="11"/>
    </row>
    <row r="141" customFormat="false" ht="12" hidden="false" customHeight="false" outlineLevel="0" collapsed="false">
      <c r="E141" s="11"/>
    </row>
    <row r="142" customFormat="false" ht="12" hidden="false" customHeight="false" outlineLevel="0" collapsed="false">
      <c r="E142" s="11"/>
    </row>
    <row r="143" customFormat="false" ht="12" hidden="false" customHeight="false" outlineLevel="0" collapsed="false">
      <c r="E143" s="11"/>
    </row>
    <row r="144" customFormat="false" ht="12" hidden="false" customHeight="false" outlineLevel="0" collapsed="false">
      <c r="E144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9.15625" defaultRowHeight="12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24"/>
    <col collapsed="false" customWidth="true" hidden="false" outlineLevel="0" max="8" min="3" style="1" width="14.15"/>
    <col collapsed="false" customWidth="false" hidden="false" outlineLevel="0" max="1024" min="9" style="1" width="9.14"/>
  </cols>
  <sheetData>
    <row r="1" customFormat="false" ht="15.75" hidden="false" customHeight="false" outlineLevel="0" collapsed="false">
      <c r="B1" s="5" t="s">
        <v>20</v>
      </c>
    </row>
    <row r="4" customFormat="false" ht="12" hidden="false" customHeight="false" outlineLevel="0" collapsed="false">
      <c r="B4" s="19" t="s">
        <v>5</v>
      </c>
      <c r="C4" s="20"/>
      <c r="D4" s="19"/>
      <c r="E4" s="19"/>
      <c r="F4" s="19"/>
      <c r="G4" s="19"/>
      <c r="H4" s="19"/>
      <c r="I4" s="20"/>
    </row>
    <row r="5" customFormat="false" ht="12" hidden="false" customHeight="false" outlineLevel="0" collapsed="false">
      <c r="B5" s="20"/>
      <c r="C5" s="20"/>
      <c r="D5" s="20"/>
      <c r="E5" s="20"/>
      <c r="F5" s="20"/>
      <c r="G5" s="20"/>
      <c r="H5" s="20"/>
      <c r="I5" s="20"/>
    </row>
    <row r="6" customFormat="false" ht="24.75" hidden="false" customHeight="false" outlineLevel="0" collapsed="false">
      <c r="B6" s="21"/>
      <c r="C6" s="22" t="s">
        <v>21</v>
      </c>
      <c r="D6" s="22" t="s">
        <v>22</v>
      </c>
      <c r="E6" s="22" t="s">
        <v>23</v>
      </c>
      <c r="F6" s="22" t="s">
        <v>24</v>
      </c>
      <c r="G6" s="22" t="s">
        <v>25</v>
      </c>
      <c r="H6" s="20"/>
      <c r="I6" s="20"/>
    </row>
    <row r="7" customFormat="false" ht="12" hidden="false" customHeight="false" outlineLevel="0" collapsed="false">
      <c r="B7" s="20" t="s">
        <v>26</v>
      </c>
      <c r="C7" s="23" t="n">
        <v>32500500</v>
      </c>
      <c r="D7" s="23" t="n">
        <v>36900450</v>
      </c>
      <c r="E7" s="23" t="n">
        <v>41580000</v>
      </c>
      <c r="F7" s="23" t="n">
        <v>44550000</v>
      </c>
      <c r="G7" s="23" t="n">
        <v>48250000</v>
      </c>
      <c r="H7" s="20"/>
      <c r="I7" s="20"/>
    </row>
    <row r="8" customFormat="false" ht="12" hidden="false" customHeight="false" outlineLevel="0" collapsed="false">
      <c r="B8" s="20" t="s">
        <v>27</v>
      </c>
      <c r="C8" s="24" t="n">
        <v>0.09</v>
      </c>
      <c r="D8" s="24" t="n">
        <v>0.09</v>
      </c>
      <c r="E8" s="24" t="n">
        <v>0.09</v>
      </c>
      <c r="F8" s="24" t="n">
        <v>0.09</v>
      </c>
      <c r="G8" s="24" t="n">
        <v>0.09</v>
      </c>
      <c r="H8" s="20"/>
      <c r="I8" s="20"/>
    </row>
    <row r="9" customFormat="false" ht="12" hidden="false" customHeight="false" outlineLevel="0" collapsed="false">
      <c r="B9" s="20" t="s">
        <v>28</v>
      </c>
      <c r="C9" s="25" t="n">
        <f aca="false">1/(1+C8)^1</f>
        <v>0.91743119266055</v>
      </c>
      <c r="D9" s="25" t="n">
        <f aca="false">1/(1+D8)^2</f>
        <v>0.84167999326656</v>
      </c>
      <c r="E9" s="25" t="n">
        <f aca="false">1/(1+E8)^3</f>
        <v>0.772183480061064</v>
      </c>
      <c r="F9" s="25" t="n">
        <f aca="false">1/(1+F8)^4</f>
        <v>0.708425211065196</v>
      </c>
      <c r="G9" s="25" t="n">
        <f aca="false">1/(1+G8)^5</f>
        <v>0.649931386298345</v>
      </c>
      <c r="H9" s="20"/>
      <c r="I9" s="20"/>
    </row>
    <row r="10" customFormat="false" ht="12" hidden="false" customHeight="false" outlineLevel="0" collapsed="false">
      <c r="B10" s="26" t="s">
        <v>29</v>
      </c>
      <c r="C10" s="27" t="n">
        <f aca="false">C9*C7</f>
        <v>29816972.4770642</v>
      </c>
      <c r="D10" s="27" t="n">
        <f aca="false">D9*D7</f>
        <v>31058370.507533</v>
      </c>
      <c r="E10" s="27" t="n">
        <f aca="false">E9*E7</f>
        <v>32107389.1009391</v>
      </c>
      <c r="F10" s="27" t="n">
        <f aca="false">F9*F7</f>
        <v>31560343.1529545</v>
      </c>
      <c r="G10" s="27" t="n">
        <f aca="false">G9*G7</f>
        <v>31359189.3888952</v>
      </c>
      <c r="H10" s="20"/>
      <c r="I10" s="20"/>
    </row>
    <row r="11" customFormat="false" ht="12" hidden="false" customHeight="false" outlineLevel="0" collapsed="false">
      <c r="B11" s="20"/>
      <c r="C11" s="20"/>
      <c r="D11" s="20"/>
      <c r="E11" s="20"/>
      <c r="F11" s="20"/>
      <c r="G11" s="20"/>
      <c r="H11" s="20"/>
      <c r="I11" s="20"/>
    </row>
    <row r="12" customFormat="false" ht="12" hidden="false" customHeight="false" outlineLevel="0" collapsed="false">
      <c r="B12" s="20"/>
      <c r="C12" s="20"/>
      <c r="D12" s="20"/>
      <c r="E12" s="20"/>
      <c r="F12" s="20"/>
      <c r="G12" s="20"/>
      <c r="H12" s="20"/>
      <c r="I12" s="20"/>
    </row>
    <row r="13" customFormat="false" ht="12" hidden="false" customHeight="false" outlineLevel="0" collapsed="false">
      <c r="B13" s="19" t="s">
        <v>29</v>
      </c>
      <c r="C13" s="28" t="n">
        <f aca="false">SUM(C10:G10)</f>
        <v>155902264.627386</v>
      </c>
      <c r="D13" s="20"/>
      <c r="E13" s="20"/>
      <c r="F13" s="20"/>
      <c r="G13" s="20"/>
      <c r="H13" s="20"/>
      <c r="I13" s="20"/>
    </row>
    <row r="14" customFormat="false" ht="12" hidden="false" customHeight="false" outlineLevel="0" collapsed="false">
      <c r="B14" s="19"/>
      <c r="C14" s="28"/>
      <c r="D14" s="20"/>
      <c r="E14" s="20"/>
      <c r="F14" s="20"/>
      <c r="G14" s="20"/>
      <c r="H14" s="20"/>
      <c r="I14" s="20"/>
    </row>
    <row r="15" customFormat="false" ht="12" hidden="false" customHeight="false" outlineLevel="0" collapsed="false">
      <c r="B15" s="20"/>
      <c r="C15" s="20"/>
      <c r="D15" s="20"/>
      <c r="E15" s="20"/>
      <c r="F15" s="20"/>
      <c r="G15" s="20"/>
      <c r="H15" s="20"/>
      <c r="I15" s="20"/>
    </row>
    <row r="16" customFormat="false" ht="12" hidden="false" customHeight="false" outlineLevel="0" collapsed="false">
      <c r="B16" s="19" t="s">
        <v>6</v>
      </c>
      <c r="C16" s="20"/>
      <c r="D16" s="19"/>
      <c r="E16" s="19"/>
      <c r="F16" s="19"/>
      <c r="G16" s="19"/>
      <c r="H16" s="20"/>
      <c r="I16" s="20"/>
    </row>
    <row r="17" customFormat="false" ht="12" hidden="false" customHeight="false" outlineLevel="0" collapsed="false">
      <c r="B17" s="20"/>
      <c r="C17" s="20"/>
      <c r="D17" s="20"/>
      <c r="E17" s="20"/>
      <c r="F17" s="20"/>
      <c r="G17" s="20"/>
    </row>
    <row r="18" customFormat="false" ht="24.75" hidden="false" customHeight="false" outlineLevel="0" collapsed="false">
      <c r="B18" s="21"/>
      <c r="C18" s="22" t="s">
        <v>21</v>
      </c>
      <c r="D18" s="22" t="s">
        <v>22</v>
      </c>
      <c r="E18" s="22" t="s">
        <v>23</v>
      </c>
      <c r="F18" s="22" t="s">
        <v>24</v>
      </c>
      <c r="G18" s="22" t="s">
        <v>25</v>
      </c>
    </row>
    <row r="19" customFormat="false" ht="12" hidden="false" customHeight="false" outlineLevel="0" collapsed="false">
      <c r="B19" s="20" t="s">
        <v>26</v>
      </c>
      <c r="C19" s="23" t="n">
        <v>43500500</v>
      </c>
      <c r="D19" s="23" t="n">
        <v>38900450</v>
      </c>
      <c r="E19" s="23" t="n">
        <v>32580000</v>
      </c>
      <c r="F19" s="23" t="n">
        <v>29550000</v>
      </c>
      <c r="G19" s="23" t="n">
        <v>19250000</v>
      </c>
    </row>
    <row r="20" customFormat="false" ht="12" hidden="false" customHeight="false" outlineLevel="0" collapsed="false">
      <c r="B20" s="20" t="s">
        <v>27</v>
      </c>
      <c r="C20" s="24" t="n">
        <v>0.09</v>
      </c>
      <c r="D20" s="24" t="n">
        <v>0.09</v>
      </c>
      <c r="E20" s="24" t="n">
        <v>0.09</v>
      </c>
      <c r="F20" s="24" t="n">
        <v>0.09</v>
      </c>
      <c r="G20" s="24" t="n">
        <v>0.09</v>
      </c>
    </row>
    <row r="21" customFormat="false" ht="12" hidden="false" customHeight="false" outlineLevel="0" collapsed="false">
      <c r="B21" s="20" t="s">
        <v>28</v>
      </c>
      <c r="C21" s="25" t="n">
        <f aca="false">1/(1+C20)^1</f>
        <v>0.91743119266055</v>
      </c>
      <c r="D21" s="25" t="n">
        <f aca="false">1/(1+D20)^2</f>
        <v>0.84167999326656</v>
      </c>
      <c r="E21" s="25" t="n">
        <f aca="false">1/(1+E20)^3</f>
        <v>0.772183480061064</v>
      </c>
      <c r="F21" s="25" t="n">
        <f aca="false">1/(1+F20)^4</f>
        <v>0.708425211065196</v>
      </c>
      <c r="G21" s="25" t="n">
        <f aca="false">1/(1+G20)^5</f>
        <v>0.649931386298345</v>
      </c>
    </row>
    <row r="22" customFormat="false" ht="12" hidden="false" customHeight="false" outlineLevel="0" collapsed="false">
      <c r="B22" s="26" t="s">
        <v>29</v>
      </c>
      <c r="C22" s="27" t="n">
        <f aca="false">C21*C19</f>
        <v>39908715.5963303</v>
      </c>
      <c r="D22" s="27" t="n">
        <f aca="false">D21*D19</f>
        <v>32741730.4940662</v>
      </c>
      <c r="E22" s="27" t="n">
        <f aca="false">E21*E19</f>
        <v>25157737.7803895</v>
      </c>
      <c r="F22" s="27" t="n">
        <f aca="false">F21*F19</f>
        <v>20933964.9869766</v>
      </c>
      <c r="G22" s="27" t="n">
        <f aca="false">G21*G19</f>
        <v>12511179.1862431</v>
      </c>
    </row>
    <row r="23" customFormat="false" ht="12" hidden="false" customHeight="false" outlineLevel="0" collapsed="false">
      <c r="B23" s="20"/>
      <c r="C23" s="20"/>
      <c r="D23" s="20"/>
      <c r="E23" s="20"/>
      <c r="F23" s="20"/>
      <c r="G23" s="20"/>
    </row>
    <row r="24" customFormat="false" ht="12" hidden="false" customHeight="false" outlineLevel="0" collapsed="false">
      <c r="B24" s="20"/>
      <c r="C24" s="20"/>
      <c r="D24" s="20"/>
      <c r="E24" s="20"/>
      <c r="F24" s="20"/>
      <c r="G24" s="20"/>
    </row>
    <row r="25" customFormat="false" ht="12" hidden="false" customHeight="false" outlineLevel="0" collapsed="false">
      <c r="B25" s="19" t="s">
        <v>29</v>
      </c>
      <c r="C25" s="28" t="n">
        <f aca="false">SUM(C22:G22)</f>
        <v>131253328.044006</v>
      </c>
      <c r="D25" s="20"/>
      <c r="E25" s="20"/>
      <c r="F25" s="20"/>
      <c r="G2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2015-12-26T17:11:50Z</dcterms:created>
  <dc:creator>NewPC</dc:creator>
  <dc:description/>
  <dc:language>en-US</dc:language>
  <cp:lastModifiedBy/>
  <dcterms:modified xsi:type="dcterms:W3CDTF">2023-09-11T23:33:17Z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