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1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<sst xmlns="http://schemas.openxmlformats.org/spreadsheetml/2006/main" count="259" uniqueCount="171">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</sst>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6" sqref="D16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9" t="s">
        <v>50</v>
      </c>
      <c r="B10" s="99"/>
      <c r="C10" s="9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2" t="s">
        <v>53</v>
      </c>
      <c r="B11" s="12" t="s">
        <v>11</v>
      </c>
      <c r="C11" s="30" t="s">
        <v>20</v>
      </c>
      <c r="D11" s="39">
        <v>50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0.30674846625766872</v>
      </c>
      <c r="I11" s="16" t="s">
        <v>8</v>
      </c>
      <c r="J11" s="41">
        <f>D23/8</f>
        <v>20.375</v>
      </c>
      <c r="P11" s="5"/>
    </row>
    <row r="12" spans="1:17" s="4" customFormat="1" ht="30" customHeight="1" x14ac:dyDescent="0.25">
      <c r="A12" s="102"/>
      <c r="B12" s="10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3.0674846625766871E-2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2"/>
      <c r="B13" s="10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3.0674846625766871E-2</v>
      </c>
      <c r="I13" s="17" t="s">
        <v>12</v>
      </c>
      <c r="J13" s="42">
        <f>SUM(J11:J12)</f>
        <v>30.375</v>
      </c>
      <c r="P13" s="5"/>
    </row>
    <row r="14" spans="1:17" s="4" customFormat="1" ht="30" customHeight="1" x14ac:dyDescent="0.25">
      <c r="A14" s="102"/>
      <c r="B14" s="100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3.0674846625766871E-2</v>
      </c>
      <c r="I14" s="16" t="s">
        <v>14</v>
      </c>
      <c r="J14" s="43">
        <f>J13*13000</f>
        <v>394875</v>
      </c>
      <c r="Q14" s="5"/>
    </row>
    <row r="15" spans="1:17" s="4" customFormat="1" x14ac:dyDescent="0.25">
      <c r="A15" s="102"/>
      <c r="B15" s="100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3.0674846625766871E-2</v>
      </c>
      <c r="I15" s="16"/>
      <c r="J15" s="41"/>
      <c r="Q15" s="5"/>
    </row>
    <row r="16" spans="1:17" s="4" customFormat="1" ht="25.5" x14ac:dyDescent="0.25">
      <c r="A16" s="102"/>
      <c r="B16" s="10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1.2269938650306749E-2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2"/>
      <c r="B17" s="10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3.0674846625766871E-2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2"/>
      <c r="B18" s="10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9.202453987730061E-2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2"/>
      <c r="B19" s="100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3.0674846625766871E-2</v>
      </c>
      <c r="Q19" s="5"/>
    </row>
    <row r="20" spans="1:17" s="4" customFormat="1" x14ac:dyDescent="0.25">
      <c r="A20" s="10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0.14723926380368099</v>
      </c>
      <c r="Q20" s="5"/>
    </row>
    <row r="21" spans="1:17" s="4" customFormat="1" x14ac:dyDescent="0.25">
      <c r="A21" s="102"/>
      <c r="B21" s="10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0.21472392638036811</v>
      </c>
      <c r="Q21" s="5"/>
    </row>
    <row r="22" spans="1:17" s="4" customFormat="1" x14ac:dyDescent="0.25">
      <c r="A22" s="102"/>
      <c r="B22" s="10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4.2944785276073622E-2</v>
      </c>
      <c r="Q22" s="5"/>
    </row>
    <row r="23" spans="1:17" s="4" customFormat="1" x14ac:dyDescent="0.25">
      <c r="A23" s="102"/>
      <c r="B23" s="9"/>
      <c r="C23" s="9" t="s">
        <v>48</v>
      </c>
      <c r="D23" s="39">
        <f t="array" ref="D23">SUM(ROUND(D11:D22,0))</f>
        <v>163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1" t="s">
        <v>0</v>
      </c>
      <c r="B24" s="10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1"/>
      <c r="B25" s="10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1"/>
      <c r="B26" s="10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6" t="s">
        <v>65</v>
      </c>
      <c r="D6" s="107"/>
      <c r="E6" s="107"/>
      <c r="F6" s="107"/>
      <c r="G6" s="107"/>
      <c r="H6" s="108"/>
      <c r="I6" s="105" t="s">
        <v>55</v>
      </c>
      <c r="J6" s="105"/>
      <c r="K6" s="105"/>
      <c r="L6" s="105"/>
      <c r="M6" s="105"/>
      <c r="N6" s="105"/>
    </row>
    <row r="7" spans="1:15" x14ac:dyDescent="0.25">
      <c r="A7" s="45"/>
      <c r="B7" s="60" t="s">
        <v>74</v>
      </c>
      <c r="C7" s="105" t="s">
        <v>66</v>
      </c>
      <c r="D7" s="105"/>
      <c r="E7" s="105" t="s">
        <v>67</v>
      </c>
      <c r="F7" s="105"/>
      <c r="G7" s="105" t="s">
        <v>68</v>
      </c>
      <c r="H7" s="105"/>
      <c r="I7" s="105" t="s">
        <v>66</v>
      </c>
      <c r="J7" s="105"/>
      <c r="K7" s="105" t="s">
        <v>55</v>
      </c>
      <c r="L7" s="105"/>
      <c r="M7" s="105" t="s">
        <v>69</v>
      </c>
      <c r="N7" s="10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I24" sqref="I24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50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162</v>
      </c>
    </row>
    <row r="10" spans="1:13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162</v>
      </c>
    </row>
    <row r="11" spans="1:13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1" s="74">
        <f>Оценка!D14</f>
        <v>5</v>
      </c>
      <c r="H11" s="73">
        <v>5</v>
      </c>
      <c r="I11" s="73" t="s">
        <v>162</v>
      </c>
    </row>
    <row r="12" spans="1:13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5</v>
      </c>
      <c r="H12" s="73">
        <v>5</v>
      </c>
      <c r="I12" s="73" t="s">
        <v>162</v>
      </c>
    </row>
    <row r="13" spans="1:13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162</v>
      </c>
    </row>
    <row r="16" spans="1:13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162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19" s="74">
        <f>Оценка!D26</f>
        <v>32</v>
      </c>
      <c r="H19" s="73">
        <v>33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0" s="97">
        <f>Оценка!D24</f>
        <v>8</v>
      </c>
      <c r="H20" s="96">
        <v>30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1" s="93">
        <f>Оценка!D25</f>
        <v>40</v>
      </c>
      <c r="H21" s="92">
        <v>30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2" s="74">
        <f>Оценка!D19</f>
        <v>5</v>
      </c>
      <c r="H22" s="92">
        <v>30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Тестировщик1[100 %]</v>
      </c>
      <c r="G23" s="74">
        <v>30</v>
      </c>
      <c r="H23" s="73">
        <v>100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2020-04-22T09:14:55Z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