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N~1\AppData\Local\Temp\scp15162\root\project\bashscript-collection\macroview\splunk-conf-extraction\"/>
    </mc:Choice>
  </mc:AlternateContent>
  <xr:revisionPtr revIDLastSave="0" documentId="13_ncr:1_{7A36A7EC-EDA6-47C5-97DA-6B87B2C05E45}" xr6:coauthVersionLast="36" xr6:coauthVersionMax="36" xr10:uidLastSave="{00000000-0000-0000-0000-000000000000}"/>
  <bookViews>
    <workbookView xWindow="0" yWindow="0" windowWidth="15345" windowHeight="4920" activeTab="2" xr2:uid="{00000000-000D-0000-FFFF-FFFF00000000}"/>
  </bookViews>
  <sheets>
    <sheet name="Guide" sheetId="5" r:id="rId1"/>
    <sheet name="Script Generated Result" sheetId="1" r:id="rId2"/>
    <sheet name="Validation" sheetId="2" r:id="rId3"/>
    <sheet name="Manual Checking" sheetId="4" r:id="rId4"/>
  </sheets>
  <definedNames>
    <definedName name="_xlnm._FilterDatabase" localSheetId="1" hidden="1">'Script Generated Result'!$A$1:$C$49</definedName>
    <definedName name="_xlnm._FilterDatabase" localSheetId="2" hidden="1">Validation!$G$27:$H$27</definedName>
  </definedNames>
  <calcPr calcId="191029"/>
</workbook>
</file>

<file path=xl/calcChain.xml><?xml version="1.0" encoding="utf-8"?>
<calcChain xmlns="http://schemas.openxmlformats.org/spreadsheetml/2006/main">
  <c r="D26" i="2" l="1"/>
  <c r="D27" i="2"/>
  <c r="D28" i="2"/>
  <c r="E29" i="2"/>
  <c r="D30" i="2"/>
  <c r="D31" i="2"/>
  <c r="D32" i="2"/>
  <c r="D33" i="2"/>
  <c r="E33" i="2" s="1"/>
  <c r="D35" i="2"/>
  <c r="D36" i="2"/>
  <c r="D37" i="2"/>
  <c r="E37" i="2" s="1"/>
  <c r="D38" i="2"/>
  <c r="D39" i="2"/>
  <c r="D40" i="2"/>
  <c r="D41" i="2"/>
  <c r="E41" i="2" s="1"/>
  <c r="D42" i="2"/>
  <c r="D43" i="2"/>
  <c r="D44" i="2"/>
  <c r="D45" i="2"/>
  <c r="E45" i="2" s="1"/>
  <c r="D46" i="2"/>
  <c r="D47" i="2"/>
  <c r="D48" i="2"/>
  <c r="D49" i="2"/>
  <c r="E49" i="2" s="1"/>
  <c r="D50" i="2"/>
  <c r="D51" i="2"/>
  <c r="D52" i="2"/>
  <c r="D53" i="2"/>
  <c r="E53" i="2" s="1"/>
  <c r="D54" i="2"/>
  <c r="D55" i="2"/>
  <c r="D56" i="2"/>
  <c r="D57" i="2"/>
  <c r="E57" i="2" s="1"/>
  <c r="D58" i="2"/>
  <c r="D59" i="2"/>
  <c r="D60" i="2"/>
  <c r="D61" i="2"/>
  <c r="E61" i="2" s="1"/>
  <c r="D62" i="2"/>
  <c r="D63" i="2"/>
  <c r="D64" i="2"/>
  <c r="D65" i="2"/>
  <c r="E65" i="2" s="1"/>
  <c r="D66" i="2"/>
  <c r="D67" i="2"/>
  <c r="D68" i="2"/>
  <c r="D69" i="2"/>
  <c r="E69" i="2" s="1"/>
  <c r="D70" i="2"/>
  <c r="D71" i="2"/>
  <c r="D72" i="2"/>
  <c r="E73" i="2"/>
  <c r="D7" i="2"/>
  <c r="D8" i="2"/>
  <c r="D9" i="2"/>
  <c r="D10" i="2"/>
  <c r="E10" i="2" s="1"/>
  <c r="J10" i="2" s="1"/>
  <c r="D11" i="2"/>
  <c r="D12" i="2"/>
  <c r="D13" i="2"/>
  <c r="D14" i="2"/>
  <c r="E14" i="2" s="1"/>
  <c r="J14" i="2" s="1"/>
  <c r="D15" i="2"/>
  <c r="D16" i="2"/>
  <c r="D17" i="2"/>
  <c r="D18" i="2"/>
  <c r="E18" i="2" s="1"/>
  <c r="J18" i="2" s="1"/>
  <c r="D19" i="2"/>
  <c r="D20" i="2"/>
  <c r="D21" i="2"/>
  <c r="D22" i="2"/>
  <c r="E22" i="2" s="1"/>
  <c r="J22" i="2" s="1"/>
  <c r="D23" i="2"/>
  <c r="D24" i="2"/>
  <c r="D25" i="2"/>
  <c r="D6" i="2"/>
  <c r="E6" i="2" s="1"/>
  <c r="J6" i="2" s="1"/>
  <c r="D5" i="2"/>
  <c r="E5" i="2" s="1"/>
  <c r="J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5" i="2"/>
  <c r="J7" i="2"/>
  <c r="J19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J58" i="2" s="1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J74" i="2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5" i="2"/>
  <c r="E7" i="2"/>
  <c r="E8" i="2"/>
  <c r="J8" i="2" s="1"/>
  <c r="E9" i="2"/>
  <c r="J9" i="2" s="1"/>
  <c r="E11" i="2"/>
  <c r="J11" i="2" s="1"/>
  <c r="E12" i="2"/>
  <c r="J12" i="2" s="1"/>
  <c r="E13" i="2"/>
  <c r="J13" i="2" s="1"/>
  <c r="E15" i="2"/>
  <c r="E16" i="2"/>
  <c r="J16" i="2" s="1"/>
  <c r="E17" i="2"/>
  <c r="J17" i="2" s="1"/>
  <c r="E19" i="2"/>
  <c r="E20" i="2"/>
  <c r="J20" i="2" s="1"/>
  <c r="E21" i="2"/>
  <c r="J21" i="2" s="1"/>
  <c r="E23" i="2"/>
  <c r="J23" i="2" s="1"/>
  <c r="E24" i="2"/>
  <c r="J24" i="2" s="1"/>
  <c r="E25" i="2"/>
  <c r="J25" i="2" s="1"/>
  <c r="E26" i="2"/>
  <c r="J26" i="2" s="1"/>
  <c r="E27" i="2"/>
  <c r="J27" i="2" s="1"/>
  <c r="E28" i="2"/>
  <c r="J28" i="2" s="1"/>
  <c r="E30" i="2"/>
  <c r="J30" i="2" s="1"/>
  <c r="E31" i="2"/>
  <c r="J31" i="2" s="1"/>
  <c r="E32" i="2"/>
  <c r="J32" i="2" s="1"/>
  <c r="E34" i="2"/>
  <c r="J34" i="2" s="1"/>
  <c r="E35" i="2"/>
  <c r="J35" i="2" s="1"/>
  <c r="E36" i="2"/>
  <c r="J36" i="2" s="1"/>
  <c r="E38" i="2"/>
  <c r="J38" i="2" s="1"/>
  <c r="E39" i="2"/>
  <c r="J39" i="2" s="1"/>
  <c r="E40" i="2"/>
  <c r="J40" i="2" s="1"/>
  <c r="E42" i="2"/>
  <c r="J42" i="2" s="1"/>
  <c r="E43" i="2"/>
  <c r="J43" i="2" s="1"/>
  <c r="E44" i="2"/>
  <c r="J44" i="2" s="1"/>
  <c r="E46" i="2"/>
  <c r="J46" i="2" s="1"/>
  <c r="E47" i="2"/>
  <c r="J47" i="2" s="1"/>
  <c r="E48" i="2"/>
  <c r="J48" i="2" s="1"/>
  <c r="E50" i="2"/>
  <c r="J50" i="2" s="1"/>
  <c r="E51" i="2"/>
  <c r="J51" i="2" s="1"/>
  <c r="E52" i="2"/>
  <c r="J52" i="2" s="1"/>
  <c r="E54" i="2"/>
  <c r="J54" i="2" s="1"/>
  <c r="E55" i="2"/>
  <c r="J55" i="2" s="1"/>
  <c r="E56" i="2"/>
  <c r="J56" i="2" s="1"/>
  <c r="E58" i="2"/>
  <c r="E59" i="2"/>
  <c r="J59" i="2" s="1"/>
  <c r="E60" i="2"/>
  <c r="J60" i="2" s="1"/>
  <c r="E62" i="2"/>
  <c r="J62" i="2" s="1"/>
  <c r="E63" i="2"/>
  <c r="J63" i="2" s="1"/>
  <c r="E64" i="2"/>
  <c r="J64" i="2" s="1"/>
  <c r="E66" i="2"/>
  <c r="J66" i="2" s="1"/>
  <c r="E67" i="2"/>
  <c r="J67" i="2" s="1"/>
  <c r="E68" i="2"/>
  <c r="J68" i="2" s="1"/>
  <c r="E70" i="2"/>
  <c r="J70" i="2" s="1"/>
  <c r="E71" i="2"/>
  <c r="J71" i="2" s="1"/>
  <c r="E72" i="2"/>
  <c r="J72" i="2" s="1"/>
  <c r="J73" i="2" l="1"/>
  <c r="J69" i="2"/>
  <c r="J65" i="2"/>
  <c r="J61" i="2"/>
  <c r="J57" i="2"/>
  <c r="J53" i="2"/>
  <c r="J49" i="2"/>
  <c r="J45" i="2"/>
  <c r="J41" i="2"/>
  <c r="J37" i="2"/>
  <c r="J33" i="2"/>
  <c r="J29" i="2"/>
  <c r="J15" i="2"/>
</calcChain>
</file>

<file path=xl/sharedStrings.xml><?xml version="1.0" encoding="utf-8"?>
<sst xmlns="http://schemas.openxmlformats.org/spreadsheetml/2006/main" count="284" uniqueCount="158">
  <si>
    <t>section.name</t>
  </si>
  <si>
    <t>action.correlationsearch.enabled</t>
  </si>
  <si>
    <t>action.correlationsearch.label</t>
  </si>
  <si>
    <t>action.customsearchbuilder.enabled</t>
  </si>
  <si>
    <t>action.customsearchbuilder.spec</t>
  </si>
  <si>
    <t>action.email</t>
  </si>
  <si>
    <t>action.email.to</t>
  </si>
  <si>
    <t>action.notable.param.verbose</t>
  </si>
  <si>
    <t>alert.suppress</t>
  </si>
  <si>
    <t>alert.track</t>
  </si>
  <si>
    <t>counttype</t>
  </si>
  <si>
    <t>cron_schedule</t>
  </si>
  <si>
    <t>description</t>
  </si>
  <si>
    <t>disabled</t>
  </si>
  <si>
    <t>dispatch.earliest_time</t>
  </si>
  <si>
    <t>dispatch.latest_time</t>
  </si>
  <si>
    <t>dispatch.rt_backfill</t>
  </si>
  <si>
    <t>enablesched</t>
  </si>
  <si>
    <t>quantity</t>
  </si>
  <si>
    <t>relation</t>
  </si>
  <si>
    <t>request.ui_dispatch_app</t>
  </si>
  <si>
    <t>search</t>
  </si>
  <si>
    <t>action.email.include.results_link</t>
  </si>
  <si>
    <t>action.email.include.view_link</t>
  </si>
  <si>
    <t>action.email.message.alert</t>
  </si>
  <si>
    <t>action.email.subject</t>
  </si>
  <si>
    <t>action.keyindicator.invert</t>
  </si>
  <si>
    <t>action.makestreams.param.verbose</t>
  </si>
  <si>
    <t>action.nbtstat.param.verbose</t>
  </si>
  <si>
    <t>action.notable</t>
  </si>
  <si>
    <t>action.notable.param.drilldown_name</t>
  </si>
  <si>
    <t>action.notable.param.drilldown_search</t>
  </si>
  <si>
    <t>action.notable.param.extract_assets</t>
  </si>
  <si>
    <t>action.notable.param.extract_identities</t>
  </si>
  <si>
    <t>action.notable.param.rule_description</t>
  </si>
  <si>
    <t>action.notable.param.rule_title</t>
  </si>
  <si>
    <t>action.notable.param.security_domain</t>
  </si>
  <si>
    <t>action.notable.param.severity</t>
  </si>
  <si>
    <t>action.nslookup.param.verbose</t>
  </si>
  <si>
    <t>action.ping.param.verbose</t>
  </si>
  <si>
    <t>action.risk</t>
  </si>
  <si>
    <t>action.risk.param._risk_object</t>
  </si>
  <si>
    <t>action.risk.param._risk_object_type</t>
  </si>
  <si>
    <t>action.risk.param._risk_score</t>
  </si>
  <si>
    <t>action.risk.param.verbose</t>
  </si>
  <si>
    <t>action.send2uba.param.verbose</t>
  </si>
  <si>
    <t>action.threat_add.param.verbose</t>
  </si>
  <si>
    <t>alert.suppress.fields</t>
  </si>
  <si>
    <t>alert.suppress.period</t>
  </si>
  <si>
    <t>['Threat - Testing Rule for app permission - Rule']</t>
  </si>
  <si>
    <t>Testing Rule for app permission</t>
  </si>
  <si>
    <t>{}</t>
  </si>
  <si>
    <t>cyrus_tam@macroview.com</t>
  </si>
  <si>
    <t>number of events</t>
  </si>
  <si>
    <t>*/10 1-create-csv-with-header.py 2-write-section-to-csv.py billyLocalsavedsearches.conf contents.txt master-section-collection result.csv searchLocalsavedsearches.conf single-section.conf splunk-conf-extraction splunk-conf-extraction20190906.py splunk-conf-extraction.py splunkEnterpriseSecuritySuiteDefaultsavedsearches.conf 1-create-csv-with-header.py 2-write-section-to-csv.py billyLocalsavedsearches.conf contents.txt master-section-collection result.csv searchLocalsavedsearches.conf single-section.conf splunk-conf-extraction splunk-conf-extraction20190906.py splunk-conf-extraction.py splunkEnterpriseSecuritySuiteDefaultsavedsearches.conf 1-create-csv-with-header.py 2-write-section-to-csv.py billyLocalsavedsearches.conf contents.txt master-section-collection result.csv searchLocalsavedsearches.conf single-section.conf splunk-conf-extraction splunk-conf-extraction20190906.py splunk-conf-extraction.py splunkEnterpriseSecuritySuiteDefaultsavedsearches.conf 1-create-csv-with-header.py 2-write-section-to-csv.py billyLocalsavedsearches.conf contents.txt master-section-collection result.csv searchLocalsavedsearches.conf single-section.conf splunk-conf-extraction splunk-conf-extraction20190906.py splunk-conf-extraction.py splunkEnterpriseSecuritySuiteDefaultsavedsearches.conf</t>
  </si>
  <si>
    <t>Testing Testing</t>
  </si>
  <si>
    <t>-1h</t>
  </si>
  <si>
    <t>now</t>
  </si>
  <si>
    <t>greater than</t>
  </si>
  <si>
    <t>SplunkEnterpriseSecuritySuite</t>
  </si>
  <si>
    <t>index=*</t>
  </si>
  <si>
    <t>['Threat - Detect DNS Tunneling Activity by Entropy Score - Rule']</t>
  </si>
  <si>
    <t>Detect DNS Tunneling Activity by Entropy Score</t>
  </si>
  <si>
    <t>cyrus_tam@macroview.com,yul_fine@macroview.com</t>
  </si>
  <si>
    <t>*/5 1-create-csv-with-header.py 2-write-section-to-csv.py billyLocalsavedsearches.conf contents.txt master-section-collection result.csv searchLocalsavedsearches.conf single-section.conf splunk-conf-extraction splunk-conf-extraction20190906.py splunk-conf-extraction.py splunkEnterpriseSecuritySuiteDefaultsavedsearches.conf 1-create-csv-with-header.py 2-write-section-to-csv.py billyLocalsavedsearches.conf contents.txt master-section-collection result.csv searchLocalsavedsearches.conf single-section.conf splunk-conf-extraction splunk-conf-extraction20190906.py splunk-conf-extraction.py splunkEnterpriseSecuritySuiteDefaultsavedsearches.conf 1-create-csv-with-header.py 2-write-section-to-csv.py billyLocalsavedsearches.conf contents.txt master-section-collection result.csv searchLocalsavedsearches.conf single-section.conf splunk-conf-extraction splunk-conf-extraction20190906.py splunk-conf-extraction.py splunkEnterpriseSecuritySuiteDefaultsavedsearches.conf 1-create-csv-with-header.py 2-write-section-to-csv.py billyLocalsavedsearches.conf contents.txt master-section-collection result.csv searchLocalsavedsearches.conf single-section.conf splunk-conf-extraction splunk-conf-extraction20190906.py splunk-conf-extraction.py splunkEnterpriseSecuritySuiteDefaultsavedsearches.conf</t>
  </si>
  <si>
    <t>Discovers DNS Tunneling Activity and there may be abnormal connection related to Ransomware /Malware Activity.</t>
  </si>
  <si>
    <t>-10m</t>
  </si>
  <si>
    <t>| from datamodel:"Network_Resolution"."DNS" | stats values(query) as query by _time ,src | where query!="unknown" | `ut_shannon(query)` | rename ut_shannon as Entropy_score | where Entropy_score &gt; 4.5 | dedup query | sort - _time | eval _time = strftime(_time,"%Y-%m-%d %H:%m:%S")</t>
  </si>
  <si>
    <t>The alert condition for '$name$' was triggered.Time : $result._time$Host : $result.src$Query : $result.query$Entropy Score : $result.Entropy_score$Severity : HighMacroview SOC</t>
  </si>
  <si>
    <t>Detect DNS Tunneling Activity by Entropy Score by host : $result.src$</t>
  </si>
  <si>
    <t>Search DNS log by host $src$</t>
  </si>
  <si>
    <t>| from datamodel:"Network_Resolution"."DNS" | where src = $src$</t>
  </si>
  <si>
    <t>["src","dest","dvc","orig_host"]</t>
  </si>
  <si>
    <t>["src_user","user"]</t>
  </si>
  <si>
    <t>Detect DNS Tunneling Activity by Entropy Score by host : $src$</t>
  </si>
  <si>
    <t>network</t>
  </si>
  <si>
    <t>high</t>
  </si>
  <si>
    <t>src</t>
  </si>
  <si>
    <t>system</t>
  </si>
  <si>
    <t>query,src,dest</t>
  </si>
  <si>
    <t>3600s</t>
  </si>
  <si>
    <t>[Threat - Testing Rule for app permission - Rule]</t>
  </si>
  <si>
    <t>action.correlationsearch.enabled = 1</t>
  </si>
  <si>
    <t>action.correlationsearch.label = Testing Rule for app permission</t>
  </si>
  <si>
    <t>action.customsearchbuilder.enabled = false</t>
  </si>
  <si>
    <t>action.customsearchbuilder.spec = {}</t>
  </si>
  <si>
    <t>action.email = 1</t>
  </si>
  <si>
    <t>action.email.to = cyrus_tam@macroview.com</t>
  </si>
  <si>
    <t>action.notable.param.verbose = 0</t>
  </si>
  <si>
    <t>alert.suppress = 0</t>
  </si>
  <si>
    <t>alert.track = 1</t>
  </si>
  <si>
    <t>counttype = number of events</t>
  </si>
  <si>
    <t>cron_schedule = */10 * * * *</t>
  </si>
  <si>
    <t>description = Testing Testing</t>
  </si>
  <si>
    <t>disabled = 1</t>
  </si>
  <si>
    <t>dispatch.earliest_time = -1h</t>
  </si>
  <si>
    <t>dispatch.latest_time = now</t>
  </si>
  <si>
    <t>dispatch.rt_backfill = 1</t>
  </si>
  <si>
    <t>enableSched = 1</t>
  </si>
  <si>
    <t>quantity = 0</t>
  </si>
  <si>
    <t>relation = greater than</t>
  </si>
  <si>
    <t>request.ui_dispatch_app = SplunkEnterpriseSecuritySuite</t>
  </si>
  <si>
    <t>search = index=*</t>
  </si>
  <si>
    <t>[Threat - Detect DNS Tunneling Activity by Entropy Score - Rule]</t>
  </si>
  <si>
    <t>action.correlationsearch.label = Detect DNS Tunneling Activity by Entropy Score</t>
  </si>
  <si>
    <t>action.email.include.results_link = 0</t>
  </si>
  <si>
    <t>action.email.include.view_link = 0</t>
  </si>
  <si>
    <t>action.email.message.alert = The alert condition for '$name$' was triggered.Time     : $result._time$Host     : $result.src$Query   : $result.query$Entropy Score : $result.Entropy_score$Severity : HighMacroview SOC</t>
  </si>
  <si>
    <t>action.email.subject = Detect DNS Tunneling Activity by Entropy Score by host : $result.src$</t>
  </si>
  <si>
    <t>action.email.to = cyrus_tam@macroview.com,yul_fine@macroview.com</t>
  </si>
  <si>
    <t>action.keyindicator.invert = 0</t>
  </si>
  <si>
    <t>action.makestreams.param.verbose = 0</t>
  </si>
  <si>
    <t>action.nbtstat.param.verbose = 0</t>
  </si>
  <si>
    <t>action.notable = 1</t>
  </si>
  <si>
    <t>action.notable.param.drilldown_name = Search DNS log by host $src$</t>
  </si>
  <si>
    <t>action.notable.param.drilldown_search = | from datamodel:"Network_Resolution"."DNS"  | where src = $src$</t>
  </si>
  <si>
    <t>action.notable.param.extract_assets = ["src","dest","dvc","orig_host"]</t>
  </si>
  <si>
    <t>action.notable.param.extract_identities = ["src_user","user"]</t>
  </si>
  <si>
    <t>action.notable.param.rule_description = Discovers DNS Tunneling Activity and there may be abnormal connection related to Ransomware /Malware Activity.</t>
  </si>
  <si>
    <t>action.notable.param.rule_title = Detect DNS Tunneling Activity by Entropy Score by host : $src$</t>
  </si>
  <si>
    <t>action.notable.param.security_domain = network</t>
  </si>
  <si>
    <t>action.notable.param.severity = high</t>
  </si>
  <si>
    <t>action.nslookup.param.verbose = 0</t>
  </si>
  <si>
    <t>action.ping.param.verbose = 0</t>
  </si>
  <si>
    <t>action.risk = 1</t>
  </si>
  <si>
    <t>action.risk.param._risk_object = src</t>
  </si>
  <si>
    <t>action.risk.param._risk_object_type = system</t>
  </si>
  <si>
    <t>action.risk.param._risk_score = 5</t>
  </si>
  <si>
    <t>action.risk.param.verbose = 0</t>
  </si>
  <si>
    <t>action.send2uba.param.verbose = 0</t>
  </si>
  <si>
    <t>action.threat_add.param.verbose = 0</t>
  </si>
  <si>
    <t>alert.suppress = 1</t>
  </si>
  <si>
    <t>alert.suppress.fields = query,src,dest</t>
  </si>
  <si>
    <t>alert.suppress.period = 3600s</t>
  </si>
  <si>
    <t>cron_schedule = */5 * * * *</t>
  </si>
  <si>
    <t>description = Discovers DNS Tunneling Activity and there may be abnormal connection related to Ransomware /Malware Activity.</t>
  </si>
  <si>
    <t>dispatch.earliest_time = -10m</t>
  </si>
  <si>
    <t>quantity = 1</t>
  </si>
  <si>
    <t>search = | from datamodel:"Network_Resolution"."DNS" | stats  values(query) as query by _time ,src | where query!="unknown" | `ut_shannon(query)` | rename ut_shannon as Entropy_score | where Entropy_score &gt; 4.5 | dedup query | sort - _time | eval _time = strftime(_time,"%Y-%m-%d %H:%m:%S")</t>
  </si>
  <si>
    <t>| from datamodel:"Network_Resolution"."DNS"  | where src = $src$</t>
  </si>
  <si>
    <t>The alert condition for '$name$' was triggered.Time     : $result._time$Host     : $result.src$Quer</t>
  </si>
  <si>
    <t>Result (Script)</t>
  </si>
  <si>
    <t>Result (Manual)</t>
  </si>
  <si>
    <t>How to use</t>
  </si>
  <si>
    <t>1. copy script generated result into sheet "Script Generated Result" to extract header and values into separate columns</t>
  </si>
  <si>
    <t>2. transpose results in result.csv and copy to "Validation"  sheet to extract header and values into separate columns</t>
  </si>
  <si>
    <t>3. set conditional formatting to ensure headers are identical (row C and F)</t>
  </si>
  <si>
    <t>4. set conditional formatting to ensure values are identical (row D and G)</t>
  </si>
  <si>
    <t>5. check manually to see if there are any odd values, sometimes conditional formatting doesn't work</t>
  </si>
  <si>
    <t>IFERROR(LEFT(A5,SEARCH("=",A5 )-2),"")</t>
  </si>
  <si>
    <t>IFERROR(MID(A5,SEARCH("=",A5)+2,99), "")</t>
  </si>
  <si>
    <t>Char Count</t>
  </si>
  <si>
    <t>Same Char Count?</t>
  </si>
  <si>
    <t>Note</t>
  </si>
  <si>
    <t>Special character *</t>
  </si>
  <si>
    <t>Ok</t>
  </si>
  <si>
    <t>The alert condition for '$name$' was triggered.Time     : $result._time$Host     : $result.src$Query   : $result.query$Entropy Score : $result.Entropy_score$Severity : HighMacroview SOC</t>
  </si>
  <si>
    <t>| from datamodel:"Network_Resolution"."DNS" | stats  values(query) as query by _time ,src | where query!="unknown" | `ut_shannon(query)` | rename ut_shannon as Entropy_score | where Entropy_score &gt; 4.5 | dedup query | sort - _time | eval _time = strftime(_time,"%Y-%m-%d %H:%m:%S")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</si>
</sst>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3690-779D-46C8-9D90-71F7554F9BC2}">
  <dimension ref="A1:A6"/>
  <sheetViews>
    <sheetView workbookViewId="0">
      <selection activeCell="A7" sqref="A7"/>
    </sheetView>
  </sheetViews>
  <sheetFormatPr defaultRowHeight="15" x14ac:dyDescent="0.25"/>
  <cols>
    <col min="1" max="1" width="61.7109375" bestFit="1" customWidth="1"/>
  </cols>
  <sheetData>
    <row r="1" spans="1:1" x14ac:dyDescent="0.25">
      <c r="A1" t="s">
        <v>143</v>
      </c>
    </row>
    <row r="2" spans="1:1" x14ac:dyDescent="0.25">
      <c r="A2" t="s">
        <v>144</v>
      </c>
    </row>
    <row r="3" spans="1:1" x14ac:dyDescent="0.25">
      <c r="A3" t="s">
        <v>145</v>
      </c>
    </row>
    <row r="4" spans="1:1" x14ac:dyDescent="0.25">
      <c r="A4" t="s">
        <v>146</v>
      </c>
    </row>
    <row r="5" spans="1:1" x14ac:dyDescent="0.25">
      <c r="A5" t="s">
        <v>147</v>
      </c>
    </row>
    <row r="6" spans="1:1" x14ac:dyDescent="0.25">
      <c r="A6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49"/>
  <sheetViews>
    <sheetView zoomScaleNormal="100" workbookViewId="0">
      <selection activeCell="D6" sqref="D6"/>
    </sheetView>
  </sheetViews>
  <sheetFormatPr defaultColWidth="35.7109375" defaultRowHeight="15" x14ac:dyDescent="0.25"/>
  <cols>
    <col min="1" max="1" width="35.7109375" style="1"/>
    <col min="2" max="2" width="0" style="1" hidden="1" customWidth="1"/>
    <col min="3" max="16384" width="35.7109375" style="1"/>
  </cols>
  <sheetData>
    <row r="1" spans="1:3" x14ac:dyDescent="0.25">
      <c r="A1" s="2" t="s">
        <v>0</v>
      </c>
      <c r="B1" s="2" t="s">
        <v>49</v>
      </c>
      <c r="C1" s="2" t="s">
        <v>61</v>
      </c>
    </row>
    <row r="2" spans="1:3" x14ac:dyDescent="0.25">
      <c r="A2" s="2" t="s">
        <v>1</v>
      </c>
      <c r="B2" s="2">
        <v>1</v>
      </c>
      <c r="C2" s="2">
        <v>1</v>
      </c>
    </row>
    <row r="3" spans="1:3" x14ac:dyDescent="0.25">
      <c r="A3" s="2" t="s">
        <v>2</v>
      </c>
      <c r="B3" s="2" t="s">
        <v>50</v>
      </c>
      <c r="C3" s="2" t="s">
        <v>62</v>
      </c>
    </row>
    <row r="4" spans="1:3" hidden="1" x14ac:dyDescent="0.25">
      <c r="A4" s="2" t="s">
        <v>3</v>
      </c>
      <c r="B4" s="2" t="b">
        <v>0</v>
      </c>
      <c r="C4" s="2"/>
    </row>
    <row r="5" spans="1:3" x14ac:dyDescent="0.25">
      <c r="A5" s="2" t="s">
        <v>4</v>
      </c>
      <c r="B5" s="2" t="s">
        <v>51</v>
      </c>
      <c r="C5" s="2" t="s">
        <v>51</v>
      </c>
    </row>
    <row r="6" spans="1:3" x14ac:dyDescent="0.25">
      <c r="A6" s="2" t="s">
        <v>5</v>
      </c>
      <c r="B6" s="2">
        <v>1</v>
      </c>
      <c r="C6" s="2">
        <v>1</v>
      </c>
    </row>
    <row r="7" spans="1:3" x14ac:dyDescent="0.25">
      <c r="A7" s="2" t="s">
        <v>6</v>
      </c>
      <c r="B7" s="2" t="s">
        <v>52</v>
      </c>
      <c r="C7" s="2" t="s">
        <v>63</v>
      </c>
    </row>
    <row r="8" spans="1:3" x14ac:dyDescent="0.25">
      <c r="A8" s="2" t="s">
        <v>7</v>
      </c>
      <c r="B8" s="2">
        <v>0</v>
      </c>
      <c r="C8" s="2">
        <v>0</v>
      </c>
    </row>
    <row r="9" spans="1:3" x14ac:dyDescent="0.25">
      <c r="A9" s="2" t="s">
        <v>8</v>
      </c>
      <c r="B9" s="2">
        <v>0</v>
      </c>
      <c r="C9" s="2">
        <v>1</v>
      </c>
    </row>
    <row r="10" spans="1:3" x14ac:dyDescent="0.25">
      <c r="A10" s="2" t="s">
        <v>9</v>
      </c>
      <c r="B10" s="2">
        <v>1</v>
      </c>
      <c r="C10" s="2">
        <v>1</v>
      </c>
    </row>
    <row r="11" spans="1:3" x14ac:dyDescent="0.25">
      <c r="A11" s="2" t="s">
        <v>10</v>
      </c>
      <c r="B11" s="2" t="s">
        <v>53</v>
      </c>
      <c r="C11" s="2" t="s">
        <v>53</v>
      </c>
    </row>
    <row r="12" spans="1:3" x14ac:dyDescent="0.25">
      <c r="A12" s="2" t="s">
        <v>11</v>
      </c>
      <c r="B12" s="2" t="s">
        <v>54</v>
      </c>
      <c r="C12" s="2" t="s">
        <v>64</v>
      </c>
    </row>
    <row r="13" spans="1:3" x14ac:dyDescent="0.25">
      <c r="A13" s="2" t="s">
        <v>12</v>
      </c>
      <c r="B13" s="2" t="s">
        <v>55</v>
      </c>
      <c r="C13" s="2" t="s">
        <v>65</v>
      </c>
    </row>
    <row r="14" spans="1:3" hidden="1" x14ac:dyDescent="0.25">
      <c r="A14" s="2" t="s">
        <v>13</v>
      </c>
      <c r="B14" s="2">
        <v>1</v>
      </c>
      <c r="C14" s="2"/>
    </row>
    <row r="15" spans="1:3" x14ac:dyDescent="0.25">
      <c r="A15" s="2" t="s">
        <v>14</v>
      </c>
      <c r="B15" s="2" t="s">
        <v>56</v>
      </c>
      <c r="C15" s="2" t="s">
        <v>66</v>
      </c>
    </row>
    <row r="16" spans="1:3" x14ac:dyDescent="0.25">
      <c r="A16" s="2" t="s">
        <v>15</v>
      </c>
      <c r="B16" s="2" t="s">
        <v>57</v>
      </c>
      <c r="C16" s="2" t="s">
        <v>57</v>
      </c>
    </row>
    <row r="17" spans="1:3" x14ac:dyDescent="0.25">
      <c r="A17" s="2" t="s">
        <v>16</v>
      </c>
      <c r="B17" s="2">
        <v>1</v>
      </c>
      <c r="C17" s="2">
        <v>1</v>
      </c>
    </row>
    <row r="18" spans="1:3" x14ac:dyDescent="0.25">
      <c r="A18" s="2" t="s">
        <v>17</v>
      </c>
      <c r="B18" s="2">
        <v>1</v>
      </c>
      <c r="C18" s="2">
        <v>1</v>
      </c>
    </row>
    <row r="19" spans="1:3" x14ac:dyDescent="0.25">
      <c r="A19" s="2" t="s">
        <v>18</v>
      </c>
      <c r="B19" s="2">
        <v>0</v>
      </c>
      <c r="C19" s="2">
        <v>1</v>
      </c>
    </row>
    <row r="20" spans="1:3" x14ac:dyDescent="0.25">
      <c r="A20" s="2" t="s">
        <v>19</v>
      </c>
      <c r="B20" s="2" t="s">
        <v>58</v>
      </c>
      <c r="C20" s="2" t="s">
        <v>58</v>
      </c>
    </row>
    <row r="21" spans="1:3" x14ac:dyDescent="0.25">
      <c r="A21" s="2" t="s">
        <v>20</v>
      </c>
      <c r="B21" s="2" t="s">
        <v>59</v>
      </c>
      <c r="C21" s="2" t="s">
        <v>59</v>
      </c>
    </row>
    <row r="22" spans="1:3" x14ac:dyDescent="0.25">
      <c r="A22" s="2" t="s">
        <v>21</v>
      </c>
      <c r="B22" s="2" t="s">
        <v>60</v>
      </c>
      <c r="C22" s="2" t="s">
        <v>67</v>
      </c>
    </row>
    <row r="23" spans="1:3" x14ac:dyDescent="0.25">
      <c r="A23" s="2" t="s">
        <v>22</v>
      </c>
      <c r="B23" s="2"/>
      <c r="C23" s="2">
        <v>0</v>
      </c>
    </row>
    <row r="24" spans="1:3" x14ac:dyDescent="0.25">
      <c r="A24" s="2" t="s">
        <v>23</v>
      </c>
      <c r="B24" s="2"/>
      <c r="C24" s="2">
        <v>0</v>
      </c>
    </row>
    <row r="25" spans="1:3" x14ac:dyDescent="0.25">
      <c r="A25" s="2" t="s">
        <v>24</v>
      </c>
      <c r="B25" s="2"/>
      <c r="C25" s="2" t="s">
        <v>68</v>
      </c>
    </row>
    <row r="26" spans="1:3" x14ac:dyDescent="0.25">
      <c r="A26" s="2" t="s">
        <v>25</v>
      </c>
      <c r="B26" s="2"/>
      <c r="C26" s="2" t="s">
        <v>69</v>
      </c>
    </row>
    <row r="27" spans="1:3" x14ac:dyDescent="0.25">
      <c r="A27" s="2" t="s">
        <v>26</v>
      </c>
      <c r="B27" s="2"/>
      <c r="C27" s="2">
        <v>0</v>
      </c>
    </row>
    <row r="28" spans="1:3" x14ac:dyDescent="0.25">
      <c r="A28" s="2" t="s">
        <v>27</v>
      </c>
      <c r="B28" s="2"/>
      <c r="C28" s="2">
        <v>0</v>
      </c>
    </row>
    <row r="29" spans="1:3" x14ac:dyDescent="0.25">
      <c r="A29" s="2" t="s">
        <v>28</v>
      </c>
      <c r="B29" s="2"/>
      <c r="C29" s="2">
        <v>0</v>
      </c>
    </row>
    <row r="30" spans="1:3" x14ac:dyDescent="0.25">
      <c r="A30" s="2" t="s">
        <v>29</v>
      </c>
      <c r="B30" s="2"/>
      <c r="C30" s="2">
        <v>1</v>
      </c>
    </row>
    <row r="31" spans="1:3" x14ac:dyDescent="0.25">
      <c r="A31" s="2" t="s">
        <v>30</v>
      </c>
      <c r="B31" s="2"/>
      <c r="C31" s="2" t="s">
        <v>70</v>
      </c>
    </row>
    <row r="32" spans="1:3" x14ac:dyDescent="0.25">
      <c r="A32" s="2" t="s">
        <v>31</v>
      </c>
      <c r="B32" s="2"/>
      <c r="C32" s="2" t="s">
        <v>71</v>
      </c>
    </row>
    <row r="33" spans="1:3" x14ac:dyDescent="0.25">
      <c r="A33" s="2" t="s">
        <v>32</v>
      </c>
      <c r="B33" s="2"/>
      <c r="C33" s="2" t="s">
        <v>72</v>
      </c>
    </row>
    <row r="34" spans="1:3" x14ac:dyDescent="0.25">
      <c r="A34" s="2" t="s">
        <v>33</v>
      </c>
      <c r="B34" s="2"/>
      <c r="C34" s="2" t="s">
        <v>73</v>
      </c>
    </row>
    <row r="35" spans="1:3" x14ac:dyDescent="0.25">
      <c r="A35" s="2" t="s">
        <v>34</v>
      </c>
      <c r="B35" s="2"/>
      <c r="C35" s="2" t="s">
        <v>65</v>
      </c>
    </row>
    <row r="36" spans="1:3" x14ac:dyDescent="0.25">
      <c r="A36" s="2" t="s">
        <v>35</v>
      </c>
      <c r="B36" s="2"/>
      <c r="C36" s="2" t="s">
        <v>74</v>
      </c>
    </row>
    <row r="37" spans="1:3" x14ac:dyDescent="0.25">
      <c r="A37" s="2" t="s">
        <v>36</v>
      </c>
      <c r="B37" s="2"/>
      <c r="C37" s="2" t="s">
        <v>75</v>
      </c>
    </row>
    <row r="38" spans="1:3" x14ac:dyDescent="0.25">
      <c r="A38" s="2" t="s">
        <v>37</v>
      </c>
      <c r="B38" s="2"/>
      <c r="C38" s="2" t="s">
        <v>76</v>
      </c>
    </row>
    <row r="39" spans="1:3" x14ac:dyDescent="0.25">
      <c r="A39" s="2" t="s">
        <v>38</v>
      </c>
      <c r="B39" s="2"/>
      <c r="C39" s="2">
        <v>0</v>
      </c>
    </row>
    <row r="40" spans="1:3" x14ac:dyDescent="0.25">
      <c r="A40" s="2" t="s">
        <v>39</v>
      </c>
      <c r="B40" s="2"/>
      <c r="C40" s="2">
        <v>0</v>
      </c>
    </row>
    <row r="41" spans="1:3" x14ac:dyDescent="0.25">
      <c r="A41" s="2" t="s">
        <v>40</v>
      </c>
      <c r="B41" s="2"/>
      <c r="C41" s="2">
        <v>1</v>
      </c>
    </row>
    <row r="42" spans="1:3" x14ac:dyDescent="0.25">
      <c r="A42" s="2" t="s">
        <v>41</v>
      </c>
      <c r="B42" s="2"/>
      <c r="C42" s="2" t="s">
        <v>77</v>
      </c>
    </row>
    <row r="43" spans="1:3" x14ac:dyDescent="0.25">
      <c r="A43" s="2" t="s">
        <v>42</v>
      </c>
      <c r="B43" s="2"/>
      <c r="C43" s="2" t="s">
        <v>78</v>
      </c>
    </row>
    <row r="44" spans="1:3" x14ac:dyDescent="0.25">
      <c r="A44" s="2" t="s">
        <v>43</v>
      </c>
      <c r="B44" s="2"/>
      <c r="C44" s="2">
        <v>5</v>
      </c>
    </row>
    <row r="45" spans="1:3" x14ac:dyDescent="0.25">
      <c r="A45" s="2" t="s">
        <v>44</v>
      </c>
      <c r="B45" s="2"/>
      <c r="C45" s="2">
        <v>0</v>
      </c>
    </row>
    <row r="46" spans="1:3" x14ac:dyDescent="0.25">
      <c r="A46" s="2" t="s">
        <v>45</v>
      </c>
      <c r="B46" s="2"/>
      <c r="C46" s="2">
        <v>0</v>
      </c>
    </row>
    <row r="47" spans="1:3" x14ac:dyDescent="0.25">
      <c r="A47" s="2" t="s">
        <v>46</v>
      </c>
      <c r="B47" s="2"/>
      <c r="C47" s="2">
        <v>0</v>
      </c>
    </row>
    <row r="48" spans="1:3" x14ac:dyDescent="0.25">
      <c r="A48" s="2" t="s">
        <v>47</v>
      </c>
      <c r="B48" s="2"/>
      <c r="C48" s="2" t="s">
        <v>79</v>
      </c>
    </row>
    <row r="49" spans="1:3" x14ac:dyDescent="0.25">
      <c r="A49" s="2" t="s">
        <v>48</v>
      </c>
      <c r="B49" s="2"/>
      <c r="C49" s="2" t="s">
        <v>80</v>
      </c>
    </row>
  </sheetData>
  <autoFilter ref="A1:C49" xr:uid="{69AD1FCB-0261-40FA-A425-50DC874D3C58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4"/>
  <sheetViews>
    <sheetView tabSelected="1" topLeftCell="B48" zoomScale="70" zoomScaleNormal="70" workbookViewId="0">
      <selection activeCell="D77" sqref="D77"/>
    </sheetView>
  </sheetViews>
  <sheetFormatPr defaultRowHeight="15" x14ac:dyDescent="0.25"/>
  <cols>
    <col min="1" max="1" width="64" style="2" customWidth="1"/>
    <col min="2" max="2" width="1.7109375" style="3" customWidth="1"/>
    <col min="3" max="3" width="34.28515625" style="2" bestFit="1" customWidth="1"/>
    <col min="4" max="4" width="67.140625" style="2" customWidth="1"/>
    <col min="5" max="5" width="12" style="2" bestFit="1" customWidth="1"/>
    <col min="6" max="6" width="1.7109375" style="3" customWidth="1"/>
    <col min="7" max="7" width="31" style="2" customWidth="1"/>
    <col min="8" max="8" width="70.28515625" style="2" customWidth="1"/>
    <col min="9" max="9" width="12" style="2" customWidth="1"/>
    <col min="10" max="10" width="9.140625" style="2"/>
    <col min="11" max="11" width="19.5703125" style="2" bestFit="1" customWidth="1"/>
    <col min="12" max="16384" width="9.140625" style="2"/>
  </cols>
  <sheetData>
    <row r="1" spans="1:11" s="5" customFormat="1" x14ac:dyDescent="0.25">
      <c r="C1" s="5" t="s">
        <v>149</v>
      </c>
      <c r="D1" s="5" t="s">
        <v>150</v>
      </c>
    </row>
    <row r="4" spans="1:11" ht="19.5" x14ac:dyDescent="0.3">
      <c r="A4" s="2" t="s">
        <v>81</v>
      </c>
      <c r="C4" s="4" t="s">
        <v>142</v>
      </c>
      <c r="D4" s="4"/>
      <c r="E4" s="2" t="s">
        <v>151</v>
      </c>
      <c r="G4" s="4" t="s">
        <v>141</v>
      </c>
      <c r="H4" s="4"/>
      <c r="I4" s="2" t="s">
        <v>151</v>
      </c>
      <c r="J4" s="2" t="s">
        <v>152</v>
      </c>
      <c r="K4" s="2" t="s">
        <v>153</v>
      </c>
    </row>
    <row r="5" spans="1:11" x14ac:dyDescent="0.25">
      <c r="A5" s="2" t="s">
        <v>82</v>
      </c>
      <c r="C5" s="2" t="str">
        <f>IFERROR(LEFT(A5,SEARCH("=",A5 )-2),"")</f>
        <v>action.correlationsearch.enabled</v>
      </c>
      <c r="D5" s="2" t="str">
        <f>IFERROR(MID(A5,SEARCH("=",A5)+2,99), "")</f>
        <v>1</v>
      </c>
      <c r="E5" s="2">
        <f>IF(LEN(D5)=0,"",LEN(D5))</f>
        <v>1</v>
      </c>
      <c r="G5" s="2" t="s">
        <v>1</v>
      </c>
      <c r="H5" s="2">
        <v>1</v>
      </c>
      <c r="I5" s="2">
        <f>IF(LEN(H5)=0,"",LEN(H5))</f>
        <v>1</v>
      </c>
      <c r="J5" s="2" t="str">
        <f>IF(I5=E5,"y","n")</f>
        <v>y</v>
      </c>
    </row>
    <row r="6" spans="1:11" x14ac:dyDescent="0.25">
      <c r="A6" s="2" t="s">
        <v>83</v>
      </c>
      <c r="C6" s="2" t="str">
        <f t="shared" ref="C6:C25" si="0">IFERROR(LEFT(A6,SEARCH("=",A6 )-2),"")</f>
        <v>action.correlationsearch.label</v>
      </c>
      <c r="D6" s="2" t="str">
        <f>IFERROR(MID(A6,SEARCH("=",A6)+2,9999), "")</f>
        <v>Testing Rule for app permission</v>
      </c>
      <c r="E6" s="2">
        <f t="shared" ref="E6:E69" si="1">IF(LEN(D6)=0,"",LEN(D6))</f>
        <v>31</v>
      </c>
      <c r="G6" s="2" t="s">
        <v>2</v>
      </c>
      <c r="H6" s="2" t="s">
        <v>50</v>
      </c>
      <c r="I6" s="2">
        <f t="shared" ref="I6:I69" si="2">IF(LEN(H6)=0,"",LEN(H6))</f>
        <v>31</v>
      </c>
      <c r="J6" s="2" t="str">
        <f t="shared" ref="J6:J69" si="3">IF(I6=E6,"y","n")</f>
        <v>y</v>
      </c>
    </row>
    <row r="7" spans="1:11" x14ac:dyDescent="0.25">
      <c r="A7" s="2" t="s">
        <v>84</v>
      </c>
      <c r="C7" s="2" t="str">
        <f t="shared" si="0"/>
        <v>action.customsearchbuilder.enabled</v>
      </c>
      <c r="D7" s="2" t="str">
        <f t="shared" ref="D7:D70" si="4">IFERROR(MID(A7,SEARCH("=",A7)+2,9999), "")</f>
        <v>false</v>
      </c>
      <c r="E7" s="2">
        <f t="shared" si="1"/>
        <v>5</v>
      </c>
      <c r="G7" s="2" t="s">
        <v>3</v>
      </c>
      <c r="H7" s="2" t="b">
        <v>0</v>
      </c>
      <c r="I7" s="2">
        <f t="shared" si="2"/>
        <v>5</v>
      </c>
      <c r="J7" s="2" t="str">
        <f t="shared" si="3"/>
        <v>y</v>
      </c>
    </row>
    <row r="8" spans="1:11" x14ac:dyDescent="0.25">
      <c r="A8" s="2" t="s">
        <v>85</v>
      </c>
      <c r="C8" s="2" t="str">
        <f t="shared" si="0"/>
        <v>action.customsearchbuilder.spec</v>
      </c>
      <c r="D8" s="2" t="str">
        <f t="shared" si="4"/>
        <v>{}</v>
      </c>
      <c r="E8" s="2">
        <f t="shared" si="1"/>
        <v>2</v>
      </c>
      <c r="G8" s="2" t="s">
        <v>4</v>
      </c>
      <c r="H8" s="2" t="s">
        <v>51</v>
      </c>
      <c r="I8" s="2">
        <f t="shared" si="2"/>
        <v>2</v>
      </c>
      <c r="J8" s="2" t="str">
        <f t="shared" si="3"/>
        <v>y</v>
      </c>
    </row>
    <row r="9" spans="1:11" x14ac:dyDescent="0.25">
      <c r="A9" s="2" t="s">
        <v>86</v>
      </c>
      <c r="C9" s="2" t="str">
        <f t="shared" si="0"/>
        <v>action.email</v>
      </c>
      <c r="D9" s="2" t="str">
        <f t="shared" si="4"/>
        <v>1</v>
      </c>
      <c r="E9" s="2">
        <f t="shared" si="1"/>
        <v>1</v>
      </c>
      <c r="G9" s="2" t="s">
        <v>5</v>
      </c>
      <c r="H9" s="2">
        <v>1</v>
      </c>
      <c r="I9" s="2">
        <f t="shared" si="2"/>
        <v>1</v>
      </c>
      <c r="J9" s="2" t="str">
        <f t="shared" si="3"/>
        <v>y</v>
      </c>
    </row>
    <row r="10" spans="1:11" x14ac:dyDescent="0.25">
      <c r="A10" s="2" t="s">
        <v>87</v>
      </c>
      <c r="C10" s="2" t="str">
        <f t="shared" si="0"/>
        <v>action.email.to</v>
      </c>
      <c r="D10" s="2" t="str">
        <f t="shared" si="4"/>
        <v>cyrus_tam@macroview.com</v>
      </c>
      <c r="E10" s="2">
        <f t="shared" si="1"/>
        <v>23</v>
      </c>
      <c r="G10" s="2" t="s">
        <v>6</v>
      </c>
      <c r="H10" s="2" t="s">
        <v>52</v>
      </c>
      <c r="I10" s="2">
        <f t="shared" si="2"/>
        <v>23</v>
      </c>
      <c r="J10" s="2" t="str">
        <f t="shared" si="3"/>
        <v>y</v>
      </c>
    </row>
    <row r="11" spans="1:11" x14ac:dyDescent="0.25">
      <c r="A11" s="2" t="s">
        <v>88</v>
      </c>
      <c r="C11" s="2" t="str">
        <f t="shared" si="0"/>
        <v>action.notable.param.verbose</v>
      </c>
      <c r="D11" s="2" t="str">
        <f t="shared" si="4"/>
        <v>0</v>
      </c>
      <c r="E11" s="2">
        <f t="shared" si="1"/>
        <v>1</v>
      </c>
      <c r="G11" s="2" t="s">
        <v>7</v>
      </c>
      <c r="H11" s="2">
        <v>0</v>
      </c>
      <c r="I11" s="2">
        <f t="shared" si="2"/>
        <v>1</v>
      </c>
      <c r="J11" s="2" t="str">
        <f t="shared" si="3"/>
        <v>y</v>
      </c>
    </row>
    <row r="12" spans="1:11" x14ac:dyDescent="0.25">
      <c r="A12" s="2" t="s">
        <v>89</v>
      </c>
      <c r="C12" s="2" t="str">
        <f t="shared" si="0"/>
        <v>alert.suppress</v>
      </c>
      <c r="D12" s="2" t="str">
        <f t="shared" si="4"/>
        <v>0</v>
      </c>
      <c r="E12" s="2">
        <f t="shared" si="1"/>
        <v>1</v>
      </c>
      <c r="G12" s="2" t="s">
        <v>8</v>
      </c>
      <c r="H12" s="2">
        <v>0</v>
      </c>
      <c r="I12" s="2">
        <f t="shared" si="2"/>
        <v>1</v>
      </c>
      <c r="J12" s="2" t="str">
        <f t="shared" si="3"/>
        <v>y</v>
      </c>
    </row>
    <row r="13" spans="1:11" x14ac:dyDescent="0.25">
      <c r="A13" s="2" t="s">
        <v>90</v>
      </c>
      <c r="C13" s="2" t="str">
        <f t="shared" si="0"/>
        <v>alert.track</v>
      </c>
      <c r="D13" s="2" t="str">
        <f t="shared" si="4"/>
        <v>1</v>
      </c>
      <c r="E13" s="2">
        <f t="shared" si="1"/>
        <v>1</v>
      </c>
      <c r="G13" s="2" t="s">
        <v>9</v>
      </c>
      <c r="H13" s="2">
        <v>1</v>
      </c>
      <c r="I13" s="2">
        <f t="shared" si="2"/>
        <v>1</v>
      </c>
      <c r="J13" s="2" t="str">
        <f t="shared" si="3"/>
        <v>y</v>
      </c>
    </row>
    <row r="14" spans="1:11" x14ac:dyDescent="0.25">
      <c r="A14" s="2" t="s">
        <v>91</v>
      </c>
      <c r="C14" s="2" t="str">
        <f t="shared" si="0"/>
        <v>counttype</v>
      </c>
      <c r="D14" s="2" t="str">
        <f t="shared" si="4"/>
        <v>number of events</v>
      </c>
      <c r="E14" s="2">
        <f t="shared" si="1"/>
        <v>16</v>
      </c>
      <c r="G14" s="2" t="s">
        <v>10</v>
      </c>
      <c r="H14" s="2" t="s">
        <v>53</v>
      </c>
      <c r="I14" s="2">
        <f t="shared" si="2"/>
        <v>16</v>
      </c>
      <c r="J14" s="2" t="str">
        <f t="shared" si="3"/>
        <v>y</v>
      </c>
    </row>
    <row r="15" spans="1:11" x14ac:dyDescent="0.25">
      <c r="A15" s="2" t="s">
        <v>92</v>
      </c>
      <c r="C15" s="2" t="str">
        <f t="shared" si="0"/>
        <v>cron_schedule</v>
      </c>
      <c r="D15" s="2" t="str">
        <f t="shared" si="4"/>
        <v>*/10 * * * *</v>
      </c>
      <c r="E15" s="2">
        <f t="shared" si="1"/>
        <v>12</v>
      </c>
      <c r="G15" s="2" t="s">
        <v>11</v>
      </c>
      <c r="H15" s="2" t="s">
        <v>54</v>
      </c>
      <c r="I15" s="2">
        <f t="shared" si="2"/>
        <v>1288</v>
      </c>
      <c r="J15" s="2" t="str">
        <f t="shared" si="3"/>
        <v>n</v>
      </c>
      <c r="K15" s="2" t="s">
        <v>154</v>
      </c>
    </row>
    <row r="16" spans="1:11" x14ac:dyDescent="0.25">
      <c r="A16" s="2" t="s">
        <v>93</v>
      </c>
      <c r="C16" s="2" t="str">
        <f t="shared" si="0"/>
        <v>description</v>
      </c>
      <c r="D16" s="2" t="str">
        <f t="shared" si="4"/>
        <v>Testing Testing</v>
      </c>
      <c r="E16" s="2">
        <f t="shared" si="1"/>
        <v>15</v>
      </c>
      <c r="G16" s="2" t="s">
        <v>12</v>
      </c>
      <c r="H16" s="2" t="s">
        <v>55</v>
      </c>
      <c r="I16" s="2">
        <f t="shared" si="2"/>
        <v>15</v>
      </c>
      <c r="J16" s="2" t="str">
        <f t="shared" si="3"/>
        <v>y</v>
      </c>
    </row>
    <row r="17" spans="1:10" x14ac:dyDescent="0.25">
      <c r="A17" s="2" t="s">
        <v>94</v>
      </c>
      <c r="C17" s="2" t="str">
        <f t="shared" si="0"/>
        <v>disabled</v>
      </c>
      <c r="D17" s="2" t="str">
        <f t="shared" si="4"/>
        <v>1</v>
      </c>
      <c r="E17" s="2">
        <f t="shared" si="1"/>
        <v>1</v>
      </c>
      <c r="G17" s="2" t="s">
        <v>13</v>
      </c>
      <c r="H17" s="2">
        <v>1</v>
      </c>
      <c r="I17" s="2">
        <f t="shared" si="2"/>
        <v>1</v>
      </c>
      <c r="J17" s="2" t="str">
        <f t="shared" si="3"/>
        <v>y</v>
      </c>
    </row>
    <row r="18" spans="1:10" x14ac:dyDescent="0.25">
      <c r="A18" s="2" t="s">
        <v>95</v>
      </c>
      <c r="C18" s="2" t="str">
        <f t="shared" si="0"/>
        <v>dispatch.earliest_time</v>
      </c>
      <c r="D18" s="2" t="str">
        <f t="shared" si="4"/>
        <v>-1h</v>
      </c>
      <c r="E18" s="2">
        <f t="shared" si="1"/>
        <v>3</v>
      </c>
      <c r="G18" s="2" t="s">
        <v>14</v>
      </c>
      <c r="H18" s="2" t="s">
        <v>56</v>
      </c>
      <c r="I18" s="2">
        <f t="shared" si="2"/>
        <v>3</v>
      </c>
      <c r="J18" s="2" t="str">
        <f t="shared" si="3"/>
        <v>y</v>
      </c>
    </row>
    <row r="19" spans="1:10" x14ac:dyDescent="0.25">
      <c r="A19" s="2" t="s">
        <v>96</v>
      </c>
      <c r="C19" s="2" t="str">
        <f t="shared" si="0"/>
        <v>dispatch.latest_time</v>
      </c>
      <c r="D19" s="2" t="str">
        <f t="shared" si="4"/>
        <v>now</v>
      </c>
      <c r="E19" s="2">
        <f t="shared" si="1"/>
        <v>3</v>
      </c>
      <c r="G19" s="2" t="s">
        <v>15</v>
      </c>
      <c r="H19" s="2" t="s">
        <v>57</v>
      </c>
      <c r="I19" s="2">
        <f t="shared" si="2"/>
        <v>3</v>
      </c>
      <c r="J19" s="2" t="str">
        <f t="shared" si="3"/>
        <v>y</v>
      </c>
    </row>
    <row r="20" spans="1:10" x14ac:dyDescent="0.25">
      <c r="A20" s="2" t="s">
        <v>97</v>
      </c>
      <c r="C20" s="2" t="str">
        <f t="shared" si="0"/>
        <v>dispatch.rt_backfill</v>
      </c>
      <c r="D20" s="2" t="str">
        <f t="shared" si="4"/>
        <v>1</v>
      </c>
      <c r="E20" s="2">
        <f t="shared" si="1"/>
        <v>1</v>
      </c>
      <c r="G20" s="2" t="s">
        <v>16</v>
      </c>
      <c r="H20" s="2">
        <v>1</v>
      </c>
      <c r="I20" s="2">
        <f t="shared" si="2"/>
        <v>1</v>
      </c>
      <c r="J20" s="2" t="str">
        <f t="shared" si="3"/>
        <v>y</v>
      </c>
    </row>
    <row r="21" spans="1:10" x14ac:dyDescent="0.25">
      <c r="A21" s="2" t="s">
        <v>98</v>
      </c>
      <c r="C21" s="2" t="str">
        <f t="shared" si="0"/>
        <v>enableSched</v>
      </c>
      <c r="D21" s="2" t="str">
        <f t="shared" si="4"/>
        <v>1</v>
      </c>
      <c r="E21" s="2">
        <f t="shared" si="1"/>
        <v>1</v>
      </c>
      <c r="G21" s="2" t="s">
        <v>17</v>
      </c>
      <c r="H21" s="2">
        <v>1</v>
      </c>
      <c r="I21" s="2">
        <f t="shared" si="2"/>
        <v>1</v>
      </c>
      <c r="J21" s="2" t="str">
        <f t="shared" si="3"/>
        <v>y</v>
      </c>
    </row>
    <row r="22" spans="1:10" x14ac:dyDescent="0.25">
      <c r="A22" s="2" t="s">
        <v>99</v>
      </c>
      <c r="C22" s="2" t="str">
        <f t="shared" si="0"/>
        <v>quantity</v>
      </c>
      <c r="D22" s="2" t="str">
        <f t="shared" si="4"/>
        <v>0</v>
      </c>
      <c r="E22" s="2">
        <f t="shared" si="1"/>
        <v>1</v>
      </c>
      <c r="G22" s="2" t="s">
        <v>18</v>
      </c>
      <c r="H22" s="2">
        <v>0</v>
      </c>
      <c r="I22" s="2">
        <f t="shared" si="2"/>
        <v>1</v>
      </c>
      <c r="J22" s="2" t="str">
        <f t="shared" si="3"/>
        <v>y</v>
      </c>
    </row>
    <row r="23" spans="1:10" x14ac:dyDescent="0.25">
      <c r="A23" s="2" t="s">
        <v>100</v>
      </c>
      <c r="C23" s="2" t="str">
        <f t="shared" si="0"/>
        <v>relation</v>
      </c>
      <c r="D23" s="2" t="str">
        <f t="shared" si="4"/>
        <v>greater than</v>
      </c>
      <c r="E23" s="2">
        <f t="shared" si="1"/>
        <v>12</v>
      </c>
      <c r="G23" s="2" t="s">
        <v>19</v>
      </c>
      <c r="H23" s="2" t="s">
        <v>58</v>
      </c>
      <c r="I23" s="2">
        <f t="shared" si="2"/>
        <v>12</v>
      </c>
      <c r="J23" s="2" t="str">
        <f t="shared" si="3"/>
        <v>y</v>
      </c>
    </row>
    <row r="24" spans="1:10" x14ac:dyDescent="0.25">
      <c r="A24" s="2" t="s">
        <v>101</v>
      </c>
      <c r="C24" s="2" t="str">
        <f t="shared" si="0"/>
        <v>request.ui_dispatch_app</v>
      </c>
      <c r="D24" s="2" t="str">
        <f t="shared" si="4"/>
        <v>SplunkEnterpriseSecuritySuite</v>
      </c>
      <c r="E24" s="2">
        <f t="shared" si="1"/>
        <v>29</v>
      </c>
      <c r="G24" s="2" t="s">
        <v>20</v>
      </c>
      <c r="H24" s="2" t="s">
        <v>59</v>
      </c>
      <c r="I24" s="2">
        <f t="shared" si="2"/>
        <v>29</v>
      </c>
      <c r="J24" s="2" t="str">
        <f t="shared" si="3"/>
        <v>y</v>
      </c>
    </row>
    <row r="25" spans="1:10" x14ac:dyDescent="0.25">
      <c r="A25" s="2" t="s">
        <v>102</v>
      </c>
      <c r="C25" s="2" t="str">
        <f t="shared" si="0"/>
        <v>search</v>
      </c>
      <c r="D25" s="2" t="str">
        <f t="shared" si="4"/>
        <v>index=*</v>
      </c>
      <c r="E25" s="2">
        <f t="shared" si="1"/>
        <v>7</v>
      </c>
      <c r="G25" s="2" t="s">
        <v>21</v>
      </c>
      <c r="H25" s="2" t="s">
        <v>60</v>
      </c>
      <c r="I25" s="2">
        <f t="shared" si="2"/>
        <v>7</v>
      </c>
      <c r="J25" s="2" t="str">
        <f t="shared" si="3"/>
        <v>y</v>
      </c>
    </row>
    <row r="26" spans="1:10" x14ac:dyDescent="0.25">
      <c r="C26" s="2" t="str">
        <f t="shared" ref="C26:C27" si="5">IFERROR(LEFT(A26,SEARCH("=",A26 )-2),"")</f>
        <v/>
      </c>
      <c r="D26" s="2" t="str">
        <f t="shared" si="4"/>
        <v/>
      </c>
      <c r="E26" s="2" t="str">
        <f t="shared" si="1"/>
        <v/>
      </c>
      <c r="I26" s="2" t="str">
        <f t="shared" si="2"/>
        <v/>
      </c>
      <c r="J26" s="2" t="str">
        <f t="shared" si="3"/>
        <v>y</v>
      </c>
    </row>
    <row r="27" spans="1:10" x14ac:dyDescent="0.25">
      <c r="A27" s="2" t="s">
        <v>103</v>
      </c>
      <c r="C27" s="2" t="str">
        <f t="shared" si="5"/>
        <v/>
      </c>
      <c r="D27" s="2" t="str">
        <f t="shared" si="4"/>
        <v/>
      </c>
      <c r="E27" s="2" t="str">
        <f t="shared" si="1"/>
        <v/>
      </c>
      <c r="I27" s="2" t="str">
        <f t="shared" si="2"/>
        <v/>
      </c>
      <c r="J27" s="2" t="str">
        <f t="shared" si="3"/>
        <v>y</v>
      </c>
    </row>
    <row r="28" spans="1:10" x14ac:dyDescent="0.25">
      <c r="A28" s="2" t="s">
        <v>82</v>
      </c>
      <c r="C28" s="2" t="str">
        <f>IFERROR(LEFT(A28,SEARCH("=",A28 )-2),"")</f>
        <v>action.correlationsearch.enabled</v>
      </c>
      <c r="D28" s="2" t="str">
        <f>IFERROR(MID(A28,SEARCH("=",A28)+2,9999), "")</f>
        <v>1</v>
      </c>
      <c r="E28" s="2">
        <f t="shared" si="1"/>
        <v>1</v>
      </c>
      <c r="G28" s="2" t="s">
        <v>1</v>
      </c>
      <c r="H28" s="2">
        <v>1</v>
      </c>
      <c r="I28" s="2">
        <f t="shared" si="2"/>
        <v>1</v>
      </c>
      <c r="J28" s="2" t="str">
        <f t="shared" si="3"/>
        <v>y</v>
      </c>
    </row>
    <row r="29" spans="1:10" x14ac:dyDescent="0.25">
      <c r="A29" s="2" t="s">
        <v>104</v>
      </c>
      <c r="C29" s="2" t="str">
        <f>IFERROR(LEFT(A29,SEARCH("=",A29 )-2),"")</f>
        <v>action.correlationsearch.label</v>
      </c>
      <c r="D29" s="2" t="s">
        <v>62</v>
      </c>
      <c r="E29" s="2">
        <f t="shared" si="1"/>
        <v>46</v>
      </c>
      <c r="G29" s="2" t="s">
        <v>2</v>
      </c>
      <c r="H29" s="2" t="s">
        <v>62</v>
      </c>
      <c r="I29" s="2">
        <f t="shared" si="2"/>
        <v>46</v>
      </c>
      <c r="J29" s="2" t="str">
        <f t="shared" si="3"/>
        <v>y</v>
      </c>
    </row>
    <row r="30" spans="1:10" x14ac:dyDescent="0.25">
      <c r="A30" s="2" t="s">
        <v>85</v>
      </c>
      <c r="C30" s="2" t="str">
        <f>IFERROR(LEFT(A30,SEARCH("=",A30 )-2),"")</f>
        <v>action.customsearchbuilder.spec</v>
      </c>
      <c r="D30" s="2" t="str">
        <f>IFERROR(MID(A30,SEARCH("=",A30)+2,9999), "")</f>
        <v>{}</v>
      </c>
      <c r="E30" s="2">
        <f t="shared" si="1"/>
        <v>2</v>
      </c>
      <c r="G30" s="2" t="s">
        <v>4</v>
      </c>
      <c r="H30" s="2" t="s">
        <v>51</v>
      </c>
      <c r="I30" s="2">
        <f t="shared" si="2"/>
        <v>2</v>
      </c>
      <c r="J30" s="2" t="str">
        <f t="shared" si="3"/>
        <v>y</v>
      </c>
    </row>
    <row r="31" spans="1:10" x14ac:dyDescent="0.25">
      <c r="A31" s="2" t="s">
        <v>86</v>
      </c>
      <c r="C31" s="2" t="str">
        <f>IFERROR(LEFT(A31,SEARCH("=",A31 )-2),"")</f>
        <v>action.email</v>
      </c>
      <c r="D31" s="2" t="str">
        <f>IFERROR(MID(A31,SEARCH("=",A31)+2,9999), "")</f>
        <v>1</v>
      </c>
      <c r="E31" s="2">
        <f t="shared" si="1"/>
        <v>1</v>
      </c>
      <c r="G31" s="2" t="s">
        <v>5</v>
      </c>
      <c r="H31" s="2">
        <v>1</v>
      </c>
      <c r="I31" s="2">
        <f t="shared" si="2"/>
        <v>1</v>
      </c>
      <c r="J31" s="2" t="str">
        <f t="shared" si="3"/>
        <v>y</v>
      </c>
    </row>
    <row r="32" spans="1:10" x14ac:dyDescent="0.25">
      <c r="A32" s="2" t="s">
        <v>105</v>
      </c>
      <c r="C32" s="2" t="str">
        <f>IFERROR(LEFT(A32,SEARCH("=",A32 )-2),"")</f>
        <v>action.email.include.results_link</v>
      </c>
      <c r="D32" s="2" t="str">
        <f>IFERROR(MID(A32,SEARCH("=",A32)+2,9999), "")</f>
        <v>0</v>
      </c>
      <c r="E32" s="2">
        <f t="shared" si="1"/>
        <v>1</v>
      </c>
      <c r="G32" s="2" t="s">
        <v>22</v>
      </c>
      <c r="H32" s="2">
        <v>0</v>
      </c>
      <c r="I32" s="2">
        <f t="shared" si="2"/>
        <v>1</v>
      </c>
      <c r="J32" s="2" t="str">
        <f t="shared" si="3"/>
        <v>y</v>
      </c>
    </row>
    <row r="33" spans="1:11" x14ac:dyDescent="0.25">
      <c r="A33" s="2" t="s">
        <v>106</v>
      </c>
      <c r="C33" s="2" t="str">
        <f>IFERROR(LEFT(A33,SEARCH("=",A33 )-2),"")</f>
        <v>action.email.include.view_link</v>
      </c>
      <c r="D33" s="2" t="str">
        <f>IFERROR(MID(A33,SEARCH("=",A33)+2,9999), "")</f>
        <v>0</v>
      </c>
      <c r="E33" s="2">
        <f t="shared" si="1"/>
        <v>1</v>
      </c>
      <c r="G33" s="2" t="s">
        <v>23</v>
      </c>
      <c r="H33" s="2">
        <v>0</v>
      </c>
      <c r="I33" s="2">
        <f t="shared" si="2"/>
        <v>1</v>
      </c>
      <c r="J33" s="2" t="str">
        <f t="shared" si="3"/>
        <v>y</v>
      </c>
    </row>
    <row r="34" spans="1:11" x14ac:dyDescent="0.25">
      <c r="A34" s="2" t="s">
        <v>107</v>
      </c>
      <c r="C34" s="2" t="str">
        <f>IFERROR(LEFT(A34,SEARCH("=",A34 )-2),"")</f>
        <v>action.email.message.alert</v>
      </c>
      <c r="D34" s="2" t="s">
        <v>156</v>
      </c>
      <c r="E34" s="2">
        <f t="shared" si="1"/>
        <v>185</v>
      </c>
      <c r="G34" s="2" t="s">
        <v>24</v>
      </c>
      <c r="H34" s="2" t="s">
        <v>68</v>
      </c>
      <c r="I34" s="2">
        <f t="shared" si="2"/>
        <v>175</v>
      </c>
      <c r="J34" s="2" t="str">
        <f t="shared" si="3"/>
        <v>n</v>
      </c>
      <c r="K34" s="2" t="s">
        <v>155</v>
      </c>
    </row>
    <row r="35" spans="1:11" x14ac:dyDescent="0.25">
      <c r="A35" s="2" t="s">
        <v>108</v>
      </c>
      <c r="C35" s="2" t="str">
        <f>IFERROR(LEFT(A35,SEARCH("=",A35 )-2),"")</f>
        <v>action.email.subject</v>
      </c>
      <c r="D35" s="2" t="str">
        <f>IFERROR(MID(A35,SEARCH("=",A35)+2,9999), "")</f>
        <v>Detect DNS Tunneling Activity by Entropy Score by host : $result.src$</v>
      </c>
      <c r="E35" s="2">
        <f t="shared" si="1"/>
        <v>69</v>
      </c>
      <c r="G35" s="2" t="s">
        <v>25</v>
      </c>
      <c r="H35" s="2" t="s">
        <v>69</v>
      </c>
      <c r="I35" s="2">
        <f t="shared" si="2"/>
        <v>69</v>
      </c>
      <c r="J35" s="2" t="str">
        <f t="shared" si="3"/>
        <v>y</v>
      </c>
    </row>
    <row r="36" spans="1:11" x14ac:dyDescent="0.25">
      <c r="A36" s="2" t="s">
        <v>109</v>
      </c>
      <c r="C36" s="2" t="str">
        <f>IFERROR(LEFT(A36,SEARCH("=",A36 )-2),"")</f>
        <v>action.email.to</v>
      </c>
      <c r="D36" s="2" t="str">
        <f>IFERROR(MID(A36,SEARCH("=",A36)+2,9999), "")</f>
        <v>cyrus_tam@macroview.com,yul_fine@macroview.com</v>
      </c>
      <c r="E36" s="2">
        <f t="shared" si="1"/>
        <v>46</v>
      </c>
      <c r="G36" s="2" t="s">
        <v>6</v>
      </c>
      <c r="H36" s="2" t="s">
        <v>63</v>
      </c>
      <c r="I36" s="2">
        <f t="shared" si="2"/>
        <v>46</v>
      </c>
      <c r="J36" s="2" t="str">
        <f t="shared" si="3"/>
        <v>y</v>
      </c>
    </row>
    <row r="37" spans="1:11" x14ac:dyDescent="0.25">
      <c r="A37" s="2" t="s">
        <v>110</v>
      </c>
      <c r="C37" s="2" t="str">
        <f>IFERROR(LEFT(A37,SEARCH("=",A37 )-2),"")</f>
        <v>action.keyindicator.invert</v>
      </c>
      <c r="D37" s="2" t="str">
        <f>IFERROR(MID(A37,SEARCH("=",A37)+2,9999), "")</f>
        <v>0</v>
      </c>
      <c r="E37" s="2">
        <f t="shared" si="1"/>
        <v>1</v>
      </c>
      <c r="G37" s="2" t="s">
        <v>26</v>
      </c>
      <c r="H37" s="2">
        <v>0</v>
      </c>
      <c r="I37" s="2">
        <f t="shared" si="2"/>
        <v>1</v>
      </c>
      <c r="J37" s="2" t="str">
        <f t="shared" si="3"/>
        <v>y</v>
      </c>
    </row>
    <row r="38" spans="1:11" x14ac:dyDescent="0.25">
      <c r="A38" s="2" t="s">
        <v>111</v>
      </c>
      <c r="C38" s="2" t="str">
        <f>IFERROR(LEFT(A38,SEARCH("=",A38 )-2),"")</f>
        <v>action.makestreams.param.verbose</v>
      </c>
      <c r="D38" s="2" t="str">
        <f>IFERROR(MID(A38,SEARCH("=",A38)+2,9999), "")</f>
        <v>0</v>
      </c>
      <c r="E38" s="2">
        <f t="shared" si="1"/>
        <v>1</v>
      </c>
      <c r="G38" s="2" t="s">
        <v>27</v>
      </c>
      <c r="H38" s="2">
        <v>0</v>
      </c>
      <c r="I38" s="2">
        <f t="shared" si="2"/>
        <v>1</v>
      </c>
      <c r="J38" s="2" t="str">
        <f t="shared" si="3"/>
        <v>y</v>
      </c>
    </row>
    <row r="39" spans="1:11" x14ac:dyDescent="0.25">
      <c r="A39" s="2" t="s">
        <v>112</v>
      </c>
      <c r="C39" s="2" t="str">
        <f>IFERROR(LEFT(A39,SEARCH("=",A39 )-2),"")</f>
        <v>action.nbtstat.param.verbose</v>
      </c>
      <c r="D39" s="2" t="str">
        <f>IFERROR(MID(A39,SEARCH("=",A39)+2,9999), "")</f>
        <v>0</v>
      </c>
      <c r="E39" s="2">
        <f t="shared" si="1"/>
        <v>1</v>
      </c>
      <c r="G39" s="2" t="s">
        <v>28</v>
      </c>
      <c r="H39" s="2">
        <v>0</v>
      </c>
      <c r="I39" s="2">
        <f t="shared" si="2"/>
        <v>1</v>
      </c>
      <c r="J39" s="2" t="str">
        <f t="shared" si="3"/>
        <v>y</v>
      </c>
    </row>
    <row r="40" spans="1:11" x14ac:dyDescent="0.25">
      <c r="A40" s="2" t="s">
        <v>113</v>
      </c>
      <c r="C40" s="2" t="str">
        <f>IFERROR(LEFT(A40,SEARCH("=",A40 )-2),"")</f>
        <v>action.notable</v>
      </c>
      <c r="D40" s="2" t="str">
        <f>IFERROR(MID(A40,SEARCH("=",A40)+2,9999), "")</f>
        <v>1</v>
      </c>
      <c r="E40" s="2">
        <f t="shared" si="1"/>
        <v>1</v>
      </c>
      <c r="G40" s="2" t="s">
        <v>29</v>
      </c>
      <c r="H40" s="2">
        <v>1</v>
      </c>
      <c r="I40" s="2">
        <f t="shared" si="2"/>
        <v>1</v>
      </c>
      <c r="J40" s="2" t="str">
        <f t="shared" si="3"/>
        <v>y</v>
      </c>
    </row>
    <row r="41" spans="1:11" x14ac:dyDescent="0.25">
      <c r="A41" s="2" t="s">
        <v>114</v>
      </c>
      <c r="C41" s="2" t="str">
        <f>IFERROR(LEFT(A41,SEARCH("=",A41 )-2),"")</f>
        <v>action.notable.param.drilldown_name</v>
      </c>
      <c r="D41" s="2" t="str">
        <f>IFERROR(MID(A41,SEARCH("=",A41)+2,9999), "")</f>
        <v>Search DNS log by host $src$</v>
      </c>
      <c r="E41" s="2">
        <f t="shared" si="1"/>
        <v>28</v>
      </c>
      <c r="G41" s="2" t="s">
        <v>30</v>
      </c>
      <c r="H41" s="2" t="s">
        <v>70</v>
      </c>
      <c r="I41" s="2">
        <f t="shared" si="2"/>
        <v>28</v>
      </c>
      <c r="J41" s="2" t="str">
        <f t="shared" si="3"/>
        <v>y</v>
      </c>
    </row>
    <row r="42" spans="1:11" x14ac:dyDescent="0.25">
      <c r="A42" s="2" t="s">
        <v>115</v>
      </c>
      <c r="C42" s="2" t="str">
        <f>IFERROR(LEFT(A42,SEARCH("=",A42 )-2),"")</f>
        <v>action.notable.param.drilldown_search</v>
      </c>
      <c r="D42" s="2" t="str">
        <f>IFERROR(MID(A42,SEARCH("=",A42)+2,9999), "")</f>
        <v>| from datamodel:"Network_Resolution"."DNS"  | where src = $src$</v>
      </c>
      <c r="E42" s="2">
        <f t="shared" si="1"/>
        <v>64</v>
      </c>
      <c r="G42" s="2" t="s">
        <v>31</v>
      </c>
      <c r="H42" s="2" t="s">
        <v>71</v>
      </c>
      <c r="I42" s="2">
        <f t="shared" si="2"/>
        <v>63</v>
      </c>
      <c r="J42" s="2" t="str">
        <f t="shared" si="3"/>
        <v>n</v>
      </c>
      <c r="K42" s="2" t="s">
        <v>155</v>
      </c>
    </row>
    <row r="43" spans="1:11" x14ac:dyDescent="0.25">
      <c r="A43" s="2" t="s">
        <v>116</v>
      </c>
      <c r="C43" s="2" t="str">
        <f>IFERROR(LEFT(A43,SEARCH("=",A43 )-2),"")</f>
        <v>action.notable.param.extract_assets</v>
      </c>
      <c r="D43" s="2" t="str">
        <f>IFERROR(MID(A43,SEARCH("=",A43)+2,9999), "")</f>
        <v>["src","dest","dvc","orig_host"]</v>
      </c>
      <c r="E43" s="2">
        <f t="shared" si="1"/>
        <v>32</v>
      </c>
      <c r="G43" s="2" t="s">
        <v>32</v>
      </c>
      <c r="H43" s="2" t="s">
        <v>72</v>
      </c>
      <c r="I43" s="2">
        <f t="shared" si="2"/>
        <v>32</v>
      </c>
      <c r="J43" s="2" t="str">
        <f t="shared" si="3"/>
        <v>y</v>
      </c>
    </row>
    <row r="44" spans="1:11" x14ac:dyDescent="0.25">
      <c r="A44" s="2" t="s">
        <v>117</v>
      </c>
      <c r="C44" s="2" t="str">
        <f>IFERROR(LEFT(A44,SEARCH("=",A44 )-2),"")</f>
        <v>action.notable.param.extract_identities</v>
      </c>
      <c r="D44" s="2" t="str">
        <f>IFERROR(MID(A44,SEARCH("=",A44)+2,9999), "")</f>
        <v>["src_user","user"]</v>
      </c>
      <c r="E44" s="2">
        <f t="shared" si="1"/>
        <v>19</v>
      </c>
      <c r="G44" s="2" t="s">
        <v>33</v>
      </c>
      <c r="H44" s="2" t="s">
        <v>73</v>
      </c>
      <c r="I44" s="2">
        <f t="shared" si="2"/>
        <v>19</v>
      </c>
      <c r="J44" s="2" t="str">
        <f t="shared" si="3"/>
        <v>y</v>
      </c>
    </row>
    <row r="45" spans="1:11" x14ac:dyDescent="0.25">
      <c r="A45" s="2" t="s">
        <v>118</v>
      </c>
      <c r="C45" s="2" t="str">
        <f>IFERROR(LEFT(A45,SEARCH("=",A45 )-2),"")</f>
        <v>action.notable.param.rule_description</v>
      </c>
      <c r="D45" s="2" t="str">
        <f>IFERROR(MID(A45,SEARCH("=",A45)+2,9999), "")</f>
        <v>Discovers DNS Tunneling Activity and there may be abnormal connection related to Ransomware /Malware Activity.</v>
      </c>
      <c r="E45" s="2">
        <f t="shared" si="1"/>
        <v>110</v>
      </c>
      <c r="G45" s="2" t="s">
        <v>34</v>
      </c>
      <c r="H45" s="2" t="s">
        <v>65</v>
      </c>
      <c r="I45" s="2">
        <f t="shared" si="2"/>
        <v>110</v>
      </c>
      <c r="J45" s="2" t="str">
        <f t="shared" si="3"/>
        <v>y</v>
      </c>
    </row>
    <row r="46" spans="1:11" x14ac:dyDescent="0.25">
      <c r="A46" s="2" t="s">
        <v>119</v>
      </c>
      <c r="C46" s="2" t="str">
        <f>IFERROR(LEFT(A46,SEARCH("=",A46 )-2),"")</f>
        <v>action.notable.param.rule_title</v>
      </c>
      <c r="D46" s="2" t="str">
        <f>IFERROR(MID(A46,SEARCH("=",A46)+2,9999), "")</f>
        <v>Detect DNS Tunneling Activity by Entropy Score by host : $src$</v>
      </c>
      <c r="E46" s="2">
        <f t="shared" si="1"/>
        <v>62</v>
      </c>
      <c r="G46" s="2" t="s">
        <v>35</v>
      </c>
      <c r="H46" s="2" t="s">
        <v>74</v>
      </c>
      <c r="I46" s="2">
        <f t="shared" si="2"/>
        <v>62</v>
      </c>
      <c r="J46" s="2" t="str">
        <f t="shared" si="3"/>
        <v>y</v>
      </c>
    </row>
    <row r="47" spans="1:11" x14ac:dyDescent="0.25">
      <c r="A47" s="2" t="s">
        <v>120</v>
      </c>
      <c r="C47" s="2" t="str">
        <f>IFERROR(LEFT(A47,SEARCH("=",A47 )-2),"")</f>
        <v>action.notable.param.security_domain</v>
      </c>
      <c r="D47" s="2" t="str">
        <f>IFERROR(MID(A47,SEARCH("=",A47)+2,9999), "")</f>
        <v>network</v>
      </c>
      <c r="E47" s="2">
        <f t="shared" si="1"/>
        <v>7</v>
      </c>
      <c r="G47" s="2" t="s">
        <v>36</v>
      </c>
      <c r="H47" s="2" t="s">
        <v>75</v>
      </c>
      <c r="I47" s="2">
        <f t="shared" si="2"/>
        <v>7</v>
      </c>
      <c r="J47" s="2" t="str">
        <f t="shared" si="3"/>
        <v>y</v>
      </c>
    </row>
    <row r="48" spans="1:11" x14ac:dyDescent="0.25">
      <c r="A48" s="2" t="s">
        <v>121</v>
      </c>
      <c r="C48" s="2" t="str">
        <f>IFERROR(LEFT(A48,SEARCH("=",A48 )-2),"")</f>
        <v>action.notable.param.severity</v>
      </c>
      <c r="D48" s="2" t="str">
        <f>IFERROR(MID(A48,SEARCH("=",A48)+2,9999), "")</f>
        <v>high</v>
      </c>
      <c r="E48" s="2">
        <f t="shared" si="1"/>
        <v>4</v>
      </c>
      <c r="G48" s="2" t="s">
        <v>37</v>
      </c>
      <c r="H48" s="2" t="s">
        <v>76</v>
      </c>
      <c r="I48" s="2">
        <f t="shared" si="2"/>
        <v>4</v>
      </c>
      <c r="J48" s="2" t="str">
        <f t="shared" si="3"/>
        <v>y</v>
      </c>
    </row>
    <row r="49" spans="1:11" x14ac:dyDescent="0.25">
      <c r="A49" s="2" t="s">
        <v>88</v>
      </c>
      <c r="C49" s="2" t="str">
        <f>IFERROR(LEFT(A49,SEARCH("=",A49 )-2),"")</f>
        <v>action.notable.param.verbose</v>
      </c>
      <c r="D49" s="2" t="str">
        <f>IFERROR(MID(A49,SEARCH("=",A49)+2,9999), "")</f>
        <v>0</v>
      </c>
      <c r="E49" s="2">
        <f t="shared" si="1"/>
        <v>1</v>
      </c>
      <c r="G49" s="2" t="s">
        <v>7</v>
      </c>
      <c r="H49" s="2">
        <v>0</v>
      </c>
      <c r="I49" s="2">
        <f t="shared" si="2"/>
        <v>1</v>
      </c>
      <c r="J49" s="2" t="str">
        <f t="shared" si="3"/>
        <v>y</v>
      </c>
    </row>
    <row r="50" spans="1:11" x14ac:dyDescent="0.25">
      <c r="A50" s="2" t="s">
        <v>122</v>
      </c>
      <c r="C50" s="2" t="str">
        <f>IFERROR(LEFT(A50,SEARCH("=",A50 )-2),"")</f>
        <v>action.nslookup.param.verbose</v>
      </c>
      <c r="D50" s="2" t="str">
        <f>IFERROR(MID(A50,SEARCH("=",A50)+2,9999), "")</f>
        <v>0</v>
      </c>
      <c r="E50" s="2">
        <f t="shared" si="1"/>
        <v>1</v>
      </c>
      <c r="G50" s="2" t="s">
        <v>38</v>
      </c>
      <c r="H50" s="2">
        <v>0</v>
      </c>
      <c r="I50" s="2">
        <f t="shared" si="2"/>
        <v>1</v>
      </c>
      <c r="J50" s="2" t="str">
        <f t="shared" si="3"/>
        <v>y</v>
      </c>
    </row>
    <row r="51" spans="1:11" x14ac:dyDescent="0.25">
      <c r="A51" s="2" t="s">
        <v>123</v>
      </c>
      <c r="C51" s="2" t="str">
        <f>IFERROR(LEFT(A51,SEARCH("=",A51 )-2),"")</f>
        <v>action.ping.param.verbose</v>
      </c>
      <c r="D51" s="2" t="str">
        <f>IFERROR(MID(A51,SEARCH("=",A51)+2,9999), "")</f>
        <v>0</v>
      </c>
      <c r="E51" s="2">
        <f t="shared" si="1"/>
        <v>1</v>
      </c>
      <c r="G51" s="2" t="s">
        <v>39</v>
      </c>
      <c r="H51" s="2">
        <v>0</v>
      </c>
      <c r="I51" s="2">
        <f t="shared" si="2"/>
        <v>1</v>
      </c>
      <c r="J51" s="2" t="str">
        <f t="shared" si="3"/>
        <v>y</v>
      </c>
    </row>
    <row r="52" spans="1:11" x14ac:dyDescent="0.25">
      <c r="A52" s="2" t="s">
        <v>124</v>
      </c>
      <c r="C52" s="2" t="str">
        <f>IFERROR(LEFT(A52,SEARCH("=",A52 )-2),"")</f>
        <v>action.risk</v>
      </c>
      <c r="D52" s="2" t="str">
        <f>IFERROR(MID(A52,SEARCH("=",A52)+2,9999), "")</f>
        <v>1</v>
      </c>
      <c r="E52" s="2">
        <f t="shared" si="1"/>
        <v>1</v>
      </c>
      <c r="G52" s="2" t="s">
        <v>40</v>
      </c>
      <c r="H52" s="2">
        <v>1</v>
      </c>
      <c r="I52" s="2">
        <f t="shared" si="2"/>
        <v>1</v>
      </c>
      <c r="J52" s="2" t="str">
        <f t="shared" si="3"/>
        <v>y</v>
      </c>
    </row>
    <row r="53" spans="1:11" x14ac:dyDescent="0.25">
      <c r="A53" s="2" t="s">
        <v>125</v>
      </c>
      <c r="C53" s="2" t="str">
        <f>IFERROR(LEFT(A53,SEARCH("=",A53 )-2),"")</f>
        <v>action.risk.param._risk_object</v>
      </c>
      <c r="D53" s="2" t="str">
        <f>IFERROR(MID(A53,SEARCH("=",A53)+2,9999), "")</f>
        <v>src</v>
      </c>
      <c r="E53" s="2">
        <f t="shared" si="1"/>
        <v>3</v>
      </c>
      <c r="G53" s="2" t="s">
        <v>41</v>
      </c>
      <c r="H53" s="2" t="s">
        <v>77</v>
      </c>
      <c r="I53" s="2">
        <f t="shared" si="2"/>
        <v>3</v>
      </c>
      <c r="J53" s="2" t="str">
        <f t="shared" si="3"/>
        <v>y</v>
      </c>
    </row>
    <row r="54" spans="1:11" x14ac:dyDescent="0.25">
      <c r="A54" s="2" t="s">
        <v>126</v>
      </c>
      <c r="C54" s="2" t="str">
        <f>IFERROR(LEFT(A54,SEARCH("=",A54 )-2),"")</f>
        <v>action.risk.param._risk_object_type</v>
      </c>
      <c r="D54" s="2" t="str">
        <f>IFERROR(MID(A54,SEARCH("=",A54)+2,9999), "")</f>
        <v>system</v>
      </c>
      <c r="E54" s="2">
        <f t="shared" si="1"/>
        <v>6</v>
      </c>
      <c r="G54" s="2" t="s">
        <v>42</v>
      </c>
      <c r="H54" s="2" t="s">
        <v>78</v>
      </c>
      <c r="I54" s="2">
        <f t="shared" si="2"/>
        <v>6</v>
      </c>
      <c r="J54" s="2" t="str">
        <f t="shared" si="3"/>
        <v>y</v>
      </c>
    </row>
    <row r="55" spans="1:11" x14ac:dyDescent="0.25">
      <c r="A55" s="2" t="s">
        <v>127</v>
      </c>
      <c r="C55" s="2" t="str">
        <f>IFERROR(LEFT(A55,SEARCH("=",A55 )-2),"")</f>
        <v>action.risk.param._risk_score</v>
      </c>
      <c r="D55" s="2" t="str">
        <f>IFERROR(MID(A55,SEARCH("=",A55)+2,9999), "")</f>
        <v>5</v>
      </c>
      <c r="E55" s="2">
        <f t="shared" si="1"/>
        <v>1</v>
      </c>
      <c r="G55" s="2" t="s">
        <v>43</v>
      </c>
      <c r="H55" s="2">
        <v>5</v>
      </c>
      <c r="I55" s="2">
        <f t="shared" si="2"/>
        <v>1</v>
      </c>
      <c r="J55" s="2" t="str">
        <f t="shared" si="3"/>
        <v>y</v>
      </c>
    </row>
    <row r="56" spans="1:11" x14ac:dyDescent="0.25">
      <c r="A56" s="2" t="s">
        <v>128</v>
      </c>
      <c r="C56" s="2" t="str">
        <f>IFERROR(LEFT(A56,SEARCH("=",A56 )-2),"")</f>
        <v>action.risk.param.verbose</v>
      </c>
      <c r="D56" s="2" t="str">
        <f>IFERROR(MID(A56,SEARCH("=",A56)+2,9999), "")</f>
        <v>0</v>
      </c>
      <c r="E56" s="2">
        <f t="shared" si="1"/>
        <v>1</v>
      </c>
      <c r="G56" s="2" t="s">
        <v>44</v>
      </c>
      <c r="H56" s="2">
        <v>0</v>
      </c>
      <c r="I56" s="2">
        <f t="shared" si="2"/>
        <v>1</v>
      </c>
      <c r="J56" s="2" t="str">
        <f t="shared" si="3"/>
        <v>y</v>
      </c>
    </row>
    <row r="57" spans="1:11" x14ac:dyDescent="0.25">
      <c r="A57" s="2" t="s">
        <v>129</v>
      </c>
      <c r="C57" s="2" t="str">
        <f>IFERROR(LEFT(A57,SEARCH("=",A57 )-2),"")</f>
        <v>action.send2uba.param.verbose</v>
      </c>
      <c r="D57" s="2" t="str">
        <f>IFERROR(MID(A57,SEARCH("=",A57)+2,9999), "")</f>
        <v>0</v>
      </c>
      <c r="E57" s="2">
        <f t="shared" si="1"/>
        <v>1</v>
      </c>
      <c r="G57" s="2" t="s">
        <v>45</v>
      </c>
      <c r="H57" s="2">
        <v>0</v>
      </c>
      <c r="I57" s="2">
        <f t="shared" si="2"/>
        <v>1</v>
      </c>
      <c r="J57" s="2" t="str">
        <f t="shared" si="3"/>
        <v>y</v>
      </c>
    </row>
    <row r="58" spans="1:11" x14ac:dyDescent="0.25">
      <c r="A58" s="2" t="s">
        <v>130</v>
      </c>
      <c r="C58" s="2" t="str">
        <f>IFERROR(LEFT(A58,SEARCH("=",A58 )-2),"")</f>
        <v>action.threat_add.param.verbose</v>
      </c>
      <c r="D58" s="2" t="str">
        <f>IFERROR(MID(A58,SEARCH("=",A58)+2,9999), "")</f>
        <v>0</v>
      </c>
      <c r="E58" s="2">
        <f t="shared" si="1"/>
        <v>1</v>
      </c>
      <c r="G58" s="2" t="s">
        <v>46</v>
      </c>
      <c r="H58" s="2">
        <v>0</v>
      </c>
      <c r="I58" s="2">
        <f t="shared" si="2"/>
        <v>1</v>
      </c>
      <c r="J58" s="2" t="str">
        <f t="shared" si="3"/>
        <v>y</v>
      </c>
    </row>
    <row r="59" spans="1:11" x14ac:dyDescent="0.25">
      <c r="A59" s="2" t="s">
        <v>131</v>
      </c>
      <c r="C59" s="2" t="str">
        <f>IFERROR(LEFT(A59,SEARCH("=",A59 )-2),"")</f>
        <v>alert.suppress</v>
      </c>
      <c r="D59" s="2" t="str">
        <f>IFERROR(MID(A59,SEARCH("=",A59)+2,9999), "")</f>
        <v>1</v>
      </c>
      <c r="E59" s="2">
        <f t="shared" si="1"/>
        <v>1</v>
      </c>
      <c r="G59" s="2" t="s">
        <v>8</v>
      </c>
      <c r="H59" s="2">
        <v>1</v>
      </c>
      <c r="I59" s="2">
        <f t="shared" si="2"/>
        <v>1</v>
      </c>
      <c r="J59" s="2" t="str">
        <f t="shared" si="3"/>
        <v>y</v>
      </c>
    </row>
    <row r="60" spans="1:11" x14ac:dyDescent="0.25">
      <c r="A60" s="2" t="s">
        <v>132</v>
      </c>
      <c r="C60" s="2" t="str">
        <f>IFERROR(LEFT(A60,SEARCH("=",A60 )-2),"")</f>
        <v>alert.suppress.fields</v>
      </c>
      <c r="D60" s="2" t="str">
        <f>IFERROR(MID(A60,SEARCH("=",A60)+2,9999), "")</f>
        <v>query,src,dest</v>
      </c>
      <c r="E60" s="2">
        <f t="shared" si="1"/>
        <v>14</v>
      </c>
      <c r="G60" s="2" t="s">
        <v>47</v>
      </c>
      <c r="H60" s="2" t="s">
        <v>79</v>
      </c>
      <c r="I60" s="2">
        <f t="shared" si="2"/>
        <v>14</v>
      </c>
      <c r="J60" s="2" t="str">
        <f t="shared" si="3"/>
        <v>y</v>
      </c>
    </row>
    <row r="61" spans="1:11" x14ac:dyDescent="0.25">
      <c r="A61" s="2" t="s">
        <v>133</v>
      </c>
      <c r="C61" s="2" t="str">
        <f>IFERROR(LEFT(A61,SEARCH("=",A61 )-2),"")</f>
        <v>alert.suppress.period</v>
      </c>
      <c r="D61" s="2" t="str">
        <f>IFERROR(MID(A61,SEARCH("=",A61)+2,9999), "")</f>
        <v>3600s</v>
      </c>
      <c r="E61" s="2">
        <f t="shared" si="1"/>
        <v>5</v>
      </c>
      <c r="G61" s="2" t="s">
        <v>48</v>
      </c>
      <c r="H61" s="2" t="s">
        <v>80</v>
      </c>
      <c r="I61" s="2">
        <f t="shared" si="2"/>
        <v>5</v>
      </c>
      <c r="J61" s="2" t="str">
        <f t="shared" si="3"/>
        <v>y</v>
      </c>
    </row>
    <row r="62" spans="1:11" x14ac:dyDescent="0.25">
      <c r="A62" s="2" t="s">
        <v>90</v>
      </c>
      <c r="C62" s="2" t="str">
        <f>IFERROR(LEFT(A62,SEARCH("=",A62 )-2),"")</f>
        <v>alert.track</v>
      </c>
      <c r="D62" s="2" t="str">
        <f>IFERROR(MID(A62,SEARCH("=",A62)+2,9999), "")</f>
        <v>1</v>
      </c>
      <c r="E62" s="2">
        <f t="shared" si="1"/>
        <v>1</v>
      </c>
      <c r="G62" s="2" t="s">
        <v>9</v>
      </c>
      <c r="H62" s="2">
        <v>1</v>
      </c>
      <c r="I62" s="2">
        <f t="shared" si="2"/>
        <v>1</v>
      </c>
      <c r="J62" s="2" t="str">
        <f t="shared" si="3"/>
        <v>y</v>
      </c>
    </row>
    <row r="63" spans="1:11" x14ac:dyDescent="0.25">
      <c r="A63" s="2" t="s">
        <v>91</v>
      </c>
      <c r="C63" s="2" t="str">
        <f>IFERROR(LEFT(A63,SEARCH("=",A63 )-2),"")</f>
        <v>counttype</v>
      </c>
      <c r="D63" s="2" t="str">
        <f>IFERROR(MID(A63,SEARCH("=",A63)+2,9999), "")</f>
        <v>number of events</v>
      </c>
      <c r="E63" s="2">
        <f t="shared" si="1"/>
        <v>16</v>
      </c>
      <c r="G63" s="2" t="s">
        <v>10</v>
      </c>
      <c r="H63" s="2" t="s">
        <v>53</v>
      </c>
      <c r="I63" s="2">
        <f t="shared" si="2"/>
        <v>16</v>
      </c>
      <c r="J63" s="2" t="str">
        <f t="shared" si="3"/>
        <v>y</v>
      </c>
    </row>
    <row r="64" spans="1:11" x14ac:dyDescent="0.25">
      <c r="A64" s="2" t="s">
        <v>134</v>
      </c>
      <c r="C64" s="2" t="str">
        <f>IFERROR(LEFT(A64,SEARCH("=",A64 )-2),"")</f>
        <v>cron_schedule</v>
      </c>
      <c r="D64" s="2" t="str">
        <f>IFERROR(MID(A64,SEARCH("=",A64)+2,9999), "")</f>
        <v>*/5 * * * *</v>
      </c>
      <c r="E64" s="2">
        <f t="shared" si="1"/>
        <v>11</v>
      </c>
      <c r="G64" s="2" t="s">
        <v>11</v>
      </c>
      <c r="H64" s="2" t="s">
        <v>64</v>
      </c>
      <c r="I64" s="2">
        <f t="shared" si="2"/>
        <v>1287</v>
      </c>
      <c r="J64" s="2" t="str">
        <f t="shared" si="3"/>
        <v>n</v>
      </c>
      <c r="K64" s="2" t="s">
        <v>154</v>
      </c>
    </row>
    <row r="65" spans="1:10" x14ac:dyDescent="0.25">
      <c r="A65" s="2" t="s">
        <v>135</v>
      </c>
      <c r="C65" s="2" t="str">
        <f>IFERROR(LEFT(A65,SEARCH("=",A65 )-2),"")</f>
        <v>description</v>
      </c>
      <c r="D65" s="2" t="str">
        <f>IFERROR(MID(A65,SEARCH("=",A65)+2,9999), "")</f>
        <v>Discovers DNS Tunneling Activity and there may be abnormal connection related to Ransomware /Malware Activity.</v>
      </c>
      <c r="E65" s="2">
        <f t="shared" si="1"/>
        <v>110</v>
      </c>
      <c r="G65" s="2" t="s">
        <v>12</v>
      </c>
      <c r="H65" s="2" t="s">
        <v>65</v>
      </c>
      <c r="I65" s="2">
        <f t="shared" si="2"/>
        <v>110</v>
      </c>
      <c r="J65" s="2" t="str">
        <f t="shared" si="3"/>
        <v>y</v>
      </c>
    </row>
    <row r="66" spans="1:10" x14ac:dyDescent="0.25">
      <c r="A66" s="2" t="s">
        <v>136</v>
      </c>
      <c r="C66" s="2" t="str">
        <f>IFERROR(LEFT(A66,SEARCH("=",A66 )-2),"")</f>
        <v>dispatch.earliest_time</v>
      </c>
      <c r="D66" s="2" t="str">
        <f>IFERROR(MID(A66,SEARCH("=",A66)+2,9999), "")</f>
        <v>-10m</v>
      </c>
      <c r="E66" s="2">
        <f t="shared" si="1"/>
        <v>4</v>
      </c>
      <c r="G66" s="2" t="s">
        <v>14</v>
      </c>
      <c r="H66" s="2" t="s">
        <v>66</v>
      </c>
      <c r="I66" s="2">
        <f t="shared" si="2"/>
        <v>4</v>
      </c>
      <c r="J66" s="2" t="str">
        <f t="shared" si="3"/>
        <v>y</v>
      </c>
    </row>
    <row r="67" spans="1:10" x14ac:dyDescent="0.25">
      <c r="A67" s="2" t="s">
        <v>96</v>
      </c>
      <c r="C67" s="2" t="str">
        <f>IFERROR(LEFT(A67,SEARCH("=",A67 )-2),"")</f>
        <v>dispatch.latest_time</v>
      </c>
      <c r="D67" s="2" t="str">
        <f>IFERROR(MID(A67,SEARCH("=",A67)+2,9999), "")</f>
        <v>now</v>
      </c>
      <c r="E67" s="2">
        <f t="shared" si="1"/>
        <v>3</v>
      </c>
      <c r="G67" s="2" t="s">
        <v>15</v>
      </c>
      <c r="H67" s="2" t="s">
        <v>57</v>
      </c>
      <c r="I67" s="2">
        <f t="shared" si="2"/>
        <v>3</v>
      </c>
      <c r="J67" s="2" t="str">
        <f t="shared" si="3"/>
        <v>y</v>
      </c>
    </row>
    <row r="68" spans="1:10" x14ac:dyDescent="0.25">
      <c r="A68" s="2" t="s">
        <v>97</v>
      </c>
      <c r="C68" s="2" t="str">
        <f>IFERROR(LEFT(A68,SEARCH("=",A68 )-2),"")</f>
        <v>dispatch.rt_backfill</v>
      </c>
      <c r="D68" s="2" t="str">
        <f>IFERROR(MID(A68,SEARCH("=",A68)+2,9999), "")</f>
        <v>1</v>
      </c>
      <c r="E68" s="2">
        <f t="shared" si="1"/>
        <v>1</v>
      </c>
      <c r="G68" s="2" t="s">
        <v>16</v>
      </c>
      <c r="H68" s="2">
        <v>1</v>
      </c>
      <c r="I68" s="2">
        <f t="shared" si="2"/>
        <v>1</v>
      </c>
      <c r="J68" s="2" t="str">
        <f t="shared" si="3"/>
        <v>y</v>
      </c>
    </row>
    <row r="69" spans="1:10" x14ac:dyDescent="0.25">
      <c r="A69" s="2" t="s">
        <v>98</v>
      </c>
      <c r="C69" s="2" t="str">
        <f>IFERROR(LEFT(A69,SEARCH("=",A69 )-2),"")</f>
        <v>enableSched</v>
      </c>
      <c r="D69" s="2" t="str">
        <f>IFERROR(MID(A69,SEARCH("=",A69)+2,9999), "")</f>
        <v>1</v>
      </c>
      <c r="E69" s="2">
        <f t="shared" si="1"/>
        <v>1</v>
      </c>
      <c r="G69" s="2" t="s">
        <v>17</v>
      </c>
      <c r="H69" s="2">
        <v>1</v>
      </c>
      <c r="I69" s="2">
        <f t="shared" si="2"/>
        <v>1</v>
      </c>
      <c r="J69" s="2" t="str">
        <f t="shared" si="3"/>
        <v>y</v>
      </c>
    </row>
    <row r="70" spans="1:10" x14ac:dyDescent="0.25">
      <c r="A70" s="2" t="s">
        <v>137</v>
      </c>
      <c r="C70" s="2" t="str">
        <f>IFERROR(LEFT(A70,SEARCH("=",A70 )-2),"")</f>
        <v>quantity</v>
      </c>
      <c r="D70" s="2" t="str">
        <f>IFERROR(MID(A70,SEARCH("=",A70)+2,9999), "")</f>
        <v>1</v>
      </c>
      <c r="E70" s="2">
        <f t="shared" ref="E70:E73" si="6">IF(LEN(D70)=0,"",LEN(D70))</f>
        <v>1</v>
      </c>
      <c r="G70" s="2" t="s">
        <v>18</v>
      </c>
      <c r="H70" s="2">
        <v>1</v>
      </c>
      <c r="I70" s="2">
        <f t="shared" ref="I70:I74" si="7">IF(LEN(H70)=0,"",LEN(H70))</f>
        <v>1</v>
      </c>
      <c r="J70" s="2" t="str">
        <f t="shared" ref="J70:J74" si="8">IF(I70=E70,"y","n")</f>
        <v>y</v>
      </c>
    </row>
    <row r="71" spans="1:10" x14ac:dyDescent="0.25">
      <c r="A71" s="2" t="s">
        <v>100</v>
      </c>
      <c r="C71" s="2" t="str">
        <f>IFERROR(LEFT(A71,SEARCH("=",A71 )-2),"")</f>
        <v>relation</v>
      </c>
      <c r="D71" s="2" t="str">
        <f>IFERROR(MID(A71,SEARCH("=",A71)+2,9999), "")</f>
        <v>greater than</v>
      </c>
      <c r="E71" s="2">
        <f t="shared" si="6"/>
        <v>12</v>
      </c>
      <c r="G71" s="2" t="s">
        <v>19</v>
      </c>
      <c r="H71" s="2" t="s">
        <v>58</v>
      </c>
      <c r="I71" s="2">
        <f t="shared" si="7"/>
        <v>12</v>
      </c>
      <c r="J71" s="2" t="str">
        <f t="shared" si="8"/>
        <v>y</v>
      </c>
    </row>
    <row r="72" spans="1:10" x14ac:dyDescent="0.25">
      <c r="A72" s="2" t="s">
        <v>101</v>
      </c>
      <c r="C72" s="2" t="str">
        <f>IFERROR(LEFT(A72,SEARCH("=",A72 )-2),"")</f>
        <v>request.ui_dispatch_app</v>
      </c>
      <c r="D72" s="2" t="str">
        <f>IFERROR(MID(A72,SEARCH("=",A72)+2,9999), "")</f>
        <v>SplunkEnterpriseSecuritySuite</v>
      </c>
      <c r="E72" s="2">
        <f t="shared" si="6"/>
        <v>29</v>
      </c>
      <c r="G72" s="2" t="s">
        <v>20</v>
      </c>
      <c r="H72" s="2" t="s">
        <v>59</v>
      </c>
      <c r="I72" s="2">
        <f t="shared" si="7"/>
        <v>29</v>
      </c>
      <c r="J72" s="2" t="str">
        <f t="shared" si="8"/>
        <v>y</v>
      </c>
    </row>
    <row r="73" spans="1:10" x14ac:dyDescent="0.25">
      <c r="A73" s="2" t="s">
        <v>138</v>
      </c>
      <c r="C73" s="2" t="str">
        <f>IFERROR(LEFT(A73,SEARCH("=",A73 )-2),"")</f>
        <v>search</v>
      </c>
      <c r="D73" s="2" t="s">
        <v>157</v>
      </c>
      <c r="E73" s="2">
        <f t="shared" si="6"/>
        <v>281</v>
      </c>
      <c r="G73" s="2" t="s">
        <v>21</v>
      </c>
      <c r="H73" s="2" t="s">
        <v>67</v>
      </c>
      <c r="I73" s="2">
        <f t="shared" si="7"/>
        <v>280</v>
      </c>
      <c r="J73" s="2" t="str">
        <f t="shared" si="8"/>
        <v>n</v>
      </c>
    </row>
    <row r="74" spans="1:10" x14ac:dyDescent="0.25">
      <c r="I74" s="2" t="str">
        <f t="shared" si="7"/>
        <v/>
      </c>
      <c r="J74" s="2" t="str">
        <f t="shared" si="8"/>
        <v>y</v>
      </c>
    </row>
  </sheetData>
  <mergeCells count="2">
    <mergeCell ref="C4:D4"/>
    <mergeCell ref="G4:H4"/>
  </mergeCells>
  <conditionalFormatting sqref="H5:H25 D5:D27">
    <cfRule type="uniqueValues" dxfId="7" priority="5"/>
  </conditionalFormatting>
  <conditionalFormatting sqref="G28:G73 C28:C73">
    <cfRule type="uniqueValues" dxfId="6" priority="3"/>
  </conditionalFormatting>
  <conditionalFormatting sqref="J5:J74">
    <cfRule type="cellIs" dxfId="5" priority="2" operator="equal">
      <formula>"n"</formula>
    </cfRule>
  </conditionalFormatting>
  <conditionalFormatting sqref="D28:D73 H28:H73">
    <cfRule type="uniqu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11BB-A648-4542-A724-2B75075050BC}">
  <dimension ref="A1:A4"/>
  <sheetViews>
    <sheetView workbookViewId="0">
      <selection activeCell="A3" sqref="A3:A4"/>
    </sheetView>
  </sheetViews>
  <sheetFormatPr defaultRowHeight="15" x14ac:dyDescent="0.25"/>
  <cols>
    <col min="1" max="1" width="161.42578125" bestFit="1" customWidth="1"/>
  </cols>
  <sheetData>
    <row r="1" spans="1:1" x14ac:dyDescent="0.25">
      <c r="A1" t="s">
        <v>139</v>
      </c>
    </row>
    <row r="2" spans="1:1" x14ac:dyDescent="0.25">
      <c r="A2" t="s">
        <v>71</v>
      </c>
    </row>
    <row r="3" spans="1:1" x14ac:dyDescent="0.25">
      <c r="A3" t="s">
        <v>68</v>
      </c>
    </row>
    <row r="4" spans="1:1" x14ac:dyDescent="0.25">
      <c r="A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Script Generated Result</vt:lpstr>
      <vt:lpstr>Validation</vt:lpstr>
      <vt:lpstr>Manual Checking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BillyNH Fong</dc:creator>
  <cp:lastModifiedBy>BillyNH Fong</cp:lastModifiedBy>
  <dcterms:created xsi:type="dcterms:W3CDTF">2019-09-06T01:14:57Z</dcterms:created>
  <dcterms:modified xsi:type="dcterms:W3CDTF">2019-09-06T01:47:12Z</dcterms:modified>
</cp:coreProperties>
</file>