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fack Billy\Documents\NetBeansProjects\Abc\files\"/>
    </mc:Choice>
  </mc:AlternateContent>
  <bookViews>
    <workbookView xWindow="0" yWindow="0" windowWidth="6915" windowHeight="6570" activeTab="1"/>
  </bookViews>
  <sheets>
    <sheet name="TRP-SABC" sheetId="1" r:id="rId1"/>
    <sheet name="YAOUNDE" sheetId="2" r:id="rId2"/>
    <sheet name="KOUMASSI" sheetId="3" r:id="rId3"/>
    <sheet name="NDOKOTI" sheetId="4" r:id="rId4"/>
    <sheet name="BAFOUSSAM" sheetId="5" r:id="rId5"/>
    <sheet name="GAROUA" sheetId="6" r:id="rId6"/>
    <sheet name="SEMC" sheetId="7" r:id="rId7"/>
  </sheets>
  <externalReferences>
    <externalReference r:id="rId8"/>
  </externalReferences>
  <definedNames>
    <definedName name="AxeSynthese" localSheetId="4">OFFSET(#REF!, 0, 0, COUNTA(#REF!),1)</definedName>
    <definedName name="AxeSynthese" localSheetId="5">OFFSET(#REF!, 0, 0, COUNTA(#REF!),1)</definedName>
    <definedName name="AxeSynthese" localSheetId="2">OFFSET(#REF!, 0, 0, COUNTA(#REF!),1)</definedName>
    <definedName name="AxeSynthese" localSheetId="3">OFFSET(#REF!, 0, 0, COUNTA(#REF!),1)</definedName>
    <definedName name="AxeSynthese" localSheetId="6">OFFSET(#REF!, 0, 0, COUNTA(#REF!),1)</definedName>
    <definedName name="AxeSynthese">OFFSET(#REF!, 0, 0, COUNTA(#REF!),1)</definedName>
    <definedName name="AxeTANP" localSheetId="4">OFFSET(#REF!, 0, 0, COUNTA(#REF!),1)</definedName>
    <definedName name="AxeTANP" localSheetId="5">OFFSET(#REF!, 0, 0, COUNTA(#REF!),1)</definedName>
    <definedName name="AxeTANP" localSheetId="2">OFFSET(#REF!, 0, 0, COUNTA(#REF!),1)</definedName>
    <definedName name="AxeTANP" localSheetId="3">OFFSET(#REF!, 0, 0, COUNTA(#REF!),1)</definedName>
    <definedName name="AxeTANP" localSheetId="6">OFFSET(#REF!, 0, 0, COUNTA(#REF!),1)</definedName>
    <definedName name="AxeTANP">OFFSET(#REF!, 0, 0, COUNTA(#REF!),1)</definedName>
    <definedName name="AxeTAP" localSheetId="4">OFFSET(#REF!, 0, 0, COUNTA(#REF!),1)</definedName>
    <definedName name="AxeTAP" localSheetId="5">OFFSET(#REF!, 0, 0, COUNTA(#REF!),1)</definedName>
    <definedName name="AxeTAP" localSheetId="2">OFFSET(#REF!, 0, 0, COUNTA(#REF!),1)</definedName>
    <definedName name="AxeTAP" localSheetId="3">OFFSET(#REF!, 0, 0, COUNTA(#REF!),1)</definedName>
    <definedName name="AxeTAP" localSheetId="6">OFFSET(#REF!, 0, 0, COUNTA(#REF!),1)</definedName>
    <definedName name="AxeTAP">OFFSET(#REF!, 0, 0, COUNTA(#REF!),1)</definedName>
    <definedName name="AxeTF" localSheetId="4">OFFSET(#REF!, 0, 0, COUNTA(#REF!),1)</definedName>
    <definedName name="AxeTF" localSheetId="5">OFFSET(#REF!, 0, 0, COUNTA(#REF!),1)</definedName>
    <definedName name="AxeTF" localSheetId="2">OFFSET(#REF!, 0, 0, COUNTA(#REF!),1)</definedName>
    <definedName name="AxeTF" localSheetId="3">OFFSET(#REF!, 0, 0, COUNTA(#REF!),1)</definedName>
    <definedName name="AxeTF" localSheetId="6">OFFSET(#REF!, 0, 0, COUNTA(#REF!),1)</definedName>
    <definedName name="AxeTF">OFFSET(#REF!, 0, 0, COUNTA(#REF!),1)</definedName>
    <definedName name="AxeTRE" localSheetId="4">OFFSET(#REF!, 0, 0, COUNTA(#REF!),1)</definedName>
    <definedName name="AxeTRE" localSheetId="5">OFFSET(#REF!, 0, 0, COUNTA(#REF!),1)</definedName>
    <definedName name="AxeTRE" localSheetId="2">OFFSET(#REF!, 0, 0, COUNTA(#REF!),1)</definedName>
    <definedName name="AxeTRE" localSheetId="3">OFFSET(#REF!, 0, 0, COUNTA(#REF!),1)</definedName>
    <definedName name="AxeTRE" localSheetId="6">OFFSET(#REF!, 0, 0, COUNTA(#REF!),1)</definedName>
    <definedName name="AxeTRE">OFFSET(#REF!, 0, 0, COUNTA(#REF!),1)</definedName>
    <definedName name="AxeTRG" localSheetId="4">OFFSET(#REF!, 0, 0, COUNTA(#REF!),1)</definedName>
    <definedName name="AxeTRG" localSheetId="5">OFFSET(#REF!, 0, 0, COUNTA(#REF!),1)</definedName>
    <definedName name="AxeTRG" localSheetId="2">OFFSET(#REF!, 0, 0, COUNTA(#REF!),1)</definedName>
    <definedName name="AxeTRG" localSheetId="3">OFFSET(#REF!, 0, 0, COUNTA(#REF!),1)</definedName>
    <definedName name="AxeTRG" localSheetId="6">OFFSET(#REF!, 0, 0, COUNTA(#REF!),1)</definedName>
    <definedName name="AxeTRG">OFFSET(#REF!, 0, 0, COUNTA(#REF!),1)</definedName>
    <definedName name="AxeTRS" localSheetId="4">OFFSET(#REF!, 0, 0, COUNTA(#REF!),1)</definedName>
    <definedName name="AxeTRS" localSheetId="5">OFFSET(#REF!, 0, 0, COUNTA(#REF!),1)</definedName>
    <definedName name="AxeTRS" localSheetId="2">OFFSET(#REF!, 0, 0, COUNTA(#REF!),1)</definedName>
    <definedName name="AxeTRS" localSheetId="3">OFFSET(#REF!, 0, 0, COUNTA(#REF!),1)</definedName>
    <definedName name="AxeTRS" localSheetId="6">OFFSET(#REF!, 0, 0, COUNTA(#REF!),1)</definedName>
    <definedName name="AxeTRS">OFFSET(#REF!, 0, 0, COUNTA(#REF!),1)</definedName>
    <definedName name="AxeTU" localSheetId="4">OFFSET(#REF!, 0, 0, COUNTA(#REF!),1)</definedName>
    <definedName name="AxeTU" localSheetId="5">OFFSET(#REF!, 0, 0, COUNTA(#REF!),1)</definedName>
    <definedName name="AxeTU" localSheetId="2">OFFSET(#REF!, 0, 0, COUNTA(#REF!),1)</definedName>
    <definedName name="AxeTU" localSheetId="3">OFFSET(#REF!, 0, 0, COUNTA(#REF!),1)</definedName>
    <definedName name="AxeTU" localSheetId="6">OFFSET(#REF!, 0, 0, COUNTA(#REF!),1)</definedName>
    <definedName name="AxeTU">OFFSET(#REF!, 0, 0, COUNTA(#REF!),1)</definedName>
    <definedName name="D" localSheetId="4">OFFSET(#REF!, 0, 0, COUNTA(#REF!),1)</definedName>
    <definedName name="D" localSheetId="5">OFFSET(#REF!, 0, 0, COUNTA(#REF!),1)</definedName>
    <definedName name="D" localSheetId="3">OFFSET(#REF!, 0, 0, COUNTA(#REF!),1)</definedName>
    <definedName name="D" localSheetId="6">OFFSET(#REF!, 0, 0, COUNTA(#REF!),1)</definedName>
    <definedName name="D">OFFSET(#REF!, 0, 0, COUNTA(#REF!),1)</definedName>
    <definedName name="DD" localSheetId="4">OFFSET(#REF!, 0, 0, COUNTA(#REF!),1)</definedName>
    <definedName name="DD" localSheetId="5">OFFSET(#REF!, 0, 0, COUNTA(#REF!),1)</definedName>
    <definedName name="DD" localSheetId="3">OFFSET(#REF!, 0, 0, COUNTA(#REF!),1)</definedName>
    <definedName name="DD" localSheetId="6">OFFSET(#REF!, 0, 0, COUNTA(#REF!),1)</definedName>
    <definedName name="DD">OFFSET(#REF!, 0, 0, COUNTA(#REF!),1)</definedName>
    <definedName name="_xlnm.Print_Area" localSheetId="4">BAFOUSSAM!$A$1:$BM$46</definedName>
    <definedName name="_xlnm.Print_Area" localSheetId="5">GAROUA!$A$1:$BM$64</definedName>
    <definedName name="_xlnm.Print_Area" localSheetId="2">KOUMASSI!$A$1:$BM$82</definedName>
    <definedName name="_xlnm.Print_Area" localSheetId="3">NDOKOTI!$A$1:$BM$64</definedName>
    <definedName name="_xlnm.Print_Area" localSheetId="6">SEMC!$A$1:$BM$64</definedName>
    <definedName name="_xlnm.Print_Area" localSheetId="0">'TRP-SABC'!$A$1:$AE$41</definedName>
    <definedName name="_xlnm.Print_Area" localSheetId="1">YAOUNDE!$A$1:$BM$118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" i="7" l="1"/>
  <c r="BI8" i="7"/>
  <c r="BH8" i="7"/>
  <c r="BG8" i="7"/>
  <c r="BF8" i="7"/>
  <c r="BE8" i="7"/>
  <c r="BJ7" i="7"/>
  <c r="BI7" i="7"/>
  <c r="BH7" i="7"/>
  <c r="BG7" i="7"/>
  <c r="BJ6" i="7"/>
  <c r="BI6" i="7"/>
  <c r="BH6" i="7"/>
  <c r="BG6" i="7"/>
  <c r="BJ5" i="7"/>
  <c r="BI5" i="7"/>
  <c r="BH5" i="7"/>
  <c r="BG5" i="7"/>
  <c r="BJ8" i="6"/>
  <c r="BI8" i="6"/>
  <c r="BH8" i="6"/>
  <c r="BG8" i="6"/>
  <c r="BJ7" i="6"/>
  <c r="BI7" i="6"/>
  <c r="BH7" i="6"/>
  <c r="BG7" i="6"/>
  <c r="BJ6" i="6"/>
  <c r="BI6" i="6"/>
  <c r="BH6" i="6"/>
  <c r="BG6" i="6"/>
  <c r="BJ5" i="6"/>
  <c r="BI5" i="6"/>
  <c r="BH5" i="6"/>
  <c r="BG5" i="6"/>
  <c r="BJ7" i="5"/>
  <c r="BI7" i="5"/>
  <c r="BH7" i="5"/>
  <c r="BG7" i="5"/>
  <c r="BJ6" i="5"/>
  <c r="BI6" i="5"/>
  <c r="BH6" i="5"/>
  <c r="BG6" i="5"/>
  <c r="BJ5" i="5"/>
  <c r="BI5" i="5"/>
  <c r="BH5" i="5"/>
  <c r="BG5" i="5"/>
  <c r="BJ8" i="4"/>
  <c r="BI8" i="4"/>
  <c r="BH8" i="4"/>
  <c r="BG8" i="4"/>
  <c r="BJ7" i="4"/>
  <c r="BI7" i="4"/>
  <c r="BH7" i="4"/>
  <c r="BG7" i="4"/>
  <c r="BJ6" i="4"/>
  <c r="BI6" i="4"/>
  <c r="BH6" i="4"/>
  <c r="BG6" i="4"/>
  <c r="BJ5" i="4"/>
  <c r="BI5" i="4"/>
  <c r="BH5" i="4"/>
  <c r="BG5" i="4"/>
  <c r="BJ9" i="3"/>
  <c r="BI9" i="3"/>
  <c r="BH9" i="3"/>
  <c r="BG9" i="3"/>
  <c r="BJ8" i="3"/>
  <c r="BI8" i="3"/>
  <c r="BH8" i="3"/>
  <c r="BG8" i="3"/>
  <c r="BJ7" i="3"/>
  <c r="BI7" i="3"/>
  <c r="BH7" i="3"/>
  <c r="BG7" i="3"/>
  <c r="BJ6" i="3"/>
  <c r="BI6" i="3"/>
  <c r="BH6" i="3"/>
  <c r="BG6" i="3"/>
  <c r="BJ5" i="3"/>
  <c r="BI5" i="3"/>
  <c r="BH5" i="3"/>
  <c r="BG5" i="3"/>
  <c r="BJ11" i="2"/>
  <c r="BI11" i="2"/>
  <c r="BH11" i="2"/>
  <c r="BG11" i="2"/>
  <c r="BJ10" i="2"/>
  <c r="BI10" i="2"/>
  <c r="BH10" i="2"/>
  <c r="BG10" i="2"/>
  <c r="BJ9" i="2"/>
  <c r="BI9" i="2"/>
  <c r="BH9" i="2"/>
  <c r="BG9" i="2"/>
  <c r="BJ8" i="2"/>
  <c r="BI8" i="2"/>
  <c r="BH8" i="2"/>
  <c r="BG8" i="2"/>
  <c r="BJ7" i="2"/>
  <c r="BI7" i="2"/>
  <c r="BH7" i="2"/>
  <c r="BG7" i="2"/>
  <c r="BJ6" i="2"/>
  <c r="BI6" i="2"/>
  <c r="BH6" i="2"/>
  <c r="BG6" i="2"/>
  <c r="BJ5" i="2"/>
  <c r="BI5" i="2"/>
  <c r="BH5" i="2"/>
  <c r="BG5" i="2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G36" i="1"/>
  <c r="AF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</calcChain>
</file>

<file path=xl/sharedStrings.xml><?xml version="1.0" encoding="utf-8"?>
<sst xmlns="http://schemas.openxmlformats.org/spreadsheetml/2006/main" count="835" uniqueCount="197">
  <si>
    <t>SYNTHESE TOUTES USINES DES INDICATEURS TRS, TRG &amp;TRE</t>
  </si>
  <si>
    <t>CH</t>
  </si>
  <si>
    <t>VITESSE</t>
  </si>
  <si>
    <t>AGE</t>
  </si>
  <si>
    <t>lundi 01/02</t>
  </si>
  <si>
    <t>mardi 02/02</t>
  </si>
  <si>
    <t>mercredi 03/02</t>
  </si>
  <si>
    <t>SYN.HEBDO</t>
  </si>
  <si>
    <t>SYN. MENSUELLE</t>
  </si>
  <si>
    <t>CIBLES</t>
  </si>
  <si>
    <t>YAOUNDE</t>
  </si>
  <si>
    <t>TRS</t>
  </si>
  <si>
    <t>TRG</t>
  </si>
  <si>
    <t>TRE</t>
  </si>
  <si>
    <t>CH6</t>
  </si>
  <si>
    <t>06</t>
  </si>
  <si>
    <t>CH5</t>
  </si>
  <si>
    <t>36-45</t>
  </si>
  <si>
    <t>17</t>
  </si>
  <si>
    <t>PET1</t>
  </si>
  <si>
    <t>6-8</t>
  </si>
  <si>
    <t>28</t>
  </si>
  <si>
    <t>CH4</t>
  </si>
  <si>
    <t>36-40</t>
  </si>
  <si>
    <t>BG</t>
  </si>
  <si>
    <t>24-36</t>
  </si>
  <si>
    <t>37</t>
  </si>
  <si>
    <t>PET8</t>
  </si>
  <si>
    <t>02</t>
  </si>
  <si>
    <t>NA</t>
  </si>
  <si>
    <t>SYNTHESE USINE</t>
  </si>
  <si>
    <t>KOUMASSI</t>
  </si>
  <si>
    <t>PET9</t>
  </si>
  <si>
    <t>04</t>
  </si>
  <si>
    <t>20-30</t>
  </si>
  <si>
    <t>32</t>
  </si>
  <si>
    <t>CH 4</t>
  </si>
  <si>
    <t>30-36</t>
  </si>
  <si>
    <t>31</t>
  </si>
  <si>
    <t>PET11</t>
  </si>
  <si>
    <t>01</t>
  </si>
  <si>
    <t>NDOKOTI</t>
  </si>
  <si>
    <t>CH8</t>
  </si>
  <si>
    <t>07</t>
  </si>
  <si>
    <t>CH7</t>
  </si>
  <si>
    <t>29</t>
  </si>
  <si>
    <t>33</t>
  </si>
  <si>
    <t>BAFOUSSAM</t>
  </si>
  <si>
    <t>GAROUA</t>
  </si>
  <si>
    <t>PET7</t>
  </si>
  <si>
    <t>SEMC</t>
  </si>
  <si>
    <t>PET2</t>
  </si>
  <si>
    <t>05</t>
  </si>
  <si>
    <t>PET3</t>
  </si>
  <si>
    <t>2.2-1.8</t>
  </si>
  <si>
    <t>03</t>
  </si>
  <si>
    <t>PET4</t>
  </si>
  <si>
    <t>4-6</t>
  </si>
  <si>
    <t>SYNTHESE  VERRE</t>
  </si>
  <si>
    <t>SYNTHESE  PET</t>
  </si>
  <si>
    <t xml:space="preserve">SYNTHESE GLOBALE </t>
  </si>
  <si>
    <t>SYNTHESE USINE DES INDICATEURS TRP, TRG &amp;TRE</t>
  </si>
  <si>
    <t>Ecart TRP TRG&gt;Ecart TRP TRG Cible</t>
  </si>
  <si>
    <r>
      <rPr>
        <b/>
        <u/>
        <sz val="8"/>
        <color rgb="FFFF0000"/>
        <rFont val="Times New Roman"/>
        <family val="1"/>
      </rPr>
      <t>HP</t>
    </r>
    <r>
      <rPr>
        <b/>
        <u/>
        <sz val="8"/>
        <color theme="1"/>
        <rFont val="Times New Roman"/>
        <family val="1"/>
      </rPr>
      <t>:Heure Perdue (à ratrapper)</t>
    </r>
  </si>
  <si>
    <r>
      <rPr>
        <b/>
        <u/>
        <sz val="8"/>
        <color rgb="FFFF0000"/>
        <rFont val="Times New Roman"/>
        <family val="1"/>
      </rPr>
      <t>COL</t>
    </r>
    <r>
      <rPr>
        <b/>
        <u/>
        <sz val="8"/>
        <color theme="1"/>
        <rFont val="Times New Roman"/>
        <family val="1"/>
      </rPr>
      <t>: Nbre de cols produits par millier (Qté Réelle/1000)</t>
    </r>
  </si>
  <si>
    <r>
      <rPr>
        <b/>
        <u/>
        <sz val="8"/>
        <color rgb="FFFF0000"/>
        <rFont val="Times New Roman"/>
        <family val="1"/>
      </rPr>
      <t>TR</t>
    </r>
    <r>
      <rPr>
        <b/>
        <u/>
        <sz val="8"/>
        <color theme="1"/>
        <rFont val="Times New Roman"/>
        <family val="1"/>
      </rPr>
      <t>: Temps Requis</t>
    </r>
  </si>
  <si>
    <r>
      <rPr>
        <b/>
        <u/>
        <sz val="8"/>
        <color rgb="FFFF0000"/>
        <rFont val="Times New Roman"/>
        <family val="1"/>
      </rPr>
      <t>MC</t>
    </r>
    <r>
      <rPr>
        <b/>
        <u/>
        <sz val="8"/>
        <color theme="1"/>
        <rFont val="Times New Roman"/>
        <family val="1"/>
      </rPr>
      <t>: Million de cols produits</t>
    </r>
  </si>
  <si>
    <t>UP. DATES</t>
  </si>
  <si>
    <t>jeudi 04/02</t>
  </si>
  <si>
    <t>vendredi 05/02</t>
  </si>
  <si>
    <t>samedi 06/02</t>
  </si>
  <si>
    <t>dimanche 07/02</t>
  </si>
  <si>
    <t>TRS(Jour)</t>
  </si>
  <si>
    <t>TRG(Jour)</t>
  </si>
  <si>
    <t>HP</t>
  </si>
  <si>
    <t>COL</t>
  </si>
  <si>
    <t>MC</t>
  </si>
  <si>
    <t>TR</t>
  </si>
  <si>
    <t>Moy</t>
  </si>
  <si>
    <t>Min</t>
  </si>
  <si>
    <t>Max</t>
  </si>
  <si>
    <t>2010-2011</t>
  </si>
  <si>
    <t>68(1)</t>
  </si>
  <si>
    <t>76(3)</t>
  </si>
  <si>
    <t>28(3)</t>
  </si>
  <si>
    <t>70(2)</t>
  </si>
  <si>
    <t>36000-45000</t>
  </si>
  <si>
    <t>1999-2012</t>
  </si>
  <si>
    <t>55(2)</t>
  </si>
  <si>
    <t>69(1)</t>
  </si>
  <si>
    <t>28(1)</t>
  </si>
  <si>
    <t>60(3)</t>
  </si>
  <si>
    <t>6000-8000</t>
  </si>
  <si>
    <t>1988-2008</t>
  </si>
  <si>
    <t>65(1)</t>
  </si>
  <si>
    <t>97(3)</t>
  </si>
  <si>
    <t>57(1)</t>
  </si>
  <si>
    <t>80(3)</t>
  </si>
  <si>
    <t>36000-40000</t>
  </si>
  <si>
    <t>1985-2009</t>
  </si>
  <si>
    <t>48(3)</t>
  </si>
  <si>
    <t>67(1)</t>
  </si>
  <si>
    <t>43(3)</t>
  </si>
  <si>
    <t>60(2)</t>
  </si>
  <si>
    <t>24000-36000</t>
  </si>
  <si>
    <t>1979-2008</t>
  </si>
  <si>
    <t>43(1)</t>
  </si>
  <si>
    <t>66(2)</t>
  </si>
  <si>
    <t>35(1)</t>
  </si>
  <si>
    <t>47(3)</t>
  </si>
  <si>
    <t>2014</t>
  </si>
  <si>
    <t>26(1)</t>
  </si>
  <si>
    <t>74(2)</t>
  </si>
  <si>
    <t>22(1)</t>
  </si>
  <si>
    <t>72(2)</t>
  </si>
  <si>
    <t>59(1)</t>
  </si>
  <si>
    <t>67(2)</t>
  </si>
  <si>
    <t>45(1)</t>
  </si>
  <si>
    <t>57(2)</t>
  </si>
  <si>
    <t>CHEMINEES DES PERTES</t>
  </si>
  <si>
    <t>REPRESENTATION JOURNALIERE(derniere journée de la semaine)</t>
  </si>
  <si>
    <t>REPRESENTATION HEBDOMADAIRE(Semaine courante)</t>
  </si>
  <si>
    <t>CHAINE 6</t>
  </si>
  <si>
    <t>CHAINE 5</t>
  </si>
  <si>
    <t>PET 1</t>
  </si>
  <si>
    <t>CHAINE 4</t>
  </si>
  <si>
    <t>CHAINE BG</t>
  </si>
  <si>
    <t>PET 8</t>
  </si>
  <si>
    <t>88(2)</t>
  </si>
  <si>
    <t>61(3)</t>
  </si>
  <si>
    <t>20000-30000</t>
  </si>
  <si>
    <t>1984-2013</t>
  </si>
  <si>
    <t>47(1)</t>
  </si>
  <si>
    <t>65(2)</t>
  </si>
  <si>
    <t>42(1)</t>
  </si>
  <si>
    <t>30000-36000</t>
  </si>
  <si>
    <t>1985-2012</t>
  </si>
  <si>
    <t>54(3)</t>
  </si>
  <si>
    <t>44(3)</t>
  </si>
  <si>
    <t>51(2)</t>
  </si>
  <si>
    <t>2015</t>
  </si>
  <si>
    <t>27(1)</t>
  </si>
  <si>
    <t>36(2)</t>
  </si>
  <si>
    <t>25(1)</t>
  </si>
  <si>
    <t>62(2)</t>
  </si>
  <si>
    <t>36(1)</t>
  </si>
  <si>
    <t>PET 9</t>
  </si>
  <si>
    <t>PET 11</t>
  </si>
  <si>
    <t>2009</t>
  </si>
  <si>
    <t>65(3)</t>
  </si>
  <si>
    <t>73(1)</t>
  </si>
  <si>
    <t>59(3)</t>
  </si>
  <si>
    <t>70(1)</t>
  </si>
  <si>
    <t>1987-2014</t>
  </si>
  <si>
    <t>56(2)</t>
  </si>
  <si>
    <t>63(3)</t>
  </si>
  <si>
    <t>1983-2012</t>
  </si>
  <si>
    <t>52(2)</t>
  </si>
  <si>
    <t>CHAINE 8</t>
  </si>
  <si>
    <t>CHAINE 7</t>
  </si>
  <si>
    <t>1987-2012</t>
  </si>
  <si>
    <t>54(1)</t>
  </si>
  <si>
    <t>85(3)</t>
  </si>
  <si>
    <t>16(3)</t>
  </si>
  <si>
    <t>38(2)</t>
  </si>
  <si>
    <t>0(2)</t>
  </si>
  <si>
    <t>73(3)</t>
  </si>
  <si>
    <t>33(2)</t>
  </si>
  <si>
    <t>75(3)</t>
  </si>
  <si>
    <t>19(2)</t>
  </si>
  <si>
    <t>45(3)</t>
  </si>
  <si>
    <t>1983-2013</t>
  </si>
  <si>
    <t>68(2)</t>
  </si>
  <si>
    <t>69(3)</t>
  </si>
  <si>
    <t>41(1)</t>
  </si>
  <si>
    <t>58(2)</t>
  </si>
  <si>
    <t>75(2)</t>
  </si>
  <si>
    <t>78(3)</t>
  </si>
  <si>
    <t>58(3)</t>
  </si>
  <si>
    <t>40(1)</t>
  </si>
  <si>
    <t>31(1)</t>
  </si>
  <si>
    <t>51(3)</t>
  </si>
  <si>
    <t>60(1)</t>
  </si>
  <si>
    <t>70(3)</t>
  </si>
  <si>
    <t>53(2)</t>
  </si>
  <si>
    <t>PET 7</t>
  </si>
  <si>
    <t>2011</t>
  </si>
  <si>
    <t>44(2)</t>
  </si>
  <si>
    <t>2200-1800</t>
  </si>
  <si>
    <t>77(1)</t>
  </si>
  <si>
    <t>82(3)</t>
  </si>
  <si>
    <t>62(1)</t>
  </si>
  <si>
    <t>4000-6000</t>
  </si>
  <si>
    <t>PET 2</t>
  </si>
  <si>
    <t>PET 3</t>
  </si>
  <si>
    <t>PET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</si>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</sst>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6"/>
      <color theme="1"/>
      <name val="Arial Rounded MT Bold"/>
      <family val="2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8"/>
      <color theme="1"/>
      <name val="Times New Roman"/>
      <family val="1"/>
    </font>
    <font>
      <u/>
      <sz val="8"/>
      <color rgb="FFC00000"/>
      <name val="Times New Roman"/>
      <family val="1"/>
    </font>
    <font>
      <u/>
      <sz val="8"/>
      <color theme="1"/>
      <name val="Times New Roman"/>
      <family val="1"/>
    </font>
    <font>
      <b/>
      <u/>
      <sz val="8"/>
      <color rgb="FFFF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9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3" borderId="2" xfId="0" applyFont="1" applyFill="1" applyBorder="1" applyAlignment="1" applyProtection="1">
      <alignment vertical="center"/>
      <protection hidden="1"/>
    </xf>
    <xf numFmtId="0" fontId="7" fillId="3" borderId="2" xfId="0" applyFont="1" applyFill="1" applyBorder="1" applyAlignment="1" applyProtection="1">
      <alignment vertical="center"/>
      <protection hidden="1"/>
    </xf>
    <xf numFmtId="0" fontId="8" fillId="3" borderId="2" xfId="0" applyFont="1" applyFill="1" applyBorder="1" applyAlignment="1" applyProtection="1">
      <alignment vertical="center"/>
      <protection hidden="1"/>
    </xf>
    <xf numFmtId="22" fontId="8" fillId="3" borderId="2" xfId="0" applyNumberFormat="1" applyFont="1" applyFill="1" applyBorder="1" applyAlignment="1" applyProtection="1">
      <alignment vertical="center"/>
      <protection hidden="1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4" fillId="2" borderId="2" xfId="0" applyNumberFormat="1" applyFont="1" applyFill="1" applyBorder="1"/>
    <xf numFmtId="9" fontId="4" fillId="2" borderId="3" xfId="0" applyNumberFormat="1" applyFont="1" applyFill="1" applyBorder="1"/>
    <xf numFmtId="9" fontId="4" fillId="0" borderId="0" xfId="0" applyNumberFormat="1" applyFont="1"/>
    <xf numFmtId="0" fontId="4" fillId="4" borderId="0" xfId="0" applyFont="1" applyFill="1"/>
    <xf numFmtId="0" fontId="4" fillId="3" borderId="4" xfId="0" applyFont="1" applyFill="1" applyBorder="1" applyAlignment="1">
      <alignment vertical="center"/>
    </xf>
    <xf numFmtId="0" fontId="6" fillId="3" borderId="5" xfId="0" applyFont="1" applyFill="1" applyBorder="1" applyAlignment="1" applyProtection="1">
      <alignment vertical="center"/>
      <protection hidden="1"/>
    </xf>
    <xf numFmtId="0" fontId="4" fillId="3" borderId="6" xfId="0" applyFont="1" applyFill="1" applyBorder="1"/>
    <xf numFmtId="0" fontId="4" fillId="3" borderId="4" xfId="0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9" fontId="4" fillId="2" borderId="7" xfId="0" applyNumberFormat="1" applyFont="1" applyFill="1" applyBorder="1"/>
    <xf numFmtId="0" fontId="4" fillId="0" borderId="8" xfId="0" applyFont="1" applyBorder="1" applyAlignment="1">
      <alignment vertical="center"/>
    </xf>
    <xf numFmtId="0" fontId="10" fillId="0" borderId="9" xfId="0" applyNumberFormat="1" applyFont="1" applyBorder="1"/>
    <xf numFmtId="0" fontId="10" fillId="0" borderId="8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2" borderId="11" xfId="0" applyFont="1" applyFill="1" applyBorder="1"/>
    <xf numFmtId="0" fontId="4" fillId="0" borderId="8" xfId="0" applyFont="1" applyBorder="1"/>
    <xf numFmtId="0" fontId="12" fillId="0" borderId="9" xfId="0" applyFont="1" applyBorder="1"/>
    <xf numFmtId="0" fontId="10" fillId="0" borderId="8" xfId="0" applyFont="1" applyBorder="1"/>
    <xf numFmtId="0" fontId="10" fillId="0" borderId="10" xfId="0" applyFont="1" applyBorder="1"/>
    <xf numFmtId="0" fontId="10" fillId="0" borderId="0" xfId="0" applyFont="1"/>
    <xf numFmtId="0" fontId="0" fillId="0" borderId="12" xfId="0" applyBorder="1" applyAlignment="1">
      <alignment horizontal="center"/>
    </xf>
    <xf numFmtId="164" fontId="13" fillId="0" borderId="13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5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0" fontId="4" fillId="0" borderId="0" xfId="0" applyFont="1"/>
    <xf numFmtId="0" fontId="10" fillId="0" borderId="17" xfId="0" applyNumberFormat="1" applyFont="1" applyBorder="1"/>
    <xf numFmtId="0" fontId="10" fillId="0" borderId="18" xfId="0" applyNumberFormat="1" applyFont="1" applyBorder="1" applyAlignment="1">
      <alignment horizontal="center"/>
    </xf>
    <xf numFmtId="49" fontId="14" fillId="5" borderId="19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9" fontId="15" fillId="6" borderId="20" xfId="1" applyFont="1" applyFill="1" applyBorder="1" applyAlignment="1" applyProtection="1">
      <alignment horizontal="center" vertical="center" wrapText="1"/>
      <protection hidden="1"/>
    </xf>
    <xf numFmtId="9" fontId="15" fillId="6" borderId="21" xfId="1" applyFont="1" applyFill="1" applyBorder="1" applyAlignment="1" applyProtection="1">
      <alignment horizontal="center" vertical="center" wrapText="1"/>
      <protection hidden="1"/>
    </xf>
    <xf numFmtId="9" fontId="15" fillId="6" borderId="22" xfId="1" applyFont="1" applyFill="1" applyBorder="1" applyAlignment="1" applyProtection="1">
      <alignment horizontal="center" vertical="center" wrapText="1"/>
      <protection hidden="1"/>
    </xf>
    <xf numFmtId="9" fontId="15" fillId="6" borderId="23" xfId="0" applyNumberFormat="1" applyFont="1" applyFill="1" applyBorder="1" applyAlignment="1">
      <alignment horizontal="center" vertical="center"/>
    </xf>
    <xf numFmtId="9" fontId="15" fillId="6" borderId="24" xfId="0" applyNumberFormat="1" applyFont="1" applyFill="1" applyBorder="1" applyAlignment="1">
      <alignment horizontal="center" vertical="center"/>
    </xf>
    <xf numFmtId="9" fontId="15" fillId="6" borderId="25" xfId="0" applyNumberFormat="1" applyFont="1" applyFill="1" applyBorder="1" applyAlignment="1">
      <alignment horizontal="center" vertical="center"/>
    </xf>
    <xf numFmtId="9" fontId="15" fillId="7" borderId="23" xfId="0" applyNumberFormat="1" applyFont="1" applyFill="1" applyBorder="1" applyAlignment="1">
      <alignment horizontal="center" vertical="center"/>
    </xf>
    <xf numFmtId="9" fontId="15" fillId="7" borderId="24" xfId="0" applyNumberFormat="1" applyFont="1" applyFill="1" applyBorder="1" applyAlignment="1">
      <alignment horizontal="center" vertical="center"/>
    </xf>
    <xf numFmtId="9" fontId="15" fillId="7" borderId="25" xfId="0" applyNumberFormat="1" applyFont="1" applyFill="1" applyBorder="1" applyAlignment="1">
      <alignment horizontal="center" vertical="center"/>
    </xf>
    <xf numFmtId="9" fontId="16" fillId="7" borderId="26" xfId="0" applyNumberFormat="1" applyFont="1" applyFill="1" applyBorder="1" applyAlignment="1">
      <alignment horizontal="center" vertical="center"/>
    </xf>
    <xf numFmtId="9" fontId="16" fillId="7" borderId="27" xfId="0" applyNumberFormat="1" applyFont="1" applyFill="1" applyBorder="1" applyAlignment="1">
      <alignment horizontal="center" vertical="center"/>
    </xf>
    <xf numFmtId="9" fontId="16" fillId="7" borderId="28" xfId="0" applyNumberFormat="1" applyFont="1" applyFill="1" applyBorder="1" applyAlignment="1">
      <alignment horizontal="center" vertical="center"/>
    </xf>
    <xf numFmtId="9" fontId="17" fillId="0" borderId="29" xfId="0" applyNumberFormat="1" applyFont="1" applyBorder="1" applyAlignment="1">
      <alignment horizontal="center" vertical="center"/>
    </xf>
    <xf numFmtId="9" fontId="18" fillId="0" borderId="27" xfId="0" applyNumberFormat="1" applyFont="1" applyBorder="1" applyAlignment="1">
      <alignment horizontal="center" vertical="center"/>
    </xf>
    <xf numFmtId="9" fontId="4" fillId="0" borderId="11" xfId="0" applyNumberFormat="1" applyFont="1" applyBorder="1"/>
    <xf numFmtId="9" fontId="4" fillId="0" borderId="0" xfId="0" applyNumberFormat="1" applyFont="1" applyBorder="1"/>
    <xf numFmtId="9" fontId="4" fillId="0" borderId="7" xfId="0" applyNumberFormat="1" applyFont="1" applyBorder="1"/>
    <xf numFmtId="0" fontId="10" fillId="0" borderId="30" xfId="0" applyNumberFormat="1" applyFont="1" applyBorder="1"/>
    <xf numFmtId="0" fontId="10" fillId="0" borderId="31" xfId="0" applyNumberFormat="1" applyFont="1" applyBorder="1" applyAlignment="1">
      <alignment horizontal="center"/>
    </xf>
    <xf numFmtId="49" fontId="14" fillId="5" borderId="32" xfId="0" applyNumberFormat="1" applyFont="1" applyFill="1" applyBorder="1" applyAlignment="1">
      <alignment horizontal="center" vertical="center"/>
    </xf>
    <xf numFmtId="9" fontId="15" fillId="7" borderId="20" xfId="1" applyFont="1" applyFill="1" applyBorder="1" applyAlignment="1" applyProtection="1">
      <alignment horizontal="center" vertical="center" wrapText="1"/>
      <protection hidden="1"/>
    </xf>
    <xf numFmtId="9" fontId="15" fillId="7" borderId="21" xfId="1" applyFont="1" applyFill="1" applyBorder="1" applyAlignment="1" applyProtection="1">
      <alignment horizontal="center" vertical="center" wrapText="1"/>
      <protection hidden="1"/>
    </xf>
    <xf numFmtId="9" fontId="15" fillId="7" borderId="22" xfId="1" applyFont="1" applyFill="1" applyBorder="1" applyAlignment="1" applyProtection="1">
      <alignment horizontal="center" vertical="center" wrapText="1"/>
      <protection hidden="1"/>
    </xf>
    <xf numFmtId="9" fontId="15" fillId="6" borderId="20" xfId="0" applyNumberFormat="1" applyFont="1" applyFill="1" applyBorder="1" applyAlignment="1">
      <alignment horizontal="center" vertical="center"/>
    </xf>
    <xf numFmtId="9" fontId="15" fillId="6" borderId="21" xfId="0" applyNumberFormat="1" applyFont="1" applyFill="1" applyBorder="1" applyAlignment="1">
      <alignment horizontal="center" vertical="center"/>
    </xf>
    <xf numFmtId="9" fontId="15" fillId="6" borderId="33" xfId="0" applyNumberFormat="1" applyFont="1" applyFill="1" applyBorder="1" applyAlignment="1">
      <alignment horizontal="center" vertical="center"/>
    </xf>
    <xf numFmtId="9" fontId="16" fillId="7" borderId="20" xfId="1" applyFont="1" applyFill="1" applyBorder="1" applyAlignment="1" applyProtection="1">
      <alignment horizontal="center" vertical="center" wrapText="1"/>
      <protection hidden="1"/>
    </xf>
    <xf numFmtId="9" fontId="16" fillId="7" borderId="21" xfId="1" applyFont="1" applyFill="1" applyBorder="1" applyAlignment="1" applyProtection="1">
      <alignment horizontal="center" vertical="center" wrapText="1"/>
      <protection hidden="1"/>
    </xf>
    <xf numFmtId="9" fontId="16" fillId="7" borderId="33" xfId="1" applyFont="1" applyFill="1" applyBorder="1" applyAlignment="1" applyProtection="1">
      <alignment horizontal="center" vertical="center" wrapText="1"/>
      <protection hidden="1"/>
    </xf>
    <xf numFmtId="9" fontId="18" fillId="0" borderId="20" xfId="1" applyFont="1" applyBorder="1" applyAlignment="1" applyProtection="1">
      <alignment horizontal="center" vertical="center" wrapText="1"/>
      <protection hidden="1"/>
    </xf>
    <xf numFmtId="9" fontId="18" fillId="0" borderId="21" xfId="1" applyFont="1" applyBorder="1" applyAlignment="1" applyProtection="1">
      <alignment horizontal="center" vertical="center" wrapText="1"/>
      <protection hidden="1"/>
    </xf>
    <xf numFmtId="49" fontId="10" fillId="0" borderId="31" xfId="0" applyNumberFormat="1" applyFont="1" applyBorder="1" applyAlignment="1">
      <alignment horizontal="center"/>
    </xf>
    <xf numFmtId="9" fontId="16" fillId="6" borderId="20" xfId="1" applyFont="1" applyFill="1" applyBorder="1" applyAlignment="1" applyProtection="1">
      <alignment horizontal="center" vertical="center" wrapText="1"/>
      <protection hidden="1"/>
    </xf>
    <xf numFmtId="9" fontId="16" fillId="6" borderId="21" xfId="1" applyFont="1" applyFill="1" applyBorder="1" applyAlignment="1" applyProtection="1">
      <alignment horizontal="center" vertical="center" wrapText="1"/>
      <protection hidden="1"/>
    </xf>
    <xf numFmtId="9" fontId="16" fillId="6" borderId="33" xfId="1" applyFont="1" applyFill="1" applyBorder="1" applyAlignment="1" applyProtection="1">
      <alignment horizontal="center" vertical="center" wrapText="1"/>
      <protection hidden="1"/>
    </xf>
    <xf numFmtId="9" fontId="15" fillId="7" borderId="20" xfId="0" applyNumberFormat="1" applyFont="1" applyFill="1" applyBorder="1" applyAlignment="1">
      <alignment horizontal="center" vertical="center"/>
    </xf>
    <xf numFmtId="9" fontId="15" fillId="7" borderId="21" xfId="0" applyNumberFormat="1" applyFont="1" applyFill="1" applyBorder="1" applyAlignment="1">
      <alignment horizontal="center" vertical="center"/>
    </xf>
    <xf numFmtId="9" fontId="19" fillId="6" borderId="34" xfId="0" applyNumberFormat="1" applyFont="1" applyFill="1" applyBorder="1" applyAlignment="1">
      <alignment horizontal="center" vertical="center"/>
    </xf>
    <xf numFmtId="9" fontId="19" fillId="6" borderId="35" xfId="0" applyNumberFormat="1" applyFont="1" applyFill="1" applyBorder="1" applyAlignment="1">
      <alignment horizontal="center" vertical="center"/>
    </xf>
    <xf numFmtId="9" fontId="16" fillId="6" borderId="34" xfId="0" applyNumberFormat="1" applyFont="1" applyFill="1" applyBorder="1" applyAlignment="1">
      <alignment horizontal="center" vertical="center"/>
    </xf>
    <xf numFmtId="9" fontId="16" fillId="6" borderId="35" xfId="0" applyNumberFormat="1" applyFont="1" applyFill="1" applyBorder="1" applyAlignment="1">
      <alignment horizontal="center" vertical="center"/>
    </xf>
    <xf numFmtId="9" fontId="16" fillId="6" borderId="36" xfId="0" applyNumberFormat="1" applyFont="1" applyFill="1" applyBorder="1" applyAlignment="1">
      <alignment horizontal="center" vertical="center"/>
    </xf>
    <xf numFmtId="9" fontId="16" fillId="6" borderId="37" xfId="0" applyNumberFormat="1" applyFont="1" applyFill="1" applyBorder="1" applyAlignment="1">
      <alignment horizontal="center" vertical="center"/>
    </xf>
    <xf numFmtId="9" fontId="18" fillId="0" borderId="34" xfId="0" applyNumberFormat="1" applyFont="1" applyBorder="1" applyAlignment="1">
      <alignment horizontal="center" vertical="center"/>
    </xf>
    <xf numFmtId="9" fontId="18" fillId="0" borderId="35" xfId="0" applyNumberFormat="1" applyFont="1" applyBorder="1" applyAlignment="1">
      <alignment horizontal="center" vertical="center"/>
    </xf>
    <xf numFmtId="0" fontId="10" fillId="3" borderId="0" xfId="0" applyNumberFormat="1" applyFont="1" applyFill="1"/>
    <xf numFmtId="9" fontId="20" fillId="7" borderId="34" xfId="0" applyNumberFormat="1" applyFont="1" applyFill="1" applyBorder="1" applyAlignment="1">
      <alignment horizontal="center" vertical="center"/>
    </xf>
    <xf numFmtId="9" fontId="20" fillId="7" borderId="35" xfId="0" applyNumberFormat="1" applyFont="1" applyFill="1" applyBorder="1" applyAlignment="1">
      <alignment horizontal="center" vertical="center"/>
    </xf>
    <xf numFmtId="9" fontId="20" fillId="7" borderId="36" xfId="0" applyNumberFormat="1" applyFont="1" applyFill="1" applyBorder="1" applyAlignment="1">
      <alignment horizontal="center" vertical="center"/>
    </xf>
    <xf numFmtId="9" fontId="20" fillId="6" borderId="34" xfId="0" applyNumberFormat="1" applyFont="1" applyFill="1" applyBorder="1" applyAlignment="1">
      <alignment horizontal="center" vertical="center"/>
    </xf>
    <xf numFmtId="9" fontId="20" fillId="6" borderId="35" xfId="0" applyNumberFormat="1" applyFont="1" applyFill="1" applyBorder="1" applyAlignment="1">
      <alignment horizontal="center" vertical="center"/>
    </xf>
    <xf numFmtId="9" fontId="20" fillId="7" borderId="37" xfId="0" applyNumberFormat="1" applyFont="1" applyFill="1" applyBorder="1" applyAlignment="1">
      <alignment horizontal="center" vertical="center"/>
    </xf>
    <xf numFmtId="49" fontId="10" fillId="0" borderId="10" xfId="0" applyNumberFormat="1" applyFont="1" applyBorder="1"/>
    <xf numFmtId="0" fontId="15" fillId="6" borderId="11" xfId="0" applyFont="1" applyFill="1" applyBorder="1"/>
    <xf numFmtId="9" fontId="15" fillId="6" borderId="0" xfId="0" applyNumberFormat="1" applyFont="1" applyFill="1" applyBorder="1"/>
    <xf numFmtId="0" fontId="15" fillId="6" borderId="0" xfId="0" applyFont="1" applyFill="1" applyBorder="1"/>
    <xf numFmtId="10" fontId="15" fillId="6" borderId="0" xfId="0" applyNumberFormat="1" applyFont="1" applyFill="1" applyBorder="1"/>
    <xf numFmtId="164" fontId="15" fillId="6" borderId="0" xfId="0" applyNumberFormat="1" applyFont="1" applyFill="1" applyBorder="1"/>
    <xf numFmtId="164" fontId="18" fillId="0" borderId="0" xfId="0" applyNumberFormat="1" applyFont="1" applyBorder="1"/>
    <xf numFmtId="9" fontId="15" fillId="6" borderId="26" xfId="0" applyNumberFormat="1" applyFont="1" applyFill="1" applyBorder="1" applyAlignment="1">
      <alignment horizontal="center" vertical="center"/>
    </xf>
    <xf numFmtId="9" fontId="15" fillId="6" borderId="27" xfId="0" applyNumberFormat="1" applyFont="1" applyFill="1" applyBorder="1" applyAlignment="1">
      <alignment horizontal="center" vertical="center"/>
    </xf>
    <xf numFmtId="9" fontId="15" fillId="6" borderId="28" xfId="0" applyNumberFormat="1" applyFont="1" applyFill="1" applyBorder="1" applyAlignment="1">
      <alignment horizontal="center" vertical="center"/>
    </xf>
    <xf numFmtId="9" fontId="15" fillId="7" borderId="26" xfId="0" applyNumberFormat="1" applyFont="1" applyFill="1" applyBorder="1" applyAlignment="1">
      <alignment horizontal="center" vertical="center"/>
    </xf>
    <xf numFmtId="9" fontId="15" fillId="7" borderId="27" xfId="0" applyNumberFormat="1" applyFont="1" applyFill="1" applyBorder="1" applyAlignment="1">
      <alignment horizontal="center" vertical="center"/>
    </xf>
    <xf numFmtId="9" fontId="15" fillId="7" borderId="28" xfId="0" applyNumberFormat="1" applyFont="1" applyFill="1" applyBorder="1" applyAlignment="1">
      <alignment horizontal="center" vertical="center"/>
    </xf>
    <xf numFmtId="9" fontId="18" fillId="0" borderId="26" xfId="0" applyNumberFormat="1" applyFont="1" applyBorder="1" applyAlignment="1">
      <alignment horizontal="center" vertical="center"/>
    </xf>
    <xf numFmtId="9" fontId="20" fillId="6" borderId="36" xfId="0" applyNumberFormat="1" applyFont="1" applyFill="1" applyBorder="1" applyAlignment="1">
      <alignment horizontal="center" vertical="center"/>
    </xf>
    <xf numFmtId="9" fontId="20" fillId="6" borderId="37" xfId="0" applyNumberFormat="1" applyFont="1" applyFill="1" applyBorder="1" applyAlignment="1">
      <alignment horizontal="center" vertical="center"/>
    </xf>
    <xf numFmtId="9" fontId="16" fillId="6" borderId="26" xfId="0" applyNumberFormat="1" applyFont="1" applyFill="1" applyBorder="1" applyAlignment="1">
      <alignment horizontal="center" vertical="center"/>
    </xf>
    <xf numFmtId="9" fontId="16" fillId="6" borderId="27" xfId="0" applyNumberFormat="1" applyFont="1" applyFill="1" applyBorder="1" applyAlignment="1">
      <alignment horizontal="center" vertical="center"/>
    </xf>
    <xf numFmtId="9" fontId="16" fillId="6" borderId="28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9" fontId="16" fillId="7" borderId="41" xfId="0" applyNumberFormat="1" applyFont="1" applyFill="1" applyBorder="1" applyAlignment="1">
      <alignment horizontal="center" vertical="center"/>
    </xf>
    <xf numFmtId="9" fontId="15" fillId="6" borderId="34" xfId="0" applyNumberFormat="1" applyFont="1" applyFill="1" applyBorder="1" applyAlignment="1">
      <alignment horizontal="center" vertical="center"/>
    </xf>
    <xf numFmtId="9" fontId="15" fillId="6" borderId="35" xfId="0" applyNumberFormat="1" applyFont="1" applyFill="1" applyBorder="1" applyAlignment="1">
      <alignment horizontal="center" vertical="center"/>
    </xf>
    <xf numFmtId="10" fontId="0" fillId="6" borderId="0" xfId="0" applyNumberFormat="1" applyFill="1" applyBorder="1"/>
    <xf numFmtId="9" fontId="16" fillId="6" borderId="41" xfId="0" applyNumberFormat="1" applyFont="1" applyFill="1" applyBorder="1" applyAlignment="1">
      <alignment horizontal="center" vertical="center"/>
    </xf>
    <xf numFmtId="0" fontId="10" fillId="0" borderId="42" xfId="0" applyNumberFormat="1" applyFont="1" applyBorder="1"/>
    <xf numFmtId="9" fontId="20" fillId="6" borderId="11" xfId="0" applyNumberFormat="1" applyFont="1" applyFill="1" applyBorder="1" applyAlignment="1">
      <alignment horizontal="center" vertical="center"/>
    </xf>
    <xf numFmtId="9" fontId="20" fillId="6" borderId="0" xfId="0" applyNumberFormat="1" applyFont="1" applyFill="1" applyBorder="1" applyAlignment="1">
      <alignment horizontal="center" vertical="center"/>
    </xf>
    <xf numFmtId="164" fontId="20" fillId="6" borderId="0" xfId="0" applyNumberFormat="1" applyFont="1" applyFill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12" fillId="3" borderId="43" xfId="0" applyFont="1" applyFill="1" applyBorder="1"/>
    <xf numFmtId="0" fontId="10" fillId="3" borderId="44" xfId="0" applyNumberFormat="1" applyFont="1" applyFill="1" applyBorder="1" applyAlignment="1">
      <alignment horizontal="center"/>
    </xf>
    <xf numFmtId="49" fontId="10" fillId="3" borderId="45" xfId="0" applyNumberFormat="1" applyFont="1" applyFill="1" applyBorder="1"/>
    <xf numFmtId="9" fontId="15" fillId="6" borderId="46" xfId="0" applyNumberFormat="1" applyFont="1" applyFill="1" applyBorder="1" applyAlignment="1">
      <alignment horizontal="center" vertical="center"/>
    </xf>
    <xf numFmtId="9" fontId="15" fillId="6" borderId="47" xfId="0" applyNumberFormat="1" applyFont="1" applyFill="1" applyBorder="1" applyAlignment="1">
      <alignment horizontal="center" vertical="center"/>
    </xf>
    <xf numFmtId="9" fontId="15" fillId="6" borderId="48" xfId="0" applyNumberFormat="1" applyFont="1" applyFill="1" applyBorder="1" applyAlignment="1">
      <alignment horizontal="center" vertical="center"/>
    </xf>
    <xf numFmtId="9" fontId="16" fillId="6" borderId="46" xfId="0" applyNumberFormat="1" applyFont="1" applyFill="1" applyBorder="1" applyAlignment="1">
      <alignment horizontal="center" vertical="center"/>
    </xf>
    <xf numFmtId="9" fontId="16" fillId="6" borderId="47" xfId="0" applyNumberFormat="1" applyFont="1" applyFill="1" applyBorder="1" applyAlignment="1">
      <alignment horizontal="center" vertical="center"/>
    </xf>
    <xf numFmtId="9" fontId="16" fillId="6" borderId="48" xfId="0" applyNumberFormat="1" applyFont="1" applyFill="1" applyBorder="1" applyAlignment="1">
      <alignment horizontal="center" vertical="center"/>
    </xf>
    <xf numFmtId="9" fontId="16" fillId="6" borderId="49" xfId="0" applyNumberFormat="1" applyFont="1" applyFill="1" applyBorder="1" applyAlignment="1">
      <alignment horizontal="center" vertical="center"/>
    </xf>
    <xf numFmtId="9" fontId="18" fillId="3" borderId="46" xfId="0" applyNumberFormat="1" applyFont="1" applyFill="1" applyBorder="1" applyAlignment="1">
      <alignment horizontal="center" vertical="center"/>
    </xf>
    <xf numFmtId="9" fontId="18" fillId="3" borderId="47" xfId="0" applyNumberFormat="1" applyFont="1" applyFill="1" applyBorder="1" applyAlignment="1">
      <alignment horizontal="center" vertical="center"/>
    </xf>
    <xf numFmtId="0" fontId="12" fillId="3" borderId="50" xfId="0" applyFont="1" applyFill="1" applyBorder="1"/>
    <xf numFmtId="0" fontId="10" fillId="3" borderId="51" xfId="0" applyNumberFormat="1" applyFont="1" applyFill="1" applyBorder="1" applyAlignment="1">
      <alignment horizontal="center"/>
    </xf>
    <xf numFmtId="49" fontId="10" fillId="3" borderId="52" xfId="0" applyNumberFormat="1" applyFont="1" applyFill="1" applyBorder="1"/>
    <xf numFmtId="0" fontId="12" fillId="3" borderId="38" xfId="0" applyFont="1" applyFill="1" applyBorder="1"/>
    <xf numFmtId="0" fontId="10" fillId="3" borderId="39" xfId="0" applyNumberFormat="1" applyFont="1" applyFill="1" applyBorder="1" applyAlignment="1">
      <alignment horizontal="center"/>
    </xf>
    <xf numFmtId="49" fontId="10" fillId="3" borderId="40" xfId="0" applyNumberFormat="1" applyFont="1" applyFill="1" applyBorder="1"/>
    <xf numFmtId="9" fontId="4" fillId="0" borderId="5" xfId="0" applyNumberFormat="1" applyFont="1" applyBorder="1"/>
    <xf numFmtId="9" fontId="4" fillId="0" borderId="6" xfId="0" applyNumberFormat="1" applyFont="1" applyBorder="1"/>
    <xf numFmtId="9" fontId="5" fillId="0" borderId="0" xfId="0" applyNumberFormat="1" applyFont="1"/>
    <xf numFmtId="9" fontId="4" fillId="6" borderId="0" xfId="0" applyNumberFormat="1" applyFont="1" applyFill="1"/>
    <xf numFmtId="0" fontId="15" fillId="6" borderId="0" xfId="0" applyFont="1" applyFill="1"/>
    <xf numFmtId="10" fontId="15" fillId="6" borderId="0" xfId="0" applyNumberFormat="1" applyFont="1" applyFill="1"/>
    <xf numFmtId="10" fontId="15" fillId="0" borderId="0" xfId="0" applyNumberFormat="1" applyFont="1"/>
    <xf numFmtId="0" fontId="5" fillId="0" borderId="0" xfId="0" applyFont="1"/>
    <xf numFmtId="9" fontId="5" fillId="7" borderId="53" xfId="1" applyFont="1" applyFill="1" applyBorder="1" applyAlignment="1" applyProtection="1">
      <alignment horizontal="center" vertical="center" wrapText="1"/>
      <protection hidden="1"/>
    </xf>
    <xf numFmtId="0" fontId="21" fillId="3" borderId="2" xfId="0" applyFont="1" applyFill="1" applyBorder="1" applyAlignment="1" applyProtection="1">
      <alignment vertical="center"/>
      <protection hidden="1"/>
    </xf>
    <xf numFmtId="0" fontId="22" fillId="3" borderId="2" xfId="0" applyFont="1" applyFill="1" applyBorder="1" applyAlignment="1" applyProtection="1">
      <alignment vertical="center"/>
      <protection hidden="1"/>
    </xf>
    <xf numFmtId="0" fontId="23" fillId="3" borderId="2" xfId="0" applyFont="1" applyFill="1" applyBorder="1" applyAlignment="1" applyProtection="1">
      <alignment vertical="center"/>
      <protection hidden="1"/>
    </xf>
    <xf numFmtId="22" fontId="23" fillId="3" borderId="2" xfId="0" applyNumberFormat="1" applyFont="1" applyFill="1" applyBorder="1" applyAlignment="1" applyProtection="1">
      <alignment vertical="center"/>
      <protection hidden="1"/>
    </xf>
    <xf numFmtId="0" fontId="25" fillId="3" borderId="2" xfId="0" applyFont="1" applyFill="1" applyBorder="1" applyAlignment="1" applyProtection="1">
      <alignment vertical="center"/>
      <protection hidden="1"/>
    </xf>
    <xf numFmtId="22" fontId="26" fillId="3" borderId="2" xfId="0" applyNumberFormat="1" applyFont="1" applyFill="1" applyBorder="1" applyAlignment="1" applyProtection="1">
      <alignment vertical="center"/>
      <protection hidden="1"/>
    </xf>
    <xf numFmtId="22" fontId="9" fillId="3" borderId="2" xfId="0" applyNumberFormat="1" applyFont="1" applyFill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vertical="center"/>
      <protection hidden="1"/>
    </xf>
    <xf numFmtId="9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49" fontId="10" fillId="0" borderId="10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164" fontId="13" fillId="0" borderId="54" xfId="0" applyNumberFormat="1" applyFont="1" applyBorder="1" applyAlignment="1">
      <alignment horizontal="center"/>
    </xf>
    <xf numFmtId="49" fontId="10" fillId="0" borderId="19" xfId="0" applyNumberFormat="1" applyFont="1" applyBorder="1"/>
    <xf numFmtId="1" fontId="15" fillId="6" borderId="21" xfId="1" applyNumberFormat="1" applyFont="1" applyFill="1" applyBorder="1" applyAlignment="1" applyProtection="1">
      <alignment horizontal="center" vertical="center" wrapText="1"/>
      <protection hidden="1"/>
    </xf>
    <xf numFmtId="1" fontId="27" fillId="6" borderId="55" xfId="1" applyNumberFormat="1" applyFont="1" applyFill="1" applyBorder="1" applyAlignment="1" applyProtection="1">
      <alignment horizontal="center" vertical="center" wrapText="1"/>
      <protection hidden="1"/>
    </xf>
    <xf numFmtId="1" fontId="15" fillId="7" borderId="21" xfId="1" applyNumberFormat="1" applyFont="1" applyFill="1" applyBorder="1" applyAlignment="1" applyProtection="1">
      <alignment horizontal="center" vertical="center" wrapText="1"/>
      <protection hidden="1"/>
    </xf>
    <xf numFmtId="1" fontId="28" fillId="7" borderId="21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56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55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7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8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9" xfId="1" applyNumberFormat="1" applyFont="1" applyFill="1" applyBorder="1" applyAlignment="1" applyProtection="1">
      <alignment horizontal="center" vertical="center" wrapText="1"/>
      <protection hidden="1"/>
    </xf>
    <xf numFmtId="9" fontId="17" fillId="0" borderId="41" xfId="0" applyNumberFormat="1" applyFont="1" applyBorder="1" applyAlignment="1">
      <alignment horizontal="center" vertical="center"/>
    </xf>
    <xf numFmtId="49" fontId="10" fillId="0" borderId="32" xfId="0" applyNumberFormat="1" applyFont="1" applyBorder="1"/>
    <xf numFmtId="1" fontId="27" fillId="6" borderId="22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33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22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0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2" xfId="1" applyNumberFormat="1" applyFont="1" applyFill="1" applyBorder="1" applyAlignment="1" applyProtection="1">
      <alignment horizontal="center" vertical="center" wrapText="1"/>
      <protection hidden="1"/>
    </xf>
    <xf numFmtId="9" fontId="18" fillId="0" borderId="63" xfId="1" applyFont="1" applyBorder="1" applyAlignment="1" applyProtection="1">
      <alignment horizontal="center" vertical="center" wrapText="1"/>
      <protection hidden="1"/>
    </xf>
    <xf numFmtId="1" fontId="15" fillId="6" borderId="21" xfId="0" applyNumberFormat="1" applyFont="1" applyFill="1" applyBorder="1" applyAlignment="1">
      <alignment horizontal="center" vertical="center"/>
    </xf>
    <xf numFmtId="1" fontId="27" fillId="6" borderId="21" xfId="0" applyNumberFormat="1" applyFont="1" applyFill="1" applyBorder="1" applyAlignment="1">
      <alignment horizontal="center" vertical="center"/>
    </xf>
    <xf numFmtId="1" fontId="15" fillId="7" borderId="21" xfId="0" applyNumberFormat="1" applyFont="1" applyFill="1" applyBorder="1" applyAlignment="1">
      <alignment horizontal="center" vertical="center"/>
    </xf>
    <xf numFmtId="1" fontId="28" fillId="7" borderId="21" xfId="0" applyNumberFormat="1" applyFont="1" applyFill="1" applyBorder="1" applyAlignment="1">
      <alignment horizontal="center" vertical="center"/>
    </xf>
    <xf numFmtId="1" fontId="28" fillId="0" borderId="21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15" fillId="0" borderId="60" xfId="0" applyNumberFormat="1" applyFont="1" applyFill="1" applyBorder="1" applyAlignment="1">
      <alignment horizontal="center" vertical="center"/>
    </xf>
    <xf numFmtId="1" fontId="15" fillId="0" borderId="61" xfId="0" applyNumberFormat="1" applyFont="1" applyFill="1" applyBorder="1" applyAlignment="1">
      <alignment horizontal="center" vertical="center"/>
    </xf>
    <xf numFmtId="1" fontId="15" fillId="0" borderId="62" xfId="0" applyNumberFormat="1" applyFont="1" applyFill="1" applyBorder="1" applyAlignment="1">
      <alignment horizontal="center" vertical="center"/>
    </xf>
    <xf numFmtId="1" fontId="15" fillId="6" borderId="25" xfId="0" applyNumberFormat="1" applyFont="1" applyFill="1" applyBorder="1" applyAlignment="1">
      <alignment horizontal="center" vertical="center"/>
    </xf>
    <xf numFmtId="1" fontId="27" fillId="6" borderId="25" xfId="0" applyNumberFormat="1" applyFont="1" applyFill="1" applyBorder="1" applyAlignment="1">
      <alignment horizontal="center" vertical="center"/>
    </xf>
    <xf numFmtId="1" fontId="28" fillId="6" borderId="25" xfId="0" applyNumberFormat="1" applyFont="1" applyFill="1" applyBorder="1" applyAlignment="1">
      <alignment horizontal="center" vertical="center"/>
    </xf>
    <xf numFmtId="1" fontId="28" fillId="0" borderId="25" xfId="0" applyNumberFormat="1" applyFont="1" applyFill="1" applyBorder="1" applyAlignment="1">
      <alignment horizontal="center" vertical="center"/>
    </xf>
    <xf numFmtId="1" fontId="15" fillId="6" borderId="33" xfId="0" applyNumberFormat="1" applyFont="1" applyFill="1" applyBorder="1" applyAlignment="1">
      <alignment horizontal="center" vertical="center"/>
    </xf>
    <xf numFmtId="1" fontId="27" fillId="6" borderId="33" xfId="0" applyNumberFormat="1" applyFont="1" applyFill="1" applyBorder="1" applyAlignment="1">
      <alignment horizontal="center" vertical="center"/>
    </xf>
    <xf numFmtId="1" fontId="15" fillId="7" borderId="33" xfId="0" applyNumberFormat="1" applyFont="1" applyFill="1" applyBorder="1" applyAlignment="1">
      <alignment horizontal="center" vertical="center"/>
    </xf>
    <xf numFmtId="1" fontId="28" fillId="7" borderId="3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" fontId="19" fillId="6" borderId="35" xfId="0" applyNumberFormat="1" applyFont="1" applyFill="1" applyBorder="1" applyAlignment="1">
      <alignment horizontal="center" vertical="center"/>
    </xf>
    <xf numFmtId="1" fontId="27" fillId="6" borderId="35" xfId="0" applyNumberFormat="1" applyFont="1" applyFill="1" applyBorder="1" applyAlignment="1">
      <alignment horizontal="center" vertical="center"/>
    </xf>
    <xf numFmtId="1" fontId="28" fillId="6" borderId="35" xfId="0" applyNumberFormat="1" applyFont="1" applyFill="1" applyBorder="1" applyAlignment="1">
      <alignment horizontal="center" vertical="center"/>
    </xf>
    <xf numFmtId="1" fontId="28" fillId="0" borderId="35" xfId="0" applyNumberFormat="1" applyFont="1" applyFill="1" applyBorder="1" applyAlignment="1">
      <alignment horizontal="center" vertical="center"/>
    </xf>
    <xf numFmtId="1" fontId="28" fillId="0" borderId="37" xfId="0" applyNumberFormat="1" applyFont="1" applyFill="1" applyBorder="1" applyAlignment="1">
      <alignment horizontal="center" vertical="center"/>
    </xf>
    <xf numFmtId="0" fontId="10" fillId="3" borderId="42" xfId="0" applyNumberFormat="1" applyFont="1" applyFill="1" applyBorder="1"/>
    <xf numFmtId="0" fontId="10" fillId="3" borderId="64" xfId="0" applyNumberFormat="1" applyFont="1" applyFill="1" applyBorder="1"/>
    <xf numFmtId="49" fontId="10" fillId="3" borderId="65" xfId="0" applyNumberFormat="1" applyFont="1" applyFill="1" applyBorder="1"/>
    <xf numFmtId="1" fontId="20" fillId="7" borderId="35" xfId="0" applyNumberFormat="1" applyFont="1" applyFill="1" applyBorder="1" applyAlignment="1">
      <alignment horizontal="center" vertical="center"/>
    </xf>
    <xf numFmtId="1" fontId="20" fillId="6" borderId="35" xfId="0" applyNumberFormat="1" applyFont="1" applyFill="1" applyBorder="1" applyAlignment="1">
      <alignment horizontal="center" vertical="center"/>
    </xf>
    <xf numFmtId="1" fontId="28" fillId="7" borderId="35" xfId="0" applyNumberFormat="1" applyFont="1" applyFill="1" applyBorder="1" applyAlignment="1">
      <alignment horizontal="center" vertical="center"/>
    </xf>
    <xf numFmtId="1" fontId="15" fillId="0" borderId="66" xfId="0" applyNumberFormat="1" applyFont="1" applyFill="1" applyBorder="1" applyAlignment="1">
      <alignment horizontal="center" vertical="center"/>
    </xf>
    <xf numFmtId="1" fontId="15" fillId="0" borderId="67" xfId="0" applyNumberFormat="1" applyFont="1" applyFill="1" applyBorder="1" applyAlignment="1">
      <alignment horizontal="center" vertical="center"/>
    </xf>
    <xf numFmtId="1" fontId="15" fillId="0" borderId="68" xfId="0" applyNumberFormat="1" applyFont="1" applyFill="1" applyBorder="1" applyAlignment="1">
      <alignment horizontal="center" vertical="center"/>
    </xf>
    <xf numFmtId="0" fontId="4" fillId="6" borderId="0" xfId="0" applyFont="1" applyFill="1"/>
    <xf numFmtId="1" fontId="4" fillId="6" borderId="0" xfId="0" applyNumberFormat="1" applyFont="1" applyFill="1"/>
    <xf numFmtId="1" fontId="4" fillId="0" borderId="0" xfId="0" applyNumberFormat="1" applyFont="1"/>
    <xf numFmtId="0" fontId="7" fillId="3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6" fillId="8" borderId="0" xfId="0" applyFont="1" applyFill="1" applyBorder="1" applyAlignment="1" applyProtection="1">
      <alignment vertical="center"/>
      <protection hidden="1"/>
    </xf>
    <xf numFmtId="0" fontId="29" fillId="3" borderId="2" xfId="0" applyFont="1" applyFill="1" applyBorder="1" applyAlignment="1" applyProtection="1">
      <alignment vertical="center"/>
      <protection hidden="1"/>
    </xf>
    <xf numFmtId="164" fontId="13" fillId="0" borderId="69" xfId="0" applyNumberFormat="1" applyFont="1" applyBorder="1" applyAlignment="1">
      <alignment horizontal="center"/>
    </xf>
    <xf numFmtId="1" fontId="15" fillId="0" borderId="70" xfId="1" applyNumberFormat="1" applyFont="1" applyFill="1" applyBorder="1" applyAlignment="1" applyProtection="1">
      <alignment horizontal="center" vertical="center" wrapText="1"/>
      <protection hidden="1"/>
    </xf>
    <xf numFmtId="1" fontId="28" fillId="6" borderId="2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7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71" xfId="0" applyNumberFormat="1" applyFont="1" applyFill="1" applyBorder="1" applyAlignment="1">
      <alignment horizontal="center" vertical="center"/>
    </xf>
    <xf numFmtId="1" fontId="15" fillId="0" borderId="72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1" fontId="28" fillId="6" borderId="33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21" xfId="1" applyNumberFormat="1" applyFont="1" applyFill="1" applyBorder="1" applyAlignment="1" applyProtection="1">
      <alignment horizontal="center" vertical="center" wrapText="1"/>
      <protection hidden="1"/>
    </xf>
    <xf numFmtId="1" fontId="20" fillId="6" borderId="37" xfId="0" applyNumberFormat="1" applyFont="1" applyFill="1" applyBorder="1" applyAlignment="1">
      <alignment horizontal="center" vertical="center"/>
    </xf>
    <xf numFmtId="1" fontId="27" fillId="6" borderId="36" xfId="0" applyNumberFormat="1" applyFont="1" applyFill="1" applyBorder="1" applyAlignment="1">
      <alignment horizontal="center" vertical="center"/>
    </xf>
    <xf numFmtId="9" fontId="16" fillId="7" borderId="34" xfId="0" applyNumberFormat="1" applyFont="1" applyFill="1" applyBorder="1" applyAlignment="1">
      <alignment horizontal="center" vertical="center"/>
    </xf>
    <xf numFmtId="9" fontId="16" fillId="7" borderId="35" xfId="0" applyNumberFormat="1" applyFont="1" applyFill="1" applyBorder="1" applyAlignment="1">
      <alignment horizontal="center" vertical="center"/>
    </xf>
    <xf numFmtId="1" fontId="28" fillId="7" borderId="37" xfId="0" applyNumberFormat="1" applyFont="1" applyFill="1" applyBorder="1" applyAlignment="1">
      <alignment horizontal="center" vertical="center"/>
    </xf>
    <xf numFmtId="1" fontId="28" fillId="0" borderId="36" xfId="0" applyNumberFormat="1" applyFont="1" applyFill="1" applyBorder="1" applyAlignment="1">
      <alignment horizontal="center" vertical="center"/>
    </xf>
    <xf numFmtId="9" fontId="16" fillId="7" borderId="37" xfId="0" applyNumberFormat="1" applyFont="1" applyFill="1" applyBorder="1" applyAlignment="1">
      <alignment horizontal="center" vertical="center"/>
    </xf>
    <xf numFmtId="1" fontId="20" fillId="7" borderId="37" xfId="0" applyNumberFormat="1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 applyAlignment="1">
      <alignment horizontal="center"/>
    </xf>
    <xf numFmtId="1" fontId="28" fillId="6" borderId="27" xfId="0" applyNumberFormat="1" applyFont="1" applyFill="1" applyBorder="1" applyAlignment="1">
      <alignment horizontal="center" vertical="center"/>
    </xf>
    <xf numFmtId="0" fontId="10" fillId="0" borderId="30" xfId="0" applyFont="1" applyBorder="1"/>
    <xf numFmtId="0" fontId="10" fillId="0" borderId="31" xfId="0" applyFont="1" applyBorder="1" applyAlignment="1">
      <alignment horizontal="center"/>
    </xf>
    <xf numFmtId="22" fontId="9" fillId="3" borderId="2" xfId="0" applyNumberFormat="1" applyFont="1" applyFill="1" applyBorder="1" applyAlignment="1" applyProtection="1">
      <alignment vertical="center"/>
      <protection hidden="1"/>
    </xf>
    <xf numFmtId="0" fontId="3" fillId="0" borderId="2" xfId="0" applyFont="1" applyBorder="1" applyAlignment="1">
      <alignment vertical="center"/>
    </xf>
    <xf numFmtId="14" fontId="10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38" xfId="0" applyNumberFormat="1" applyFont="1" applyFill="1" applyBorder="1" applyAlignment="1">
      <alignment horizontal="center"/>
    </xf>
    <xf numFmtId="0" fontId="10" fillId="3" borderId="39" xfId="0" applyNumberFormat="1" applyFont="1" applyFill="1" applyBorder="1" applyAlignment="1">
      <alignment horizontal="center"/>
    </xf>
    <xf numFmtId="0" fontId="10" fillId="3" borderId="40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'TRP-SABC'!$AH$5:$AH$40</c:f>
              <c:numCache>
                <c:formatCode>0%</c:formatCode>
                <c:ptCount val="36"/>
                <c:pt idx="0">
                  <c:v>0.50395555555555549</c:v>
                </c:pt>
                <c:pt idx="1">
                  <c:v>0.3889037037037037</c:v>
                </c:pt>
                <c:pt idx="2">
                  <c:v>0.4777179487179487</c:v>
                </c:pt>
                <c:pt idx="3">
                  <c:v>0.3487824074074074</c:v>
                </c:pt>
                <c:pt idx="4">
                  <c:v>0.38473333333333337</c:v>
                </c:pt>
                <c:pt idx="5">
                  <c:v>7.4264880952380957E-2</c:v>
                </c:pt>
                <c:pt idx="6">
                  <c:v>0.36305963827838827</c:v>
                </c:pt>
                <c:pt idx="7">
                  <c:v>0</c:v>
                </c:pt>
                <c:pt idx="8">
                  <c:v>0.65080555555555564</c:v>
                </c:pt>
                <c:pt idx="9">
                  <c:v>0.43791615226337449</c:v>
                </c:pt>
                <c:pt idx="10">
                  <c:v>0.29921851851851849</c:v>
                </c:pt>
                <c:pt idx="11">
                  <c:v>0.29814814814814816</c:v>
                </c:pt>
                <c:pt idx="12">
                  <c:v>0.4215220936213992</c:v>
                </c:pt>
                <c:pt idx="13">
                  <c:v>0</c:v>
                </c:pt>
                <c:pt idx="14">
                  <c:v>0.64708518518518532</c:v>
                </c:pt>
                <c:pt idx="15">
                  <c:v>0.60526543209876538</c:v>
                </c:pt>
                <c:pt idx="16">
                  <c:v>0</c:v>
                </c:pt>
                <c:pt idx="17">
                  <c:v>0.41745020576131686</c:v>
                </c:pt>
                <c:pt idx="18">
                  <c:v>0</c:v>
                </c:pt>
                <c:pt idx="19">
                  <c:v>0.27770185185185192</c:v>
                </c:pt>
                <c:pt idx="20">
                  <c:v>0.41557098765432099</c:v>
                </c:pt>
                <c:pt idx="21">
                  <c:v>0.34663641975308646</c:v>
                </c:pt>
                <c:pt idx="22">
                  <c:v>0</c:v>
                </c:pt>
                <c:pt idx="23">
                  <c:v>0.34317407407407408</c:v>
                </c:pt>
                <c:pt idx="24">
                  <c:v>0.20001333333333332</c:v>
                </c:pt>
                <c:pt idx="25">
                  <c:v>0.1811730158730159</c:v>
                </c:pt>
                <c:pt idx="26">
                  <c:v>0.24145347442680776</c:v>
                </c:pt>
                <c:pt idx="27">
                  <c:v>0</c:v>
                </c:pt>
                <c:pt idx="28">
                  <c:v>0.51759809027777781</c:v>
                </c:pt>
                <c:pt idx="29">
                  <c:v>0.13890432098765432</c:v>
                </c:pt>
                <c:pt idx="30">
                  <c:v>0</c:v>
                </c:pt>
                <c:pt idx="31">
                  <c:v>0.21883413708847735</c:v>
                </c:pt>
                <c:pt idx="32">
                  <c:v>0</c:v>
                </c:pt>
                <c:pt idx="33">
                  <c:v>0.37325542576764797</c:v>
                </c:pt>
                <c:pt idx="34">
                  <c:v>0.29232649506406022</c:v>
                </c:pt>
                <c:pt idx="35">
                  <c:v>0.34242535692818599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'TRP-SABC'!$AI$5:$AI$40</c:f>
              <c:numCache>
                <c:formatCode>0%</c:formatCode>
                <c:ptCount val="36"/>
                <c:pt idx="0">
                  <c:v>0.2159527777777778</c:v>
                </c:pt>
                <c:pt idx="1">
                  <c:v>0.25276157407407407</c:v>
                </c:pt>
                <c:pt idx="2">
                  <c:v>0.12251399572649582</c:v>
                </c:pt>
                <c:pt idx="3">
                  <c:v>0.24913148148148151</c:v>
                </c:pt>
                <c:pt idx="4">
                  <c:v>0.32452638888888885</c:v>
                </c:pt>
                <c:pt idx="5">
                  <c:v>7.0411507936507925E-2</c:v>
                </c:pt>
                <c:pt idx="6">
                  <c:v>0.20588295431420431</c:v>
                </c:pt>
                <c:pt idx="7">
                  <c:v>0</c:v>
                </c:pt>
                <c:pt idx="8">
                  <c:v>0.21308333333333335</c:v>
                </c:pt>
                <c:pt idx="9">
                  <c:v>0.33638940329218103</c:v>
                </c:pt>
                <c:pt idx="10">
                  <c:v>0.19545787037037027</c:v>
                </c:pt>
                <c:pt idx="11">
                  <c:v>0.61157407407407394</c:v>
                </c:pt>
                <c:pt idx="12">
                  <c:v>0.33912617026748965</c:v>
                </c:pt>
                <c:pt idx="13">
                  <c:v>0</c:v>
                </c:pt>
                <c:pt idx="14">
                  <c:v>0.30430370370370358</c:v>
                </c:pt>
                <c:pt idx="15">
                  <c:v>0.3762165123456791</c:v>
                </c:pt>
                <c:pt idx="16">
                  <c:v>0</c:v>
                </c:pt>
                <c:pt idx="17">
                  <c:v>0.22684007201646084</c:v>
                </c:pt>
                <c:pt idx="18">
                  <c:v>0</c:v>
                </c:pt>
                <c:pt idx="19">
                  <c:v>0.12669675925925927</c:v>
                </c:pt>
                <c:pt idx="20">
                  <c:v>0.47331790123456796</c:v>
                </c:pt>
                <c:pt idx="21">
                  <c:v>0.30000733024691356</c:v>
                </c:pt>
                <c:pt idx="22">
                  <c:v>0</c:v>
                </c:pt>
                <c:pt idx="23">
                  <c:v>0.16076203703703701</c:v>
                </c:pt>
                <c:pt idx="24">
                  <c:v>6.3875555555555547E-2</c:v>
                </c:pt>
                <c:pt idx="25">
                  <c:v>0.15447559523809518</c:v>
                </c:pt>
                <c:pt idx="26">
                  <c:v>0.12637106261022923</c:v>
                </c:pt>
                <c:pt idx="27">
                  <c:v>0</c:v>
                </c:pt>
                <c:pt idx="28">
                  <c:v>0.3541630208333334</c:v>
                </c:pt>
                <c:pt idx="29">
                  <c:v>3.5633179012345674E-2</c:v>
                </c:pt>
                <c:pt idx="30">
                  <c:v>0</c:v>
                </c:pt>
                <c:pt idx="31">
                  <c:v>0.12993206661522633</c:v>
                </c:pt>
                <c:pt idx="32">
                  <c:v>0</c:v>
                </c:pt>
                <c:pt idx="33">
                  <c:v>0.23687630500158274</c:v>
                </c:pt>
                <c:pt idx="34">
                  <c:v>0.19523183826927318</c:v>
                </c:pt>
                <c:pt idx="35">
                  <c:v>0.2210117462464172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'TRP-SABC'!$AJ$5:$AJ$40</c:f>
              <c:numCache>
                <c:formatCode>0%</c:formatCode>
                <c:ptCount val="36"/>
                <c:pt idx="0">
                  <c:v>0.16898194444444448</c:v>
                </c:pt>
                <c:pt idx="1">
                  <c:v>0.22847222222222213</c:v>
                </c:pt>
                <c:pt idx="2">
                  <c:v>0.10462916666666658</c:v>
                </c:pt>
                <c:pt idx="3">
                  <c:v>7.9166666666666718E-2</c:v>
                </c:pt>
                <c:pt idx="4">
                  <c:v>0.26990833333333342</c:v>
                </c:pt>
                <c:pt idx="5">
                  <c:v>1.2731944444444469E-2</c:v>
                </c:pt>
                <c:pt idx="6">
                  <c:v>0.1439817129629628</c:v>
                </c:pt>
                <c:pt idx="7">
                  <c:v>0</c:v>
                </c:pt>
                <c:pt idx="8">
                  <c:v>0.13611111111111104</c:v>
                </c:pt>
                <c:pt idx="9">
                  <c:v>6.5972222222222293E-2</c:v>
                </c:pt>
                <c:pt idx="10">
                  <c:v>0.34560138888888897</c:v>
                </c:pt>
                <c:pt idx="11">
                  <c:v>9.027777777777779E-2</c:v>
                </c:pt>
                <c:pt idx="12">
                  <c:v>0.15949062500000014</c:v>
                </c:pt>
                <c:pt idx="13">
                  <c:v>0</c:v>
                </c:pt>
                <c:pt idx="14">
                  <c:v>4.8611111111111056E-2</c:v>
                </c:pt>
                <c:pt idx="15">
                  <c:v>1.8518055555555468E-2</c:v>
                </c:pt>
                <c:pt idx="16">
                  <c:v>0</c:v>
                </c:pt>
                <c:pt idx="17">
                  <c:v>0.13348749999999998</c:v>
                </c:pt>
                <c:pt idx="18">
                  <c:v>0</c:v>
                </c:pt>
                <c:pt idx="19">
                  <c:v>0.5886569444444445</c:v>
                </c:pt>
                <c:pt idx="20">
                  <c:v>0.1111111111111111</c:v>
                </c:pt>
                <c:pt idx="21">
                  <c:v>0.34988402777777794</c:v>
                </c:pt>
                <c:pt idx="22">
                  <c:v>0</c:v>
                </c:pt>
                <c:pt idx="23">
                  <c:v>0.16944305555555561</c:v>
                </c:pt>
                <c:pt idx="24">
                  <c:v>9.1434722222222251E-2</c:v>
                </c:pt>
                <c:pt idx="25">
                  <c:v>0.10185138888888899</c:v>
                </c:pt>
                <c:pt idx="26">
                  <c:v>0.12090972222222218</c:v>
                </c:pt>
                <c:pt idx="27">
                  <c:v>0</c:v>
                </c:pt>
                <c:pt idx="28">
                  <c:v>0.1282416666666667</c:v>
                </c:pt>
                <c:pt idx="29">
                  <c:v>4.768611111111111E-2</c:v>
                </c:pt>
                <c:pt idx="30">
                  <c:v>0</c:v>
                </c:pt>
                <c:pt idx="31">
                  <c:v>5.8642592592592642E-2</c:v>
                </c:pt>
                <c:pt idx="32">
                  <c:v>0</c:v>
                </c:pt>
                <c:pt idx="33">
                  <c:v>0.19378547008547009</c:v>
                </c:pt>
                <c:pt idx="34">
                  <c:v>7.769114583333335E-2</c:v>
                </c:pt>
                <c:pt idx="35">
                  <c:v>0.14955906084656101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'TRP-SABC'!$AK$5:$AK$40</c:f>
              <c:numCache>
                <c:formatCode>0%</c:formatCode>
                <c:ptCount val="36"/>
                <c:pt idx="0">
                  <c:v>0.11110972222222221</c:v>
                </c:pt>
                <c:pt idx="1">
                  <c:v>0.12986250000000013</c:v>
                </c:pt>
                <c:pt idx="2">
                  <c:v>0.29513888888888884</c:v>
                </c:pt>
                <c:pt idx="3">
                  <c:v>0.32291944444444437</c:v>
                </c:pt>
                <c:pt idx="4">
                  <c:v>2.0831944444444389E-2</c:v>
                </c:pt>
                <c:pt idx="5">
                  <c:v>0.84259166666666663</c:v>
                </c:pt>
                <c:pt idx="6">
                  <c:v>0.28707569444444453</c:v>
                </c:pt>
                <c:pt idx="7">
                  <c:v>0</c:v>
                </c:pt>
                <c:pt idx="8">
                  <c:v>0</c:v>
                </c:pt>
                <c:pt idx="9">
                  <c:v>0.15972222222222227</c:v>
                </c:pt>
                <c:pt idx="10">
                  <c:v>0.15972222222222227</c:v>
                </c:pt>
                <c:pt idx="11">
                  <c:v>0</c:v>
                </c:pt>
                <c:pt idx="12">
                  <c:v>7.9861111111111119E-2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0.22222222222222238</c:v>
                </c:pt>
                <c:pt idx="18">
                  <c:v>0</c:v>
                </c:pt>
                <c:pt idx="19">
                  <c:v>6.9444444444443703E-3</c:v>
                </c:pt>
                <c:pt idx="20">
                  <c:v>0</c:v>
                </c:pt>
                <c:pt idx="21">
                  <c:v>3.472222222222039E-3</c:v>
                </c:pt>
                <c:pt idx="22">
                  <c:v>0</c:v>
                </c:pt>
                <c:pt idx="23">
                  <c:v>0.32662083333333336</c:v>
                </c:pt>
                <c:pt idx="24">
                  <c:v>0.6446763888888889</c:v>
                </c:pt>
                <c:pt idx="25">
                  <c:v>0.56249999999999989</c:v>
                </c:pt>
                <c:pt idx="26">
                  <c:v>0.51126574074074083</c:v>
                </c:pt>
                <c:pt idx="27">
                  <c:v>0</c:v>
                </c:pt>
                <c:pt idx="28">
                  <c:v>-2.7777777778786028E-6</c:v>
                </c:pt>
                <c:pt idx="29">
                  <c:v>0.777776388888889</c:v>
                </c:pt>
                <c:pt idx="30">
                  <c:v>0</c:v>
                </c:pt>
                <c:pt idx="31">
                  <c:v>0.59259120370370366</c:v>
                </c:pt>
                <c:pt idx="32">
                  <c:v>0</c:v>
                </c:pt>
                <c:pt idx="33">
                  <c:v>0.19608279914529925</c:v>
                </c:pt>
                <c:pt idx="34">
                  <c:v>0.43475052083333326</c:v>
                </c:pt>
                <c:pt idx="35">
                  <c:v>0.28700383597883578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96064880"/>
        <c:axId val="-96054000"/>
      </c:barChart>
      <c:catAx>
        <c:axId val="-96064880"/>
        <c:scaling>
          <c:orientation val="maxMin"/>
        </c:scaling>
        <c:delete val="1"/>
        <c:axPos val="l"/>
        <c:majorTickMark val="out"/>
        <c:minorTickMark val="none"/>
        <c:tickLblPos val="nextTo"/>
        <c:crossAx val="-96054000"/>
        <c:crosses val="autoZero"/>
        <c:auto val="1"/>
        <c:lblAlgn val="ctr"/>
        <c:lblOffset val="100"/>
        <c:noMultiLvlLbl val="0"/>
      </c:catAx>
      <c:valAx>
        <c:axId val="-96054000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606488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23,9;   Tolal TANP: 23,37; TANP Non justifié: -0,53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préventive(10)* CIP(3)* Changement produit(3)* Réglage ligne(1,98)* Nettoyage (1,42)* Démarrage ligne(0,03):19,43</a:t>
            </a:r>
          </a:p>
        </c:rich>
      </c:tx>
      <c:layout>
        <c:manualLayout>
          <c:xMode val="edge"/>
          <c:yMode val="edge"/>
          <c:x val="0.4866343803798718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36154427893383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[1]G_DATA!$CW$13:$DM$13</c:f>
              <c:strCache>
                <c:ptCount val="17"/>
                <c:pt idx="0">
                  <c:v>Panne soutireuse</c:v>
                </c:pt>
                <c:pt idx="1">
                  <c:v>Panne inspection bout. vides</c:v>
                </c:pt>
                <c:pt idx="2">
                  <c:v>Manque bouteilles amont</c:v>
                </c:pt>
                <c:pt idx="3">
                  <c:v>Panne décaisseuse</c:v>
                </c:pt>
                <c:pt idx="4">
                  <c:v>Panne paletiseur</c:v>
                </c:pt>
                <c:pt idx="5">
                  <c:v>Panne dépaletiseur</c:v>
                </c:pt>
                <c:pt idx="6">
                  <c:v>Ecart au std sur chgt produit</c:v>
                </c:pt>
                <c:pt idx="7">
                  <c:v>Panne encaisseuse</c:v>
                </c:pt>
                <c:pt idx="8">
                  <c:v>Bourrage aval</c:v>
                </c:pt>
                <c:pt idx="9">
                  <c:v>Panne laveuse bouteilles</c:v>
                </c:pt>
                <c:pt idx="10">
                  <c:v>Panne mixer</c:v>
                </c:pt>
                <c:pt idx="11">
                  <c:v>Panne convoyeurs casiers</c:v>
                </c:pt>
                <c:pt idx="12">
                  <c:v>Mauvaise qualité emballages</c:v>
                </c:pt>
                <c:pt idx="13">
                  <c:v>Absence cariste</c:v>
                </c:pt>
                <c:pt idx="14">
                  <c:v>Non-Qualité</c:v>
                </c:pt>
                <c:pt idx="15">
                  <c:v>Panne inspection bout. pleines</c:v>
                </c:pt>
                <c:pt idx="16">
                  <c:v>Temps non justifié</c:v>
                </c:pt>
              </c:strCache>
            </c:strRef>
          </c:cat>
          <c:val>
            <c:numRef>
              <c:f>[1]G_DATA!$CW$14:$DM$14</c:f>
              <c:numCache>
                <c:formatCode>General</c:formatCode>
                <c:ptCount val="17"/>
                <c:pt idx="0">
                  <c:v>4.2167000000000003</c:v>
                </c:pt>
                <c:pt idx="1">
                  <c:v>3.5</c:v>
                </c:pt>
                <c:pt idx="2">
                  <c:v>3.15</c:v>
                </c:pt>
                <c:pt idx="3">
                  <c:v>2.6667000000000001</c:v>
                </c:pt>
                <c:pt idx="4">
                  <c:v>2.1667000000000001</c:v>
                </c:pt>
                <c:pt idx="5">
                  <c:v>2.0832999999999999</c:v>
                </c:pt>
                <c:pt idx="6">
                  <c:v>2</c:v>
                </c:pt>
                <c:pt idx="7">
                  <c:v>1.3332999999999999</c:v>
                </c:pt>
                <c:pt idx="8">
                  <c:v>0.61670000000000003</c:v>
                </c:pt>
                <c:pt idx="9">
                  <c:v>0.41670000000000001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0.26669999999999999</c:v>
                </c:pt>
                <c:pt idx="15">
                  <c:v>0.15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0864"/>
        <c:axId val="-96085008"/>
      </c:barChart>
      <c:catAx>
        <c:axId val="-960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5008"/>
        <c:crosses val="autoZero"/>
        <c:auto val="1"/>
        <c:lblAlgn val="ctr"/>
        <c:lblOffset val="100"/>
        <c:noMultiLvlLbl val="0"/>
      </c:catAx>
      <c:valAx>
        <c:axId val="-96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25909996544549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05581113630921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[1]G_DATA!$A$16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[1]G_DATA!$B$15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6304"/>
        <c:axId val="-96082832"/>
      </c:barChart>
      <c:catAx>
        <c:axId val="-960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2832"/>
        <c:crosses val="autoZero"/>
        <c:auto val="1"/>
        <c:lblAlgn val="ctr"/>
        <c:lblOffset val="100"/>
        <c:noMultiLvlLbl val="0"/>
      </c:catAx>
      <c:valAx>
        <c:axId val="-96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30460775736364"/>
          <c:y val="0.13866666666666666"/>
          <c:w val="0.55369539224263631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4,88;   Tolal TANP: 5,07; TANP Non justifié: 0,19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Démarrage ligne(0,67)* Déchargement(0,25):0,92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36591132215342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[1]G_DATA!$CW$15:$DI$15</c:f>
              <c:strCache>
                <c:ptCount val="13"/>
                <c:pt idx="0">
                  <c:v>Panne souffleuse</c:v>
                </c:pt>
                <c:pt idx="1">
                  <c:v>Panne fardeleuse</c:v>
                </c:pt>
                <c:pt idx="2">
                  <c:v>Panne paletiseur</c:v>
                </c:pt>
                <c:pt idx="3">
                  <c:v>Manque électricité</c:v>
                </c:pt>
                <c:pt idx="4">
                  <c:v>Manque froid</c:v>
                </c:pt>
                <c:pt idx="5">
                  <c:v>Panne mixer</c:v>
                </c:pt>
                <c:pt idx="6">
                  <c:v>Mise en quarantaine</c:v>
                </c:pt>
                <c:pt idx="7">
                  <c:v>Panne étiqueteuse</c:v>
                </c:pt>
                <c:pt idx="8">
                  <c:v>Manque bouteilles amont</c:v>
                </c:pt>
                <c:pt idx="9">
                  <c:v>Panne soutireuse</c:v>
                </c:pt>
                <c:pt idx="10">
                  <c:v>Prélèvement labo</c:v>
                </c:pt>
                <c:pt idx="11">
                  <c:v>Non-Qualité</c:v>
                </c:pt>
                <c:pt idx="12">
                  <c:v>Temps non justifié</c:v>
                </c:pt>
              </c:strCache>
            </c:strRef>
          </c:cat>
          <c:val>
            <c:numRef>
              <c:f>[1]G_DATA!$CW$16:$DI$16</c:f>
              <c:numCache>
                <c:formatCode>General</c:formatCode>
                <c:ptCount val="13"/>
                <c:pt idx="0">
                  <c:v>1.25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0.25</c:v>
                </c:pt>
                <c:pt idx="6">
                  <c:v>0.16669999999999999</c:v>
                </c:pt>
                <c:pt idx="7">
                  <c:v>0.16669999999999999</c:v>
                </c:pt>
                <c:pt idx="8">
                  <c:v>8.3299999999999999E-2</c:v>
                </c:pt>
                <c:pt idx="9">
                  <c:v>8.3299999999999999E-2</c:v>
                </c:pt>
                <c:pt idx="10">
                  <c:v>8.3299999999999999E-2</c:v>
                </c:pt>
                <c:pt idx="11">
                  <c:v>0.05</c:v>
                </c:pt>
                <c:pt idx="12">
                  <c:v>0.18632857142857162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7392"/>
        <c:axId val="-96093168"/>
      </c:barChart>
      <c:catAx>
        <c:axId val="-960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3168"/>
        <c:crosses val="autoZero"/>
        <c:auto val="1"/>
        <c:lblAlgn val="ctr"/>
        <c:lblOffset val="100"/>
        <c:noMultiLvlLbl val="0"/>
      </c:catAx>
      <c:valAx>
        <c:axId val="-960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15,53;   Tolal TANP: 15,55;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préventive(9)* Nettoyage (1,17)* Démarrage ligne(1)* Réglage ligne(1):12,17</a:t>
            </a:r>
          </a:p>
        </c:rich>
      </c:tx>
      <c:layout>
        <c:manualLayout>
          <c:xMode val="edge"/>
          <c:yMode val="edge"/>
          <c:x val="0.48666306196703951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[1]G_DATA!$CW$5:$DK$5</c:f>
              <c:strCache>
                <c:ptCount val="15"/>
                <c:pt idx="0">
                  <c:v>Panne étiqueteuse</c:v>
                </c:pt>
                <c:pt idx="1">
                  <c:v>Manque électricité</c:v>
                </c:pt>
                <c:pt idx="2">
                  <c:v>Panne convoyeurs bouteilles</c:v>
                </c:pt>
                <c:pt idx="3">
                  <c:v>Panne paletiseur</c:v>
                </c:pt>
                <c:pt idx="4">
                  <c:v>Panne convoyeurs casiers</c:v>
                </c:pt>
                <c:pt idx="5">
                  <c:v>Panne soutireuse</c:v>
                </c:pt>
                <c:pt idx="6">
                  <c:v>Panne décaisseuse</c:v>
                </c:pt>
                <c:pt idx="7">
                  <c:v>Panne pasto</c:v>
                </c:pt>
                <c:pt idx="8">
                  <c:v>Panne laveuse bouteilles</c:v>
                </c:pt>
                <c:pt idx="9">
                  <c:v>Panne encaisseuse</c:v>
                </c:pt>
                <c:pt idx="10">
                  <c:v>Manque bière</c:v>
                </c:pt>
                <c:pt idx="11">
                  <c:v>Panne inspection casiers pleins</c:v>
                </c:pt>
                <c:pt idx="12">
                  <c:v>Manque emballages</c:v>
                </c:pt>
                <c:pt idx="13">
                  <c:v>Panne inspection bout. vides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[1]G_DATA!$CW$6:$DK$6</c:f>
              <c:numCache>
                <c:formatCode>General</c:formatCode>
                <c:ptCount val="15"/>
                <c:pt idx="0">
                  <c:v>2.4500000000000002</c:v>
                </c:pt>
                <c:pt idx="1">
                  <c:v>2</c:v>
                </c:pt>
                <c:pt idx="2">
                  <c:v>1.8332999999999999</c:v>
                </c:pt>
                <c:pt idx="3">
                  <c:v>1.5166999999999999</c:v>
                </c:pt>
                <c:pt idx="4">
                  <c:v>1.3332999999999999</c:v>
                </c:pt>
                <c:pt idx="5">
                  <c:v>1.2666999999999999</c:v>
                </c:pt>
                <c:pt idx="6">
                  <c:v>1.25</c:v>
                </c:pt>
                <c:pt idx="7">
                  <c:v>1.25</c:v>
                </c:pt>
                <c:pt idx="8">
                  <c:v>1</c:v>
                </c:pt>
                <c:pt idx="9">
                  <c:v>0.51670000000000005</c:v>
                </c:pt>
                <c:pt idx="10">
                  <c:v>0.5</c:v>
                </c:pt>
                <c:pt idx="11">
                  <c:v>0.25</c:v>
                </c:pt>
                <c:pt idx="12">
                  <c:v>0.2167</c:v>
                </c:pt>
                <c:pt idx="13">
                  <c:v>0.15</c:v>
                </c:pt>
                <c:pt idx="14">
                  <c:v>1.5200000000000102E-2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6080656"/>
        <c:axId val="-96100240"/>
      </c:barChart>
      <c:catAx>
        <c:axId val="-960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00240"/>
        <c:crosses val="autoZero"/>
        <c:auto val="1"/>
        <c:lblAlgn val="ctr"/>
        <c:lblOffset val="100"/>
        <c:noMultiLvlLbl val="0"/>
      </c:catAx>
      <c:valAx>
        <c:axId val="-961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YAOUNDE!$BG$5:$BG$11</c:f>
              <c:numCache>
                <c:formatCode>General</c:formatCode>
                <c:ptCount val="7"/>
                <c:pt idx="0" formatCode="0%">
                  <c:v>0.50395555555555549</c:v>
                </c:pt>
                <c:pt idx="1">
                  <c:v>0.3889037037037037</c:v>
                </c:pt>
                <c:pt idx="2">
                  <c:v>0.4777179487179487</c:v>
                </c:pt>
                <c:pt idx="3">
                  <c:v>0.3487824074074074</c:v>
                </c:pt>
                <c:pt idx="4">
                  <c:v>0.38473333333333337</c:v>
                </c:pt>
                <c:pt idx="5">
                  <c:v>7.4264880952380957E-2</c:v>
                </c:pt>
                <c:pt idx="6">
                  <c:v>0.36305963827838827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YAOUNDE!$BH$5:$BH$11</c:f>
              <c:numCache>
                <c:formatCode>General</c:formatCode>
                <c:ptCount val="7"/>
                <c:pt idx="0" formatCode="0%">
                  <c:v>0.2159527777777778</c:v>
                </c:pt>
                <c:pt idx="1">
                  <c:v>0.25276157407407407</c:v>
                </c:pt>
                <c:pt idx="2">
                  <c:v>0.12251399572649582</c:v>
                </c:pt>
                <c:pt idx="3">
                  <c:v>0.24913148148148151</c:v>
                </c:pt>
                <c:pt idx="4">
                  <c:v>0.32452638888888885</c:v>
                </c:pt>
                <c:pt idx="5">
                  <c:v>7.0411507936507925E-2</c:v>
                </c:pt>
                <c:pt idx="6">
                  <c:v>0.20588295431420431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YAOUNDE!$BI$5:$BI$11</c:f>
              <c:numCache>
                <c:formatCode>General</c:formatCode>
                <c:ptCount val="7"/>
                <c:pt idx="0" formatCode="0%">
                  <c:v>0.16898194444444448</c:v>
                </c:pt>
                <c:pt idx="1">
                  <c:v>0.22847222222222213</c:v>
                </c:pt>
                <c:pt idx="2">
                  <c:v>0.10462916666666658</c:v>
                </c:pt>
                <c:pt idx="3">
                  <c:v>7.9166666666666718E-2</c:v>
                </c:pt>
                <c:pt idx="4">
                  <c:v>0.26990833333333342</c:v>
                </c:pt>
                <c:pt idx="5">
                  <c:v>1.2731944444444469E-2</c:v>
                </c:pt>
                <c:pt idx="6">
                  <c:v>0.1439817129629628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YAOUNDE!$BJ$5:$BJ$11</c:f>
              <c:numCache>
                <c:formatCode>General</c:formatCode>
                <c:ptCount val="7"/>
                <c:pt idx="0" formatCode="0%">
                  <c:v>0.11110972222222221</c:v>
                </c:pt>
                <c:pt idx="1">
                  <c:v>0.12986250000000013</c:v>
                </c:pt>
                <c:pt idx="2">
                  <c:v>0.29513888888888884</c:v>
                </c:pt>
                <c:pt idx="3">
                  <c:v>0.32291944444444437</c:v>
                </c:pt>
                <c:pt idx="4">
                  <c:v>2.0831944444444389E-2</c:v>
                </c:pt>
                <c:pt idx="5">
                  <c:v>0.84259166666666663</c:v>
                </c:pt>
                <c:pt idx="6">
                  <c:v>0.28707569444444453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96096432"/>
        <c:axId val="-96080112"/>
      </c:barChart>
      <c:catAx>
        <c:axId val="-96096432"/>
        <c:scaling>
          <c:orientation val="maxMin"/>
        </c:scaling>
        <c:delete val="1"/>
        <c:axPos val="l"/>
        <c:majorTickMark val="out"/>
        <c:minorTickMark val="none"/>
        <c:tickLblPos val="nextTo"/>
        <c:crossAx val="-96080112"/>
        <c:crosses val="autoZero"/>
        <c:auto val="1"/>
        <c:lblAlgn val="ctr"/>
        <c:lblOffset val="100"/>
        <c:noMultiLvlLbl val="0"/>
      </c:catAx>
      <c:valAx>
        <c:axId val="-9608011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609643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4,9;   Tolal TANP: 4,89;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produit(4,5):4,5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68225744249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[1]G_DATA!$A$17:$C$17</c:f>
              <c:strCache>
                <c:ptCount val="3"/>
                <c:pt idx="0">
                  <c:v>Manque eau</c:v>
                </c:pt>
                <c:pt idx="1">
                  <c:v>Panne fardeleuse</c:v>
                </c:pt>
                <c:pt idx="2">
                  <c:v>Temps non justifié</c:v>
                </c:pt>
              </c:strCache>
            </c:strRef>
          </c:cat>
          <c:val>
            <c:numRef>
              <c:f>[1]G_DATA!$A$18:$C$18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6087184"/>
        <c:axId val="-96068688"/>
      </c:barChart>
      <c:catAx>
        <c:axId val="-960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68688"/>
        <c:crosses val="autoZero"/>
        <c:auto val="1"/>
        <c:lblAlgn val="ctr"/>
        <c:lblOffset val="100"/>
        <c:noMultiLvlLbl val="0"/>
      </c:catAx>
      <c:valAx>
        <c:axId val="-96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3087423478006"/>
          <c:y val="0.13866666666666666"/>
          <c:w val="0.554691257652199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6,25;   Tolal TANP: 6,25;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Déchargement(1,25)* Nettoyage (1):2,25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68225744249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[1]G_DATA!$A$19:$J$19</c:f>
              <c:strCache>
                <c:ptCount val="10"/>
                <c:pt idx="0">
                  <c:v>Panne laveuse bouteilles</c:v>
                </c:pt>
                <c:pt idx="1">
                  <c:v>Panne soutireuse</c:v>
                </c:pt>
                <c:pt idx="2">
                  <c:v>Panne convoyeurs casiers</c:v>
                </c:pt>
                <c:pt idx="3">
                  <c:v>Mauvais tri emballages</c:v>
                </c:pt>
                <c:pt idx="4">
                  <c:v>Manque eau</c:v>
                </c:pt>
                <c:pt idx="5">
                  <c:v>Manque bière</c:v>
                </c:pt>
                <c:pt idx="6">
                  <c:v>Panne dépaletiseur</c:v>
                </c:pt>
                <c:pt idx="7">
                  <c:v>Non-Qualité</c:v>
                </c:pt>
                <c:pt idx="8">
                  <c:v>Manque bouteilles amont</c:v>
                </c:pt>
                <c:pt idx="9">
                  <c:v>Temps non justifié</c:v>
                </c:pt>
              </c:strCache>
            </c:strRef>
          </c:cat>
          <c:val>
            <c:numRef>
              <c:f>[1]G_DATA!$A$20:$J$20</c:f>
              <c:numCache>
                <c:formatCode>General</c:formatCode>
                <c:ptCount val="10"/>
                <c:pt idx="0">
                  <c:v>1.8833</c:v>
                </c:pt>
                <c:pt idx="1">
                  <c:v>1.5</c:v>
                </c:pt>
                <c:pt idx="2">
                  <c:v>0.83330000000000004</c:v>
                </c:pt>
                <c:pt idx="3">
                  <c:v>0.58330000000000004</c:v>
                </c:pt>
                <c:pt idx="4">
                  <c:v>0.51670000000000005</c:v>
                </c:pt>
                <c:pt idx="5">
                  <c:v>0.5</c:v>
                </c:pt>
                <c:pt idx="6">
                  <c:v>0.25</c:v>
                </c:pt>
                <c:pt idx="7">
                  <c:v>0.1</c:v>
                </c:pt>
                <c:pt idx="8">
                  <c:v>8.3299999999999999E-2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98608"/>
        <c:axId val="-96097520"/>
      </c:barChart>
      <c:catAx>
        <c:axId val="-960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7520"/>
        <c:crosses val="autoZero"/>
        <c:auto val="1"/>
        <c:lblAlgn val="ctr"/>
        <c:lblOffset val="100"/>
        <c:noMultiLvlLbl val="0"/>
      </c:catAx>
      <c:valAx>
        <c:axId val="-96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3087423478006"/>
          <c:y val="0.13866666666666666"/>
          <c:w val="0.5546912576521994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24,17;   Tolal TANP: 24,22; TANP Non justifié: 0,05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produit(2,5)* Déchargement(1,25)* Nettoyage (1):4,75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[1]G_DATA!$CW$19:$DK$19</c:f>
              <c:strCache>
                <c:ptCount val="15"/>
                <c:pt idx="0">
                  <c:v>Manque bière</c:v>
                </c:pt>
                <c:pt idx="1">
                  <c:v>Panne laveuse bouteilles</c:v>
                </c:pt>
                <c:pt idx="2">
                  <c:v>Panne mixer</c:v>
                </c:pt>
                <c:pt idx="3">
                  <c:v>Panne soutireuse</c:v>
                </c:pt>
                <c:pt idx="4">
                  <c:v>Panne encaisseuse</c:v>
                </c:pt>
                <c:pt idx="5">
                  <c:v>Panne convoyeurs bouteilles</c:v>
                </c:pt>
                <c:pt idx="6">
                  <c:v>Panne pasto</c:v>
                </c:pt>
                <c:pt idx="7">
                  <c:v>Manque bouteilles amont</c:v>
                </c:pt>
                <c:pt idx="8">
                  <c:v>Panne convoyeurs casiers</c:v>
                </c:pt>
                <c:pt idx="9">
                  <c:v>Manque eau</c:v>
                </c:pt>
                <c:pt idx="10">
                  <c:v>Mauvais tri emballages</c:v>
                </c:pt>
                <c:pt idx="11">
                  <c:v>Panne dépaletiseur</c:v>
                </c:pt>
                <c:pt idx="12">
                  <c:v>Panne décaisseuse</c:v>
                </c:pt>
                <c:pt idx="13">
                  <c:v>Non-Qualité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[1]G_DATA!$CW$20:$DK$20</c:f>
              <c:numCache>
                <c:formatCode>General</c:formatCode>
                <c:ptCount val="15"/>
                <c:pt idx="0">
                  <c:v>5</c:v>
                </c:pt>
                <c:pt idx="1">
                  <c:v>4.05</c:v>
                </c:pt>
                <c:pt idx="2">
                  <c:v>3.3332999999999999</c:v>
                </c:pt>
                <c:pt idx="3">
                  <c:v>2.2166999999999999</c:v>
                </c:pt>
                <c:pt idx="4">
                  <c:v>1.8332999999999999</c:v>
                </c:pt>
                <c:pt idx="5">
                  <c:v>1.75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0.85</c:v>
                </c:pt>
                <c:pt idx="10">
                  <c:v>0.58330000000000004</c:v>
                </c:pt>
                <c:pt idx="11">
                  <c:v>0.5</c:v>
                </c:pt>
                <c:pt idx="12">
                  <c:v>0.33329999999999999</c:v>
                </c:pt>
                <c:pt idx="13">
                  <c:v>0.2167</c:v>
                </c:pt>
                <c:pt idx="14">
                  <c:v>5.3437037037035395E-2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92624"/>
        <c:axId val="-96095888"/>
      </c:barChart>
      <c:catAx>
        <c:axId val="-960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5888"/>
        <c:crosses val="autoZero"/>
        <c:auto val="1"/>
        <c:lblAlgn val="ctr"/>
        <c:lblOffset val="100"/>
        <c:noMultiLvlLbl val="0"/>
      </c:catAx>
      <c:valAx>
        <c:axId val="-960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7,68;   Tolal TANP: 7,72;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produit(2,25)* Maintenance préventive(1,83):4,08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1749105396161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[1]G_DATA!$A$21:$N$21</c:f>
              <c:strCache>
                <c:ptCount val="14"/>
                <c:pt idx="0">
                  <c:v>Manque eau</c:v>
                </c:pt>
                <c:pt idx="1">
                  <c:v>Panne laveuse bouteilles</c:v>
                </c:pt>
                <c:pt idx="2">
                  <c:v>Panne convoyeurs casiers</c:v>
                </c:pt>
                <c:pt idx="3">
                  <c:v>Panne paletiseur</c:v>
                </c:pt>
                <c:pt idx="4">
                  <c:v>Panne encaisseuse</c:v>
                </c:pt>
                <c:pt idx="5">
                  <c:v>Bourrage aval</c:v>
                </c:pt>
                <c:pt idx="6">
                  <c:v>Prélèvement labo</c:v>
                </c:pt>
                <c:pt idx="7">
                  <c:v>Panne décaisseuse</c:v>
                </c:pt>
                <c:pt idx="8">
                  <c:v>Panne inspection casiers pleins</c:v>
                </c:pt>
                <c:pt idx="9">
                  <c:v>Mauvais tri emballages</c:v>
                </c:pt>
                <c:pt idx="10">
                  <c:v>Manque bouteilles amont</c:v>
                </c:pt>
                <c:pt idx="11">
                  <c:v>Panne convoyeurs bouteilles</c:v>
                </c:pt>
                <c:pt idx="12">
                  <c:v>Non-Qualité</c:v>
                </c:pt>
                <c:pt idx="13">
                  <c:v>Temps non justifié</c:v>
                </c:pt>
              </c:strCache>
            </c:strRef>
          </c:cat>
          <c:val>
            <c:numRef>
              <c:f>[1]G_DATA!$A$22:$N$22</c:f>
              <c:numCache>
                <c:formatCode>General</c:formatCode>
                <c:ptCount val="14"/>
                <c:pt idx="0">
                  <c:v>2.5</c:v>
                </c:pt>
                <c:pt idx="1">
                  <c:v>0.83330000000000004</c:v>
                </c:pt>
                <c:pt idx="2">
                  <c:v>0.66669999999999996</c:v>
                </c:pt>
                <c:pt idx="3">
                  <c:v>0.58330000000000004</c:v>
                </c:pt>
                <c:pt idx="4">
                  <c:v>0.58330000000000004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0.33329999999999999</c:v>
                </c:pt>
                <c:pt idx="9">
                  <c:v>0.25</c:v>
                </c:pt>
                <c:pt idx="10">
                  <c:v>0.25</c:v>
                </c:pt>
                <c:pt idx="11">
                  <c:v>0.16669999999999999</c:v>
                </c:pt>
                <c:pt idx="12">
                  <c:v>1.67E-2</c:v>
                </c:pt>
                <c:pt idx="13">
                  <c:v>3.659999999999819E-2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8480"/>
        <c:axId val="-96088816"/>
      </c:barChart>
      <c:catAx>
        <c:axId val="-960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8816"/>
        <c:crosses val="autoZero"/>
        <c:auto val="1"/>
        <c:lblAlgn val="ctr"/>
        <c:lblOffset val="100"/>
        <c:noMultiLvlLbl val="0"/>
      </c:catAx>
      <c:valAx>
        <c:axId val="-960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47065393421565"/>
          <c:y val="0.13866666666666666"/>
          <c:w val="0.54752934606578429"/>
          <c:h val="0.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14,03;   Tolal TANP: 14,07;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préventive(11,83)* CIP(10,08)* Changement produit(2,25)* Démarrage ligne(0,72):24,88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[1]G_DATA!$CW$21:$DL$21</c:f>
              <c:strCache>
                <c:ptCount val="16"/>
                <c:pt idx="0">
                  <c:v>Manque eau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Panne décaisseuse</c:v>
                </c:pt>
                <c:pt idx="4">
                  <c:v>Manque bouteilles amont</c:v>
                </c:pt>
                <c:pt idx="5">
                  <c:v>Bourrage aval</c:v>
                </c:pt>
                <c:pt idx="6">
                  <c:v>Panne encaisseuse</c:v>
                </c:pt>
                <c:pt idx="7">
                  <c:v>Mauvaise qualité emballages</c:v>
                </c:pt>
                <c:pt idx="8">
                  <c:v>Prélèvement labo</c:v>
                </c:pt>
                <c:pt idx="9">
                  <c:v>Panne paletiseur</c:v>
                </c:pt>
                <c:pt idx="10">
                  <c:v>Panne convoyeurs bouteilles</c:v>
                </c:pt>
                <c:pt idx="11">
                  <c:v>Panne inspection casiers pleins</c:v>
                </c:pt>
                <c:pt idx="12">
                  <c:v>Mauvais tri emballages</c:v>
                </c:pt>
                <c:pt idx="13">
                  <c:v>Panne dateuse</c:v>
                </c:pt>
                <c:pt idx="14">
                  <c:v>Non-Qualité</c:v>
                </c:pt>
                <c:pt idx="15">
                  <c:v>Temps non justifié</c:v>
                </c:pt>
              </c:strCache>
            </c:strRef>
          </c:cat>
          <c:val>
            <c:numRef>
              <c:f>[1]G_DATA!$CW$22:$DL$22</c:f>
              <c:numCache>
                <c:formatCode>General</c:formatCode>
                <c:ptCount val="16"/>
                <c:pt idx="0">
                  <c:v>3.45</c:v>
                </c:pt>
                <c:pt idx="1">
                  <c:v>1.75</c:v>
                </c:pt>
                <c:pt idx="2">
                  <c:v>1.7</c:v>
                </c:pt>
                <c:pt idx="3">
                  <c:v>1.25</c:v>
                </c:pt>
                <c:pt idx="4">
                  <c:v>0.91669999999999996</c:v>
                </c:pt>
                <c:pt idx="5">
                  <c:v>0.91669999999999996</c:v>
                </c:pt>
                <c:pt idx="6">
                  <c:v>0.83330000000000004</c:v>
                </c:pt>
                <c:pt idx="7">
                  <c:v>0.75</c:v>
                </c:pt>
                <c:pt idx="8">
                  <c:v>0.75</c:v>
                </c:pt>
                <c:pt idx="9">
                  <c:v>0.66669999999999996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0.25</c:v>
                </c:pt>
                <c:pt idx="13">
                  <c:v>8.3299999999999999E-2</c:v>
                </c:pt>
                <c:pt idx="14">
                  <c:v>0.05</c:v>
                </c:pt>
                <c:pt idx="15">
                  <c:v>3.9666666666661854E-2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85552"/>
        <c:axId val="-96088272"/>
      </c:barChart>
      <c:catAx>
        <c:axId val="-960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8272"/>
        <c:crosses val="autoZero"/>
        <c:auto val="1"/>
        <c:lblAlgn val="ctr"/>
        <c:lblOffset val="100"/>
        <c:noMultiLvlLbl val="0"/>
      </c:catAx>
      <c:valAx>
        <c:axId val="-960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1,38;   Tolal TANP: 1,39;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préventive(9)* Nettoyage (1,17):10,17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76009188171864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Manque emballages durée 30 minutes et arrêt chaîne.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[1]G_DATA!$A$5:$E$5</c:f>
              <c:strCache>
                <c:ptCount val="5"/>
                <c:pt idx="0">
                  <c:v>Panne convoyeurs bouteilles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Manque emballages</c:v>
                </c:pt>
                <c:pt idx="4">
                  <c:v>Temps non justifié</c:v>
                </c:pt>
              </c:strCache>
            </c:strRef>
          </c:cat>
          <c:val>
            <c:numRef>
              <c:f>[1]G_DATA!$A$6:$E$6</c:f>
              <c:numCache>
                <c:formatCode>General</c:formatCode>
                <c:ptCount val="5"/>
                <c:pt idx="0">
                  <c:v>0.58330000000000004</c:v>
                </c:pt>
                <c:pt idx="1">
                  <c:v>0.33329999999999999</c:v>
                </c:pt>
                <c:pt idx="2">
                  <c:v>0.25</c:v>
                </c:pt>
                <c:pt idx="3">
                  <c:v>0.2167</c:v>
                </c:pt>
                <c:pt idx="4">
                  <c:v>6.6333333333332689E-3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6045296"/>
        <c:axId val="-96061616"/>
      </c:barChart>
      <c:catAx>
        <c:axId val="-9604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61616"/>
        <c:crosses val="autoZero"/>
        <c:auto val="1"/>
        <c:lblAlgn val="ctr"/>
        <c:lblOffset val="100"/>
        <c:noMultiLvlLbl val="0"/>
      </c:catAx>
      <c:valAx>
        <c:axId val="-960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82587991494188"/>
          <c:y val="0.13866666666666666"/>
          <c:w val="0.55317412008505817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12,53;   Tolal TANP: 12,66; TANP Non justifié: 0,13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CIP(2,5)* Nettoyage (2):4,5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1919394746143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4835355544969691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[1]G_DATA!$A$23:$G$23</c:f>
              <c:strCache>
                <c:ptCount val="7"/>
                <c:pt idx="0">
                  <c:v>Manque air</c:v>
                </c:pt>
                <c:pt idx="1">
                  <c:v>Panne étiqueteuse</c:v>
                </c:pt>
                <c:pt idx="2">
                  <c:v>Panne souffleuse</c:v>
                </c:pt>
                <c:pt idx="3">
                  <c:v>Panne fardeleuse</c:v>
                </c:pt>
                <c:pt idx="4">
                  <c:v>Panne soutireuse</c:v>
                </c:pt>
                <c:pt idx="5">
                  <c:v>Non-Qualité</c:v>
                </c:pt>
                <c:pt idx="6">
                  <c:v>Temps non justifié</c:v>
                </c:pt>
              </c:strCache>
            </c:strRef>
          </c:cat>
          <c:val>
            <c:numRef>
              <c:f>[1]G_DATA!$A$24:$G$24</c:f>
              <c:numCache>
                <c:formatCode>General</c:formatCode>
                <c:ptCount val="7"/>
                <c:pt idx="0">
                  <c:v>4.4166999999999996</c:v>
                </c:pt>
                <c:pt idx="1">
                  <c:v>3.5</c:v>
                </c:pt>
                <c:pt idx="2">
                  <c:v>3.1</c:v>
                </c:pt>
                <c:pt idx="3">
                  <c:v>0.83330000000000004</c:v>
                </c:pt>
                <c:pt idx="4">
                  <c:v>0.66669999999999996</c:v>
                </c:pt>
                <c:pt idx="5">
                  <c:v>1.67E-2</c:v>
                </c:pt>
                <c:pt idx="6">
                  <c:v>0.12659999999999982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512752"/>
        <c:axId val="-192501328"/>
      </c:barChart>
      <c:catAx>
        <c:axId val="-1925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01328"/>
        <c:crosses val="autoZero"/>
        <c:auto val="1"/>
        <c:lblAlgn val="ctr"/>
        <c:lblOffset val="100"/>
        <c:noMultiLvlLbl val="0"/>
      </c:catAx>
      <c:valAx>
        <c:axId val="-192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07381889763781"/>
          <c:y val="0.13866666666666666"/>
          <c:w val="0.55492618110236225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43,9;   Tolal TANP: 44,03; TANP Non justifié: 0,13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CIP(4,5)* Nettoyage (2):6,5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394417262727654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[1]G_DATA!$CW$23:$DE$23</c:f>
              <c:strCache>
                <c:ptCount val="9"/>
                <c:pt idx="0">
                  <c:v>Manque air</c:v>
                </c:pt>
                <c:pt idx="1">
                  <c:v>Panne étiqueteuse</c:v>
                </c:pt>
                <c:pt idx="2">
                  <c:v>Manque eau</c:v>
                </c:pt>
                <c:pt idx="3">
                  <c:v>Panne rinceuse</c:v>
                </c:pt>
                <c:pt idx="4">
                  <c:v>Panne fardeleuse</c:v>
                </c:pt>
                <c:pt idx="5">
                  <c:v>Panne soutireuse</c:v>
                </c:pt>
                <c:pt idx="6">
                  <c:v>Panne souffleuse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[1]G_DATA!$CW$24:$DE$24</c:f>
              <c:numCache>
                <c:formatCode>General</c:formatCode>
                <c:ptCount val="9"/>
                <c:pt idx="0">
                  <c:v>9.9666999999999994</c:v>
                </c:pt>
                <c:pt idx="1">
                  <c:v>8.5</c:v>
                </c:pt>
                <c:pt idx="2">
                  <c:v>7.8333000000000004</c:v>
                </c:pt>
                <c:pt idx="3">
                  <c:v>6</c:v>
                </c:pt>
                <c:pt idx="4">
                  <c:v>4.8333000000000004</c:v>
                </c:pt>
                <c:pt idx="5">
                  <c:v>3.6333000000000002</c:v>
                </c:pt>
                <c:pt idx="6">
                  <c:v>3.1</c:v>
                </c:pt>
                <c:pt idx="7">
                  <c:v>3.3300000000000003E-2</c:v>
                </c:pt>
                <c:pt idx="8">
                  <c:v>0.13343333333333618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515472"/>
        <c:axId val="-192510576"/>
      </c:barChart>
      <c:valAx>
        <c:axId val="-1925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5472"/>
        <c:crosses val="autoZero"/>
        <c:crossBetween val="between"/>
      </c:valAx>
      <c:catAx>
        <c:axId val="-1925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15,33;   Tolal TANP: 15,34;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produit(8,8)* CIP(1):9,8</a:t>
            </a:r>
          </a:p>
        </c:rich>
      </c:tx>
      <c:layout>
        <c:manualLayout>
          <c:xMode val="edge"/>
          <c:yMode val="edge"/>
          <c:x val="0.48680464305019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[1]G_DATA!$CW$17:$DC$17</c:f>
              <c:strCache>
                <c:ptCount val="7"/>
                <c:pt idx="0">
                  <c:v>Manque eau</c:v>
                </c:pt>
                <c:pt idx="1">
                  <c:v>Panne mixer</c:v>
                </c:pt>
                <c:pt idx="2">
                  <c:v>Panne souffleuse</c:v>
                </c:pt>
                <c:pt idx="3">
                  <c:v>Manque air</c:v>
                </c:pt>
                <c:pt idx="4">
                  <c:v>Panne fardeleuse</c:v>
                </c:pt>
                <c:pt idx="5">
                  <c:v>Panne convoyeurs bouteilles</c:v>
                </c:pt>
                <c:pt idx="6">
                  <c:v>Temps non justifié</c:v>
                </c:pt>
              </c:strCache>
            </c:strRef>
          </c:cat>
          <c:val>
            <c:numRef>
              <c:f>[1]G_DATA!$CW$18:$DC$18</c:f>
              <c:numCache>
                <c:formatCode>General</c:formatCode>
                <c:ptCount val="7"/>
                <c:pt idx="0">
                  <c:v>5.65</c:v>
                </c:pt>
                <c:pt idx="1">
                  <c:v>4.5</c:v>
                </c:pt>
                <c:pt idx="2">
                  <c:v>3.4832999999999998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8.6999999999992639E-3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2498064"/>
        <c:axId val="-192523632"/>
      </c:barChart>
      <c:catAx>
        <c:axId val="-1924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3632"/>
        <c:crosses val="autoZero"/>
        <c:auto val="1"/>
        <c:lblAlgn val="ctr"/>
        <c:lblOffset val="100"/>
        <c:noMultiLvlLbl val="0"/>
      </c:catAx>
      <c:valAx>
        <c:axId val="-192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KOUMASSI!$BG$5:$BG$9</c:f>
              <c:numCache>
                <c:formatCode>General</c:formatCode>
                <c:ptCount val="5"/>
                <c:pt idx="0" formatCode="0%">
                  <c:v>0.65080555555555564</c:v>
                </c:pt>
                <c:pt idx="1">
                  <c:v>0.43791615226337449</c:v>
                </c:pt>
                <c:pt idx="2">
                  <c:v>0.29921851851851849</c:v>
                </c:pt>
                <c:pt idx="3">
                  <c:v>0.29814814814814816</c:v>
                </c:pt>
                <c:pt idx="4">
                  <c:v>0.4215220936213992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KOUMASSI!$BH$5:$BH$9</c:f>
              <c:numCache>
                <c:formatCode>General</c:formatCode>
                <c:ptCount val="5"/>
                <c:pt idx="0" formatCode="0%">
                  <c:v>0.21308333333333335</c:v>
                </c:pt>
                <c:pt idx="1">
                  <c:v>0.33638940329218103</c:v>
                </c:pt>
                <c:pt idx="2">
                  <c:v>0.19545787037037027</c:v>
                </c:pt>
                <c:pt idx="3">
                  <c:v>0.61157407407407394</c:v>
                </c:pt>
                <c:pt idx="4">
                  <c:v>0.33912617026748965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KOUMASSI!$BI$5:$BI$9</c:f>
              <c:numCache>
                <c:formatCode>General</c:formatCode>
                <c:ptCount val="5"/>
                <c:pt idx="0" formatCode="0%">
                  <c:v>0.13611111111111104</c:v>
                </c:pt>
                <c:pt idx="1">
                  <c:v>6.5972222222222293E-2</c:v>
                </c:pt>
                <c:pt idx="2">
                  <c:v>0.34560138888888897</c:v>
                </c:pt>
                <c:pt idx="3">
                  <c:v>9.027777777777779E-2</c:v>
                </c:pt>
                <c:pt idx="4">
                  <c:v>0.15949062500000014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KOUMASSI!$BJ$5:$BJ$9</c:f>
              <c:numCache>
                <c:formatCode>General</c:formatCode>
                <c:ptCount val="5"/>
                <c:pt idx="0" formatCode="0%">
                  <c:v>0</c:v>
                </c:pt>
                <c:pt idx="1">
                  <c:v>0.15972222222222227</c:v>
                </c:pt>
                <c:pt idx="2">
                  <c:v>0.15972222222222227</c:v>
                </c:pt>
                <c:pt idx="3">
                  <c:v>0</c:v>
                </c:pt>
                <c:pt idx="4">
                  <c:v>7.9861111111111119E-2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2522544"/>
        <c:axId val="-192514384"/>
      </c:barChart>
      <c:catAx>
        <c:axId val="-192522544"/>
        <c:scaling>
          <c:orientation val="maxMin"/>
        </c:scaling>
        <c:delete val="1"/>
        <c:axPos val="l"/>
        <c:majorTickMark val="out"/>
        <c:minorTickMark val="none"/>
        <c:tickLblPos val="nextTo"/>
        <c:crossAx val="-192514384"/>
        <c:crosses val="autoZero"/>
        <c:auto val="1"/>
        <c:lblAlgn val="ctr"/>
        <c:lblOffset val="100"/>
        <c:noMultiLvlLbl val="0"/>
      </c:catAx>
      <c:valAx>
        <c:axId val="-19251438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2522544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9,85;   Tolal TANP: 7,79; TANP Non justifié: -2,06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produit(2):2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1113773821750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[1]G_DATA!$A$25:$I$25</c:f>
              <c:strCache>
                <c:ptCount val="9"/>
                <c:pt idx="0">
                  <c:v>Panne convoyeurs bouteilles</c:v>
                </c:pt>
                <c:pt idx="1">
                  <c:v>Panne soutireuse</c:v>
                </c:pt>
                <c:pt idx="2">
                  <c:v>Panne étiqueteuse</c:v>
                </c:pt>
                <c:pt idx="3">
                  <c:v>Panne inspection bout. vides</c:v>
                </c:pt>
                <c:pt idx="4">
                  <c:v>Panne convoyeurs casiers</c:v>
                </c:pt>
                <c:pt idx="5">
                  <c:v>Panne laveuse casiers</c:v>
                </c:pt>
                <c:pt idx="6">
                  <c:v>Panne encaisseuse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[1]G_DATA!$A$26:$I$26</c:f>
              <c:numCache>
                <c:formatCode>General</c:formatCode>
                <c:ptCount val="9"/>
                <c:pt idx="0">
                  <c:v>5.75</c:v>
                </c:pt>
                <c:pt idx="1">
                  <c:v>1.8</c:v>
                </c:pt>
                <c:pt idx="2">
                  <c:v>1.0333000000000001</c:v>
                </c:pt>
                <c:pt idx="3">
                  <c:v>0.75</c:v>
                </c:pt>
                <c:pt idx="4">
                  <c:v>0.16669999999999999</c:v>
                </c:pt>
                <c:pt idx="5">
                  <c:v>0.16669999999999999</c:v>
                </c:pt>
                <c:pt idx="6">
                  <c:v>0.1</c:v>
                </c:pt>
                <c:pt idx="7">
                  <c:v>8.3299999999999999E-2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2495344"/>
        <c:axId val="-192512208"/>
      </c:barChart>
      <c:catAx>
        <c:axId val="-1924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2208"/>
        <c:crosses val="autoZero"/>
        <c:auto val="1"/>
        <c:lblAlgn val="ctr"/>
        <c:lblOffset val="100"/>
        <c:noMultiLvlLbl val="0"/>
      </c:catAx>
      <c:valAx>
        <c:axId val="-192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0962367927428"/>
          <c:y val="0.13866666666666666"/>
          <c:w val="0.55209037632072577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7,58;   Tolal TANP: 8,1; TANP Non justifié: 0,51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produit(0,83):0,83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1113773821750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Encaisseuse: réglages des couloirs 50cl suite utilisation en chaîne 6: 157 min) 
TC: Rupture chaîne à maillon TC 27 (remplacement de la chaine: 126 
Laveuse: rupture tôle de transfert TC 200 sortie laveuse: repositionnement tôle: 38min)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[1]G_DATA!$A$27:$M$27</c:f>
              <c:strCache>
                <c:ptCount val="13"/>
                <c:pt idx="0">
                  <c:v>Panne encaisseuse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Panne convoyeurs bouteilles</c:v>
                </c:pt>
                <c:pt idx="4">
                  <c:v>Panne paletiseur</c:v>
                </c:pt>
                <c:pt idx="5">
                  <c:v>Mauvaise qualité produits</c:v>
                </c:pt>
                <c:pt idx="6">
                  <c:v>Panne convoyeurs palettes</c:v>
                </c:pt>
                <c:pt idx="7">
                  <c:v>Non-Qualité</c:v>
                </c:pt>
                <c:pt idx="8">
                  <c:v>Panne soutireuse</c:v>
                </c:pt>
                <c:pt idx="9">
                  <c:v>Bourrage aval</c:v>
                </c:pt>
                <c:pt idx="10">
                  <c:v>Manque bouteilles amont</c:v>
                </c:pt>
                <c:pt idx="11">
                  <c:v>Autres arrêts internes</c:v>
                </c:pt>
                <c:pt idx="12">
                  <c:v>Temps non justifié</c:v>
                </c:pt>
              </c:strCache>
            </c:strRef>
          </c:cat>
          <c:val>
            <c:numRef>
              <c:f>[1]G_DATA!$A$28:$M$28</c:f>
              <c:numCache>
                <c:formatCode>General</c:formatCode>
                <c:ptCount val="13"/>
                <c:pt idx="0">
                  <c:v>2.5832999999999999</c:v>
                </c:pt>
                <c:pt idx="1">
                  <c:v>2.2000000000000002</c:v>
                </c:pt>
                <c:pt idx="2">
                  <c:v>0.65</c:v>
                </c:pt>
                <c:pt idx="3">
                  <c:v>0.45</c:v>
                </c:pt>
                <c:pt idx="4">
                  <c:v>0.4</c:v>
                </c:pt>
                <c:pt idx="5">
                  <c:v>0.33329999999999999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0.15</c:v>
                </c:pt>
                <c:pt idx="10">
                  <c:v>0.1333</c:v>
                </c:pt>
                <c:pt idx="11">
                  <c:v>6.6699999999999995E-2</c:v>
                </c:pt>
                <c:pt idx="12">
                  <c:v>0.5131888888888847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508944"/>
        <c:axId val="-192494256"/>
      </c:barChart>
      <c:catAx>
        <c:axId val="-1925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4256"/>
        <c:crosses val="autoZero"/>
        <c:auto val="1"/>
        <c:lblAlgn val="ctr"/>
        <c:lblOffset val="100"/>
        <c:noMultiLvlLbl val="0"/>
      </c:catAx>
      <c:valAx>
        <c:axId val="-19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0962367927428"/>
          <c:y val="0.13866666666666666"/>
          <c:w val="0.55209037632072577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26;   Tolal TANP: 27,09; TANP Non justifié: 1,09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produit(1,33):1,33</a:t>
            </a:r>
          </a:p>
        </c:rich>
      </c:tx>
      <c:layout>
        <c:manualLayout>
          <c:xMode val="edge"/>
          <c:yMode val="edge"/>
          <c:x val="0.4871723697076565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[1]G_DATA!$CW$27:$DQ$27</c:f>
              <c:strCache>
                <c:ptCount val="21"/>
                <c:pt idx="0">
                  <c:v>Manque bière</c:v>
                </c:pt>
                <c:pt idx="1">
                  <c:v>Panne encaisseuse</c:v>
                </c:pt>
                <c:pt idx="2">
                  <c:v>Panne convoyeurs casiers</c:v>
                </c:pt>
                <c:pt idx="3">
                  <c:v>Panne laveuse bouteilles</c:v>
                </c:pt>
                <c:pt idx="4">
                  <c:v>Panne étiqueteuse</c:v>
                </c:pt>
                <c:pt idx="5">
                  <c:v>Bourrage aval</c:v>
                </c:pt>
                <c:pt idx="6">
                  <c:v>Panne dépaletiseur</c:v>
                </c:pt>
                <c:pt idx="7">
                  <c:v>Panne convoyeurs bouteilles</c:v>
                </c:pt>
                <c:pt idx="8">
                  <c:v>Manque électricité</c:v>
                </c:pt>
                <c:pt idx="9">
                  <c:v>Panne paletiseur</c:v>
                </c:pt>
                <c:pt idx="10">
                  <c:v>Manque bouteilles amont</c:v>
                </c:pt>
                <c:pt idx="11">
                  <c:v>Panne décaisseuse</c:v>
                </c:pt>
                <c:pt idx="12">
                  <c:v>Panne soutireuse</c:v>
                </c:pt>
                <c:pt idx="13">
                  <c:v>Non-Qualité</c:v>
                </c:pt>
                <c:pt idx="14">
                  <c:v>Mauvaise qualité produits</c:v>
                </c:pt>
                <c:pt idx="15">
                  <c:v>Panne convoyeurs palettes</c:v>
                </c:pt>
                <c:pt idx="16">
                  <c:v>Panne pasto</c:v>
                </c:pt>
                <c:pt idx="17">
                  <c:v>Panne opticoat</c:v>
                </c:pt>
                <c:pt idx="18">
                  <c:v>Autres arrêts internes</c:v>
                </c:pt>
                <c:pt idx="19">
                  <c:v>Panne dateuse</c:v>
                </c:pt>
                <c:pt idx="20">
                  <c:v>Temps non justifié</c:v>
                </c:pt>
              </c:strCache>
            </c:strRef>
          </c:cat>
          <c:val>
            <c:numRef>
              <c:f>[1]G_DATA!$CW$28:$DQ$28</c:f>
              <c:numCache>
                <c:formatCode>General</c:formatCode>
                <c:ptCount val="21"/>
                <c:pt idx="0">
                  <c:v>8.4167000000000005</c:v>
                </c:pt>
                <c:pt idx="1">
                  <c:v>3.4167000000000001</c:v>
                </c:pt>
                <c:pt idx="2">
                  <c:v>2.8666999999999998</c:v>
                </c:pt>
                <c:pt idx="3">
                  <c:v>1.9833000000000001</c:v>
                </c:pt>
                <c:pt idx="4">
                  <c:v>1.5</c:v>
                </c:pt>
                <c:pt idx="5">
                  <c:v>1.3667</c:v>
                </c:pt>
                <c:pt idx="6">
                  <c:v>1.3332999999999999</c:v>
                </c:pt>
                <c:pt idx="7">
                  <c:v>0.86670000000000003</c:v>
                </c:pt>
                <c:pt idx="8">
                  <c:v>0.66669999999999996</c:v>
                </c:pt>
                <c:pt idx="9">
                  <c:v>0.56669999999999998</c:v>
                </c:pt>
                <c:pt idx="10">
                  <c:v>0.5333</c:v>
                </c:pt>
                <c:pt idx="11">
                  <c:v>0.5</c:v>
                </c:pt>
                <c:pt idx="12">
                  <c:v>0.41670000000000001</c:v>
                </c:pt>
                <c:pt idx="13">
                  <c:v>0.41670000000000001</c:v>
                </c:pt>
                <c:pt idx="14">
                  <c:v>0.33329999999999999</c:v>
                </c:pt>
                <c:pt idx="15">
                  <c:v>0.25</c:v>
                </c:pt>
                <c:pt idx="16">
                  <c:v>0.16669999999999999</c:v>
                </c:pt>
                <c:pt idx="17">
                  <c:v>0.16669999999999999</c:v>
                </c:pt>
                <c:pt idx="18">
                  <c:v>0.15</c:v>
                </c:pt>
                <c:pt idx="19">
                  <c:v>8.3299999999999999E-2</c:v>
                </c:pt>
                <c:pt idx="20">
                  <c:v>1.0873888888888921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505680"/>
        <c:axId val="-192492080"/>
      </c:barChart>
      <c:catAx>
        <c:axId val="-1925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2080"/>
        <c:crosses val="autoZero"/>
        <c:auto val="1"/>
        <c:lblAlgn val="ctr"/>
        <c:lblOffset val="100"/>
        <c:noMultiLvlLbl val="0"/>
      </c:catAx>
      <c:valAx>
        <c:axId val="-1924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306535933689487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[1]G_DATA!$A$30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[1]G_DATA!$B$29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502416"/>
        <c:axId val="-192501872"/>
      </c:barChart>
      <c:catAx>
        <c:axId val="-1925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01872"/>
        <c:crosses val="autoZero"/>
        <c:auto val="1"/>
        <c:lblAlgn val="ctr"/>
        <c:lblOffset val="100"/>
        <c:noMultiLvlLbl val="0"/>
      </c:catAx>
      <c:valAx>
        <c:axId val="-1925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77383191473536"/>
          <c:y val="0.13866666666666666"/>
          <c:w val="0.5482261680852647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71723697076565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[1]G_DATA!$CW$30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[1]G_DATA!$CX$29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[1]G_DATA!$CX$30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499696"/>
        <c:axId val="-192493712"/>
      </c:barChart>
      <c:catAx>
        <c:axId val="-1924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3712"/>
        <c:crosses val="autoZero"/>
        <c:auto val="1"/>
        <c:lblAlgn val="ctr"/>
        <c:lblOffset val="100"/>
        <c:noMultiLvlLbl val="0"/>
      </c:catAx>
      <c:valAx>
        <c:axId val="-192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23,6;   Tolal TANP: 21,91; TANP Non justifié: -1,69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produit(2,75)* Autres arrêts planifiés(0,75):3,5</a:t>
            </a:r>
          </a:p>
        </c:rich>
      </c:tx>
      <c:layout>
        <c:manualLayout>
          <c:xMode val="edge"/>
          <c:yMode val="edge"/>
          <c:x val="0.48715906379471163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[1]G_DATA!$CW$25:$DL$25</c:f>
              <c:strCache>
                <c:ptCount val="16"/>
                <c:pt idx="0">
                  <c:v>Panne convoyeurs bouteilles</c:v>
                </c:pt>
                <c:pt idx="1">
                  <c:v>Panne inspection bout. vides</c:v>
                </c:pt>
                <c:pt idx="2">
                  <c:v>Panne soutireuse</c:v>
                </c:pt>
                <c:pt idx="3">
                  <c:v>Panne décaisseuse</c:v>
                </c:pt>
                <c:pt idx="4">
                  <c:v>Panne étiqueteuse</c:v>
                </c:pt>
                <c:pt idx="5">
                  <c:v>Panne encaisseuse</c:v>
                </c:pt>
                <c:pt idx="6">
                  <c:v>Manque bière</c:v>
                </c:pt>
                <c:pt idx="7">
                  <c:v>Manque électricité</c:v>
                </c:pt>
                <c:pt idx="8">
                  <c:v>Manque bouteilles amont</c:v>
                </c:pt>
                <c:pt idx="9">
                  <c:v>Panne laveuse casiers</c:v>
                </c:pt>
                <c:pt idx="10">
                  <c:v>Autres arrêts internes</c:v>
                </c:pt>
                <c:pt idx="11">
                  <c:v>Panne laveuse bouteilles</c:v>
                </c:pt>
                <c:pt idx="12">
                  <c:v>Panne convoyeurs casiers</c:v>
                </c:pt>
                <c:pt idx="13">
                  <c:v>Non-Qualité</c:v>
                </c:pt>
                <c:pt idx="14">
                  <c:v>Panne paletiseur</c:v>
                </c:pt>
                <c:pt idx="15">
                  <c:v>Temps non justifié</c:v>
                </c:pt>
              </c:strCache>
            </c:strRef>
          </c:cat>
          <c:val>
            <c:numRef>
              <c:f>[1]G_DATA!$CW$26:$DL$26</c:f>
              <c:numCache>
                <c:formatCode>General</c:formatCode>
                <c:ptCount val="16"/>
                <c:pt idx="0">
                  <c:v>6.6666999999999996</c:v>
                </c:pt>
                <c:pt idx="1">
                  <c:v>4.1833</c:v>
                </c:pt>
                <c:pt idx="2">
                  <c:v>2.1833</c:v>
                </c:pt>
                <c:pt idx="3">
                  <c:v>2.0499999999999998</c:v>
                </c:pt>
                <c:pt idx="4">
                  <c:v>1.7833000000000001</c:v>
                </c:pt>
                <c:pt idx="5">
                  <c:v>1.05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0.5333</c:v>
                </c:pt>
                <c:pt idx="12">
                  <c:v>0.31669999999999998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81356768"/>
        <c:axId val="-481359488"/>
      </c:barChart>
      <c:catAx>
        <c:axId val="-4813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59488"/>
        <c:crosses val="autoZero"/>
        <c:auto val="1"/>
        <c:lblAlgn val="ctr"/>
        <c:lblOffset val="100"/>
        <c:noMultiLvlLbl val="0"/>
      </c:catAx>
      <c:valAx>
        <c:axId val="-481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5,3;   Tolal TANP: 5,3;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produit(0,98)* Démarrage ligne(0,02):1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76009188171864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Arret de la production pour manque des emballages.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[1]G_DATA!$A$7:$I$7</c:f>
              <c:strCache>
                <c:ptCount val="9"/>
                <c:pt idx="0">
                  <c:v>Bourrage aval</c:v>
                </c:pt>
                <c:pt idx="1">
                  <c:v>Panne laveuse bouteilles</c:v>
                </c:pt>
                <c:pt idx="2">
                  <c:v>Manque électricité</c:v>
                </c:pt>
                <c:pt idx="3">
                  <c:v>Manque bouteilles amont</c:v>
                </c:pt>
                <c:pt idx="4">
                  <c:v>Panne convoyeurs bouteilles</c:v>
                </c:pt>
                <c:pt idx="5">
                  <c:v>Panne inspection bout. vides</c:v>
                </c:pt>
                <c:pt idx="6">
                  <c:v>Panne soutireuse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[1]G_DATA!$A$8:$I$8</c:f>
              <c:numCache>
                <c:formatCode>General</c:formatCode>
                <c:ptCount val="9"/>
                <c:pt idx="0">
                  <c:v>1.5</c:v>
                </c:pt>
                <c:pt idx="1">
                  <c:v>1</c:v>
                </c:pt>
                <c:pt idx="2">
                  <c:v>0.98329999999999995</c:v>
                </c:pt>
                <c:pt idx="3">
                  <c:v>0.73329999999999995</c:v>
                </c:pt>
                <c:pt idx="4">
                  <c:v>0.5</c:v>
                </c:pt>
                <c:pt idx="5">
                  <c:v>0.41670000000000001</c:v>
                </c:pt>
                <c:pt idx="6">
                  <c:v>0.1333</c:v>
                </c:pt>
                <c:pt idx="7">
                  <c:v>3.3300000000000003E-2</c:v>
                </c:pt>
                <c:pt idx="8">
                  <c:v>3.055555555555145E-3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59984"/>
        <c:axId val="-96055088"/>
      </c:barChart>
      <c:catAx>
        <c:axId val="-960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55088"/>
        <c:crosses val="autoZero"/>
        <c:auto val="1"/>
        <c:lblAlgn val="ctr"/>
        <c:lblOffset val="100"/>
        <c:noMultiLvlLbl val="0"/>
      </c:catAx>
      <c:valAx>
        <c:axId val="-960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82587991494188"/>
          <c:y val="0.13866666666666666"/>
          <c:w val="0.55317412008505817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NDOKOTI!$BG$5:$BG$8</c:f>
              <c:numCache>
                <c:formatCode>General</c:formatCode>
                <c:ptCount val="4"/>
                <c:pt idx="0" formatCode="0%">
                  <c:v>0.64708518518518532</c:v>
                </c:pt>
                <c:pt idx="1">
                  <c:v>0.60526543209876538</c:v>
                </c:pt>
                <c:pt idx="2">
                  <c:v>0</c:v>
                </c:pt>
                <c:pt idx="3">
                  <c:v>0.41745020576131686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NDOKOTI!$BH$5:$BH$8</c:f>
              <c:numCache>
                <c:formatCode>General</c:formatCode>
                <c:ptCount val="4"/>
                <c:pt idx="0" formatCode="0%">
                  <c:v>0.30430370370370358</c:v>
                </c:pt>
                <c:pt idx="1">
                  <c:v>0.3762165123456791</c:v>
                </c:pt>
                <c:pt idx="2">
                  <c:v>0</c:v>
                </c:pt>
                <c:pt idx="3">
                  <c:v>0.22684007201646084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NDOKOTI!$BI$5:$BI$8</c:f>
              <c:numCache>
                <c:formatCode>General</c:formatCode>
                <c:ptCount val="4"/>
                <c:pt idx="0" formatCode="0%">
                  <c:v>4.8611111111111056E-2</c:v>
                </c:pt>
                <c:pt idx="1">
                  <c:v>1.8518055555555468E-2</c:v>
                </c:pt>
                <c:pt idx="2">
                  <c:v>0</c:v>
                </c:pt>
                <c:pt idx="3">
                  <c:v>0.13348749999999998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NDOKOTI!$BJ$5:$BJ$8</c:f>
              <c:numCache>
                <c:formatCode>General</c:formatCode>
                <c:ptCount val="4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481367104"/>
        <c:axId val="-481369280"/>
      </c:barChart>
      <c:catAx>
        <c:axId val="-481367104"/>
        <c:scaling>
          <c:orientation val="maxMin"/>
        </c:scaling>
        <c:delete val="1"/>
        <c:axPos val="l"/>
        <c:majorTickMark val="out"/>
        <c:minorTickMark val="none"/>
        <c:tickLblPos val="nextTo"/>
        <c:crossAx val="-481369280"/>
        <c:crosses val="autoZero"/>
        <c:auto val="1"/>
        <c:lblAlgn val="ctr"/>
        <c:lblOffset val="100"/>
        <c:noMultiLvlLbl val="0"/>
      </c:catAx>
      <c:valAx>
        <c:axId val="-481369280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367104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0,68;   Tolal TANP: 0,67;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ligne/essais(10,38)* CIP(8)* Nettoyage (1):19,38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URGENCE SIGNALÉE: 
 Perturbation fonctionnelle de la pompe à vide qui, utilisée pendant la production du BWC, verse en moyenne 3.5 litres de produit fini à chaque minute de fonctionnement de la SOUTIREUSE. 
 Par conséquence, nous nous retrouvons à la fi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[1]G_DATA!$A$31:$E$31</c:f>
              <c:strCache>
                <c:ptCount val="5"/>
                <c:pt idx="0">
                  <c:v>Bourrage aval</c:v>
                </c:pt>
                <c:pt idx="1">
                  <c:v>Panne convoyeurs bouteilles</c:v>
                </c:pt>
                <c:pt idx="2">
                  <c:v>Panne laveuse bouteilles</c:v>
                </c:pt>
                <c:pt idx="3">
                  <c:v>Non-Qualité</c:v>
                </c:pt>
                <c:pt idx="4">
                  <c:v>Temps non justifié</c:v>
                </c:pt>
              </c:strCache>
            </c:strRef>
          </c:cat>
          <c:val>
            <c:numRef>
              <c:f>[1]G_DATA!$A$32:$E$32</c:f>
              <c:numCache>
                <c:formatCode>General</c:formatCode>
                <c:ptCount val="5"/>
                <c:pt idx="0">
                  <c:v>0.33329999999999999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1.67E-2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81365472"/>
        <c:axId val="-481371456"/>
      </c:barChart>
      <c:catAx>
        <c:axId val="-481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71456"/>
        <c:crosses val="autoZero"/>
        <c:auto val="1"/>
        <c:lblAlgn val="ctr"/>
        <c:lblOffset val="100"/>
        <c:noMultiLvlLbl val="0"/>
      </c:catAx>
      <c:valAx>
        <c:axId val="-4813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9520520828751"/>
          <c:y val="0.13866666666666666"/>
          <c:w val="0.54004794791712485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6,33;   Tolal TANP: 6,36; TANP Non justifié: 0,03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:0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[1]G_DATA!$A$33:$N$33</c:f>
              <c:strCache>
                <c:ptCount val="14"/>
                <c:pt idx="0">
                  <c:v>Panne convoyeurs bouteilles</c:v>
                </c:pt>
                <c:pt idx="1">
                  <c:v>Panne étiqueteuse</c:v>
                </c:pt>
                <c:pt idx="2">
                  <c:v>Panne soutireuse</c:v>
                </c:pt>
                <c:pt idx="3">
                  <c:v>Panne encaisseuse</c:v>
                </c:pt>
                <c:pt idx="4">
                  <c:v>Panne laveuse bouteilles</c:v>
                </c:pt>
                <c:pt idx="5">
                  <c:v>Manque bouteilles amont</c:v>
                </c:pt>
                <c:pt idx="6">
                  <c:v>Panne dépaletiseur</c:v>
                </c:pt>
                <c:pt idx="7">
                  <c:v>Manque bière</c:v>
                </c:pt>
                <c:pt idx="8">
                  <c:v>Panne inspection bout. pleines</c:v>
                </c:pt>
                <c:pt idx="9">
                  <c:v>Manque vapeur</c:v>
                </c:pt>
                <c:pt idx="10">
                  <c:v>Panne opticoat</c:v>
                </c:pt>
                <c:pt idx="11">
                  <c:v>Autres arrêts internes</c:v>
                </c:pt>
                <c:pt idx="12">
                  <c:v>Non-Qualité</c:v>
                </c:pt>
                <c:pt idx="13">
                  <c:v>Temps non justifié</c:v>
                </c:pt>
              </c:strCache>
            </c:strRef>
          </c:cat>
          <c:val>
            <c:numRef>
              <c:f>[1]G_DATA!$A$34:$N$34</c:f>
              <c:numCache>
                <c:formatCode>General</c:formatCode>
                <c:ptCount val="14"/>
                <c:pt idx="0">
                  <c:v>0.91669999999999996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0.58330000000000004</c:v>
                </c:pt>
                <c:pt idx="5">
                  <c:v>0.5</c:v>
                </c:pt>
                <c:pt idx="6">
                  <c:v>0.5</c:v>
                </c:pt>
                <c:pt idx="7">
                  <c:v>0.41670000000000001</c:v>
                </c:pt>
                <c:pt idx="8">
                  <c:v>0.38329999999999997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3.3300000000000003E-2</c:v>
                </c:pt>
                <c:pt idx="13">
                  <c:v>2.7811111111111231E-2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81361120"/>
        <c:axId val="-481358944"/>
      </c:barChart>
      <c:catAx>
        <c:axId val="-4813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58944"/>
        <c:crosses val="autoZero"/>
        <c:auto val="1"/>
        <c:lblAlgn val="ctr"/>
        <c:lblOffset val="100"/>
        <c:noMultiLvlLbl val="0"/>
      </c:catAx>
      <c:valAx>
        <c:axId val="-481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5464009736213"/>
          <c:y val="0.13866666666666666"/>
          <c:w val="0.55354535990263787"/>
          <c:h val="0.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34,05;   Tolal TANP: 34,08; TANP Non justifié: 0,03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CIP(4)* Maintenance préventive(4):8</a:t>
            </a:r>
          </a:p>
        </c:rich>
      </c:tx>
      <c:layout>
        <c:manualLayout>
          <c:xMode val="edge"/>
          <c:yMode val="edge"/>
          <c:x val="0.4867342862825178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[1]G_DATA!$CW$33:$DO$33</c:f>
              <c:strCache>
                <c:ptCount val="19"/>
                <c:pt idx="0">
                  <c:v>Manque emballages</c:v>
                </c:pt>
                <c:pt idx="1">
                  <c:v>Panne convoyeurs bouteilles</c:v>
                </c:pt>
                <c:pt idx="2">
                  <c:v>Panne paletiseur</c:v>
                </c:pt>
                <c:pt idx="3">
                  <c:v>Panne étiqueteuse</c:v>
                </c:pt>
                <c:pt idx="4">
                  <c:v>Panne soutireuse</c:v>
                </c:pt>
                <c:pt idx="5">
                  <c:v>Panne encaisseuse</c:v>
                </c:pt>
                <c:pt idx="6">
                  <c:v>Manque bouteilles amont</c:v>
                </c:pt>
                <c:pt idx="7">
                  <c:v>Manque électricité</c:v>
                </c:pt>
                <c:pt idx="8">
                  <c:v>Panne dépaletiseur</c:v>
                </c:pt>
                <c:pt idx="9">
                  <c:v>Panne laveuse bouteilles</c:v>
                </c:pt>
                <c:pt idx="10">
                  <c:v>Panne inspection bout. pleines</c:v>
                </c:pt>
                <c:pt idx="11">
                  <c:v>Autres arrêts internes</c:v>
                </c:pt>
                <c:pt idx="12">
                  <c:v>Manque bière</c:v>
                </c:pt>
                <c:pt idx="13">
                  <c:v>Panne dateuse</c:v>
                </c:pt>
                <c:pt idx="14">
                  <c:v>Panne opticoat</c:v>
                </c:pt>
                <c:pt idx="15">
                  <c:v>Manque vapeur</c:v>
                </c:pt>
                <c:pt idx="16">
                  <c:v>Panne pasto</c:v>
                </c:pt>
                <c:pt idx="17">
                  <c:v>Non-Qualité</c:v>
                </c:pt>
                <c:pt idx="18">
                  <c:v>Temps non justifié</c:v>
                </c:pt>
              </c:strCache>
            </c:strRef>
          </c:cat>
          <c:val>
            <c:numRef>
              <c:f>[1]G_DATA!$CW$34:$DO$34</c:f>
              <c:numCache>
                <c:formatCode>General</c:formatCode>
                <c:ptCount val="19"/>
                <c:pt idx="0">
                  <c:v>22.066700000000001</c:v>
                </c:pt>
                <c:pt idx="1">
                  <c:v>1.6667000000000001</c:v>
                </c:pt>
                <c:pt idx="2">
                  <c:v>1.3332999999999999</c:v>
                </c:pt>
                <c:pt idx="3">
                  <c:v>1.1667000000000001</c:v>
                </c:pt>
                <c:pt idx="4">
                  <c:v>1.1333</c:v>
                </c:pt>
                <c:pt idx="5">
                  <c:v>1.0832999999999999</c:v>
                </c:pt>
                <c:pt idx="6">
                  <c:v>1</c:v>
                </c:pt>
                <c:pt idx="7">
                  <c:v>0.83330000000000004</c:v>
                </c:pt>
                <c:pt idx="8">
                  <c:v>0.66669999999999996</c:v>
                </c:pt>
                <c:pt idx="9">
                  <c:v>0.58330000000000004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0.41670000000000001</c:v>
                </c:pt>
                <c:pt idx="13">
                  <c:v>0.33329999999999999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0.16669999999999999</c:v>
                </c:pt>
                <c:pt idx="17">
                  <c:v>0.05</c:v>
                </c:pt>
                <c:pt idx="18">
                  <c:v>2.8888888888893405E-2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81363296"/>
        <c:axId val="-481368192"/>
      </c:barChart>
      <c:catAx>
        <c:axId val="-4813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68192"/>
        <c:crosses val="autoZero"/>
        <c:auto val="1"/>
        <c:lblAlgn val="ctr"/>
        <c:lblOffset val="100"/>
        <c:noMultiLvlLbl val="0"/>
      </c:catAx>
      <c:valAx>
        <c:axId val="-4813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9,27;   Tolal TANP: 9,12; TANP Non justifié: -0,14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ligne/essais(20,88)* CIP(20)* Nettoyage (1,5):42,38</a:t>
            </a:r>
          </a:p>
        </c:rich>
      </c:tx>
      <c:layout>
        <c:manualLayout>
          <c:xMode val="edge"/>
          <c:yMode val="edge"/>
          <c:x val="0.4867200574287188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[1]G_DATA!$CW$31:$DK$31</c:f>
              <c:strCache>
                <c:ptCount val="15"/>
                <c:pt idx="0">
                  <c:v>Panne paletiseur</c:v>
                </c:pt>
                <c:pt idx="1">
                  <c:v>Manque bouteilles amont</c:v>
                </c:pt>
                <c:pt idx="2">
                  <c:v>Bourrage aval</c:v>
                </c:pt>
                <c:pt idx="3">
                  <c:v>Manque électricité</c:v>
                </c:pt>
                <c:pt idx="4">
                  <c:v>Panne encaisseuse</c:v>
                </c:pt>
                <c:pt idx="5">
                  <c:v>Panne étiqueteuse</c:v>
                </c:pt>
                <c:pt idx="6">
                  <c:v>Panne inspection bout. pleines</c:v>
                </c:pt>
                <c:pt idx="7">
                  <c:v>Panne convoyeurs bouteilles</c:v>
                </c:pt>
                <c:pt idx="8">
                  <c:v>Absence opérateur</c:v>
                </c:pt>
                <c:pt idx="9">
                  <c:v>Non-Qualité</c:v>
                </c:pt>
                <c:pt idx="10">
                  <c:v>Panne opticoat</c:v>
                </c:pt>
                <c:pt idx="11">
                  <c:v>Mauvaise qualité produits</c:v>
                </c:pt>
                <c:pt idx="12">
                  <c:v>Panne laveuse casiers</c:v>
                </c:pt>
                <c:pt idx="13">
                  <c:v>Panne laveuse bouteilles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[1]G_DATA!$CW$32:$DK$32</c:f>
              <c:numCache>
                <c:formatCode>General</c:formatCode>
                <c:ptCount val="15"/>
                <c:pt idx="0">
                  <c:v>1.7666999999999999</c:v>
                </c:pt>
                <c:pt idx="1">
                  <c:v>1.3332999999999999</c:v>
                </c:pt>
                <c:pt idx="2">
                  <c:v>1.3332999999999999</c:v>
                </c:pt>
                <c:pt idx="3">
                  <c:v>1.1667000000000001</c:v>
                </c:pt>
                <c:pt idx="4">
                  <c:v>1</c:v>
                </c:pt>
                <c:pt idx="5">
                  <c:v>0.91669999999999996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0.25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0.16669999999999999</c:v>
                </c:pt>
                <c:pt idx="12">
                  <c:v>0.16669999999999999</c:v>
                </c:pt>
                <c:pt idx="13">
                  <c:v>0.16669999999999999</c:v>
                </c:pt>
                <c:pt idx="1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81357312"/>
        <c:axId val="-481372000"/>
      </c:barChart>
      <c:catAx>
        <c:axId val="-4813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72000"/>
        <c:crosses val="autoZero"/>
        <c:auto val="1"/>
        <c:lblAlgn val="ctr"/>
        <c:lblOffset val="100"/>
        <c:noMultiLvlLbl val="0"/>
      </c:catAx>
      <c:valAx>
        <c:axId val="-4813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3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BAFOUSSAM!$BG$5:$BG$7</c:f>
              <c:numCache>
                <c:formatCode>General</c:formatCode>
                <c:ptCount val="3"/>
                <c:pt idx="0" formatCode="0%">
                  <c:v>0.27770185185185192</c:v>
                </c:pt>
                <c:pt idx="1">
                  <c:v>0.41557098765432099</c:v>
                </c:pt>
                <c:pt idx="2">
                  <c:v>0.34663641975308646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BAFOUSSAM!$BH$5:$BH$7</c:f>
              <c:numCache>
                <c:formatCode>General</c:formatCode>
                <c:ptCount val="3"/>
                <c:pt idx="0" formatCode="0%">
                  <c:v>0.12669675925925927</c:v>
                </c:pt>
                <c:pt idx="1">
                  <c:v>0.47331790123456796</c:v>
                </c:pt>
                <c:pt idx="2">
                  <c:v>0.30000733024691356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BAFOUSSAM!$BI$5:$BI$7</c:f>
              <c:numCache>
                <c:formatCode>General</c:formatCode>
                <c:ptCount val="3"/>
                <c:pt idx="0" formatCode="0%">
                  <c:v>0.5886569444444445</c:v>
                </c:pt>
                <c:pt idx="1">
                  <c:v>0.1111111111111111</c:v>
                </c:pt>
                <c:pt idx="2">
                  <c:v>0.34988402777777794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BAFOUSSAM!$BJ$5:$BJ$7</c:f>
              <c:numCache>
                <c:formatCode>General</c:formatCode>
                <c:ptCount val="3"/>
                <c:pt idx="0" formatCode="0%">
                  <c:v>6.9444444444443703E-3</c:v>
                </c:pt>
                <c:pt idx="1">
                  <c:v>0</c:v>
                </c:pt>
                <c:pt idx="2">
                  <c:v>3.472222222222039E-3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01907152"/>
        <c:axId val="-101886480"/>
      </c:barChart>
      <c:catAx>
        <c:axId val="-101907152"/>
        <c:scaling>
          <c:orientation val="maxMin"/>
        </c:scaling>
        <c:delete val="1"/>
        <c:axPos val="l"/>
        <c:majorTickMark val="out"/>
        <c:minorTickMark val="none"/>
        <c:tickLblPos val="nextTo"/>
        <c:crossAx val="-101886480"/>
        <c:crosses val="autoZero"/>
        <c:auto val="1"/>
        <c:lblAlgn val="ctr"/>
        <c:lblOffset val="100"/>
        <c:noMultiLvlLbl val="0"/>
      </c:catAx>
      <c:valAx>
        <c:axId val="-101886480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190715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3,28;   Tolal TANP: 3,3;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produit(2)* CIP(1)* Nettoyage (0,53):3,53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0884710839716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PANNE LAVEUSE (Coincement répété doigts poste chargement + désynchronisation) 
MANQUE BIÈRE (Défaut basculement automatique lanterne bière)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[1]G_DATA!$A$35:$O$35</c:f>
              <c:strCache>
                <c:ptCount val="15"/>
                <c:pt idx="0">
                  <c:v>Panne laveuse bouteilles</c:v>
                </c:pt>
                <c:pt idx="1">
                  <c:v>Ecart au std sur chgt produit</c:v>
                </c:pt>
                <c:pt idx="2">
                  <c:v>Manque électricité</c:v>
                </c:pt>
                <c:pt idx="3">
                  <c:v>Manque bière</c:v>
                </c:pt>
                <c:pt idx="4">
                  <c:v>Panne étiqueteuse</c:v>
                </c:pt>
                <c:pt idx="5">
                  <c:v>Panne pasto</c:v>
                </c:pt>
                <c:pt idx="6">
                  <c:v>Panne dateuse</c:v>
                </c:pt>
                <c:pt idx="7">
                  <c:v>Prélèvement labo</c:v>
                </c:pt>
                <c:pt idx="8">
                  <c:v>Absence opérateur</c:v>
                </c:pt>
                <c:pt idx="9">
                  <c:v>Panne convoyeurs bouteilles</c:v>
                </c:pt>
                <c:pt idx="10">
                  <c:v>Panne paletiseur</c:v>
                </c:pt>
                <c:pt idx="11">
                  <c:v>Panne dépaletiseur</c:v>
                </c:pt>
                <c:pt idx="12">
                  <c:v>Panne soutireuse</c:v>
                </c:pt>
                <c:pt idx="13">
                  <c:v>Manque bouteilles amont</c:v>
                </c:pt>
                <c:pt idx="14">
                  <c:v>Temps non justifié</c:v>
                </c:pt>
              </c:strCache>
            </c:strRef>
          </c:cat>
          <c:val>
            <c:numRef>
              <c:f>[1]G_DATA!$A$36:$O$36</c:f>
              <c:numCache>
                <c:formatCode>General</c:formatCode>
                <c:ptCount val="15"/>
                <c:pt idx="0">
                  <c:v>0.83330000000000004</c:v>
                </c:pt>
                <c:pt idx="1">
                  <c:v>0.5</c:v>
                </c:pt>
                <c:pt idx="2">
                  <c:v>0.26669999999999999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0.16669999999999999</c:v>
                </c:pt>
                <c:pt idx="7">
                  <c:v>0.16669999999999999</c:v>
                </c:pt>
                <c:pt idx="8">
                  <c:v>0.16669999999999999</c:v>
                </c:pt>
                <c:pt idx="9">
                  <c:v>0.16669999999999999</c:v>
                </c:pt>
                <c:pt idx="10">
                  <c:v>8.3299999999999999E-2</c:v>
                </c:pt>
                <c:pt idx="11">
                  <c:v>8.3299999999999999E-2</c:v>
                </c:pt>
                <c:pt idx="12">
                  <c:v>6.6699999999999995E-2</c:v>
                </c:pt>
                <c:pt idx="13">
                  <c:v>3.3300000000000003E-2</c:v>
                </c:pt>
                <c:pt idx="14">
                  <c:v>1.2899999999999689E-2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1906608"/>
        <c:axId val="-101881040"/>
      </c:barChart>
      <c:catAx>
        <c:axId val="-1019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81040"/>
        <c:crosses val="autoZero"/>
        <c:auto val="1"/>
        <c:lblAlgn val="ctr"/>
        <c:lblOffset val="100"/>
        <c:noMultiLvlLbl val="0"/>
      </c:catAx>
      <c:valAx>
        <c:axId val="-101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83873444390881"/>
          <c:y val="0.13866666666666666"/>
          <c:w val="0.55216126555609124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0,88;   Tolal TANP: 0,88;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CIP(1)* Nettoyage (0,33):1,33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30884710839716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[1]G_DATA!$A$37:$D$37</c:f>
              <c:strCache>
                <c:ptCount val="4"/>
                <c:pt idx="0">
                  <c:v>Mauvaise qualité emballages</c:v>
                </c:pt>
                <c:pt idx="1">
                  <c:v>Panne soutireuse</c:v>
                </c:pt>
                <c:pt idx="2">
                  <c:v>Panne inspection bout. vides</c:v>
                </c:pt>
                <c:pt idx="3">
                  <c:v>Temps non justifié</c:v>
                </c:pt>
              </c:strCache>
            </c:strRef>
          </c:cat>
          <c:val>
            <c:numRef>
              <c:f>[1]G_DATA!$A$38:$D$38</c:f>
              <c:numCache>
                <c:formatCode>General</c:formatCode>
                <c:ptCount val="4"/>
                <c:pt idx="0">
                  <c:v>0.4</c:v>
                </c:pt>
                <c:pt idx="1">
                  <c:v>0.31669999999999998</c:v>
                </c:pt>
                <c:pt idx="2">
                  <c:v>0.16669999999999999</c:v>
                </c:pt>
                <c:pt idx="3">
                  <c:v>1.3999999999998458E-3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1902256"/>
        <c:axId val="-101891376"/>
      </c:barChart>
      <c:catAx>
        <c:axId val="-1019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91376"/>
        <c:crosses val="autoZero"/>
        <c:auto val="1"/>
        <c:lblAlgn val="ctr"/>
        <c:lblOffset val="100"/>
        <c:noMultiLvlLbl val="0"/>
      </c:catAx>
      <c:valAx>
        <c:axId val="-1018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83873444390881"/>
          <c:y val="0.13866666666666666"/>
          <c:w val="0.5521612655560912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4,62;   Tolal TANP: 4,6; TANP Non justifié: -0,02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CIP(3,5)* Nettoyage (1,58)* Changement produit(1,5):6,58</a:t>
            </a:r>
          </a:p>
        </c:rich>
      </c:tx>
      <c:layout>
        <c:manualLayout>
          <c:xMode val="edge"/>
          <c:yMode val="edge"/>
          <c:x val="0.4867625412638116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[1]G_DATA!$CW$37:$DF$37</c:f>
              <c:strCache>
                <c:ptCount val="10"/>
                <c:pt idx="0">
                  <c:v>Panne inspection bout. vides</c:v>
                </c:pt>
                <c:pt idx="1">
                  <c:v>Manque air</c:v>
                </c:pt>
                <c:pt idx="2">
                  <c:v>Manque électricité</c:v>
                </c:pt>
                <c:pt idx="3">
                  <c:v>Mauvaise qualité emballages</c:v>
                </c:pt>
                <c:pt idx="4">
                  <c:v>Panne soutireuse</c:v>
                </c:pt>
                <c:pt idx="5">
                  <c:v>Panne encaisseuse</c:v>
                </c:pt>
                <c:pt idx="6">
                  <c:v>Manque emballages</c:v>
                </c:pt>
                <c:pt idx="7">
                  <c:v>Panne laveuse casiers</c:v>
                </c:pt>
                <c:pt idx="8">
                  <c:v>Non-Qualité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[1]G_DATA!$CW$38:$DF$38</c:f>
              <c:numCache>
                <c:formatCode>General</c:formatCode>
                <c:ptCount val="10"/>
                <c:pt idx="0">
                  <c:v>1.0166999999999999</c:v>
                </c:pt>
                <c:pt idx="1">
                  <c:v>1</c:v>
                </c:pt>
                <c:pt idx="2">
                  <c:v>0.83330000000000004</c:v>
                </c:pt>
                <c:pt idx="3">
                  <c:v>0.6</c:v>
                </c:pt>
                <c:pt idx="4">
                  <c:v>0.48330000000000001</c:v>
                </c:pt>
                <c:pt idx="5">
                  <c:v>0.25</c:v>
                </c:pt>
                <c:pt idx="6">
                  <c:v>0.25</c:v>
                </c:pt>
                <c:pt idx="7">
                  <c:v>0.16669999999999999</c:v>
                </c:pt>
                <c:pt idx="8">
                  <c:v>1.67E-2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1880496"/>
        <c:axId val="-101899536"/>
      </c:barChart>
      <c:catAx>
        <c:axId val="-101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99536"/>
        <c:crosses val="autoZero"/>
        <c:auto val="1"/>
        <c:lblAlgn val="ctr"/>
        <c:lblOffset val="100"/>
        <c:noMultiLvlLbl val="0"/>
      </c:catAx>
      <c:valAx>
        <c:axId val="-101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2,17;   Tolal TANP: 2,17;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CIP(1)* Démarrage ligne(1)* Déchargement(0,5):2,5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304232775814349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Panne Fardeleuse: Bourrage de film dans la table injection (nettoyage des rouleaux +serrage tôle et réflecteur du détecteur bobine en service)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[1]G_DATA!$A$39:$C$39</c:f>
              <c:strCache>
                <c:ptCount val="3"/>
                <c:pt idx="0">
                  <c:v>Panne fardeleuse</c:v>
                </c:pt>
                <c:pt idx="1">
                  <c:v>Mauvaise qualité MPC</c:v>
                </c:pt>
                <c:pt idx="2">
                  <c:v>Temps non justifié</c:v>
                </c:pt>
              </c:strCache>
            </c:strRef>
          </c:cat>
          <c:val>
            <c:numRef>
              <c:f>[1]G_DATA!$A$40:$C$40</c:f>
              <c:numCache>
                <c:formatCode>General</c:formatCode>
                <c:ptCount val="3"/>
                <c:pt idx="0">
                  <c:v>2</c:v>
                </c:pt>
                <c:pt idx="1">
                  <c:v>0.16669999999999999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1889200"/>
        <c:axId val="-101903888"/>
      </c:barChart>
      <c:catAx>
        <c:axId val="-1018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03888"/>
        <c:crosses val="autoZero"/>
        <c:auto val="1"/>
        <c:lblAlgn val="ctr"/>
        <c:lblOffset val="100"/>
        <c:noMultiLvlLbl val="0"/>
      </c:catAx>
      <c:valAx>
        <c:axId val="-1019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69641175480623"/>
          <c:y val="0.13866666666666666"/>
          <c:w val="0.55230358824519377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18,22;   Tolal TANP: 18,2; TANP Non justifié: -0,02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préventive(13,48)* Changement produit(2,9)* Démarrage ligne(0,07):16,45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[1]G_DATA!$CW$7:$DI$7</c:f>
              <c:strCache>
                <c:ptCount val="13"/>
                <c:pt idx="0">
                  <c:v>Panne laveuse bouteilles</c:v>
                </c:pt>
                <c:pt idx="1">
                  <c:v>Bourrage aval</c:v>
                </c:pt>
                <c:pt idx="2">
                  <c:v>Panne étiqueteuse</c:v>
                </c:pt>
                <c:pt idx="3">
                  <c:v>Manque électricité</c:v>
                </c:pt>
                <c:pt idx="4">
                  <c:v>Panne soutireuse</c:v>
                </c:pt>
                <c:pt idx="5">
                  <c:v>Manque bouteilles amont</c:v>
                </c:pt>
                <c:pt idx="6">
                  <c:v>Manque vapeur</c:v>
                </c:pt>
                <c:pt idx="7">
                  <c:v>Manque bière</c:v>
                </c:pt>
                <c:pt idx="8">
                  <c:v>Panne convoyeurs bouteilles</c:v>
                </c:pt>
                <c:pt idx="9">
                  <c:v>Panne inspection bout. vides</c:v>
                </c:pt>
                <c:pt idx="10">
                  <c:v>Panne convoyeurs casiers</c:v>
                </c:pt>
                <c:pt idx="11">
                  <c:v>Non-Qualité</c:v>
                </c:pt>
                <c:pt idx="12">
                  <c:v>Temps non justifié</c:v>
                </c:pt>
              </c:strCache>
            </c:strRef>
          </c:cat>
          <c:val>
            <c:numRef>
              <c:f>[1]G_DATA!$CW$8:$DI$8</c:f>
              <c:numCache>
                <c:formatCode>General</c:formatCode>
                <c:ptCount val="13"/>
                <c:pt idx="0">
                  <c:v>5.8167</c:v>
                </c:pt>
                <c:pt idx="1">
                  <c:v>2</c:v>
                </c:pt>
                <c:pt idx="2">
                  <c:v>1.75</c:v>
                </c:pt>
                <c:pt idx="3">
                  <c:v>1.7333000000000001</c:v>
                </c:pt>
                <c:pt idx="4">
                  <c:v>1.55</c:v>
                </c:pt>
                <c:pt idx="5">
                  <c:v>1.3667</c:v>
                </c:pt>
                <c:pt idx="6">
                  <c:v>1.3332999999999999</c:v>
                </c:pt>
                <c:pt idx="7">
                  <c:v>1</c:v>
                </c:pt>
                <c:pt idx="8">
                  <c:v>0.91669999999999996</c:v>
                </c:pt>
                <c:pt idx="9">
                  <c:v>0.41670000000000001</c:v>
                </c:pt>
                <c:pt idx="10">
                  <c:v>0.25</c:v>
                </c:pt>
                <c:pt idx="11">
                  <c:v>8.3299999999999999E-2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3584"/>
        <c:axId val="-96086640"/>
      </c:barChart>
      <c:catAx>
        <c:axId val="-960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6640"/>
        <c:crosses val="autoZero"/>
        <c:auto val="1"/>
        <c:lblAlgn val="ctr"/>
        <c:lblOffset val="100"/>
        <c:noMultiLvlLbl val="0"/>
      </c:catAx>
      <c:valAx>
        <c:axId val="-960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11,12;   Tolal TANP: 11,12;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CIP(4,5)* Déchargement(1,5)* Démarrage ligne(1)* Nettoyage (0,33):7,33</a:t>
            </a:r>
          </a:p>
        </c:rich>
      </c:tx>
      <c:layout>
        <c:manualLayout>
          <c:xMode val="edge"/>
          <c:yMode val="edge"/>
          <c:x val="0.4867625412638116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[1]G_DATA!$CW$39:$DC$39</c:f>
              <c:strCache>
                <c:ptCount val="7"/>
                <c:pt idx="0">
                  <c:v>Manque eau</c:v>
                </c:pt>
                <c:pt idx="1">
                  <c:v>Panne fardeleuse</c:v>
                </c:pt>
                <c:pt idx="2">
                  <c:v>Panne soutireuse</c:v>
                </c:pt>
                <c:pt idx="3">
                  <c:v>Manque air</c:v>
                </c:pt>
                <c:pt idx="4">
                  <c:v>Manque électricité</c:v>
                </c:pt>
                <c:pt idx="5">
                  <c:v>Mauvaise qualité MPC</c:v>
                </c:pt>
                <c:pt idx="6">
                  <c:v>Temps non justifié</c:v>
                </c:pt>
              </c:strCache>
            </c:strRef>
          </c:cat>
          <c:val>
            <c:numRef>
              <c:f>[1]G_DATA!$CW$40:$DC$40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1.6667000000000001</c:v>
                </c:pt>
                <c:pt idx="3">
                  <c:v>0.66669999999999996</c:v>
                </c:pt>
                <c:pt idx="4">
                  <c:v>0.61670000000000003</c:v>
                </c:pt>
                <c:pt idx="5">
                  <c:v>0.16669999999999999</c:v>
                </c:pt>
                <c:pt idx="6">
                  <c:v>5.4428571428530859E-3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1900624"/>
        <c:axId val="-101900080"/>
      </c:barChart>
      <c:catAx>
        <c:axId val="-1019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00080"/>
        <c:crosses val="autoZero"/>
        <c:auto val="1"/>
        <c:lblAlgn val="ctr"/>
        <c:lblOffset val="100"/>
        <c:noMultiLvlLbl val="0"/>
      </c:catAx>
      <c:valAx>
        <c:axId val="-1019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11,55;   Tolal TANP: 11,57;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préventive(3,98)* Nettoyage (3,22)* CIP(3)* Changement produit(2):12,2</a:t>
            </a:r>
          </a:p>
        </c:rich>
      </c:tx>
      <c:layout>
        <c:manualLayout>
          <c:xMode val="edge"/>
          <c:yMode val="edge"/>
          <c:x val="0.4867483728713015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[1]G_DATA!$CW$35:$DR$35</c:f>
              <c:strCache>
                <c:ptCount val="22"/>
                <c:pt idx="0">
                  <c:v>Panne convoyeurs casiers</c:v>
                </c:pt>
                <c:pt idx="1">
                  <c:v>Panne laveuse bouteilles</c:v>
                </c:pt>
                <c:pt idx="2">
                  <c:v>Panne convoyeurs bouteilles</c:v>
                </c:pt>
                <c:pt idx="3">
                  <c:v>Panne étiqueteuse</c:v>
                </c:pt>
                <c:pt idx="4">
                  <c:v>Manque électricité</c:v>
                </c:pt>
                <c:pt idx="5">
                  <c:v>Prélèvement labo</c:v>
                </c:pt>
                <c:pt idx="6">
                  <c:v>Mauvaise qualité MPC</c:v>
                </c:pt>
                <c:pt idx="7">
                  <c:v>Panne soutireuse</c:v>
                </c:pt>
                <c:pt idx="8">
                  <c:v>Ecart au std sur chgt produit</c:v>
                </c:pt>
                <c:pt idx="9">
                  <c:v>Manque emballages</c:v>
                </c:pt>
                <c:pt idx="10">
                  <c:v>Manque bière</c:v>
                </c:pt>
                <c:pt idx="11">
                  <c:v>Panne pasto</c:v>
                </c:pt>
                <c:pt idx="12">
                  <c:v>Manque air</c:v>
                </c:pt>
                <c:pt idx="13">
                  <c:v>Panne dépaletiseur</c:v>
                </c:pt>
                <c:pt idx="14">
                  <c:v>Manque eau</c:v>
                </c:pt>
                <c:pt idx="15">
                  <c:v>Panne dateuse</c:v>
                </c:pt>
                <c:pt idx="16">
                  <c:v>Absence opérateur</c:v>
                </c:pt>
                <c:pt idx="17">
                  <c:v>Manque bouteilles amont</c:v>
                </c:pt>
                <c:pt idx="18">
                  <c:v>Panne paletiseur</c:v>
                </c:pt>
                <c:pt idx="19">
                  <c:v>Autres arrêts internes</c:v>
                </c:pt>
                <c:pt idx="20">
                  <c:v>Bourrage aval</c:v>
                </c:pt>
                <c:pt idx="21">
                  <c:v>Temps non justifié</c:v>
                </c:pt>
              </c:strCache>
            </c:strRef>
          </c:cat>
          <c:val>
            <c:numRef>
              <c:f>[1]G_DATA!$CW$36:$DR$36</c:f>
              <c:numCache>
                <c:formatCode>General</c:formatCode>
                <c:ptCount val="22"/>
                <c:pt idx="0">
                  <c:v>3.3167</c:v>
                </c:pt>
                <c:pt idx="1">
                  <c:v>1.85</c:v>
                </c:pt>
                <c:pt idx="2">
                  <c:v>0.83330000000000004</c:v>
                </c:pt>
                <c:pt idx="3">
                  <c:v>0.8</c:v>
                </c:pt>
                <c:pt idx="4">
                  <c:v>0.68330000000000002</c:v>
                </c:pt>
                <c:pt idx="5">
                  <c:v>0.55000000000000004</c:v>
                </c:pt>
                <c:pt idx="6">
                  <c:v>0.5333</c:v>
                </c:pt>
                <c:pt idx="7">
                  <c:v>0.51670000000000005</c:v>
                </c:pt>
                <c:pt idx="8">
                  <c:v>0.5</c:v>
                </c:pt>
                <c:pt idx="9">
                  <c:v>0.2833</c:v>
                </c:pt>
                <c:pt idx="10">
                  <c:v>0.25</c:v>
                </c:pt>
                <c:pt idx="11">
                  <c:v>0.25</c:v>
                </c:pt>
                <c:pt idx="12">
                  <c:v>0.23330000000000001</c:v>
                </c:pt>
                <c:pt idx="13">
                  <c:v>0.2</c:v>
                </c:pt>
                <c:pt idx="14">
                  <c:v>0.16669999999999999</c:v>
                </c:pt>
                <c:pt idx="15">
                  <c:v>0.16669999999999999</c:v>
                </c:pt>
                <c:pt idx="16">
                  <c:v>0.16669999999999999</c:v>
                </c:pt>
                <c:pt idx="17">
                  <c:v>0.1</c:v>
                </c:pt>
                <c:pt idx="18">
                  <c:v>8.3299999999999999E-2</c:v>
                </c:pt>
                <c:pt idx="19">
                  <c:v>0.05</c:v>
                </c:pt>
                <c:pt idx="20">
                  <c:v>1.67E-2</c:v>
                </c:pt>
                <c:pt idx="21">
                  <c:v>2.4866666666662596E-2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35641232"/>
        <c:axId val="-435637968"/>
      </c:barChart>
      <c:catAx>
        <c:axId val="-4356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637968"/>
        <c:crosses val="autoZero"/>
        <c:auto val="1"/>
        <c:lblAlgn val="ctr"/>
        <c:lblOffset val="100"/>
        <c:noMultiLvlLbl val="0"/>
      </c:catAx>
      <c:valAx>
        <c:axId val="-4356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6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GAROUA!$BG$5:$BG$8</c:f>
              <c:numCache>
                <c:formatCode>General</c:formatCode>
                <c:ptCount val="4"/>
                <c:pt idx="0" formatCode="0%">
                  <c:v>0.34317407407407408</c:v>
                </c:pt>
                <c:pt idx="1">
                  <c:v>0.20001333333333332</c:v>
                </c:pt>
                <c:pt idx="2">
                  <c:v>0.1811730158730159</c:v>
                </c:pt>
                <c:pt idx="3">
                  <c:v>0.24145347442680776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GAROUA!$BH$5:$BH$8</c:f>
              <c:numCache>
                <c:formatCode>General</c:formatCode>
                <c:ptCount val="4"/>
                <c:pt idx="0" formatCode="0%">
                  <c:v>0.16076203703703701</c:v>
                </c:pt>
                <c:pt idx="1">
                  <c:v>6.3875555555555547E-2</c:v>
                </c:pt>
                <c:pt idx="2">
                  <c:v>0.15447559523809518</c:v>
                </c:pt>
                <c:pt idx="3">
                  <c:v>0.12637106261022923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GAROUA!$BI$5:$BI$8</c:f>
              <c:numCache>
                <c:formatCode>General</c:formatCode>
                <c:ptCount val="4"/>
                <c:pt idx="0" formatCode="0%">
                  <c:v>0.16944305555555561</c:v>
                </c:pt>
                <c:pt idx="1">
                  <c:v>9.1434722222222251E-2</c:v>
                </c:pt>
                <c:pt idx="2">
                  <c:v>0.10185138888888899</c:v>
                </c:pt>
                <c:pt idx="3">
                  <c:v>0.12090972222222218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GAROUA!$BJ$5:$BJ$8</c:f>
              <c:numCache>
                <c:formatCode>General</c:formatCode>
                <c:ptCount val="4"/>
                <c:pt idx="0" formatCode="0%">
                  <c:v>0.32662083333333336</c:v>
                </c:pt>
                <c:pt idx="1">
                  <c:v>0.6446763888888889</c:v>
                </c:pt>
                <c:pt idx="2">
                  <c:v>0.56249999999999989</c:v>
                </c:pt>
                <c:pt idx="3">
                  <c:v>0.51126574074074083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435642320"/>
        <c:axId val="-435639056"/>
      </c:barChart>
      <c:catAx>
        <c:axId val="-435642320"/>
        <c:scaling>
          <c:orientation val="maxMin"/>
        </c:scaling>
        <c:delete val="1"/>
        <c:axPos val="l"/>
        <c:majorTickMark val="out"/>
        <c:minorTickMark val="none"/>
        <c:tickLblPos val="nextTo"/>
        <c:crossAx val="-435639056"/>
        <c:crosses val="autoZero"/>
        <c:auto val="1"/>
        <c:lblAlgn val="ctr"/>
        <c:lblOffset val="100"/>
        <c:noMultiLvlLbl val="0"/>
      </c:catAx>
      <c:valAx>
        <c:axId val="-435639056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64232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8,15;   Tolal TANP: 8,14;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produit(3,5):3,5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8077818073570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96569775251123E-2"/>
          <c:y val="1.9528958880139981E-2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-beaucoup de problèmes avec les films promo(fardeleuse). 2H 
-PAL(guide métallique planche de palettisation cassée). 50 min 
_x000d_* - Fardeleuse : Arrêt pour mauvaise qualité de film promo TGI15P 1,4H 
- Souffleuse : Moule non Verrouillée 1,3H_x000d_* -Souffleuse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[1]G_DATA!$A$41:$F$41</c:f>
              <c:strCache>
                <c:ptCount val="6"/>
                <c:pt idx="0">
                  <c:v>Mauvaise qualité MPC</c:v>
                </c:pt>
                <c:pt idx="1">
                  <c:v>Panne combibloc</c:v>
                </c:pt>
                <c:pt idx="2">
                  <c:v>Panne paletiseur</c:v>
                </c:pt>
                <c:pt idx="3">
                  <c:v>Panne étiqueteuse</c:v>
                </c:pt>
                <c:pt idx="4">
                  <c:v>Autres arrêts internes</c:v>
                </c:pt>
                <c:pt idx="5">
                  <c:v>Temps non justifié</c:v>
                </c:pt>
              </c:strCache>
            </c:strRef>
          </c:cat>
          <c:val>
            <c:numRef>
              <c:f>[1]G_DATA!$A$42:$F$42</c:f>
              <c:numCache>
                <c:formatCode>General</c:formatCode>
                <c:ptCount val="6"/>
                <c:pt idx="0">
                  <c:v>4.0167000000000002</c:v>
                </c:pt>
                <c:pt idx="1">
                  <c:v>2.5667</c:v>
                </c:pt>
                <c:pt idx="2">
                  <c:v>0.83330000000000004</c:v>
                </c:pt>
                <c:pt idx="3">
                  <c:v>0.51670000000000005</c:v>
                </c:pt>
                <c:pt idx="4">
                  <c:v>0.2167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35831360"/>
        <c:axId val="-435831904"/>
      </c:barChart>
      <c:catAx>
        <c:axId val="-4358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831904"/>
        <c:crosses val="autoZero"/>
        <c:auto val="1"/>
        <c:lblAlgn val="ctr"/>
        <c:lblOffset val="100"/>
        <c:noMultiLvlLbl val="0"/>
      </c:catAx>
      <c:valAx>
        <c:axId val="-435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8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97298729774959"/>
          <c:y val="0.13866666666666666"/>
          <c:w val="0.55302701270225041"/>
          <c:h val="0.50844444444444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1,08;   Tolal TANP: 1,08;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ligne/essais(1,05)* Autres arrêts planifiés(0,37)* Déchargement(0,28)* Démarrage ligne(0,17):1,87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8077818073570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 
- Souffleuse : Preforme coincé dans la moule 
- Bourage aval : rangement dans le caisses de technifil 
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[1]G_DATA!$A$43:$H$43</c:f>
              <c:strCache>
                <c:ptCount val="8"/>
                <c:pt idx="0">
                  <c:v>Bourrage aval</c:v>
                </c:pt>
                <c:pt idx="1">
                  <c:v>Panne poigneteuse</c:v>
                </c:pt>
                <c:pt idx="2">
                  <c:v>Panne souffleuse</c:v>
                </c:pt>
                <c:pt idx="3">
                  <c:v>Panne étiqueteuse</c:v>
                </c:pt>
                <c:pt idx="4">
                  <c:v>Panne manchonneuse</c:v>
                </c:pt>
                <c:pt idx="5">
                  <c:v>Manque air</c:v>
                </c:pt>
                <c:pt idx="6">
                  <c:v>Non-Qualité</c:v>
                </c:pt>
                <c:pt idx="7">
                  <c:v>Temps non justifié</c:v>
                </c:pt>
              </c:strCache>
            </c:strRef>
          </c:cat>
          <c:val>
            <c:numRef>
              <c:f>[1]G_DATA!$A$44:$H$44</c:f>
              <c:numCache>
                <c:formatCode>General</c:formatCode>
                <c:ptCount val="8"/>
                <c:pt idx="0">
                  <c:v>0.5</c:v>
                </c:pt>
                <c:pt idx="1">
                  <c:v>0.23330000000000001</c:v>
                </c:pt>
                <c:pt idx="2">
                  <c:v>0.15</c:v>
                </c:pt>
                <c:pt idx="3">
                  <c:v>8.3299999999999999E-2</c:v>
                </c:pt>
                <c:pt idx="4">
                  <c:v>6.6699999999999995E-2</c:v>
                </c:pt>
                <c:pt idx="5">
                  <c:v>3.3300000000000003E-2</c:v>
                </c:pt>
                <c:pt idx="6">
                  <c:v>1.67E-2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65258640"/>
        <c:axId val="-241982560"/>
      </c:barChart>
      <c:catAx>
        <c:axId val="-2652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82560"/>
        <c:crosses val="autoZero"/>
        <c:auto val="1"/>
        <c:lblAlgn val="ctr"/>
        <c:lblOffset val="100"/>
        <c:noMultiLvlLbl val="0"/>
      </c:catAx>
      <c:valAx>
        <c:axId val="-2419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2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75366564656599"/>
          <c:y val="0.13866666666666666"/>
          <c:w val="0.36824633435343401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2,57;   Tolal TANP: 2,57;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ligne/essais(1,05)* CIP(0,83)* Autres arrêts planifiés(0,77)* Déchargement(0,62)* Démarrage ligne(0,17):3,43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[1]G_DATA!$CW$43:$DF$43</c:f>
              <c:strCache>
                <c:ptCount val="10"/>
                <c:pt idx="0">
                  <c:v>Bourrage aval</c:v>
                </c:pt>
                <c:pt idx="1">
                  <c:v>Manque air</c:v>
                </c:pt>
                <c:pt idx="2">
                  <c:v>Panne poigneteuse</c:v>
                </c:pt>
                <c:pt idx="3">
                  <c:v>Autres arrêts externes</c:v>
                </c:pt>
                <c:pt idx="4">
                  <c:v>Manque électricité</c:v>
                </c:pt>
                <c:pt idx="5">
                  <c:v>Panne souffleuse</c:v>
                </c:pt>
                <c:pt idx="6">
                  <c:v>Panne étiqueteuse</c:v>
                </c:pt>
                <c:pt idx="7">
                  <c:v>Panne manchonneuse</c:v>
                </c:pt>
                <c:pt idx="8">
                  <c:v>Non-Qualité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[1]G_DATA!$CW$44:$DF$44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0.4</c:v>
                </c:pt>
                <c:pt idx="2">
                  <c:v>0.35</c:v>
                </c:pt>
                <c:pt idx="3">
                  <c:v>0.25</c:v>
                </c:pt>
                <c:pt idx="4">
                  <c:v>0.15</c:v>
                </c:pt>
                <c:pt idx="5">
                  <c:v>0.15</c:v>
                </c:pt>
                <c:pt idx="6">
                  <c:v>8.3299999999999999E-2</c:v>
                </c:pt>
                <c:pt idx="7">
                  <c:v>6.6699999999999995E-2</c:v>
                </c:pt>
                <c:pt idx="8">
                  <c:v>1.67E-2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3648992"/>
        <c:axId val="-103653344"/>
      </c:barChart>
      <c:catAx>
        <c:axId val="-1036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53344"/>
        <c:crosses val="autoZero"/>
        <c:auto val="1"/>
        <c:lblAlgn val="ctr"/>
        <c:lblOffset val="100"/>
        <c:noMultiLvlLbl val="0"/>
      </c:catAx>
      <c:valAx>
        <c:axId val="-1036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757419885621093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[1]G_DATA!$A$46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[1]G_DATA!$B$45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3638112"/>
        <c:axId val="-103627776"/>
      </c:barChart>
      <c:catAx>
        <c:axId val="-1036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27776"/>
        <c:crosses val="autoZero"/>
        <c:auto val="1"/>
        <c:lblAlgn val="ctr"/>
        <c:lblOffset val="100"/>
        <c:noMultiLvlLbl val="0"/>
      </c:catAx>
      <c:valAx>
        <c:axId val="-103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21024313708372"/>
          <c:y val="0.13866666666666666"/>
          <c:w val="0.393789756862916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145278234706346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[1]G_DATA!$CW$46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[1]G_DATA!$CX$45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[1]G_DATA!$CX$46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3622336"/>
        <c:axId val="-103637568"/>
      </c:barChart>
      <c:catAx>
        <c:axId val="-1036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37568"/>
        <c:crosses val="autoZero"/>
        <c:auto val="1"/>
        <c:lblAlgn val="ctr"/>
        <c:lblOffset val="100"/>
        <c:noMultiLvlLbl val="0"/>
      </c:catAx>
      <c:valAx>
        <c:axId val="-1036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25,48;   Tolal TANP: 25,5;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produit(7)* CIP(1,82)* Réglage ligne(0,42):9,23</a:t>
            </a:r>
          </a:p>
        </c:rich>
      </c:tx>
      <c:layout>
        <c:manualLayout>
          <c:xMode val="edge"/>
          <c:yMode val="edge"/>
          <c:x val="0.48680464305019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[1]G_DATA!$CW$41:$DF$41</c:f>
              <c:strCache>
                <c:ptCount val="10"/>
                <c:pt idx="0">
                  <c:v>Mauvaise qualité MPC</c:v>
                </c:pt>
                <c:pt idx="1">
                  <c:v>Panne combibloc</c:v>
                </c:pt>
                <c:pt idx="2">
                  <c:v>Panne étiqueteuse</c:v>
                </c:pt>
                <c:pt idx="3">
                  <c:v>Panne paletiseur</c:v>
                </c:pt>
                <c:pt idx="4">
                  <c:v>Panne fardeleuse</c:v>
                </c:pt>
                <c:pt idx="5">
                  <c:v>Autres arrêts internes</c:v>
                </c:pt>
                <c:pt idx="6">
                  <c:v>Manque air</c:v>
                </c:pt>
                <c:pt idx="7">
                  <c:v>Panne convoyeurs bouteilles</c:v>
                </c:pt>
                <c:pt idx="8">
                  <c:v>Manque électricité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[1]G_DATA!$CW$42:$DF$42</c:f>
              <c:numCache>
                <c:formatCode>General</c:formatCode>
                <c:ptCount val="10"/>
                <c:pt idx="0">
                  <c:v>12.15</c:v>
                </c:pt>
                <c:pt idx="1">
                  <c:v>6.5667</c:v>
                </c:pt>
                <c:pt idx="2">
                  <c:v>3.5</c:v>
                </c:pt>
                <c:pt idx="3">
                  <c:v>1.4333</c:v>
                </c:pt>
                <c:pt idx="4">
                  <c:v>1.1167</c:v>
                </c:pt>
                <c:pt idx="5">
                  <c:v>0.2167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0.1333</c:v>
                </c:pt>
                <c:pt idx="9">
                  <c:v>1.6337500000005889E-2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3629952"/>
        <c:axId val="-103627232"/>
      </c:barChart>
      <c:catAx>
        <c:axId val="-103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27232"/>
        <c:crosses val="autoZero"/>
        <c:auto val="1"/>
        <c:lblAlgn val="ctr"/>
        <c:lblOffset val="100"/>
        <c:noMultiLvlLbl val="0"/>
      </c:catAx>
      <c:valAx>
        <c:axId val="-1036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SEMC!$BG$5:$BG$8</c:f>
              <c:numCache>
                <c:formatCode>General</c:formatCode>
                <c:ptCount val="4"/>
                <c:pt idx="0" formatCode="0%">
                  <c:v>0.51759809027777781</c:v>
                </c:pt>
                <c:pt idx="1">
                  <c:v>0.13890432098765432</c:v>
                </c:pt>
                <c:pt idx="2">
                  <c:v>0</c:v>
                </c:pt>
                <c:pt idx="3">
                  <c:v>0.21883413708847735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SEMC!$BH$5:$BH$8</c:f>
              <c:numCache>
                <c:formatCode>General</c:formatCode>
                <c:ptCount val="4"/>
                <c:pt idx="0" formatCode="0%">
                  <c:v>0.3541630208333334</c:v>
                </c:pt>
                <c:pt idx="1">
                  <c:v>3.5633179012345674E-2</c:v>
                </c:pt>
                <c:pt idx="2">
                  <c:v>0</c:v>
                </c:pt>
                <c:pt idx="3">
                  <c:v>0.12993206661522633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SEMC!$BI$5:$BI$8</c:f>
              <c:numCache>
                <c:formatCode>General</c:formatCode>
                <c:ptCount val="4"/>
                <c:pt idx="0" formatCode="0%">
                  <c:v>0.1282416666666667</c:v>
                </c:pt>
                <c:pt idx="1">
                  <c:v>4.768611111111111E-2</c:v>
                </c:pt>
                <c:pt idx="2">
                  <c:v>0</c:v>
                </c:pt>
                <c:pt idx="3">
                  <c:v>5.8642592592592642E-2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SEMC!$BJ$5:$BJ$8</c:f>
              <c:numCache>
                <c:formatCode>General</c:formatCode>
                <c:ptCount val="4"/>
                <c:pt idx="0" formatCode="0%">
                  <c:v>-2.7777777778786028E-6</c:v>
                </c:pt>
                <c:pt idx="1">
                  <c:v>0.777776388888889</c:v>
                </c:pt>
                <c:pt idx="2">
                  <c:v>0</c:v>
                </c:pt>
                <c:pt idx="3">
                  <c:v>0.59259120370370366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03632128"/>
        <c:axId val="-103642464"/>
      </c:barChart>
      <c:catAx>
        <c:axId val="-103632128"/>
        <c:scaling>
          <c:orientation val="maxMin"/>
        </c:scaling>
        <c:delete val="1"/>
        <c:axPos val="l"/>
        <c:majorTickMark val="out"/>
        <c:minorTickMark val="none"/>
        <c:tickLblPos val="nextTo"/>
        <c:crossAx val="-103642464"/>
        <c:crosses val="autoZero"/>
        <c:auto val="1"/>
        <c:lblAlgn val="ctr"/>
        <c:lblOffset val="100"/>
        <c:noMultiLvlLbl val="0"/>
      </c:catAx>
      <c:valAx>
        <c:axId val="-10364246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632128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0,45;   Tolal TANP: 0,44;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CIP(2,15)* Nettoyage (0,48)* Démarrage ligne(0,02):2,65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7121366435593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14h00; 14h40: Manque d'énergie électrique ENEO_x000d_* 06H00 : CIP des conduites par le TTE BG, CIP au canon à mousse de la soutireuse et rinceuse, visa qualité.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[1]G_DATA!$A$9:$F$9</c:f>
              <c:strCache>
                <c:ptCount val="6"/>
                <c:pt idx="0">
                  <c:v>Manque électricité</c:v>
                </c:pt>
                <c:pt idx="1">
                  <c:v>Prélèvement labo</c:v>
                </c:pt>
                <c:pt idx="2">
                  <c:v>Non-Qualité</c:v>
                </c:pt>
                <c:pt idx="3">
                  <c:v>Panne soutireuse</c:v>
                </c:pt>
                <c:pt idx="4">
                  <c:v>Bourrage aval</c:v>
                </c:pt>
                <c:pt idx="5">
                  <c:v>Temps non justifié</c:v>
                </c:pt>
              </c:strCache>
            </c:strRef>
          </c:cat>
          <c:val>
            <c:numRef>
              <c:f>[1]G_DATA!$A$10:$F$10</c:f>
              <c:numCache>
                <c:formatCode>General</c:formatCode>
                <c:ptCount val="6"/>
                <c:pt idx="0">
                  <c:v>0.25</c:v>
                </c:pt>
                <c:pt idx="1">
                  <c:v>8.3299999999999999E-2</c:v>
                </c:pt>
                <c:pt idx="2">
                  <c:v>6.6699999999999995E-2</c:v>
                </c:pt>
                <c:pt idx="3">
                  <c:v>3.3300000000000003E-2</c:v>
                </c:pt>
                <c:pt idx="4">
                  <c:v>1.67E-2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92080"/>
        <c:axId val="-96082288"/>
      </c:barChart>
      <c:catAx>
        <c:axId val="-960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2288"/>
        <c:crosses val="autoZero"/>
        <c:auto val="1"/>
        <c:lblAlgn val="ctr"/>
        <c:lblOffset val="100"/>
        <c:noMultiLvlLbl val="0"/>
      </c:catAx>
      <c:valAx>
        <c:axId val="-960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67803421124086"/>
          <c:y val="0.13866666666666666"/>
          <c:w val="0.5533219657887591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8,83;   Tolal TANP: 8,82;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CIP(6,03)* Nettoyage (1,45)* Démarrage ligne(0,05):7,53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[1]G_DATA!$CW$9:$DH$9</c:f>
              <c:strCache>
                <c:ptCount val="12"/>
                <c:pt idx="0">
                  <c:v>Panne souffleuse</c:v>
                </c:pt>
                <c:pt idx="1">
                  <c:v>Panne soutireuse</c:v>
                </c:pt>
                <c:pt idx="2">
                  <c:v>Manque électricité</c:v>
                </c:pt>
                <c:pt idx="3">
                  <c:v>Panne étiqueteuse</c:v>
                </c:pt>
                <c:pt idx="4">
                  <c:v>Prélèvement labo</c:v>
                </c:pt>
                <c:pt idx="5">
                  <c:v>Panne bouchonneuse</c:v>
                </c:pt>
                <c:pt idx="6">
                  <c:v>Autres arrêts internes</c:v>
                </c:pt>
                <c:pt idx="7">
                  <c:v>Bourrage aval</c:v>
                </c:pt>
                <c:pt idx="8">
                  <c:v>Non-Qualité</c:v>
                </c:pt>
                <c:pt idx="9">
                  <c:v>Manque bouteilles amont</c:v>
                </c:pt>
                <c:pt idx="10">
                  <c:v>Panne dateuse</c:v>
                </c:pt>
                <c:pt idx="11">
                  <c:v>Temps non justifié</c:v>
                </c:pt>
              </c:strCache>
            </c:strRef>
          </c:cat>
          <c:val>
            <c:numRef>
              <c:f>[1]G_DATA!$CW$10:$DH$10</c:f>
              <c:numCache>
                <c:formatCode>General</c:formatCode>
                <c:ptCount val="12"/>
                <c:pt idx="0">
                  <c:v>2.8332999999999999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0.25</c:v>
                </c:pt>
                <c:pt idx="6">
                  <c:v>0.25</c:v>
                </c:pt>
                <c:pt idx="7">
                  <c:v>0.2167</c:v>
                </c:pt>
                <c:pt idx="8">
                  <c:v>0.2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3040"/>
        <c:axId val="-96091536"/>
      </c:barChart>
      <c:catAx>
        <c:axId val="-960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91536"/>
        <c:crosses val="autoZero"/>
        <c:auto val="1"/>
        <c:lblAlgn val="ctr"/>
        <c:lblOffset val="100"/>
        <c:noMultiLvlLbl val="0"/>
      </c:catAx>
      <c:valAx>
        <c:axId val="-960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10,05;   Tolal TANP: 10,07;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produit(1)* Autres arrêts planifiés(1)* Démarrage ligne(0,02):2,02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68798572880339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4835355544969691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[1]G_DATA!$A$11:$J$11</c:f>
              <c:strCache>
                <c:ptCount val="10"/>
                <c:pt idx="0">
                  <c:v>Panne soutireuse</c:v>
                </c:pt>
                <c:pt idx="1">
                  <c:v>Ecart au std sur chgt produit</c:v>
                </c:pt>
                <c:pt idx="2">
                  <c:v>Panne laveuse bouteilles</c:v>
                </c:pt>
                <c:pt idx="3">
                  <c:v>Bourrage aval</c:v>
                </c:pt>
                <c:pt idx="4">
                  <c:v>Panne inspection bout. vides</c:v>
                </c:pt>
                <c:pt idx="5">
                  <c:v>Manque électricité</c:v>
                </c:pt>
                <c:pt idx="6">
                  <c:v>Panne étiqueteuse</c:v>
                </c:pt>
                <c:pt idx="7">
                  <c:v>Manque bouteilles amont</c:v>
                </c:pt>
                <c:pt idx="8">
                  <c:v>Panne convoyeurs bouteilles</c:v>
                </c:pt>
                <c:pt idx="9">
                  <c:v>Temps non justifié</c:v>
                </c:pt>
              </c:strCache>
            </c:strRef>
          </c:cat>
          <c:val>
            <c:numRef>
              <c:f>[1]G_DATA!$A$12:$J$12</c:f>
              <c:numCache>
                <c:formatCode>General</c:formatCode>
                <c:ptCount val="10"/>
                <c:pt idx="0">
                  <c:v>3.25</c:v>
                </c:pt>
                <c:pt idx="1">
                  <c:v>2.8332999999999999</c:v>
                </c:pt>
                <c:pt idx="2">
                  <c:v>1.8332999999999999</c:v>
                </c:pt>
                <c:pt idx="3">
                  <c:v>0.98329999999999995</c:v>
                </c:pt>
                <c:pt idx="4">
                  <c:v>0.33329999999999999</c:v>
                </c:pt>
                <c:pt idx="5">
                  <c:v>0.25</c:v>
                </c:pt>
                <c:pt idx="6">
                  <c:v>0.23330000000000001</c:v>
                </c:pt>
                <c:pt idx="7">
                  <c:v>0.16669999999999999</c:v>
                </c:pt>
                <c:pt idx="8">
                  <c:v>0.16669999999999999</c:v>
                </c:pt>
                <c:pt idx="9">
                  <c:v>1.6666666666667496E-2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6848"/>
        <c:axId val="-96081744"/>
      </c:barChart>
      <c:catAx>
        <c:axId val="-96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1744"/>
        <c:crosses val="autoZero"/>
        <c:auto val="1"/>
        <c:lblAlgn val="ctr"/>
        <c:lblOffset val="100"/>
        <c:noMultiLvlLbl val="0"/>
      </c:catAx>
      <c:valAx>
        <c:axId val="-96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60387755397979"/>
          <c:y val="0.13866666666666666"/>
          <c:w val="0.55339612244602021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17,9;   Tolal TANP: 17,94;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CIP(1,33)* Nettoyage (1,25)* Démarrage ligne(1,12)* Autres arrêts planifiés(1)* Changement produit(1):5,7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394417262727654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[1]G_DATA!$CW$11:$DK$11</c:f>
              <c:strCache>
                <c:ptCount val="15"/>
                <c:pt idx="0">
                  <c:v>Panne soutireuse</c:v>
                </c:pt>
                <c:pt idx="1">
                  <c:v>Bourrage aval</c:v>
                </c:pt>
                <c:pt idx="2">
                  <c:v>Ecart au std sur chgt produit</c:v>
                </c:pt>
                <c:pt idx="3">
                  <c:v>Panne laveuse bouteilles</c:v>
                </c:pt>
                <c:pt idx="4">
                  <c:v>Manque électricité</c:v>
                </c:pt>
                <c:pt idx="5">
                  <c:v>Panne étiqueteuse</c:v>
                </c:pt>
                <c:pt idx="6">
                  <c:v>Panne inspection bout. vides</c:v>
                </c:pt>
                <c:pt idx="7">
                  <c:v>Manque vapeur</c:v>
                </c:pt>
                <c:pt idx="8">
                  <c:v>Panne convoyeurs bouteilles</c:v>
                </c:pt>
                <c:pt idx="9">
                  <c:v>Panne paletiseur</c:v>
                </c:pt>
                <c:pt idx="10">
                  <c:v>Panne dateuse</c:v>
                </c:pt>
                <c:pt idx="11">
                  <c:v>Panne encaisseuse</c:v>
                </c:pt>
                <c:pt idx="12">
                  <c:v>Manque emballages</c:v>
                </c:pt>
                <c:pt idx="13">
                  <c:v>Manque bouteilles amont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[1]G_DATA!$CW$12:$DK$12</c:f>
              <c:numCache>
                <c:formatCode>General</c:formatCode>
                <c:ptCount val="15"/>
                <c:pt idx="0">
                  <c:v>3.25</c:v>
                </c:pt>
                <c:pt idx="1">
                  <c:v>3.2166999999999999</c:v>
                </c:pt>
                <c:pt idx="2">
                  <c:v>2.8332999999999999</c:v>
                </c:pt>
                <c:pt idx="3">
                  <c:v>2.3332999999999999</c:v>
                </c:pt>
                <c:pt idx="4">
                  <c:v>1.5832999999999999</c:v>
                </c:pt>
                <c:pt idx="5">
                  <c:v>1.4333</c:v>
                </c:pt>
                <c:pt idx="6">
                  <c:v>0.91669999999999996</c:v>
                </c:pt>
                <c:pt idx="7">
                  <c:v>0.66669999999999996</c:v>
                </c:pt>
                <c:pt idx="8">
                  <c:v>0.41670000000000001</c:v>
                </c:pt>
                <c:pt idx="9">
                  <c:v>0.41670000000000001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0.16669999999999999</c:v>
                </c:pt>
                <c:pt idx="13">
                  <c:v>0.16669999999999999</c:v>
                </c:pt>
                <c:pt idx="14">
                  <c:v>3.7366666666677872E-2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83920"/>
        <c:axId val="-96071952"/>
      </c:barChart>
      <c:valAx>
        <c:axId val="-96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83920"/>
        <c:crosses val="autoZero"/>
        <c:crossBetween val="between"/>
      </c:valAx>
      <c:catAx>
        <c:axId val="-960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8,33;   Tolal TANP: 7,83; TANP Non justifié: -0,5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CIP(3)* Changement produit(2):5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166226414211592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06h00 : Stérilisation des conduites traitement des eaux BG 
07h30 : Changement de produit TPA65 à COK60 (5 étapes) 
10h20 : Chariot élévateur en panne 
11h20; 15h00 : Ecroulements de bouteilles mireuse 
12h10 : Arrivée emballage non conforme MLU 
13h20 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[1]G_DATA!$A$13:$K$13</c:f>
              <c:strCache>
                <c:ptCount val="11"/>
                <c:pt idx="0">
                  <c:v>Panne décaisseuse</c:v>
                </c:pt>
                <c:pt idx="1">
                  <c:v>Panne inspection bout. vides</c:v>
                </c:pt>
                <c:pt idx="2">
                  <c:v>Panne encaisseuse</c:v>
                </c:pt>
                <c:pt idx="3">
                  <c:v>Panne paletiseur</c:v>
                </c:pt>
                <c:pt idx="4">
                  <c:v>Panne dépaletiseur</c:v>
                </c:pt>
                <c:pt idx="5">
                  <c:v>Panne soutireuse</c:v>
                </c:pt>
                <c:pt idx="6">
                  <c:v>Absence cariste</c:v>
                </c:pt>
                <c:pt idx="7">
                  <c:v>Mauvaise qualité emballages</c:v>
                </c:pt>
                <c:pt idx="8">
                  <c:v>Panne mixer</c:v>
                </c:pt>
                <c:pt idx="9">
                  <c:v>Bourrage aval</c:v>
                </c:pt>
                <c:pt idx="10">
                  <c:v>Temps non justifié</c:v>
                </c:pt>
              </c:strCache>
            </c:strRef>
          </c:cat>
          <c:val>
            <c:numRef>
              <c:f>[1]G_DATA!$A$14:$K$14</c:f>
              <c:numCache>
                <c:formatCode>General</c:formatCode>
                <c:ptCount val="11"/>
                <c:pt idx="0">
                  <c:v>2.6667000000000001</c:v>
                </c:pt>
                <c:pt idx="1">
                  <c:v>1.8332999999999999</c:v>
                </c:pt>
                <c:pt idx="2">
                  <c:v>1.3332999999999999</c:v>
                </c:pt>
                <c:pt idx="3">
                  <c:v>0.66669999999999996</c:v>
                </c:pt>
                <c:pt idx="4">
                  <c:v>0.41670000000000001</c:v>
                </c:pt>
                <c:pt idx="5">
                  <c:v>0.41670000000000001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0.16669999999999999</c:v>
                </c:pt>
                <c:pt idx="9">
                  <c:v>0.16669999999999999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6071408"/>
        <c:axId val="-96066512"/>
      </c:barChart>
      <c:catAx>
        <c:axId val="-960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66512"/>
        <c:crosses val="autoZero"/>
        <c:auto val="1"/>
        <c:lblAlgn val="ctr"/>
        <c:lblOffset val="100"/>
        <c:noMultiLvlLbl val="0"/>
      </c:catAx>
      <c:valAx>
        <c:axId val="-960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5451174558859"/>
          <c:y val="0.13866666666666666"/>
          <c:w val="0.55354548825441141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2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3.xml"/><Relationship Id="rId4" Type="http://schemas.openxmlformats.org/officeDocument/2006/relationships/chart" Target="../charts/chart18.xml"/><Relationship Id="rId9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6.xml"/><Relationship Id="rId7" Type="http://schemas.openxmlformats.org/officeDocument/2006/relationships/image" Target="../media/image2.png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image" Target="../media/image2.png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8.xml"/><Relationship Id="rId7" Type="http://schemas.openxmlformats.org/officeDocument/2006/relationships/image" Target="../media/image2.png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5.xml"/><Relationship Id="rId7" Type="http://schemas.openxmlformats.org/officeDocument/2006/relationships/image" Target="../media/image2.png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4</xdr:col>
      <xdr:colOff>76200</xdr:colOff>
      <xdr:row>1</xdr:row>
      <xdr:rowOff>38100</xdr:rowOff>
    </xdr:to>
    <xdr:pic>
      <xdr:nvPicPr>
        <xdr:cNvPr id="2" name="Image 15" descr="lol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200025</xdr:colOff>
      <xdr:row>2</xdr:row>
      <xdr:rowOff>114300</xdr:rowOff>
    </xdr:from>
    <xdr:to>
      <xdr:col>40</xdr:col>
      <xdr:colOff>247650</xdr:colOff>
      <xdr:row>40</xdr:row>
      <xdr:rowOff>47625</xdr:rowOff>
    </xdr:to>
    <xdr:graphicFrame macro="">
      <xdr:nvGraphicFramePr>
        <xdr:cNvPr id="3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161925</xdr:colOff>
      <xdr:row>1</xdr:row>
      <xdr:rowOff>45246</xdr:rowOff>
    </xdr:from>
    <xdr:to>
      <xdr:col>34</xdr:col>
      <xdr:colOff>100009</xdr:colOff>
      <xdr:row>2</xdr:row>
      <xdr:rowOff>123825</xdr:rowOff>
    </xdr:to>
    <xdr:sp macro="" textlink="">
      <xdr:nvSpPr>
        <xdr:cNvPr id="4" name="Rectangle 3"/>
        <xdr:cNvSpPr/>
      </xdr:nvSpPr>
      <xdr:spPr>
        <a:xfrm>
          <a:off x="9334500" y="245271"/>
          <a:ext cx="2524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36</xdr:col>
      <xdr:colOff>78577</xdr:colOff>
      <xdr:row>0</xdr:row>
      <xdr:rowOff>76197</xdr:rowOff>
    </xdr:from>
    <xdr:to>
      <xdr:col>37</xdr:col>
      <xdr:colOff>28575</xdr:colOff>
      <xdr:row>0</xdr:row>
      <xdr:rowOff>190500</xdr:rowOff>
    </xdr:to>
    <xdr:sp macro="" textlink="">
      <xdr:nvSpPr>
        <xdr:cNvPr id="5" name="Rectangle 4"/>
        <xdr:cNvSpPr/>
      </xdr:nvSpPr>
      <xdr:spPr>
        <a:xfrm>
          <a:off x="10194127" y="76197"/>
          <a:ext cx="264323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33</xdr:col>
      <xdr:colOff>161925</xdr:colOff>
      <xdr:row>0</xdr:row>
      <xdr:rowOff>90486</xdr:rowOff>
    </xdr:from>
    <xdr:to>
      <xdr:col>34</xdr:col>
      <xdr:colOff>95249</xdr:colOff>
      <xdr:row>1</xdr:row>
      <xdr:rowOff>0</xdr:rowOff>
    </xdr:to>
    <xdr:sp macro="" textlink="">
      <xdr:nvSpPr>
        <xdr:cNvPr id="6" name="Rectangle 5"/>
        <xdr:cNvSpPr/>
      </xdr:nvSpPr>
      <xdr:spPr>
        <a:xfrm>
          <a:off x="9334500" y="90486"/>
          <a:ext cx="2476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36</xdr:col>
      <xdr:colOff>88104</xdr:colOff>
      <xdr:row>1</xdr:row>
      <xdr:rowOff>28572</xdr:rowOff>
    </xdr:from>
    <xdr:to>
      <xdr:col>37</xdr:col>
      <xdr:colOff>28573</xdr:colOff>
      <xdr:row>2</xdr:row>
      <xdr:rowOff>104775</xdr:rowOff>
    </xdr:to>
    <xdr:sp macro="" textlink="">
      <xdr:nvSpPr>
        <xdr:cNvPr id="7" name="Rectangle 6"/>
        <xdr:cNvSpPr/>
      </xdr:nvSpPr>
      <xdr:spPr>
        <a:xfrm>
          <a:off x="10203654" y="228597"/>
          <a:ext cx="254794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34</xdr:col>
      <xdr:colOff>33336</xdr:colOff>
      <xdr:row>0</xdr:row>
      <xdr:rowOff>185737</xdr:rowOff>
    </xdr:from>
    <xdr:ext cx="476247" cy="264560"/>
    <xdr:sp macro="" textlink="">
      <xdr:nvSpPr>
        <xdr:cNvPr id="8" name="ZoneTexte 7"/>
        <xdr:cNvSpPr txBox="1"/>
      </xdr:nvSpPr>
      <xdr:spPr>
        <a:xfrm>
          <a:off x="95202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34</xdr:col>
      <xdr:colOff>45241</xdr:colOff>
      <xdr:row>0</xdr:row>
      <xdr:rowOff>0</xdr:rowOff>
    </xdr:from>
    <xdr:ext cx="611983" cy="238126"/>
    <xdr:sp macro="" textlink="">
      <xdr:nvSpPr>
        <xdr:cNvPr id="9" name="ZoneTexte 8"/>
        <xdr:cNvSpPr txBox="1"/>
      </xdr:nvSpPr>
      <xdr:spPr>
        <a:xfrm>
          <a:off x="95321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36</xdr:col>
      <xdr:colOff>283367</xdr:colOff>
      <xdr:row>0</xdr:row>
      <xdr:rowOff>0</xdr:rowOff>
    </xdr:from>
    <xdr:ext cx="477567" cy="264560"/>
    <xdr:sp macro="" textlink="">
      <xdr:nvSpPr>
        <xdr:cNvPr id="10" name="ZoneTexte 9"/>
        <xdr:cNvSpPr txBox="1"/>
      </xdr:nvSpPr>
      <xdr:spPr>
        <a:xfrm>
          <a:off x="103989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36</xdr:col>
      <xdr:colOff>290511</xdr:colOff>
      <xdr:row>0</xdr:row>
      <xdr:rowOff>147637</xdr:rowOff>
    </xdr:from>
    <xdr:ext cx="387863" cy="264560"/>
    <xdr:sp macro="" textlink="">
      <xdr:nvSpPr>
        <xdr:cNvPr id="11" name="ZoneTexte 10"/>
        <xdr:cNvSpPr txBox="1"/>
      </xdr:nvSpPr>
      <xdr:spPr>
        <a:xfrm>
          <a:off x="104060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0</xdr:rowOff>
    </xdr:from>
    <xdr:to>
      <xdr:col>25</xdr:col>
      <xdr:colOff>133350</xdr:colOff>
      <xdr:row>30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32</xdr:row>
      <xdr:rowOff>0</xdr:rowOff>
    </xdr:from>
    <xdr:to>
      <xdr:col>25</xdr:col>
      <xdr:colOff>123825</xdr:colOff>
      <xdr:row>47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32</xdr:row>
      <xdr:rowOff>0</xdr:rowOff>
    </xdr:from>
    <xdr:to>
      <xdr:col>63</xdr:col>
      <xdr:colOff>257175</xdr:colOff>
      <xdr:row>47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48</xdr:row>
      <xdr:rowOff>209550</xdr:rowOff>
    </xdr:from>
    <xdr:to>
      <xdr:col>25</xdr:col>
      <xdr:colOff>104775</xdr:colOff>
      <xdr:row>64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48</xdr:row>
      <xdr:rowOff>200025</xdr:rowOff>
    </xdr:from>
    <xdr:to>
      <xdr:col>63</xdr:col>
      <xdr:colOff>247650</xdr:colOff>
      <xdr:row>64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66</xdr:row>
      <xdr:rowOff>19050</xdr:rowOff>
    </xdr:from>
    <xdr:to>
      <xdr:col>25</xdr:col>
      <xdr:colOff>95250</xdr:colOff>
      <xdr:row>81</xdr:row>
      <xdr:rowOff>161925</xdr:rowOff>
    </xdr:to>
    <xdr:graphicFrame macro="">
      <xdr:nvGraphicFramePr>
        <xdr:cNvPr id="7" name="GraphA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66</xdr:row>
      <xdr:rowOff>9525</xdr:rowOff>
    </xdr:from>
    <xdr:to>
      <xdr:col>63</xdr:col>
      <xdr:colOff>104775</xdr:colOff>
      <xdr:row>81</xdr:row>
      <xdr:rowOff>161925</xdr:rowOff>
    </xdr:to>
    <xdr:graphicFrame macro="">
      <xdr:nvGraphicFramePr>
        <xdr:cNvPr id="8" name="GraphB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219075</xdr:colOff>
      <xdr:row>83</xdr:row>
      <xdr:rowOff>19050</xdr:rowOff>
    </xdr:from>
    <xdr:to>
      <xdr:col>25</xdr:col>
      <xdr:colOff>85725</xdr:colOff>
      <xdr:row>98</xdr:row>
      <xdr:rowOff>161925</xdr:rowOff>
    </xdr:to>
    <xdr:graphicFrame macro="">
      <xdr:nvGraphicFramePr>
        <xdr:cNvPr id="9" name="GraphA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247650</xdr:colOff>
      <xdr:row>83</xdr:row>
      <xdr:rowOff>0</xdr:rowOff>
    </xdr:from>
    <xdr:to>
      <xdr:col>63</xdr:col>
      <xdr:colOff>85725</xdr:colOff>
      <xdr:row>98</xdr:row>
      <xdr:rowOff>152400</xdr:rowOff>
    </xdr:to>
    <xdr:graphicFrame macro="">
      <xdr:nvGraphicFramePr>
        <xdr:cNvPr id="10" name="GraphB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219075</xdr:colOff>
      <xdr:row>100</xdr:row>
      <xdr:rowOff>19050</xdr:rowOff>
    </xdr:from>
    <xdr:to>
      <xdr:col>25</xdr:col>
      <xdr:colOff>66675</xdr:colOff>
      <xdr:row>115</xdr:row>
      <xdr:rowOff>161925</xdr:rowOff>
    </xdr:to>
    <xdr:graphicFrame macro="">
      <xdr:nvGraphicFramePr>
        <xdr:cNvPr id="11" name="GraphA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247650</xdr:colOff>
      <xdr:row>100</xdr:row>
      <xdr:rowOff>0</xdr:rowOff>
    </xdr:from>
    <xdr:to>
      <xdr:col>64</xdr:col>
      <xdr:colOff>0</xdr:colOff>
      <xdr:row>115</xdr:row>
      <xdr:rowOff>152400</xdr:rowOff>
    </xdr:to>
    <xdr:graphicFrame macro="">
      <xdr:nvGraphicFramePr>
        <xdr:cNvPr id="12" name="GraphB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257175</xdr:colOff>
      <xdr:row>15</xdr:row>
      <xdr:rowOff>9525</xdr:rowOff>
    </xdr:from>
    <xdr:to>
      <xdr:col>64</xdr:col>
      <xdr:colOff>0</xdr:colOff>
      <xdr:row>30</xdr:row>
      <xdr:rowOff>133350</xdr:rowOff>
    </xdr:to>
    <xdr:graphicFrame macro="">
      <xdr:nvGraphicFramePr>
        <xdr:cNvPr id="13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14" name="Image 15" descr="lolgo.pn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11</xdr:row>
      <xdr:rowOff>0</xdr:rowOff>
    </xdr:to>
    <xdr:graphicFrame macro="">
      <xdr:nvGraphicFramePr>
        <xdr:cNvPr id="15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6" name="Rectangle 15"/>
        <xdr:cNvSpPr/>
      </xdr:nvSpPr>
      <xdr:spPr>
        <a:xfrm>
          <a:off x="1583055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7" name="Rectangle 16"/>
        <xdr:cNvSpPr/>
      </xdr:nvSpPr>
      <xdr:spPr>
        <a:xfrm>
          <a:off x="1661397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8" name="Rectangle 17"/>
        <xdr:cNvSpPr/>
      </xdr:nvSpPr>
      <xdr:spPr>
        <a:xfrm>
          <a:off x="1583055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9" name="Rectangle 18"/>
        <xdr:cNvSpPr/>
      </xdr:nvSpPr>
      <xdr:spPr>
        <a:xfrm>
          <a:off x="1662350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20" name="ZoneTexte 19"/>
        <xdr:cNvSpPr txBox="1"/>
      </xdr:nvSpPr>
      <xdr:spPr>
        <a:xfrm>
          <a:off x="1605438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21" name="ZoneTexte 20"/>
        <xdr:cNvSpPr txBox="1"/>
      </xdr:nvSpPr>
      <xdr:spPr>
        <a:xfrm>
          <a:off x="1606629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22" name="ZoneTexte 21"/>
        <xdr:cNvSpPr txBox="1"/>
      </xdr:nvSpPr>
      <xdr:spPr>
        <a:xfrm>
          <a:off x="1681876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23" name="ZoneTexte 22"/>
        <xdr:cNvSpPr txBox="1"/>
      </xdr:nvSpPr>
      <xdr:spPr>
        <a:xfrm>
          <a:off x="1682591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0</xdr:rowOff>
    </xdr:from>
    <xdr:to>
      <xdr:col>25</xdr:col>
      <xdr:colOff>133350</xdr:colOff>
      <xdr:row>28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30</xdr:row>
      <xdr:rowOff>0</xdr:rowOff>
    </xdr:from>
    <xdr:to>
      <xdr:col>25</xdr:col>
      <xdr:colOff>123825</xdr:colOff>
      <xdr:row>45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30</xdr:row>
      <xdr:rowOff>0</xdr:rowOff>
    </xdr:from>
    <xdr:to>
      <xdr:col>63</xdr:col>
      <xdr:colOff>257175</xdr:colOff>
      <xdr:row>45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46</xdr:row>
      <xdr:rowOff>209550</xdr:rowOff>
    </xdr:from>
    <xdr:to>
      <xdr:col>25</xdr:col>
      <xdr:colOff>104775</xdr:colOff>
      <xdr:row>62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46</xdr:row>
      <xdr:rowOff>200025</xdr:rowOff>
    </xdr:from>
    <xdr:to>
      <xdr:col>63</xdr:col>
      <xdr:colOff>247650</xdr:colOff>
      <xdr:row>62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64</xdr:row>
      <xdr:rowOff>19050</xdr:rowOff>
    </xdr:from>
    <xdr:to>
      <xdr:col>25</xdr:col>
      <xdr:colOff>95250</xdr:colOff>
      <xdr:row>79</xdr:row>
      <xdr:rowOff>161925</xdr:rowOff>
    </xdr:to>
    <xdr:graphicFrame macro="">
      <xdr:nvGraphicFramePr>
        <xdr:cNvPr id="7" name="GraphA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64</xdr:row>
      <xdr:rowOff>9525</xdr:rowOff>
    </xdr:from>
    <xdr:to>
      <xdr:col>63</xdr:col>
      <xdr:colOff>104775</xdr:colOff>
      <xdr:row>79</xdr:row>
      <xdr:rowOff>161925</xdr:rowOff>
    </xdr:to>
    <xdr:graphicFrame macro="">
      <xdr:nvGraphicFramePr>
        <xdr:cNvPr id="8" name="GraphB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257175</xdr:colOff>
      <xdr:row>13</xdr:row>
      <xdr:rowOff>9525</xdr:rowOff>
    </xdr:from>
    <xdr:to>
      <xdr:col>64</xdr:col>
      <xdr:colOff>0</xdr:colOff>
      <xdr:row>28</xdr:row>
      <xdr:rowOff>133350</xdr:rowOff>
    </xdr:to>
    <xdr:graphicFrame macro="">
      <xdr:nvGraphicFramePr>
        <xdr:cNvPr id="9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10" name="Image 15" descr="lolgo.pn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9</xdr:row>
      <xdr:rowOff>0</xdr:rowOff>
    </xdr:to>
    <xdr:graphicFrame macro="">
      <xdr:nvGraphicFramePr>
        <xdr:cNvPr id="11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2" name="Rectangle 11"/>
        <xdr:cNvSpPr/>
      </xdr:nvSpPr>
      <xdr:spPr>
        <a:xfrm>
          <a:off x="15668625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3" name="Rectangle 12"/>
        <xdr:cNvSpPr/>
      </xdr:nvSpPr>
      <xdr:spPr>
        <a:xfrm>
          <a:off x="16452052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4" name="Rectangle 13"/>
        <xdr:cNvSpPr/>
      </xdr:nvSpPr>
      <xdr:spPr>
        <a:xfrm>
          <a:off x="15668625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5" name="Rectangle 14"/>
        <xdr:cNvSpPr/>
      </xdr:nvSpPr>
      <xdr:spPr>
        <a:xfrm>
          <a:off x="16461579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6" name="ZoneTexte 15"/>
        <xdr:cNvSpPr txBox="1"/>
      </xdr:nvSpPr>
      <xdr:spPr>
        <a:xfrm>
          <a:off x="15892461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7" name="ZoneTexte 16"/>
        <xdr:cNvSpPr txBox="1"/>
      </xdr:nvSpPr>
      <xdr:spPr>
        <a:xfrm>
          <a:off x="15904366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8" name="ZoneTexte 17"/>
        <xdr:cNvSpPr txBox="1"/>
      </xdr:nvSpPr>
      <xdr:spPr>
        <a:xfrm>
          <a:off x="16656842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9" name="ZoneTexte 18"/>
        <xdr:cNvSpPr txBox="1"/>
      </xdr:nvSpPr>
      <xdr:spPr>
        <a:xfrm>
          <a:off x="16663986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638300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716642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638300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717595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6068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6187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73712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73783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0</xdr:rowOff>
    </xdr:from>
    <xdr:to>
      <xdr:col>25</xdr:col>
      <xdr:colOff>133350</xdr:colOff>
      <xdr:row>26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28</xdr:row>
      <xdr:rowOff>0</xdr:rowOff>
    </xdr:from>
    <xdr:to>
      <xdr:col>25</xdr:col>
      <xdr:colOff>123825</xdr:colOff>
      <xdr:row>43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28</xdr:row>
      <xdr:rowOff>0</xdr:rowOff>
    </xdr:from>
    <xdr:to>
      <xdr:col>63</xdr:col>
      <xdr:colOff>257175</xdr:colOff>
      <xdr:row>43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11</xdr:row>
      <xdr:rowOff>9525</xdr:rowOff>
    </xdr:from>
    <xdr:to>
      <xdr:col>64</xdr:col>
      <xdr:colOff>0</xdr:colOff>
      <xdr:row>26</xdr:row>
      <xdr:rowOff>133350</xdr:rowOff>
    </xdr:to>
    <xdr:graphicFrame macro="">
      <xdr:nvGraphicFramePr>
        <xdr:cNvPr id="5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6" name="Image 15" descr="lolgo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7</xdr:row>
      <xdr:rowOff>0</xdr:rowOff>
    </xdr:to>
    <xdr:graphicFrame macro="">
      <xdr:nvGraphicFramePr>
        <xdr:cNvPr id="7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8" name="Rectangle 7"/>
        <xdr:cNvSpPr/>
      </xdr:nvSpPr>
      <xdr:spPr>
        <a:xfrm>
          <a:off x="15668625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9" name="Rectangle 8"/>
        <xdr:cNvSpPr/>
      </xdr:nvSpPr>
      <xdr:spPr>
        <a:xfrm>
          <a:off x="16452052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0" name="Rectangle 9"/>
        <xdr:cNvSpPr/>
      </xdr:nvSpPr>
      <xdr:spPr>
        <a:xfrm>
          <a:off x="15668625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1" name="Rectangle 10"/>
        <xdr:cNvSpPr/>
      </xdr:nvSpPr>
      <xdr:spPr>
        <a:xfrm>
          <a:off x="16461579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2" name="ZoneTexte 11"/>
        <xdr:cNvSpPr txBox="1"/>
      </xdr:nvSpPr>
      <xdr:spPr>
        <a:xfrm>
          <a:off x="15892461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3" name="ZoneTexte 12"/>
        <xdr:cNvSpPr txBox="1"/>
      </xdr:nvSpPr>
      <xdr:spPr>
        <a:xfrm>
          <a:off x="15904366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4" name="ZoneTexte 13"/>
        <xdr:cNvSpPr txBox="1"/>
      </xdr:nvSpPr>
      <xdr:spPr>
        <a:xfrm>
          <a:off x="16656842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5" name="ZoneTexte 14"/>
        <xdr:cNvSpPr txBox="1"/>
      </xdr:nvSpPr>
      <xdr:spPr>
        <a:xfrm>
          <a:off x="16663986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594485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672827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594485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673780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16868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18059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693306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694021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588770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667112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588770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668065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1115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1234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68759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68830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PLOIE%20TRS/TR_FROM_MYPER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-SABC"/>
      <sheetName val="HP_DATA"/>
      <sheetName val="G_DATA"/>
      <sheetName val="CONFIG"/>
      <sheetName val="HP-SABC"/>
      <sheetName val="YAOUNDE"/>
      <sheetName val="KOUMASSI"/>
      <sheetName val="NDOKOTI"/>
      <sheetName val="BAFOUSSAM"/>
      <sheetName val="GAROUA"/>
      <sheetName val="SEMC"/>
      <sheetName val="USINE"/>
      <sheetName val="DATA"/>
      <sheetName val="Error"/>
    </sheetNames>
    <sheetDataSet>
      <sheetData sheetId="0">
        <row r="5">
          <cell r="AH5">
            <v>0.50395555555555549</v>
          </cell>
        </row>
      </sheetData>
      <sheetData sheetId="1"/>
      <sheetData sheetId="2">
        <row r="5">
          <cell r="A5" t="str">
            <v>Panne convoyeurs bouteilles</v>
          </cell>
          <cell r="B5" t="str">
            <v>Panne convoyeurs casiers</v>
          </cell>
          <cell r="C5" t="str">
            <v>Panne laveuse bouteilles</v>
          </cell>
          <cell r="D5" t="str">
            <v>Manque emballages</v>
          </cell>
          <cell r="E5" t="str">
            <v>Temps non justifié</v>
          </cell>
          <cell r="CW5" t="str">
            <v>Panne étiqueteuse</v>
          </cell>
          <cell r="CX5" t="str">
            <v>Manque électricité</v>
          </cell>
          <cell r="CY5" t="str">
            <v>Panne convoyeurs bouteilles</v>
          </cell>
          <cell r="CZ5" t="str">
            <v>Panne paletiseur</v>
          </cell>
          <cell r="DA5" t="str">
            <v>Panne convoyeurs casiers</v>
          </cell>
          <cell r="DB5" t="str">
            <v>Panne soutireuse</v>
          </cell>
          <cell r="DC5" t="str">
            <v>Panne décaisseuse</v>
          </cell>
          <cell r="DD5" t="str">
            <v>Panne pasto</v>
          </cell>
          <cell r="DE5" t="str">
            <v>Panne laveuse bouteilles</v>
          </cell>
          <cell r="DF5" t="str">
            <v>Panne encaisseuse</v>
          </cell>
          <cell r="DG5" t="str">
            <v>Manque bière</v>
          </cell>
          <cell r="DH5" t="str">
            <v>Panne inspection casiers pleins</v>
          </cell>
          <cell r="DI5" t="str">
            <v>Manque emballages</v>
          </cell>
          <cell r="DJ5" t="str">
            <v>Panne inspection bout. vides</v>
          </cell>
          <cell r="DK5" t="str">
            <v>Temps non justifié</v>
          </cell>
        </row>
        <row r="6">
          <cell r="A6">
            <v>0.58330000000000004</v>
          </cell>
          <cell r="B6">
            <v>0.33329999999999999</v>
          </cell>
          <cell r="C6">
            <v>0.25</v>
          </cell>
          <cell r="D6">
            <v>0.2167</v>
          </cell>
          <cell r="E6">
            <v>6.6333333333332689E-3</v>
          </cell>
          <cell r="CW6">
            <v>2.4500000000000002</v>
          </cell>
          <cell r="CX6">
            <v>2</v>
          </cell>
          <cell r="CY6">
            <v>1.8332999999999999</v>
          </cell>
          <cell r="CZ6">
            <v>1.5166999999999999</v>
          </cell>
          <cell r="DA6">
            <v>1.3332999999999999</v>
          </cell>
          <cell r="DB6">
            <v>1.2666999999999999</v>
          </cell>
          <cell r="DC6">
            <v>1.25</v>
          </cell>
          <cell r="DD6">
            <v>1.25</v>
          </cell>
          <cell r="DE6">
            <v>1</v>
          </cell>
          <cell r="DF6">
            <v>0.51670000000000005</v>
          </cell>
          <cell r="DG6">
            <v>0.5</v>
          </cell>
          <cell r="DH6">
            <v>0.25</v>
          </cell>
          <cell r="DI6">
            <v>0.2167</v>
          </cell>
          <cell r="DJ6">
            <v>0.15</v>
          </cell>
          <cell r="DK6">
            <v>1.5200000000000102E-2</v>
          </cell>
        </row>
        <row r="7">
          <cell r="A7" t="str">
            <v>Bourrage aval</v>
          </cell>
          <cell r="B7" t="str">
            <v>Panne laveuse bouteilles</v>
          </cell>
          <cell r="C7" t="str">
            <v>Manque électricité</v>
          </cell>
          <cell r="D7" t="str">
            <v>Manque bouteilles amont</v>
          </cell>
          <cell r="E7" t="str">
            <v>Panne convoyeurs bouteilles</v>
          </cell>
          <cell r="F7" t="str">
            <v>Panne inspection bout. vides</v>
          </cell>
          <cell r="G7" t="str">
            <v>Panne soutireuse</v>
          </cell>
          <cell r="H7" t="str">
            <v>Non-Qualité</v>
          </cell>
          <cell r="I7" t="str">
            <v>Temps non justifié</v>
          </cell>
          <cell r="CW7" t="str">
            <v>Panne laveuse bouteilles</v>
          </cell>
          <cell r="CX7" t="str">
            <v>Bourrage aval</v>
          </cell>
          <cell r="CY7" t="str">
            <v>Panne étiqueteuse</v>
          </cell>
          <cell r="CZ7" t="str">
            <v>Manque électricité</v>
          </cell>
          <cell r="DA7" t="str">
            <v>Panne soutireuse</v>
          </cell>
          <cell r="DB7" t="str">
            <v>Manque bouteilles amont</v>
          </cell>
          <cell r="DC7" t="str">
            <v>Manque vapeur</v>
          </cell>
          <cell r="DD7" t="str">
            <v>Manque bière</v>
          </cell>
          <cell r="DE7" t="str">
            <v>Panne convoyeurs bouteilles</v>
          </cell>
          <cell r="DF7" t="str">
            <v>Panne inspection bout. vides</v>
          </cell>
          <cell r="DG7" t="str">
            <v>Panne convoyeurs casiers</v>
          </cell>
          <cell r="DH7" t="str">
            <v>Non-Qualité</v>
          </cell>
          <cell r="DI7" t="str">
            <v>Temps non justifié</v>
          </cell>
        </row>
        <row r="8">
          <cell r="A8">
            <v>1.5</v>
          </cell>
          <cell r="B8">
            <v>1</v>
          </cell>
          <cell r="C8">
            <v>0.98329999999999995</v>
          </cell>
          <cell r="D8">
            <v>0.73329999999999995</v>
          </cell>
          <cell r="E8">
            <v>0.5</v>
          </cell>
          <cell r="F8">
            <v>0.41670000000000001</v>
          </cell>
          <cell r="G8">
            <v>0.1333</v>
          </cell>
          <cell r="H8">
            <v>3.3300000000000003E-2</v>
          </cell>
          <cell r="I8">
            <v>3.055555555555145E-3</v>
          </cell>
          <cell r="CW8">
            <v>5.8167</v>
          </cell>
          <cell r="CX8">
            <v>2</v>
          </cell>
          <cell r="CY8">
            <v>1.75</v>
          </cell>
          <cell r="CZ8">
            <v>1.7333000000000001</v>
          </cell>
          <cell r="DA8">
            <v>1.55</v>
          </cell>
          <cell r="DB8">
            <v>1.3667</v>
          </cell>
          <cell r="DC8">
            <v>1.3332999999999999</v>
          </cell>
          <cell r="DD8">
            <v>1</v>
          </cell>
          <cell r="DE8">
            <v>0.91669999999999996</v>
          </cell>
          <cell r="DF8">
            <v>0.41670000000000001</v>
          </cell>
          <cell r="DG8">
            <v>0.25</v>
          </cell>
          <cell r="DH8">
            <v>8.3299999999999999E-2</v>
          </cell>
          <cell r="DI8">
            <v>0</v>
          </cell>
        </row>
        <row r="9">
          <cell r="A9" t="str">
            <v>Manque électricité</v>
          </cell>
          <cell r="B9" t="str">
            <v>Prélèvement labo</v>
          </cell>
          <cell r="C9" t="str">
            <v>Non-Qualité</v>
          </cell>
          <cell r="D9" t="str">
            <v>Panne soutireuse</v>
          </cell>
          <cell r="E9" t="str">
            <v>Bourrage aval</v>
          </cell>
          <cell r="F9" t="str">
            <v>Temps non justifié</v>
          </cell>
          <cell r="CW9" t="str">
            <v>Panne souffleuse</v>
          </cell>
          <cell r="CX9" t="str">
            <v>Panne soutireuse</v>
          </cell>
          <cell r="CY9" t="str">
            <v>Manque électricité</v>
          </cell>
          <cell r="CZ9" t="str">
            <v>Panne étiqueteuse</v>
          </cell>
          <cell r="DA9" t="str">
            <v>Prélèvement labo</v>
          </cell>
          <cell r="DB9" t="str">
            <v>Panne bouchonneuse</v>
          </cell>
          <cell r="DC9" t="str">
            <v>Autres arrêts internes</v>
          </cell>
          <cell r="DD9" t="str">
            <v>Bourrage aval</v>
          </cell>
          <cell r="DE9" t="str">
            <v>Non-Qualité</v>
          </cell>
          <cell r="DF9" t="str">
            <v>Manque bouteilles amont</v>
          </cell>
          <cell r="DG9" t="str">
            <v>Panne dateuse</v>
          </cell>
          <cell r="DH9" t="str">
            <v>Temps non justifié</v>
          </cell>
        </row>
        <row r="10">
          <cell r="A10">
            <v>0.25</v>
          </cell>
          <cell r="B10">
            <v>8.3299999999999999E-2</v>
          </cell>
          <cell r="C10">
            <v>6.6699999999999995E-2</v>
          </cell>
          <cell r="D10">
            <v>3.3300000000000003E-2</v>
          </cell>
          <cell r="E10">
            <v>1.67E-2</v>
          </cell>
          <cell r="F10">
            <v>0</v>
          </cell>
          <cell r="CW10">
            <v>2.8332999999999999</v>
          </cell>
          <cell r="CX10">
            <v>2</v>
          </cell>
          <cell r="CY10">
            <v>1</v>
          </cell>
          <cell r="CZ10">
            <v>1</v>
          </cell>
          <cell r="DA10">
            <v>0.75</v>
          </cell>
          <cell r="DB10">
            <v>0.25</v>
          </cell>
          <cell r="DC10">
            <v>0.25</v>
          </cell>
          <cell r="DD10">
            <v>0.2167</v>
          </cell>
          <cell r="DE10">
            <v>0.2</v>
          </cell>
          <cell r="DF10">
            <v>0.16669999999999999</v>
          </cell>
          <cell r="DG10">
            <v>0.16669999999999999</v>
          </cell>
          <cell r="DH10">
            <v>0</v>
          </cell>
        </row>
        <row r="11">
          <cell r="A11" t="str">
            <v>Panne soutireuse</v>
          </cell>
          <cell r="B11" t="str">
            <v>Ecart au std sur chgt produit</v>
          </cell>
          <cell r="C11" t="str">
            <v>Panne laveuse bouteilles</v>
          </cell>
          <cell r="D11" t="str">
            <v>Bourrage aval</v>
          </cell>
          <cell r="E11" t="str">
            <v>Panne inspection bout. vides</v>
          </cell>
          <cell r="F11" t="str">
            <v>Manque électricité</v>
          </cell>
          <cell r="G11" t="str">
            <v>Panne étiqueteuse</v>
          </cell>
          <cell r="H11" t="str">
            <v>Manque bouteilles amont</v>
          </cell>
          <cell r="I11" t="str">
            <v>Panne convoyeurs bouteilles</v>
          </cell>
          <cell r="J11" t="str">
            <v>Temps non justifié</v>
          </cell>
          <cell r="CW11" t="str">
            <v>Panne soutireuse</v>
          </cell>
          <cell r="CX11" t="str">
            <v>Bourrage aval</v>
          </cell>
          <cell r="CY11" t="str">
            <v>Ecart au std sur chgt produit</v>
          </cell>
          <cell r="CZ11" t="str">
            <v>Panne laveuse bouteilles</v>
          </cell>
          <cell r="DA11" t="str">
            <v>Manque électricité</v>
          </cell>
          <cell r="DB11" t="str">
            <v>Panne étiqueteuse</v>
          </cell>
          <cell r="DC11" t="str">
            <v>Panne inspection bout. vides</v>
          </cell>
          <cell r="DD11" t="str">
            <v>Manque vapeur</v>
          </cell>
          <cell r="DE11" t="str">
            <v>Panne convoyeurs bouteilles</v>
          </cell>
          <cell r="DF11" t="str">
            <v>Panne paletiseur</v>
          </cell>
          <cell r="DG11" t="str">
            <v>Panne dateuse</v>
          </cell>
          <cell r="DH11" t="str">
            <v>Panne encaisseuse</v>
          </cell>
          <cell r="DI11" t="str">
            <v>Manque emballages</v>
          </cell>
          <cell r="DJ11" t="str">
            <v>Manque bouteilles amont</v>
          </cell>
          <cell r="DK11" t="str">
            <v>Temps non justifié</v>
          </cell>
        </row>
        <row r="12">
          <cell r="A12">
            <v>3.25</v>
          </cell>
          <cell r="B12">
            <v>2.8332999999999999</v>
          </cell>
          <cell r="C12">
            <v>1.8332999999999999</v>
          </cell>
          <cell r="D12">
            <v>0.98329999999999995</v>
          </cell>
          <cell r="E12">
            <v>0.33329999999999999</v>
          </cell>
          <cell r="F12">
            <v>0.25</v>
          </cell>
          <cell r="G12">
            <v>0.23330000000000001</v>
          </cell>
          <cell r="H12">
            <v>0.16669999999999999</v>
          </cell>
          <cell r="I12">
            <v>0.16669999999999999</v>
          </cell>
          <cell r="J12">
            <v>1.6666666666667496E-2</v>
          </cell>
          <cell r="CW12">
            <v>3.25</v>
          </cell>
          <cell r="CX12">
            <v>3.2166999999999999</v>
          </cell>
          <cell r="CY12">
            <v>2.8332999999999999</v>
          </cell>
          <cell r="CZ12">
            <v>2.3332999999999999</v>
          </cell>
          <cell r="DA12">
            <v>1.5832999999999999</v>
          </cell>
          <cell r="DB12">
            <v>1.4333</v>
          </cell>
          <cell r="DC12">
            <v>0.91669999999999996</v>
          </cell>
          <cell r="DD12">
            <v>0.66669999999999996</v>
          </cell>
          <cell r="DE12">
            <v>0.41670000000000001</v>
          </cell>
          <cell r="DF12">
            <v>0.41670000000000001</v>
          </cell>
          <cell r="DG12">
            <v>0.25</v>
          </cell>
          <cell r="DH12">
            <v>0.25</v>
          </cell>
          <cell r="DI12">
            <v>0.16669999999999999</v>
          </cell>
          <cell r="DJ12">
            <v>0.16669999999999999</v>
          </cell>
          <cell r="DK12">
            <v>3.7366666666677872E-2</v>
          </cell>
        </row>
        <row r="13">
          <cell r="A13" t="str">
            <v>Panne décaisseuse</v>
          </cell>
          <cell r="B13" t="str">
            <v>Panne inspection bout. vides</v>
          </cell>
          <cell r="C13" t="str">
            <v>Panne encaisseuse</v>
          </cell>
          <cell r="D13" t="str">
            <v>Panne paletiseur</v>
          </cell>
          <cell r="E13" t="str">
            <v>Panne dépaletiseur</v>
          </cell>
          <cell r="F13" t="str">
            <v>Panne soutireuse</v>
          </cell>
          <cell r="G13" t="str">
            <v>Absence cariste</v>
          </cell>
          <cell r="H13" t="str">
            <v>Mauvaise qualité emballages</v>
          </cell>
          <cell r="I13" t="str">
            <v>Panne mixer</v>
          </cell>
          <cell r="J13" t="str">
            <v>Bourrage aval</v>
          </cell>
          <cell r="K13" t="str">
            <v>Temps non justifié</v>
          </cell>
          <cell r="CW13" t="str">
            <v>Panne soutireuse</v>
          </cell>
          <cell r="CX13" t="str">
            <v>Panne inspection bout. vides</v>
          </cell>
          <cell r="CY13" t="str">
            <v>Manque bouteilles amont</v>
          </cell>
          <cell r="CZ13" t="str">
            <v>Panne décaisseuse</v>
          </cell>
          <cell r="DA13" t="str">
            <v>Panne paletiseur</v>
          </cell>
          <cell r="DB13" t="str">
            <v>Panne dépaletiseur</v>
          </cell>
          <cell r="DC13" t="str">
            <v>Ecart au std sur chgt produit</v>
          </cell>
          <cell r="DD13" t="str">
            <v>Panne encaisseuse</v>
          </cell>
          <cell r="DE13" t="str">
            <v>Bourrage aval</v>
          </cell>
          <cell r="DF13" t="str">
            <v>Panne laveuse bouteilles</v>
          </cell>
          <cell r="DG13" t="str">
            <v>Panne mixer</v>
          </cell>
          <cell r="DH13" t="str">
            <v>Panne convoyeurs casiers</v>
          </cell>
          <cell r="DI13" t="str">
            <v>Mauvaise qualité emballages</v>
          </cell>
          <cell r="DJ13" t="str">
            <v>Absence cariste</v>
          </cell>
          <cell r="DK13" t="str">
            <v>Non-Qualité</v>
          </cell>
          <cell r="DL13" t="str">
            <v>Panne inspection bout. pleines</v>
          </cell>
          <cell r="DM13" t="str">
            <v>Temps non justifié</v>
          </cell>
        </row>
        <row r="14">
          <cell r="A14">
            <v>2.6667000000000001</v>
          </cell>
          <cell r="B14">
            <v>1.8332999999999999</v>
          </cell>
          <cell r="C14">
            <v>1.3332999999999999</v>
          </cell>
          <cell r="D14">
            <v>0.66669999999999996</v>
          </cell>
          <cell r="E14">
            <v>0.41670000000000001</v>
          </cell>
          <cell r="F14">
            <v>0.41670000000000001</v>
          </cell>
          <cell r="G14">
            <v>0.33329999999999999</v>
          </cell>
          <cell r="H14">
            <v>0.33329999999999999</v>
          </cell>
          <cell r="I14">
            <v>0.16669999999999999</v>
          </cell>
          <cell r="J14">
            <v>0.16669999999999999</v>
          </cell>
          <cell r="K14">
            <v>0</v>
          </cell>
          <cell r="CW14">
            <v>4.2167000000000003</v>
          </cell>
          <cell r="CX14">
            <v>3.5</v>
          </cell>
          <cell r="CY14">
            <v>3.15</v>
          </cell>
          <cell r="CZ14">
            <v>2.6667000000000001</v>
          </cell>
          <cell r="DA14">
            <v>2.1667000000000001</v>
          </cell>
          <cell r="DB14">
            <v>2.0832999999999999</v>
          </cell>
          <cell r="DC14">
            <v>2</v>
          </cell>
          <cell r="DD14">
            <v>1.3332999999999999</v>
          </cell>
          <cell r="DE14">
            <v>0.61670000000000003</v>
          </cell>
          <cell r="DF14">
            <v>0.41670000000000001</v>
          </cell>
          <cell r="DG14">
            <v>0.33329999999999999</v>
          </cell>
          <cell r="DH14">
            <v>0.33329999999999999</v>
          </cell>
          <cell r="DI14">
            <v>0.33329999999999999</v>
          </cell>
          <cell r="DJ14">
            <v>0.33329999999999999</v>
          </cell>
          <cell r="DK14">
            <v>0.26669999999999999</v>
          </cell>
          <cell r="DL14">
            <v>0.15</v>
          </cell>
          <cell r="DM14">
            <v>0</v>
          </cell>
        </row>
        <row r="15">
          <cell r="B15" t="str">
            <v>Temps non justifié</v>
          </cell>
          <cell r="CW15" t="str">
            <v>Panne souffleuse</v>
          </cell>
          <cell r="CX15" t="str">
            <v>Panne fardeleuse</v>
          </cell>
          <cell r="CY15" t="str">
            <v>Panne paletiseur</v>
          </cell>
          <cell r="CZ15" t="str">
            <v>Manque électricité</v>
          </cell>
          <cell r="DA15" t="str">
            <v>Manque froid</v>
          </cell>
          <cell r="DB15" t="str">
            <v>Panne mixer</v>
          </cell>
          <cell r="DC15" t="str">
            <v>Mise en quarantaine</v>
          </cell>
          <cell r="DD15" t="str">
            <v>Panne étiqueteuse</v>
          </cell>
          <cell r="DE15" t="str">
            <v>Manque bouteilles amont</v>
          </cell>
          <cell r="DF15" t="str">
            <v>Panne soutireuse</v>
          </cell>
          <cell r="DG15" t="str">
            <v>Prélèvement labo</v>
          </cell>
          <cell r="DH15" t="str">
            <v>Non-Qualité</v>
          </cell>
          <cell r="DI15" t="str">
            <v>Temps non justifié</v>
          </cell>
        </row>
        <row r="16">
          <cell r="A16">
            <v>0</v>
          </cell>
          <cell r="B16">
            <v>0</v>
          </cell>
          <cell r="CW16">
            <v>1.25</v>
          </cell>
          <cell r="CX16">
            <v>0.91669999999999996</v>
          </cell>
          <cell r="CY16">
            <v>0.83330000000000004</v>
          </cell>
          <cell r="CZ16">
            <v>0.66669999999999996</v>
          </cell>
          <cell r="DA16">
            <v>0.33329999999999999</v>
          </cell>
          <cell r="DB16">
            <v>0.25</v>
          </cell>
          <cell r="DC16">
            <v>0.16669999999999999</v>
          </cell>
          <cell r="DD16">
            <v>0.16669999999999999</v>
          </cell>
          <cell r="DE16">
            <v>8.3299999999999999E-2</v>
          </cell>
          <cell r="DF16">
            <v>8.3299999999999999E-2</v>
          </cell>
          <cell r="DG16">
            <v>8.3299999999999999E-2</v>
          </cell>
          <cell r="DH16">
            <v>0.05</v>
          </cell>
          <cell r="DI16">
            <v>0.18632857142857162</v>
          </cell>
        </row>
        <row r="17">
          <cell r="A17" t="str">
            <v>Manque eau</v>
          </cell>
          <cell r="B17" t="str">
            <v>Panne fardeleuse</v>
          </cell>
          <cell r="C17" t="str">
            <v>Temps non justifié</v>
          </cell>
          <cell r="CW17" t="str">
            <v>Manque eau</v>
          </cell>
          <cell r="CX17" t="str">
            <v>Panne mixer</v>
          </cell>
          <cell r="CY17" t="str">
            <v>Panne souffleuse</v>
          </cell>
          <cell r="CZ17" t="str">
            <v>Manque air</v>
          </cell>
          <cell r="DA17" t="str">
            <v>Panne fardeleuse</v>
          </cell>
          <cell r="DB17" t="str">
            <v>Panne convoyeurs bouteilles</v>
          </cell>
          <cell r="DC17" t="str">
            <v>Temps non justifié</v>
          </cell>
        </row>
        <row r="18">
          <cell r="A18">
            <v>4.4000000000000004</v>
          </cell>
          <cell r="B18">
            <v>0.5</v>
          </cell>
          <cell r="C18">
            <v>0</v>
          </cell>
          <cell r="CW18">
            <v>5.65</v>
          </cell>
          <cell r="CX18">
            <v>4.5</v>
          </cell>
          <cell r="CY18">
            <v>3.4832999999999998</v>
          </cell>
          <cell r="CZ18">
            <v>0.7</v>
          </cell>
          <cell r="DA18">
            <v>0.5</v>
          </cell>
          <cell r="DB18">
            <v>0.5</v>
          </cell>
          <cell r="DC18">
            <v>8.6999999999992639E-3</v>
          </cell>
        </row>
        <row r="19">
          <cell r="A19" t="str">
            <v>Panne laveuse bouteilles</v>
          </cell>
          <cell r="B19" t="str">
            <v>Panne soutireuse</v>
          </cell>
          <cell r="C19" t="str">
            <v>Panne convoyeurs casiers</v>
          </cell>
          <cell r="D19" t="str">
            <v>Mauvais tri emballages</v>
          </cell>
          <cell r="E19" t="str">
            <v>Manque eau</v>
          </cell>
          <cell r="F19" t="str">
            <v>Manque bière</v>
          </cell>
          <cell r="G19" t="str">
            <v>Panne dépaletiseur</v>
          </cell>
          <cell r="H19" t="str">
            <v>Non-Qualité</v>
          </cell>
          <cell r="I19" t="str">
            <v>Manque bouteilles amont</v>
          </cell>
          <cell r="J19" t="str">
            <v>Temps non justifié</v>
          </cell>
          <cell r="CW19" t="str">
            <v>Manque bière</v>
          </cell>
          <cell r="CX19" t="str">
            <v>Panne laveuse bouteilles</v>
          </cell>
          <cell r="CY19" t="str">
            <v>Panne mixer</v>
          </cell>
          <cell r="CZ19" t="str">
            <v>Panne soutireuse</v>
          </cell>
          <cell r="DA19" t="str">
            <v>Panne encaisseuse</v>
          </cell>
          <cell r="DB19" t="str">
            <v>Panne convoyeurs bouteilles</v>
          </cell>
          <cell r="DC19" t="str">
            <v>Panne pasto</v>
          </cell>
          <cell r="DD19" t="str">
            <v>Manque bouteilles amont</v>
          </cell>
          <cell r="DE19" t="str">
            <v>Panne convoyeurs casiers</v>
          </cell>
          <cell r="DF19" t="str">
            <v>Manque eau</v>
          </cell>
          <cell r="DG19" t="str">
            <v>Mauvais tri emballages</v>
          </cell>
          <cell r="DH19" t="str">
            <v>Panne dépaletiseur</v>
          </cell>
          <cell r="DI19" t="str">
            <v>Panne décaisseuse</v>
          </cell>
          <cell r="DJ19" t="str">
            <v>Non-Qualité</v>
          </cell>
          <cell r="DK19" t="str">
            <v>Temps non justifié</v>
          </cell>
        </row>
        <row r="20">
          <cell r="A20">
            <v>1.8833</v>
          </cell>
          <cell r="B20">
            <v>1.5</v>
          </cell>
          <cell r="C20">
            <v>0.83330000000000004</v>
          </cell>
          <cell r="D20">
            <v>0.58330000000000004</v>
          </cell>
          <cell r="E20">
            <v>0.51670000000000005</v>
          </cell>
          <cell r="F20">
            <v>0.5</v>
          </cell>
          <cell r="G20">
            <v>0.25</v>
          </cell>
          <cell r="H20">
            <v>0.1</v>
          </cell>
          <cell r="I20">
            <v>8.3299999999999999E-2</v>
          </cell>
          <cell r="J20">
            <v>0</v>
          </cell>
          <cell r="CW20">
            <v>5</v>
          </cell>
          <cell r="CX20">
            <v>4.05</v>
          </cell>
          <cell r="CY20">
            <v>3.3332999999999999</v>
          </cell>
          <cell r="CZ20">
            <v>2.2166999999999999</v>
          </cell>
          <cell r="DA20">
            <v>1.8332999999999999</v>
          </cell>
          <cell r="DB20">
            <v>1.75</v>
          </cell>
          <cell r="DC20">
            <v>1.5</v>
          </cell>
          <cell r="DD20">
            <v>1</v>
          </cell>
          <cell r="DE20">
            <v>1</v>
          </cell>
          <cell r="DF20">
            <v>0.85</v>
          </cell>
          <cell r="DG20">
            <v>0.58330000000000004</v>
          </cell>
          <cell r="DH20">
            <v>0.5</v>
          </cell>
          <cell r="DI20">
            <v>0.33329999999999999</v>
          </cell>
          <cell r="DJ20">
            <v>0.2167</v>
          </cell>
          <cell r="DK20">
            <v>5.3437037037035395E-2</v>
          </cell>
        </row>
        <row r="21">
          <cell r="A21" t="str">
            <v>Manque eau</v>
          </cell>
          <cell r="B21" t="str">
            <v>Panne laveuse bouteilles</v>
          </cell>
          <cell r="C21" t="str">
            <v>Panne convoyeurs casiers</v>
          </cell>
          <cell r="D21" t="str">
            <v>Panne paletiseur</v>
          </cell>
          <cell r="E21" t="str">
            <v>Panne encaisseuse</v>
          </cell>
          <cell r="F21" t="str">
            <v>Bourrage aval</v>
          </cell>
          <cell r="G21" t="str">
            <v>Prélèvement labo</v>
          </cell>
          <cell r="H21" t="str">
            <v>Panne décaisseuse</v>
          </cell>
          <cell r="I21" t="str">
            <v>Panne inspection casiers pleins</v>
          </cell>
          <cell r="J21" t="str">
            <v>Mauvais tri emballages</v>
          </cell>
          <cell r="K21" t="str">
            <v>Manque bouteilles amont</v>
          </cell>
          <cell r="L21" t="str">
            <v>Panne convoyeurs bouteilles</v>
          </cell>
          <cell r="M21" t="str">
            <v>Non-Qualité</v>
          </cell>
          <cell r="N21" t="str">
            <v>Temps non justifié</v>
          </cell>
          <cell r="CW21" t="str">
            <v>Manque eau</v>
          </cell>
          <cell r="CX21" t="str">
            <v>Panne convoyeurs casiers</v>
          </cell>
          <cell r="CY21" t="str">
            <v>Panne laveuse bouteilles</v>
          </cell>
          <cell r="CZ21" t="str">
            <v>Panne décaisseuse</v>
          </cell>
          <cell r="DA21" t="str">
            <v>Manque bouteilles amont</v>
          </cell>
          <cell r="DB21" t="str">
            <v>Bourrage aval</v>
          </cell>
          <cell r="DC21" t="str">
            <v>Panne encaisseuse</v>
          </cell>
          <cell r="DD21" t="str">
            <v>Mauvaise qualité emballages</v>
          </cell>
          <cell r="DE21" t="str">
            <v>Prélèvement labo</v>
          </cell>
          <cell r="DF21" t="str">
            <v>Panne paletiseur</v>
          </cell>
          <cell r="DG21" t="str">
            <v>Panne convoyeurs bouteilles</v>
          </cell>
          <cell r="DH21" t="str">
            <v>Panne inspection casiers pleins</v>
          </cell>
          <cell r="DI21" t="str">
            <v>Mauvais tri emballages</v>
          </cell>
          <cell r="DJ21" t="str">
            <v>Panne dateuse</v>
          </cell>
          <cell r="DK21" t="str">
            <v>Non-Qualité</v>
          </cell>
          <cell r="DL21" t="str">
            <v>Temps non justifié</v>
          </cell>
        </row>
        <row r="22">
          <cell r="A22">
            <v>2.5</v>
          </cell>
          <cell r="B22">
            <v>0.83330000000000004</v>
          </cell>
          <cell r="C22">
            <v>0.66669999999999996</v>
          </cell>
          <cell r="D22">
            <v>0.58330000000000004</v>
          </cell>
          <cell r="E22">
            <v>0.58330000000000004</v>
          </cell>
          <cell r="F22">
            <v>0.5</v>
          </cell>
          <cell r="G22">
            <v>0.5</v>
          </cell>
          <cell r="H22">
            <v>0.5</v>
          </cell>
          <cell r="I22">
            <v>0.33329999999999999</v>
          </cell>
          <cell r="J22">
            <v>0.25</v>
          </cell>
          <cell r="K22">
            <v>0.25</v>
          </cell>
          <cell r="L22">
            <v>0.16669999999999999</v>
          </cell>
          <cell r="M22">
            <v>1.67E-2</v>
          </cell>
          <cell r="N22">
            <v>3.659999999999819E-2</v>
          </cell>
          <cell r="CW22">
            <v>3.45</v>
          </cell>
          <cell r="CX22">
            <v>1.75</v>
          </cell>
          <cell r="CY22">
            <v>1.7</v>
          </cell>
          <cell r="CZ22">
            <v>1.25</v>
          </cell>
          <cell r="DA22">
            <v>0.91669999999999996</v>
          </cell>
          <cell r="DB22">
            <v>0.91669999999999996</v>
          </cell>
          <cell r="DC22">
            <v>0.83330000000000004</v>
          </cell>
          <cell r="DD22">
            <v>0.75</v>
          </cell>
          <cell r="DE22">
            <v>0.75</v>
          </cell>
          <cell r="DF22">
            <v>0.66669999999999996</v>
          </cell>
          <cell r="DG22">
            <v>0.33329999999999999</v>
          </cell>
          <cell r="DH22">
            <v>0.33329999999999999</v>
          </cell>
          <cell r="DI22">
            <v>0.25</v>
          </cell>
          <cell r="DJ22">
            <v>8.3299999999999999E-2</v>
          </cell>
          <cell r="DK22">
            <v>0.05</v>
          </cell>
          <cell r="DL22">
            <v>3.9666666666661854E-2</v>
          </cell>
        </row>
        <row r="23">
          <cell r="A23" t="str">
            <v>Manque air</v>
          </cell>
          <cell r="B23" t="str">
            <v>Panne étiqueteuse</v>
          </cell>
          <cell r="C23" t="str">
            <v>Panne souffleuse</v>
          </cell>
          <cell r="D23" t="str">
            <v>Panne fardeleuse</v>
          </cell>
          <cell r="E23" t="str">
            <v>Panne soutireuse</v>
          </cell>
          <cell r="F23" t="str">
            <v>Non-Qualité</v>
          </cell>
          <cell r="G23" t="str">
            <v>Temps non justifié</v>
          </cell>
          <cell r="CW23" t="str">
            <v>Manque air</v>
          </cell>
          <cell r="CX23" t="str">
            <v>Panne étiqueteuse</v>
          </cell>
          <cell r="CY23" t="str">
            <v>Manque eau</v>
          </cell>
          <cell r="CZ23" t="str">
            <v>Panne rinceuse</v>
          </cell>
          <cell r="DA23" t="str">
            <v>Panne fardeleuse</v>
          </cell>
          <cell r="DB23" t="str">
            <v>Panne soutireuse</v>
          </cell>
          <cell r="DC23" t="str">
            <v>Panne souffleuse</v>
          </cell>
          <cell r="DD23" t="str">
            <v>Non-Qualité</v>
          </cell>
          <cell r="DE23" t="str">
            <v>Temps non justifié</v>
          </cell>
        </row>
        <row r="24">
          <cell r="A24">
            <v>4.4166999999999996</v>
          </cell>
          <cell r="B24">
            <v>3.5</v>
          </cell>
          <cell r="C24">
            <v>3.1</v>
          </cell>
          <cell r="D24">
            <v>0.83330000000000004</v>
          </cell>
          <cell r="E24">
            <v>0.66669999999999996</v>
          </cell>
          <cell r="F24">
            <v>1.67E-2</v>
          </cell>
          <cell r="G24">
            <v>0.12659999999999982</v>
          </cell>
          <cell r="CW24">
            <v>9.9666999999999994</v>
          </cell>
          <cell r="CX24">
            <v>8.5</v>
          </cell>
          <cell r="CY24">
            <v>7.8333000000000004</v>
          </cell>
          <cell r="CZ24">
            <v>6</v>
          </cell>
          <cell r="DA24">
            <v>4.8333000000000004</v>
          </cell>
          <cell r="DB24">
            <v>3.6333000000000002</v>
          </cell>
          <cell r="DC24">
            <v>3.1</v>
          </cell>
          <cell r="DD24">
            <v>3.3300000000000003E-2</v>
          </cell>
          <cell r="DE24">
            <v>0.13343333333333618</v>
          </cell>
        </row>
        <row r="25">
          <cell r="A25" t="str">
            <v>Panne convoyeurs bouteilles</v>
          </cell>
          <cell r="B25" t="str">
            <v>Panne soutireuse</v>
          </cell>
          <cell r="C25" t="str">
            <v>Panne étiqueteuse</v>
          </cell>
          <cell r="D25" t="str">
            <v>Panne inspection bout. vides</v>
          </cell>
          <cell r="E25" t="str">
            <v>Panne convoyeurs casiers</v>
          </cell>
          <cell r="F25" t="str">
            <v>Panne laveuse casiers</v>
          </cell>
          <cell r="G25" t="str">
            <v>Panne encaisseuse</v>
          </cell>
          <cell r="H25" t="str">
            <v>Non-Qualité</v>
          </cell>
          <cell r="I25" t="str">
            <v>Temps non justifié</v>
          </cell>
          <cell r="CW25" t="str">
            <v>Panne convoyeurs bouteilles</v>
          </cell>
          <cell r="CX25" t="str">
            <v>Panne inspection bout. vides</v>
          </cell>
          <cell r="CY25" t="str">
            <v>Panne soutireuse</v>
          </cell>
          <cell r="CZ25" t="str">
            <v>Panne décaisseuse</v>
          </cell>
          <cell r="DA25" t="str">
            <v>Panne étiqueteuse</v>
          </cell>
          <cell r="DB25" t="str">
            <v>Panne encaisseuse</v>
          </cell>
          <cell r="DC25" t="str">
            <v>Manque bière</v>
          </cell>
          <cell r="DD25" t="str">
            <v>Manque électricité</v>
          </cell>
          <cell r="DE25" t="str">
            <v>Manque bouteilles amont</v>
          </cell>
          <cell r="DF25" t="str">
            <v>Panne laveuse casiers</v>
          </cell>
          <cell r="DG25" t="str">
            <v>Autres arrêts internes</v>
          </cell>
          <cell r="DH25" t="str">
            <v>Panne laveuse bouteilles</v>
          </cell>
          <cell r="DI25" t="str">
            <v>Panne convoyeurs casiers</v>
          </cell>
          <cell r="DJ25" t="str">
            <v>Non-Qualité</v>
          </cell>
          <cell r="DK25" t="str">
            <v>Panne paletiseur</v>
          </cell>
          <cell r="DL25" t="str">
            <v>Temps non justifié</v>
          </cell>
        </row>
        <row r="26">
          <cell r="A26">
            <v>5.75</v>
          </cell>
          <cell r="B26">
            <v>1.8</v>
          </cell>
          <cell r="C26">
            <v>1.0333000000000001</v>
          </cell>
          <cell r="D26">
            <v>0.75</v>
          </cell>
          <cell r="E26">
            <v>0.16669999999999999</v>
          </cell>
          <cell r="F26">
            <v>0.16669999999999999</v>
          </cell>
          <cell r="G26">
            <v>0.1</v>
          </cell>
          <cell r="H26">
            <v>8.3299999999999999E-2</v>
          </cell>
          <cell r="I26">
            <v>0</v>
          </cell>
          <cell r="CW26">
            <v>6.6666999999999996</v>
          </cell>
          <cell r="CX26">
            <v>4.1833</v>
          </cell>
          <cell r="CY26">
            <v>2.1833</v>
          </cell>
          <cell r="CZ26">
            <v>2.0499999999999998</v>
          </cell>
          <cell r="DA26">
            <v>1.7833000000000001</v>
          </cell>
          <cell r="DB26">
            <v>1.05</v>
          </cell>
          <cell r="DC26">
            <v>1</v>
          </cell>
          <cell r="DD26">
            <v>1</v>
          </cell>
          <cell r="DE26">
            <v>1</v>
          </cell>
          <cell r="DF26">
            <v>0.66669999999999996</v>
          </cell>
          <cell r="DG26">
            <v>0.66669999999999996</v>
          </cell>
          <cell r="DH26">
            <v>0.5333</v>
          </cell>
          <cell r="DI26">
            <v>0.31669999999999998</v>
          </cell>
          <cell r="DJ26">
            <v>0.25</v>
          </cell>
          <cell r="DK26">
            <v>0.25</v>
          </cell>
          <cell r="DL26">
            <v>0</v>
          </cell>
        </row>
        <row r="27">
          <cell r="A27" t="str">
            <v>Panne encaisseuse</v>
          </cell>
          <cell r="B27" t="str">
            <v>Panne convoyeurs casiers</v>
          </cell>
          <cell r="C27" t="str">
            <v>Panne laveuse bouteilles</v>
          </cell>
          <cell r="D27" t="str">
            <v>Panne convoyeurs bouteilles</v>
          </cell>
          <cell r="E27" t="str">
            <v>Panne paletiseur</v>
          </cell>
          <cell r="F27" t="str">
            <v>Mauvaise qualité produits</v>
          </cell>
          <cell r="G27" t="str">
            <v>Panne convoyeurs palettes</v>
          </cell>
          <cell r="H27" t="str">
            <v>Non-Qualité</v>
          </cell>
          <cell r="I27" t="str">
            <v>Panne soutireuse</v>
          </cell>
          <cell r="J27" t="str">
            <v>Bourrage aval</v>
          </cell>
          <cell r="K27" t="str">
            <v>Manque bouteilles amont</v>
          </cell>
          <cell r="L27" t="str">
            <v>Autres arrêts internes</v>
          </cell>
          <cell r="M27" t="str">
            <v>Temps non justifié</v>
          </cell>
          <cell r="CW27" t="str">
            <v>Manque bière</v>
          </cell>
          <cell r="CX27" t="str">
            <v>Panne encaisseuse</v>
          </cell>
          <cell r="CY27" t="str">
            <v>Panne convoyeurs casiers</v>
          </cell>
          <cell r="CZ27" t="str">
            <v>Panne laveuse bouteilles</v>
          </cell>
          <cell r="DA27" t="str">
            <v>Panne étiqueteuse</v>
          </cell>
          <cell r="DB27" t="str">
            <v>Bourrage aval</v>
          </cell>
          <cell r="DC27" t="str">
            <v>Panne dépaletiseur</v>
          </cell>
          <cell r="DD27" t="str">
            <v>Panne convoyeurs bouteilles</v>
          </cell>
          <cell r="DE27" t="str">
            <v>Manque électricité</v>
          </cell>
          <cell r="DF27" t="str">
            <v>Panne paletiseur</v>
          </cell>
          <cell r="DG27" t="str">
            <v>Manque bouteilles amont</v>
          </cell>
          <cell r="DH27" t="str">
            <v>Panne décaisseuse</v>
          </cell>
          <cell r="DI27" t="str">
            <v>Panne soutireuse</v>
          </cell>
          <cell r="DJ27" t="str">
            <v>Non-Qualité</v>
          </cell>
          <cell r="DK27" t="str">
            <v>Mauvaise qualité produits</v>
          </cell>
          <cell r="DL27" t="str">
            <v>Panne convoyeurs palettes</v>
          </cell>
          <cell r="DM27" t="str">
            <v>Panne pasto</v>
          </cell>
          <cell r="DN27" t="str">
            <v>Panne opticoat</v>
          </cell>
          <cell r="DO27" t="str">
            <v>Autres arrêts internes</v>
          </cell>
          <cell r="DP27" t="str">
            <v>Panne dateuse</v>
          </cell>
          <cell r="DQ27" t="str">
            <v>Temps non justifié</v>
          </cell>
        </row>
        <row r="28">
          <cell r="A28">
            <v>2.5832999999999999</v>
          </cell>
          <cell r="B28">
            <v>2.2000000000000002</v>
          </cell>
          <cell r="C28">
            <v>0.65</v>
          </cell>
          <cell r="D28">
            <v>0.45</v>
          </cell>
          <cell r="E28">
            <v>0.4</v>
          </cell>
          <cell r="F28">
            <v>0.33329999999999999</v>
          </cell>
          <cell r="G28">
            <v>0.25</v>
          </cell>
          <cell r="H28">
            <v>0.2</v>
          </cell>
          <cell r="I28">
            <v>0.16669999999999999</v>
          </cell>
          <cell r="J28">
            <v>0.15</v>
          </cell>
          <cell r="K28">
            <v>0.1333</v>
          </cell>
          <cell r="L28">
            <v>6.6699999999999995E-2</v>
          </cell>
          <cell r="M28">
            <v>0.5131888888888847</v>
          </cell>
          <cell r="CW28">
            <v>8.4167000000000005</v>
          </cell>
          <cell r="CX28">
            <v>3.4167000000000001</v>
          </cell>
          <cell r="CY28">
            <v>2.8666999999999998</v>
          </cell>
          <cell r="CZ28">
            <v>1.9833000000000001</v>
          </cell>
          <cell r="DA28">
            <v>1.5</v>
          </cell>
          <cell r="DB28">
            <v>1.3667</v>
          </cell>
          <cell r="DC28">
            <v>1.3332999999999999</v>
          </cell>
          <cell r="DD28">
            <v>0.86670000000000003</v>
          </cell>
          <cell r="DE28">
            <v>0.66669999999999996</v>
          </cell>
          <cell r="DF28">
            <v>0.56669999999999998</v>
          </cell>
          <cell r="DG28">
            <v>0.5333</v>
          </cell>
          <cell r="DH28">
            <v>0.5</v>
          </cell>
          <cell r="DI28">
            <v>0.41670000000000001</v>
          </cell>
          <cell r="DJ28">
            <v>0.41670000000000001</v>
          </cell>
          <cell r="DK28">
            <v>0.33329999999999999</v>
          </cell>
          <cell r="DL28">
            <v>0.25</v>
          </cell>
          <cell r="DM28">
            <v>0.16669999999999999</v>
          </cell>
          <cell r="DN28">
            <v>0.16669999999999999</v>
          </cell>
          <cell r="DO28">
            <v>0.15</v>
          </cell>
          <cell r="DP28">
            <v>8.3299999999999999E-2</v>
          </cell>
          <cell r="DQ28">
            <v>1.0873888888888921</v>
          </cell>
        </row>
        <row r="29">
          <cell r="B29" t="str">
            <v>Temps non justifié</v>
          </cell>
          <cell r="CX29" t="str">
            <v>Temps non justifié</v>
          </cell>
        </row>
        <row r="30">
          <cell r="A30">
            <v>0</v>
          </cell>
          <cell r="B30">
            <v>0</v>
          </cell>
          <cell r="CW30">
            <v>0</v>
          </cell>
          <cell r="CX30">
            <v>0</v>
          </cell>
        </row>
        <row r="31">
          <cell r="A31" t="str">
            <v>Bourrage aval</v>
          </cell>
          <cell r="B31" t="str">
            <v>Panne convoyeurs bouteilles</v>
          </cell>
          <cell r="C31" t="str">
            <v>Panne laveuse bouteilles</v>
          </cell>
          <cell r="D31" t="str">
            <v>Non-Qualité</v>
          </cell>
          <cell r="E31" t="str">
            <v>Temps non justifié</v>
          </cell>
          <cell r="CW31" t="str">
            <v>Panne paletiseur</v>
          </cell>
          <cell r="CX31" t="str">
            <v>Manque bouteilles amont</v>
          </cell>
          <cell r="CY31" t="str">
            <v>Bourrage aval</v>
          </cell>
          <cell r="CZ31" t="str">
            <v>Manque électricité</v>
          </cell>
          <cell r="DA31" t="str">
            <v>Panne encaisseuse</v>
          </cell>
          <cell r="DB31" t="str">
            <v>Panne étiqueteuse</v>
          </cell>
          <cell r="DC31" t="str">
            <v>Panne inspection bout. pleines</v>
          </cell>
          <cell r="DD31" t="str">
            <v>Panne convoyeurs bouteilles</v>
          </cell>
          <cell r="DE31" t="str">
            <v>Absence opérateur</v>
          </cell>
          <cell r="DF31" t="str">
            <v>Non-Qualité</v>
          </cell>
          <cell r="DG31" t="str">
            <v>Panne opticoat</v>
          </cell>
          <cell r="DH31" t="str">
            <v>Mauvaise qualité produits</v>
          </cell>
          <cell r="DI31" t="str">
            <v>Panne laveuse casiers</v>
          </cell>
          <cell r="DJ31" t="str">
            <v>Panne laveuse bouteilles</v>
          </cell>
          <cell r="DK31" t="str">
            <v>Temps non justifié</v>
          </cell>
        </row>
        <row r="32">
          <cell r="A32">
            <v>0.33329999999999999</v>
          </cell>
          <cell r="B32">
            <v>0.16669999999999999</v>
          </cell>
          <cell r="C32">
            <v>0.16669999999999999</v>
          </cell>
          <cell r="D32">
            <v>1.67E-2</v>
          </cell>
          <cell r="E32">
            <v>0</v>
          </cell>
          <cell r="CW32">
            <v>1.7666999999999999</v>
          </cell>
          <cell r="CX32">
            <v>1.3332999999999999</v>
          </cell>
          <cell r="CY32">
            <v>1.3332999999999999</v>
          </cell>
          <cell r="CZ32">
            <v>1.1667000000000001</v>
          </cell>
          <cell r="DA32">
            <v>1</v>
          </cell>
          <cell r="DB32">
            <v>0.91669999999999996</v>
          </cell>
          <cell r="DC32">
            <v>0.33329999999999999</v>
          </cell>
          <cell r="DD32">
            <v>0.33329999999999999</v>
          </cell>
          <cell r="DE32">
            <v>0.25</v>
          </cell>
          <cell r="DF32">
            <v>0.16669999999999999</v>
          </cell>
          <cell r="DG32">
            <v>0.16669999999999999</v>
          </cell>
          <cell r="DH32">
            <v>0.16669999999999999</v>
          </cell>
          <cell r="DI32">
            <v>0.16669999999999999</v>
          </cell>
          <cell r="DJ32">
            <v>0.16669999999999999</v>
          </cell>
          <cell r="DK32">
            <v>0</v>
          </cell>
        </row>
        <row r="33">
          <cell r="A33" t="str">
            <v>Panne convoyeurs bouteilles</v>
          </cell>
          <cell r="B33" t="str">
            <v>Panne étiqueteuse</v>
          </cell>
          <cell r="C33" t="str">
            <v>Panne soutireuse</v>
          </cell>
          <cell r="D33" t="str">
            <v>Panne encaisseuse</v>
          </cell>
          <cell r="E33" t="str">
            <v>Panne laveuse bouteilles</v>
          </cell>
          <cell r="F33" t="str">
            <v>Manque bouteilles amont</v>
          </cell>
          <cell r="G33" t="str">
            <v>Panne dépaletiseur</v>
          </cell>
          <cell r="H33" t="str">
            <v>Manque bière</v>
          </cell>
          <cell r="I33" t="str">
            <v>Panne inspection bout. pleines</v>
          </cell>
          <cell r="J33" t="str">
            <v>Manque vapeur</v>
          </cell>
          <cell r="K33" t="str">
            <v>Panne opticoat</v>
          </cell>
          <cell r="L33" t="str">
            <v>Autres arrêts internes</v>
          </cell>
          <cell r="M33" t="str">
            <v>Non-Qualité</v>
          </cell>
          <cell r="N33" t="str">
            <v>Temps non justifié</v>
          </cell>
          <cell r="CW33" t="str">
            <v>Manque emballages</v>
          </cell>
          <cell r="CX33" t="str">
            <v>Panne convoyeurs bouteilles</v>
          </cell>
          <cell r="CY33" t="str">
            <v>Panne paletiseur</v>
          </cell>
          <cell r="CZ33" t="str">
            <v>Panne étiqueteuse</v>
          </cell>
          <cell r="DA33" t="str">
            <v>Panne soutireuse</v>
          </cell>
          <cell r="DB33" t="str">
            <v>Panne encaisseuse</v>
          </cell>
          <cell r="DC33" t="str">
            <v>Manque bouteilles amont</v>
          </cell>
          <cell r="DD33" t="str">
            <v>Manque électricité</v>
          </cell>
          <cell r="DE33" t="str">
            <v>Panne dépaletiseur</v>
          </cell>
          <cell r="DF33" t="str">
            <v>Panne laveuse bouteilles</v>
          </cell>
          <cell r="DG33" t="str">
            <v>Panne inspection bout. pleines</v>
          </cell>
          <cell r="DH33" t="str">
            <v>Autres arrêts internes</v>
          </cell>
          <cell r="DI33" t="str">
            <v>Manque bière</v>
          </cell>
          <cell r="DJ33" t="str">
            <v>Panne dateuse</v>
          </cell>
          <cell r="DK33" t="str">
            <v>Panne opticoat</v>
          </cell>
          <cell r="DL33" t="str">
            <v>Manque vapeur</v>
          </cell>
          <cell r="DM33" t="str">
            <v>Panne pasto</v>
          </cell>
          <cell r="DN33" t="str">
            <v>Non-Qualité</v>
          </cell>
          <cell r="DO33" t="str">
            <v>Temps non justifié</v>
          </cell>
        </row>
        <row r="34">
          <cell r="A34">
            <v>0.91669999999999996</v>
          </cell>
          <cell r="B34">
            <v>0.75</v>
          </cell>
          <cell r="C34">
            <v>0.75</v>
          </cell>
          <cell r="D34">
            <v>0.75</v>
          </cell>
          <cell r="E34">
            <v>0.58330000000000004</v>
          </cell>
          <cell r="F34">
            <v>0.5</v>
          </cell>
          <cell r="G34">
            <v>0.5</v>
          </cell>
          <cell r="H34">
            <v>0.41670000000000001</v>
          </cell>
          <cell r="I34">
            <v>0.38329999999999997</v>
          </cell>
          <cell r="J34">
            <v>0.25</v>
          </cell>
          <cell r="K34">
            <v>0.25</v>
          </cell>
          <cell r="L34">
            <v>0.25</v>
          </cell>
          <cell r="M34">
            <v>3.3300000000000003E-2</v>
          </cell>
          <cell r="N34">
            <v>2.7811111111111231E-2</v>
          </cell>
          <cell r="CW34">
            <v>22.066700000000001</v>
          </cell>
          <cell r="CX34">
            <v>1.6667000000000001</v>
          </cell>
          <cell r="CY34">
            <v>1.3332999999999999</v>
          </cell>
          <cell r="CZ34">
            <v>1.1667000000000001</v>
          </cell>
          <cell r="DA34">
            <v>1.1333</v>
          </cell>
          <cell r="DB34">
            <v>1.0832999999999999</v>
          </cell>
          <cell r="DC34">
            <v>1</v>
          </cell>
          <cell r="DD34">
            <v>0.83330000000000004</v>
          </cell>
          <cell r="DE34">
            <v>0.66669999999999996</v>
          </cell>
          <cell r="DF34">
            <v>0.58330000000000004</v>
          </cell>
          <cell r="DG34">
            <v>0.55000000000000004</v>
          </cell>
          <cell r="DH34">
            <v>0.5</v>
          </cell>
          <cell r="DI34">
            <v>0.41670000000000001</v>
          </cell>
          <cell r="DJ34">
            <v>0.33329999999999999</v>
          </cell>
          <cell r="DK34">
            <v>0.25</v>
          </cell>
          <cell r="DL34">
            <v>0.25</v>
          </cell>
          <cell r="DM34">
            <v>0.16669999999999999</v>
          </cell>
          <cell r="DN34">
            <v>0.05</v>
          </cell>
          <cell r="DO34">
            <v>2.8888888888893405E-2</v>
          </cell>
        </row>
        <row r="35">
          <cell r="A35" t="str">
            <v>Panne laveuse bouteilles</v>
          </cell>
          <cell r="B35" t="str">
            <v>Ecart au std sur chgt produit</v>
          </cell>
          <cell r="C35" t="str">
            <v>Manque électricité</v>
          </cell>
          <cell r="D35" t="str">
            <v>Manque bière</v>
          </cell>
          <cell r="E35" t="str">
            <v>Panne étiqueteuse</v>
          </cell>
          <cell r="F35" t="str">
            <v>Panne pasto</v>
          </cell>
          <cell r="G35" t="str">
            <v>Panne dateuse</v>
          </cell>
          <cell r="H35" t="str">
            <v>Prélèvement labo</v>
          </cell>
          <cell r="I35" t="str">
            <v>Absence opérateur</v>
          </cell>
          <cell r="J35" t="str">
            <v>Panne convoyeurs bouteilles</v>
          </cell>
          <cell r="K35" t="str">
            <v>Panne paletiseur</v>
          </cell>
          <cell r="L35" t="str">
            <v>Panne dépaletiseur</v>
          </cell>
          <cell r="M35" t="str">
            <v>Panne soutireuse</v>
          </cell>
          <cell r="N35" t="str">
            <v>Manque bouteilles amont</v>
          </cell>
          <cell r="O35" t="str">
            <v>Temps non justifié</v>
          </cell>
          <cell r="CW35" t="str">
            <v>Panne convoyeurs casiers</v>
          </cell>
          <cell r="CX35" t="str">
            <v>Panne laveuse bouteilles</v>
          </cell>
          <cell r="CY35" t="str">
            <v>Panne convoyeurs bouteilles</v>
          </cell>
          <cell r="CZ35" t="str">
            <v>Panne étiqueteuse</v>
          </cell>
          <cell r="DA35" t="str">
            <v>Manque électricité</v>
          </cell>
          <cell r="DB35" t="str">
            <v>Prélèvement labo</v>
          </cell>
          <cell r="DC35" t="str">
            <v>Mauvaise qualité MPC</v>
          </cell>
          <cell r="DD35" t="str">
            <v>Panne soutireuse</v>
          </cell>
          <cell r="DE35" t="str">
            <v>Ecart au std sur chgt produit</v>
          </cell>
          <cell r="DF35" t="str">
            <v>Manque emballages</v>
          </cell>
          <cell r="DG35" t="str">
            <v>Manque bière</v>
          </cell>
          <cell r="DH35" t="str">
            <v>Panne pasto</v>
          </cell>
          <cell r="DI35" t="str">
            <v>Manque air</v>
          </cell>
          <cell r="DJ35" t="str">
            <v>Panne dépaletiseur</v>
          </cell>
          <cell r="DK35" t="str">
            <v>Manque eau</v>
          </cell>
          <cell r="DL35" t="str">
            <v>Panne dateuse</v>
          </cell>
          <cell r="DM35" t="str">
            <v>Absence opérateur</v>
          </cell>
          <cell r="DN35" t="str">
            <v>Manque bouteilles amont</v>
          </cell>
          <cell r="DO35" t="str">
            <v>Panne paletiseur</v>
          </cell>
          <cell r="DP35" t="str">
            <v>Autres arrêts internes</v>
          </cell>
          <cell r="DQ35" t="str">
            <v>Bourrage aval</v>
          </cell>
          <cell r="DR35" t="str">
            <v>Temps non justifié</v>
          </cell>
        </row>
        <row r="36">
          <cell r="A36">
            <v>0.83330000000000004</v>
          </cell>
          <cell r="B36">
            <v>0.5</v>
          </cell>
          <cell r="C36">
            <v>0.26669999999999999</v>
          </cell>
          <cell r="D36">
            <v>0.25</v>
          </cell>
          <cell r="E36">
            <v>0.25</v>
          </cell>
          <cell r="F36">
            <v>0.25</v>
          </cell>
          <cell r="G36">
            <v>0.16669999999999999</v>
          </cell>
          <cell r="H36">
            <v>0.16669999999999999</v>
          </cell>
          <cell r="I36">
            <v>0.16669999999999999</v>
          </cell>
          <cell r="J36">
            <v>0.16669999999999999</v>
          </cell>
          <cell r="K36">
            <v>8.3299999999999999E-2</v>
          </cell>
          <cell r="L36">
            <v>8.3299999999999999E-2</v>
          </cell>
          <cell r="M36">
            <v>6.6699999999999995E-2</v>
          </cell>
          <cell r="N36">
            <v>3.3300000000000003E-2</v>
          </cell>
          <cell r="O36">
            <v>1.2899999999999689E-2</v>
          </cell>
          <cell r="CW36">
            <v>3.3167</v>
          </cell>
          <cell r="CX36">
            <v>1.85</v>
          </cell>
          <cell r="CY36">
            <v>0.83330000000000004</v>
          </cell>
          <cell r="CZ36">
            <v>0.8</v>
          </cell>
          <cell r="DA36">
            <v>0.68330000000000002</v>
          </cell>
          <cell r="DB36">
            <v>0.55000000000000004</v>
          </cell>
          <cell r="DC36">
            <v>0.5333</v>
          </cell>
          <cell r="DD36">
            <v>0.51670000000000005</v>
          </cell>
          <cell r="DE36">
            <v>0.5</v>
          </cell>
          <cell r="DF36">
            <v>0.2833</v>
          </cell>
          <cell r="DG36">
            <v>0.25</v>
          </cell>
          <cell r="DH36">
            <v>0.25</v>
          </cell>
          <cell r="DI36">
            <v>0.23330000000000001</v>
          </cell>
          <cell r="DJ36">
            <v>0.2</v>
          </cell>
          <cell r="DK36">
            <v>0.16669999999999999</v>
          </cell>
          <cell r="DL36">
            <v>0.16669999999999999</v>
          </cell>
          <cell r="DM36">
            <v>0.16669999999999999</v>
          </cell>
          <cell r="DN36">
            <v>0.1</v>
          </cell>
          <cell r="DO36">
            <v>8.3299999999999999E-2</v>
          </cell>
          <cell r="DP36">
            <v>0.05</v>
          </cell>
          <cell r="DQ36">
            <v>1.67E-2</v>
          </cell>
          <cell r="DR36">
            <v>2.4866666666662596E-2</v>
          </cell>
        </row>
        <row r="37">
          <cell r="A37" t="str">
            <v>Mauvaise qualité emballages</v>
          </cell>
          <cell r="B37" t="str">
            <v>Panne soutireuse</v>
          </cell>
          <cell r="C37" t="str">
            <v>Panne inspection bout. vides</v>
          </cell>
          <cell r="D37" t="str">
            <v>Temps non justifié</v>
          </cell>
          <cell r="CW37" t="str">
            <v>Panne inspection bout. vides</v>
          </cell>
          <cell r="CX37" t="str">
            <v>Manque air</v>
          </cell>
          <cell r="CY37" t="str">
            <v>Manque électricité</v>
          </cell>
          <cell r="CZ37" t="str">
            <v>Mauvaise qualité emballages</v>
          </cell>
          <cell r="DA37" t="str">
            <v>Panne soutireuse</v>
          </cell>
          <cell r="DB37" t="str">
            <v>Panne encaisseuse</v>
          </cell>
          <cell r="DC37" t="str">
            <v>Manque emballages</v>
          </cell>
          <cell r="DD37" t="str">
            <v>Panne laveuse casiers</v>
          </cell>
          <cell r="DE37" t="str">
            <v>Non-Qualité</v>
          </cell>
          <cell r="DF37" t="str">
            <v>Temps non justifié</v>
          </cell>
        </row>
        <row r="38">
          <cell r="A38">
            <v>0.4</v>
          </cell>
          <cell r="B38">
            <v>0.31669999999999998</v>
          </cell>
          <cell r="C38">
            <v>0.16669999999999999</v>
          </cell>
          <cell r="D38">
            <v>1.3999999999998458E-3</v>
          </cell>
          <cell r="CW38">
            <v>1.0166999999999999</v>
          </cell>
          <cell r="CX38">
            <v>1</v>
          </cell>
          <cell r="CY38">
            <v>0.83330000000000004</v>
          </cell>
          <cell r="CZ38">
            <v>0.6</v>
          </cell>
          <cell r="DA38">
            <v>0.48330000000000001</v>
          </cell>
          <cell r="DB38">
            <v>0.25</v>
          </cell>
          <cell r="DC38">
            <v>0.25</v>
          </cell>
          <cell r="DD38">
            <v>0.16669999999999999</v>
          </cell>
          <cell r="DE38">
            <v>1.67E-2</v>
          </cell>
          <cell r="DF38">
            <v>0</v>
          </cell>
        </row>
        <row r="39">
          <cell r="A39" t="str">
            <v>Panne fardeleuse</v>
          </cell>
          <cell r="B39" t="str">
            <v>Mauvaise qualité MPC</v>
          </cell>
          <cell r="C39" t="str">
            <v>Temps non justifié</v>
          </cell>
          <cell r="CW39" t="str">
            <v>Manque eau</v>
          </cell>
          <cell r="CX39" t="str">
            <v>Panne fardeleuse</v>
          </cell>
          <cell r="CY39" t="str">
            <v>Panne soutireuse</v>
          </cell>
          <cell r="CZ39" t="str">
            <v>Manque air</v>
          </cell>
          <cell r="DA39" t="str">
            <v>Manque électricité</v>
          </cell>
          <cell r="DB39" t="str">
            <v>Mauvaise qualité MPC</v>
          </cell>
          <cell r="DC39" t="str">
            <v>Temps non justifié</v>
          </cell>
        </row>
        <row r="40">
          <cell r="A40">
            <v>2</v>
          </cell>
          <cell r="B40">
            <v>0.16669999999999999</v>
          </cell>
          <cell r="C40">
            <v>0</v>
          </cell>
          <cell r="CW40">
            <v>4</v>
          </cell>
          <cell r="CX40">
            <v>4</v>
          </cell>
          <cell r="CY40">
            <v>1.6667000000000001</v>
          </cell>
          <cell r="CZ40">
            <v>0.66669999999999996</v>
          </cell>
          <cell r="DA40">
            <v>0.61670000000000003</v>
          </cell>
          <cell r="DB40">
            <v>0.16669999999999999</v>
          </cell>
          <cell r="DC40">
            <v>5.4428571428530859E-3</v>
          </cell>
        </row>
        <row r="41">
          <cell r="A41" t="str">
            <v>Mauvaise qualité MPC</v>
          </cell>
          <cell r="B41" t="str">
            <v>Panne combibloc</v>
          </cell>
          <cell r="C41" t="str">
            <v>Panne paletiseur</v>
          </cell>
          <cell r="D41" t="str">
            <v>Panne étiqueteuse</v>
          </cell>
          <cell r="E41" t="str">
            <v>Autres arrêts internes</v>
          </cell>
          <cell r="F41" t="str">
            <v>Temps non justifié</v>
          </cell>
          <cell r="CW41" t="str">
            <v>Mauvaise qualité MPC</v>
          </cell>
          <cell r="CX41" t="str">
            <v>Panne combibloc</v>
          </cell>
          <cell r="CY41" t="str">
            <v>Panne étiqueteuse</v>
          </cell>
          <cell r="CZ41" t="str">
            <v>Panne paletiseur</v>
          </cell>
          <cell r="DA41" t="str">
            <v>Panne fardeleuse</v>
          </cell>
          <cell r="DB41" t="str">
            <v>Autres arrêts internes</v>
          </cell>
          <cell r="DC41" t="str">
            <v>Manque air</v>
          </cell>
          <cell r="DD41" t="str">
            <v>Panne convoyeurs bouteilles</v>
          </cell>
          <cell r="DE41" t="str">
            <v>Manque électricité</v>
          </cell>
          <cell r="DF41" t="str">
            <v>Temps non justifié</v>
          </cell>
        </row>
        <row r="42">
          <cell r="A42">
            <v>4.0167000000000002</v>
          </cell>
          <cell r="B42">
            <v>2.5667</v>
          </cell>
          <cell r="C42">
            <v>0.83330000000000004</v>
          </cell>
          <cell r="D42">
            <v>0.51670000000000005</v>
          </cell>
          <cell r="E42">
            <v>0.2167</v>
          </cell>
          <cell r="F42">
            <v>0</v>
          </cell>
          <cell r="CW42">
            <v>12.15</v>
          </cell>
          <cell r="CX42">
            <v>6.5667</v>
          </cell>
          <cell r="CY42">
            <v>3.5</v>
          </cell>
          <cell r="CZ42">
            <v>1.4333</v>
          </cell>
          <cell r="DA42">
            <v>1.1167</v>
          </cell>
          <cell r="DB42">
            <v>0.2167</v>
          </cell>
          <cell r="DC42">
            <v>0.2</v>
          </cell>
          <cell r="DD42">
            <v>0.16669999999999999</v>
          </cell>
          <cell r="DE42">
            <v>0.1333</v>
          </cell>
          <cell r="DF42">
            <v>1.6337500000005889E-2</v>
          </cell>
        </row>
        <row r="43">
          <cell r="A43" t="str">
            <v>Bourrage aval</v>
          </cell>
          <cell r="B43" t="str">
            <v>Panne poigneteuse</v>
          </cell>
          <cell r="C43" t="str">
            <v>Panne souffleuse</v>
          </cell>
          <cell r="D43" t="str">
            <v>Panne étiqueteuse</v>
          </cell>
          <cell r="E43" t="str">
            <v>Panne manchonneuse</v>
          </cell>
          <cell r="F43" t="str">
            <v>Manque air</v>
          </cell>
          <cell r="G43" t="str">
            <v>Non-Qualité</v>
          </cell>
          <cell r="H43" t="str">
            <v>Temps non justifié</v>
          </cell>
          <cell r="CW43" t="str">
            <v>Bourrage aval</v>
          </cell>
          <cell r="CX43" t="str">
            <v>Manque air</v>
          </cell>
          <cell r="CY43" t="str">
            <v>Panne poigneteuse</v>
          </cell>
          <cell r="CZ43" t="str">
            <v>Autres arrêts externes</v>
          </cell>
          <cell r="DA43" t="str">
            <v>Manque électricité</v>
          </cell>
          <cell r="DB43" t="str">
            <v>Panne souffleuse</v>
          </cell>
          <cell r="DC43" t="str">
            <v>Panne étiqueteuse</v>
          </cell>
          <cell r="DD43" t="str">
            <v>Panne manchonneuse</v>
          </cell>
          <cell r="DE43" t="str">
            <v>Non-Qualité</v>
          </cell>
          <cell r="DF43" t="str">
            <v>Temps non justifié</v>
          </cell>
        </row>
        <row r="44">
          <cell r="A44">
            <v>0.5</v>
          </cell>
          <cell r="B44">
            <v>0.23330000000000001</v>
          </cell>
          <cell r="C44">
            <v>0.15</v>
          </cell>
          <cell r="D44">
            <v>8.3299999999999999E-2</v>
          </cell>
          <cell r="E44">
            <v>6.6699999999999995E-2</v>
          </cell>
          <cell r="F44">
            <v>3.3300000000000003E-2</v>
          </cell>
          <cell r="G44">
            <v>1.67E-2</v>
          </cell>
          <cell r="H44">
            <v>0</v>
          </cell>
          <cell r="CW44">
            <v>1.1000000000000001</v>
          </cell>
          <cell r="CX44">
            <v>0.4</v>
          </cell>
          <cell r="CY44">
            <v>0.35</v>
          </cell>
          <cell r="CZ44">
            <v>0.25</v>
          </cell>
          <cell r="DA44">
            <v>0.15</v>
          </cell>
          <cell r="DB44">
            <v>0.15</v>
          </cell>
          <cell r="DC44">
            <v>8.3299999999999999E-2</v>
          </cell>
          <cell r="DD44">
            <v>6.6699999999999995E-2</v>
          </cell>
          <cell r="DE44">
            <v>1.67E-2</v>
          </cell>
          <cell r="DF44">
            <v>0</v>
          </cell>
        </row>
        <row r="45">
          <cell r="B45" t="str">
            <v>Temps non justifié</v>
          </cell>
          <cell r="CX45" t="str">
            <v>Temps non justifié</v>
          </cell>
        </row>
        <row r="46">
          <cell r="A46">
            <v>0</v>
          </cell>
          <cell r="B46">
            <v>0</v>
          </cell>
          <cell r="CW46">
            <v>0</v>
          </cell>
          <cell r="CX46">
            <v>0</v>
          </cell>
        </row>
      </sheetData>
      <sheetData sheetId="3"/>
      <sheetData sheetId="4"/>
      <sheetData sheetId="5">
        <row r="5">
          <cell r="BG5">
            <v>0.50395555555555549</v>
          </cell>
        </row>
      </sheetData>
      <sheetData sheetId="6">
        <row r="5">
          <cell r="BG5">
            <v>0.65080555555555564</v>
          </cell>
        </row>
      </sheetData>
      <sheetData sheetId="7">
        <row r="5">
          <cell r="BG5">
            <v>0.64708518518518532</v>
          </cell>
        </row>
      </sheetData>
      <sheetData sheetId="8">
        <row r="5">
          <cell r="BG5">
            <v>0.27770185185185192</v>
          </cell>
        </row>
      </sheetData>
      <sheetData sheetId="9">
        <row r="5">
          <cell r="BG5">
            <v>0.34317407407407408</v>
          </cell>
        </row>
      </sheetData>
      <sheetData sheetId="10">
        <row r="5">
          <cell r="BG5">
            <v>0.51759809027777781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V101"/>
  <sheetViews>
    <sheetView workbookViewId="0">
      <selection activeCell="P42" sqref="P42"/>
    </sheetView>
  </sheetViews>
  <sheetFormatPr baseColWidth="10" defaultColWidth="4.7109375" defaultRowHeight="12" x14ac:dyDescent="0.2"/>
  <cols>
    <col min="1" max="1" width="4.28515625" style="37" customWidth="1"/>
    <col min="2" max="2" width="5.42578125" style="149" customWidth="1"/>
    <col min="3" max="3" width="4" style="149" customWidth="1"/>
    <col min="4" max="4" width="0.28515625" style="37" hidden="1" customWidth="1"/>
    <col min="5" max="5" width="4.140625" style="37" bestFit="1" customWidth="1"/>
    <col min="6" max="6" width="4.42578125" style="37" bestFit="1" customWidth="1"/>
    <col min="7" max="8" width="4.140625" style="37" bestFit="1" customWidth="1"/>
    <col min="9" max="9" width="4.42578125" style="37" bestFit="1" customWidth="1"/>
    <col min="10" max="11" width="4.140625" style="37" bestFit="1" customWidth="1"/>
    <col min="12" max="12" width="4" style="37" customWidth="1"/>
    <col min="13" max="14" width="4.140625" style="37" bestFit="1" customWidth="1"/>
    <col min="15" max="15" width="4.42578125" style="37" bestFit="1" customWidth="1"/>
    <col min="16" max="17" width="4.140625" style="37" bestFit="1" customWidth="1"/>
    <col min="18" max="18" width="4.42578125" style="37" bestFit="1" customWidth="1"/>
    <col min="19" max="20" width="4.140625" style="37" bestFit="1" customWidth="1"/>
    <col min="21" max="21" width="4.42578125" style="37" bestFit="1" customWidth="1"/>
    <col min="22" max="23" width="4.140625" style="37" bestFit="1" customWidth="1"/>
    <col min="24" max="24" width="4.42578125" style="37" bestFit="1" customWidth="1"/>
    <col min="25" max="26" width="4.140625" style="37" bestFit="1" customWidth="1"/>
    <col min="27" max="27" width="4.5703125" style="37" bestFit="1" customWidth="1"/>
    <col min="28" max="28" width="4.140625" style="37" bestFit="1" customWidth="1"/>
    <col min="29" max="29" width="4.28515625" style="37" bestFit="1" customWidth="1"/>
    <col min="30" max="30" width="4.5703125" style="37" bestFit="1" customWidth="1"/>
    <col min="31" max="31" width="4.7109375" style="37" customWidth="1"/>
    <col min="32" max="32" width="4.28515625" style="37" bestFit="1" customWidth="1"/>
    <col min="33" max="33" width="4.5703125" style="37" bestFit="1" customWidth="1"/>
    <col min="34" max="39" width="4.7109375" style="37"/>
    <col min="40" max="40" width="4" style="37" customWidth="1"/>
    <col min="41" max="41" width="5.5703125" style="37" customWidth="1"/>
    <col min="42" max="42" width="6.7109375" style="37" customWidth="1"/>
    <col min="43" max="16384" width="4.7109375" style="37"/>
  </cols>
  <sheetData>
    <row r="1" spans="1:256" s="13" customFormat="1" ht="15.75" customHeight="1" thickBot="1" x14ac:dyDescent="0.25">
      <c r="A1" s="1"/>
      <c r="B1" s="2"/>
      <c r="C1" s="2"/>
      <c r="D1" s="1"/>
      <c r="E1" s="3"/>
      <c r="F1" s="4"/>
      <c r="G1" s="4"/>
      <c r="H1" s="4"/>
      <c r="I1" s="4"/>
      <c r="J1" s="4"/>
      <c r="K1" s="4"/>
      <c r="L1" s="5" t="s">
        <v>0</v>
      </c>
      <c r="M1" s="4"/>
      <c r="N1" s="6"/>
      <c r="O1" s="6"/>
      <c r="P1" s="7"/>
      <c r="Q1" s="6"/>
      <c r="R1" s="6"/>
      <c r="S1" s="6"/>
      <c r="T1" s="6"/>
      <c r="U1" s="6"/>
      <c r="V1" s="6"/>
      <c r="W1" s="6"/>
      <c r="X1" s="6"/>
      <c r="Y1" s="6"/>
      <c r="Z1" s="4"/>
      <c r="AA1" s="246">
        <v>42404.333726851852</v>
      </c>
      <c r="AB1" s="247"/>
      <c r="AC1" s="247"/>
      <c r="AD1" s="247"/>
      <c r="AE1" s="8"/>
      <c r="AF1" s="9"/>
      <c r="AG1" s="8"/>
      <c r="AH1" s="1"/>
      <c r="AI1" s="10"/>
      <c r="AJ1" s="10"/>
      <c r="AK1" s="10"/>
      <c r="AL1" s="10"/>
      <c r="AM1" s="10"/>
      <c r="AN1" s="11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21" customFormat="1" ht="3.75" customHeight="1" thickBot="1" x14ac:dyDescent="0.25">
      <c r="A2" s="1"/>
      <c r="B2" s="2"/>
      <c r="C2" s="2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  <c r="AG2" s="16"/>
      <c r="AH2" s="18"/>
      <c r="AI2" s="19"/>
      <c r="AJ2" s="19"/>
      <c r="AK2" s="19"/>
      <c r="AL2" s="19"/>
      <c r="AM2" s="19"/>
      <c r="AN2" s="20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27" customFormat="1" ht="15" customHeight="1" thickBot="1" x14ac:dyDescent="0.3">
      <c r="A3" s="22" t="s">
        <v>1</v>
      </c>
      <c r="B3" s="23" t="s">
        <v>2</v>
      </c>
      <c r="C3" s="24" t="s">
        <v>3</v>
      </c>
      <c r="D3" s="25"/>
      <c r="E3" s="248" t="s">
        <v>4</v>
      </c>
      <c r="F3" s="249"/>
      <c r="G3" s="250"/>
      <c r="H3" s="251" t="s">
        <v>5</v>
      </c>
      <c r="I3" s="249"/>
      <c r="J3" s="250"/>
      <c r="K3" s="251" t="s">
        <v>6</v>
      </c>
      <c r="L3" s="249"/>
      <c r="M3" s="250"/>
      <c r="N3" s="251"/>
      <c r="O3" s="249"/>
      <c r="P3" s="250"/>
      <c r="Q3" s="251"/>
      <c r="R3" s="249"/>
      <c r="S3" s="250"/>
      <c r="T3" s="251"/>
      <c r="U3" s="249"/>
      <c r="V3" s="250"/>
      <c r="W3" s="251"/>
      <c r="X3" s="249"/>
      <c r="Y3" s="250"/>
      <c r="Z3" s="251" t="s">
        <v>7</v>
      </c>
      <c r="AA3" s="249"/>
      <c r="AB3" s="250"/>
      <c r="AC3" s="251" t="s">
        <v>8</v>
      </c>
      <c r="AD3" s="249"/>
      <c r="AE3" s="250"/>
      <c r="AF3" s="255" t="s">
        <v>9</v>
      </c>
      <c r="AG3" s="256"/>
      <c r="AH3" s="26"/>
      <c r="AI3" s="19"/>
      <c r="AJ3" s="19"/>
      <c r="AK3" s="19"/>
      <c r="AL3" s="19"/>
      <c r="AM3" s="19"/>
      <c r="AN3" s="20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ht="15.75" thickBot="1" x14ac:dyDescent="0.3">
      <c r="A4" s="28" t="s">
        <v>10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11</v>
      </c>
      <c r="I4" s="32" t="s">
        <v>12</v>
      </c>
      <c r="J4" s="32" t="s">
        <v>13</v>
      </c>
      <c r="K4" s="32" t="s">
        <v>11</v>
      </c>
      <c r="L4" s="32" t="s">
        <v>12</v>
      </c>
      <c r="M4" s="32" t="s">
        <v>13</v>
      </c>
      <c r="N4" s="32" t="s">
        <v>11</v>
      </c>
      <c r="O4" s="32" t="s">
        <v>12</v>
      </c>
      <c r="P4" s="32" t="s">
        <v>13</v>
      </c>
      <c r="Q4" s="32" t="s">
        <v>11</v>
      </c>
      <c r="R4" s="32" t="s">
        <v>12</v>
      </c>
      <c r="S4" s="32" t="s">
        <v>13</v>
      </c>
      <c r="T4" s="32" t="s">
        <v>11</v>
      </c>
      <c r="U4" s="32" t="s">
        <v>12</v>
      </c>
      <c r="V4" s="32" t="s">
        <v>13</v>
      </c>
      <c r="W4" s="32" t="s">
        <v>11</v>
      </c>
      <c r="X4" s="32" t="s">
        <v>12</v>
      </c>
      <c r="Y4" s="32" t="s">
        <v>13</v>
      </c>
      <c r="Z4" s="33" t="s">
        <v>11</v>
      </c>
      <c r="AA4" s="34" t="s">
        <v>12</v>
      </c>
      <c r="AB4" s="35" t="s">
        <v>13</v>
      </c>
      <c r="AC4" s="33" t="s">
        <v>11</v>
      </c>
      <c r="AD4" s="34" t="s">
        <v>12</v>
      </c>
      <c r="AE4" s="36" t="s">
        <v>13</v>
      </c>
      <c r="AF4" s="33" t="s">
        <v>11</v>
      </c>
      <c r="AG4" s="34" t="s">
        <v>12</v>
      </c>
      <c r="AH4" s="26"/>
      <c r="AI4" s="19"/>
      <c r="AJ4" s="19"/>
      <c r="AK4" s="19"/>
      <c r="AL4" s="19"/>
      <c r="AM4" s="19"/>
      <c r="AN4" s="2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12" customFormat="1" ht="12.75" x14ac:dyDescent="0.2">
      <c r="A5" s="38" t="s">
        <v>14</v>
      </c>
      <c r="B5" s="39">
        <v>45</v>
      </c>
      <c r="C5" s="40" t="s">
        <v>15</v>
      </c>
      <c r="D5" s="41">
        <v>2010</v>
      </c>
      <c r="E5" s="42">
        <v>0.67866666666666664</v>
      </c>
      <c r="F5" s="43">
        <v>0.62211111111111106</v>
      </c>
      <c r="G5" s="44">
        <v>0.62211111111111106</v>
      </c>
      <c r="H5" s="45">
        <v>0.70461111111111119</v>
      </c>
      <c r="I5" s="46">
        <v>0.70461111111111119</v>
      </c>
      <c r="J5" s="47">
        <v>0.70461111111111119</v>
      </c>
      <c r="K5" s="48">
        <v>0.76172843738928697</v>
      </c>
      <c r="L5" s="49">
        <v>0.27771493094834826</v>
      </c>
      <c r="M5" s="50">
        <v>0.18514444444444444</v>
      </c>
      <c r="N5" s="45"/>
      <c r="O5" s="46"/>
      <c r="P5" s="47"/>
      <c r="Q5" s="45"/>
      <c r="R5" s="46"/>
      <c r="S5" s="47"/>
      <c r="T5" s="45"/>
      <c r="U5" s="46"/>
      <c r="V5" s="47"/>
      <c r="W5" s="45"/>
      <c r="X5" s="46"/>
      <c r="Y5" s="47"/>
      <c r="Z5" s="51">
        <v>0.70002739546315695</v>
      </c>
      <c r="AA5" s="52">
        <v>0.5669491141420091</v>
      </c>
      <c r="AB5" s="53">
        <v>0.50395555555555549</v>
      </c>
      <c r="AC5" s="51">
        <v>0.70002739546315695</v>
      </c>
      <c r="AD5" s="52">
        <v>0.5669491141420091</v>
      </c>
      <c r="AE5" s="53">
        <v>0.50395555555555549</v>
      </c>
      <c r="AF5" s="54">
        <v>0.75</v>
      </c>
      <c r="AG5" s="55">
        <v>0.65</v>
      </c>
      <c r="AH5" s="56">
        <f>AE5</f>
        <v>0.50395555555555549</v>
      </c>
      <c r="AI5" s="57">
        <f>AE5*(1/AC5-1)</f>
        <v>0.2159527777777778</v>
      </c>
      <c r="AJ5" s="57">
        <f>AE5*(1/AD5-1/AC5)</f>
        <v>0.16898194444444448</v>
      </c>
      <c r="AK5" s="57">
        <f>AE5*(1/AE5-1/AD5)</f>
        <v>0.11110972222222221</v>
      </c>
      <c r="AL5" s="57"/>
      <c r="AM5" s="57"/>
      <c r="AN5" s="58"/>
    </row>
    <row r="6" spans="1:256" s="12" customFormat="1" ht="12.75" x14ac:dyDescent="0.2">
      <c r="A6" s="59" t="s">
        <v>16</v>
      </c>
      <c r="B6" s="60" t="s">
        <v>17</v>
      </c>
      <c r="C6" s="61" t="s">
        <v>18</v>
      </c>
      <c r="D6" s="41">
        <v>1999</v>
      </c>
      <c r="E6" s="62">
        <v>0.68668079676905713</v>
      </c>
      <c r="F6" s="63">
        <v>0.28313043478260869</v>
      </c>
      <c r="G6" s="64">
        <v>0.27133333333333332</v>
      </c>
      <c r="H6" s="42">
        <v>0.54682293252156267</v>
      </c>
      <c r="I6" s="43">
        <v>0.50246597081487765</v>
      </c>
      <c r="J6" s="44">
        <v>0.49897592592592593</v>
      </c>
      <c r="K6" s="42">
        <v>0.64209362771786005</v>
      </c>
      <c r="L6" s="43">
        <v>0.60149744220909962</v>
      </c>
      <c r="M6" s="44">
        <v>0.39640185185185189</v>
      </c>
      <c r="N6" s="42"/>
      <c r="O6" s="43"/>
      <c r="P6" s="44"/>
      <c r="Q6" s="65"/>
      <c r="R6" s="66"/>
      <c r="S6" s="67"/>
      <c r="T6" s="65"/>
      <c r="U6" s="66"/>
      <c r="V6" s="67"/>
      <c r="W6" s="65"/>
      <c r="X6" s="66"/>
      <c r="Y6" s="67"/>
      <c r="Z6" s="68">
        <v>0.60608500595600134</v>
      </c>
      <c r="AA6" s="69">
        <v>0.44694511350643285</v>
      </c>
      <c r="AB6" s="70">
        <v>0.3889037037037037</v>
      </c>
      <c r="AC6" s="68">
        <v>0.60608500595600134</v>
      </c>
      <c r="AD6" s="69">
        <v>0.44694511350643285</v>
      </c>
      <c r="AE6" s="70">
        <v>0.3889037037037037</v>
      </c>
      <c r="AF6" s="71">
        <v>0.7</v>
      </c>
      <c r="AG6" s="72">
        <v>0.6</v>
      </c>
      <c r="AH6" s="56">
        <f>AE6</f>
        <v>0.3889037037037037</v>
      </c>
      <c r="AI6" s="57">
        <f>AE6*(1/AC6-1)</f>
        <v>0.25276157407407407</v>
      </c>
      <c r="AJ6" s="57">
        <f>AE6*(1/AD6-1/AC6)</f>
        <v>0.22847222222222213</v>
      </c>
      <c r="AK6" s="57">
        <f>AE6*(1/AE6-1/AD6)</f>
        <v>0.12986250000000013</v>
      </c>
      <c r="AL6" s="57"/>
      <c r="AM6" s="57"/>
      <c r="AN6" s="58"/>
    </row>
    <row r="7" spans="1:256" s="12" customFormat="1" ht="12.75" x14ac:dyDescent="0.2">
      <c r="A7" s="59" t="s">
        <v>19</v>
      </c>
      <c r="B7" s="73" t="s">
        <v>20</v>
      </c>
      <c r="C7" s="61" t="s">
        <v>21</v>
      </c>
      <c r="D7" s="41">
        <v>1988</v>
      </c>
      <c r="E7" s="65">
        <v>0.65259712736302478</v>
      </c>
      <c r="F7" s="66">
        <v>0.57317743812674959</v>
      </c>
      <c r="G7" s="66">
        <v>0.4219230769230769</v>
      </c>
      <c r="H7" s="62">
        <v>0.80191543555781963</v>
      </c>
      <c r="I7" s="63">
        <v>0.67900630152148378</v>
      </c>
      <c r="J7" s="64">
        <v>0.50453846153846149</v>
      </c>
      <c r="K7" s="62">
        <v>0.96512820512820519</v>
      </c>
      <c r="L7" s="63">
        <v>0.79741740226986135</v>
      </c>
      <c r="M7" s="64">
        <v>0.50669230769230766</v>
      </c>
      <c r="N7" s="42"/>
      <c r="O7" s="43"/>
      <c r="P7" s="44"/>
      <c r="Q7" s="42"/>
      <c r="R7" s="43"/>
      <c r="S7" s="44"/>
      <c r="T7" s="42"/>
      <c r="U7" s="43"/>
      <c r="V7" s="44"/>
      <c r="W7" s="42"/>
      <c r="X7" s="43"/>
      <c r="Y7" s="44"/>
      <c r="Z7" s="68">
        <v>0.79588891117767679</v>
      </c>
      <c r="AA7" s="69">
        <v>0.67774763167866614</v>
      </c>
      <c r="AB7" s="70">
        <v>0.4777179487179487</v>
      </c>
      <c r="AC7" s="68">
        <v>0.79588891117767679</v>
      </c>
      <c r="AD7" s="69">
        <v>0.67774763167866614</v>
      </c>
      <c r="AE7" s="70">
        <v>0.4777179487179487</v>
      </c>
      <c r="AF7" s="71">
        <v>0.75</v>
      </c>
      <c r="AG7" s="72">
        <v>0.65</v>
      </c>
      <c r="AH7" s="56">
        <f t="shared" ref="AH7:AH40" si="0">AE7</f>
        <v>0.4777179487179487</v>
      </c>
      <c r="AI7" s="57">
        <f t="shared" ref="AI7:AI40" si="1">AE7*(1/AC7-1)</f>
        <v>0.12251399572649582</v>
      </c>
      <c r="AJ7" s="57">
        <f t="shared" ref="AJ7:AJ40" si="2">AE7*(1/AD7-1/AC7)</f>
        <v>0.10462916666666658</v>
      </c>
      <c r="AK7" s="57">
        <f t="shared" ref="AK7:AK40" si="3">AE7*(1/AE7-1/AD7)</f>
        <v>0.29513888888888884</v>
      </c>
      <c r="AL7" s="57"/>
      <c r="AM7" s="57"/>
      <c r="AN7" s="58"/>
    </row>
    <row r="8" spans="1:256" s="12" customFormat="1" ht="12.75" x14ac:dyDescent="0.2">
      <c r="A8" s="59" t="s">
        <v>22</v>
      </c>
      <c r="B8" s="60" t="s">
        <v>23</v>
      </c>
      <c r="C8" s="61" t="s">
        <v>21</v>
      </c>
      <c r="D8" s="41">
        <v>1988</v>
      </c>
      <c r="E8" s="45">
        <v>0.67140956252704098</v>
      </c>
      <c r="F8" s="46">
        <v>0.5483188165214985</v>
      </c>
      <c r="G8" s="47">
        <v>0.22846388888888888</v>
      </c>
      <c r="H8" s="65">
        <v>0.66853249328536701</v>
      </c>
      <c r="I8" s="66">
        <v>0.5978586544304062</v>
      </c>
      <c r="J8" s="67">
        <v>0.43593611111111108</v>
      </c>
      <c r="K8" s="65">
        <v>0.47660741179794069</v>
      </c>
      <c r="L8" s="66">
        <v>0.43137568627450978</v>
      </c>
      <c r="M8" s="67">
        <v>0.38194722222222222</v>
      </c>
      <c r="N8" s="65"/>
      <c r="O8" s="66"/>
      <c r="P8" s="67"/>
      <c r="Q8" s="65"/>
      <c r="R8" s="66"/>
      <c r="S8" s="67"/>
      <c r="T8" s="65"/>
      <c r="U8" s="66"/>
      <c r="V8" s="67"/>
      <c r="W8" s="65"/>
      <c r="X8" s="66"/>
      <c r="Y8" s="67"/>
      <c r="Z8" s="74">
        <v>0.58333217188775166</v>
      </c>
      <c r="AA8" s="75">
        <v>0.51512689966591307</v>
      </c>
      <c r="AB8" s="76">
        <v>0.3487824074074074</v>
      </c>
      <c r="AC8" s="74">
        <v>0.58333217188775166</v>
      </c>
      <c r="AD8" s="75">
        <v>0.51512689966591307</v>
      </c>
      <c r="AE8" s="76">
        <v>0.3487824074074074</v>
      </c>
      <c r="AF8" s="71">
        <v>0.65</v>
      </c>
      <c r="AG8" s="72">
        <v>0.45</v>
      </c>
      <c r="AH8" s="56">
        <f t="shared" si="0"/>
        <v>0.3487824074074074</v>
      </c>
      <c r="AI8" s="57">
        <f t="shared" si="1"/>
        <v>0.24913148148148151</v>
      </c>
      <c r="AJ8" s="57">
        <f t="shared" si="2"/>
        <v>7.9166666666666718E-2</v>
      </c>
      <c r="AK8" s="57">
        <f t="shared" si="3"/>
        <v>0.32291944444444437</v>
      </c>
      <c r="AL8" s="57"/>
      <c r="AM8" s="57"/>
      <c r="AN8" s="58"/>
    </row>
    <row r="9" spans="1:256" s="12" customFormat="1" ht="12.75" x14ac:dyDescent="0.2">
      <c r="A9" s="59" t="s">
        <v>24</v>
      </c>
      <c r="B9" s="60" t="s">
        <v>25</v>
      </c>
      <c r="C9" s="61" t="s">
        <v>26</v>
      </c>
      <c r="D9" s="41">
        <v>1979</v>
      </c>
      <c r="E9" s="65">
        <v>0.42543051137108318</v>
      </c>
      <c r="F9" s="66">
        <v>0.34713888888888889</v>
      </c>
      <c r="G9" s="67">
        <v>0.34713888888888889</v>
      </c>
      <c r="H9" s="77">
        <v>0.65710188812253167</v>
      </c>
      <c r="I9" s="78">
        <v>0.36456888888888889</v>
      </c>
      <c r="J9" s="78">
        <v>0.34178333333333333</v>
      </c>
      <c r="K9" s="77">
        <v>0.58771620500242983</v>
      </c>
      <c r="L9" s="78">
        <v>0.46527583912844805</v>
      </c>
      <c r="M9" s="78">
        <v>0.46527777777777773</v>
      </c>
      <c r="N9" s="65"/>
      <c r="O9" s="66"/>
      <c r="P9" s="66"/>
      <c r="Q9" s="65"/>
      <c r="R9" s="66"/>
      <c r="S9" s="66"/>
      <c r="T9" s="65"/>
      <c r="U9" s="66"/>
      <c r="V9" s="66"/>
      <c r="W9" s="65"/>
      <c r="X9" s="66"/>
      <c r="Y9" s="66"/>
      <c r="Z9" s="68">
        <v>0.54244351015436676</v>
      </c>
      <c r="AA9" s="69">
        <v>0.39291859160483461</v>
      </c>
      <c r="AB9" s="70">
        <v>0.38473333333333337</v>
      </c>
      <c r="AC9" s="68">
        <v>0.54244351015436676</v>
      </c>
      <c r="AD9" s="69">
        <v>0.39291859160483461</v>
      </c>
      <c r="AE9" s="70">
        <v>0.38473333333333337</v>
      </c>
      <c r="AF9" s="71">
        <v>0.65</v>
      </c>
      <c r="AG9" s="72">
        <v>0.55000000000000004</v>
      </c>
      <c r="AH9" s="56">
        <f t="shared" si="0"/>
        <v>0.38473333333333337</v>
      </c>
      <c r="AI9" s="57">
        <f t="shared" si="1"/>
        <v>0.32452638888888885</v>
      </c>
      <c r="AJ9" s="57">
        <f t="shared" si="2"/>
        <v>0.26990833333333342</v>
      </c>
      <c r="AK9" s="57">
        <f t="shared" si="3"/>
        <v>2.0831944444444389E-2</v>
      </c>
      <c r="AL9" s="57"/>
      <c r="AM9" s="57"/>
      <c r="AN9" s="58"/>
    </row>
    <row r="10" spans="1:256" s="12" customFormat="1" ht="13.5" thickBot="1" x14ac:dyDescent="0.25">
      <c r="A10" s="59" t="s">
        <v>27</v>
      </c>
      <c r="B10" s="60">
        <v>28</v>
      </c>
      <c r="C10" s="61" t="s">
        <v>28</v>
      </c>
      <c r="D10" s="41">
        <v>2014</v>
      </c>
      <c r="E10" s="79">
        <v>0.25506087234099151</v>
      </c>
      <c r="F10" s="80">
        <v>0.22079875956615519</v>
      </c>
      <c r="G10" s="80">
        <v>5.1366071428571435E-2</v>
      </c>
      <c r="H10" s="79">
        <v>0.73687819505779895</v>
      </c>
      <c r="I10" s="80">
        <v>0.71551550656261886</v>
      </c>
      <c r="J10" s="80">
        <v>0.17142857142857146</v>
      </c>
      <c r="K10" s="79" t="s">
        <v>29</v>
      </c>
      <c r="L10" s="80" t="s">
        <v>29</v>
      </c>
      <c r="M10" s="80">
        <v>0</v>
      </c>
      <c r="N10" s="79"/>
      <c r="O10" s="80"/>
      <c r="P10" s="80"/>
      <c r="Q10" s="79"/>
      <c r="R10" s="80"/>
      <c r="S10" s="80"/>
      <c r="T10" s="79"/>
      <c r="U10" s="80"/>
      <c r="V10" s="80"/>
      <c r="W10" s="79"/>
      <c r="X10" s="80"/>
      <c r="Y10" s="80"/>
      <c r="Z10" s="81">
        <v>0.51331721452777068</v>
      </c>
      <c r="AA10" s="82">
        <v>0.47179764488780312</v>
      </c>
      <c r="AB10" s="83">
        <v>7.4264880952380957E-2</v>
      </c>
      <c r="AC10" s="81">
        <v>0.51331721452777068</v>
      </c>
      <c r="AD10" s="82">
        <v>0.47179764488780312</v>
      </c>
      <c r="AE10" s="84">
        <v>7.4264880952380957E-2</v>
      </c>
      <c r="AF10" s="85">
        <v>0.85</v>
      </c>
      <c r="AG10" s="86">
        <v>0.7</v>
      </c>
      <c r="AH10" s="56">
        <f t="shared" si="0"/>
        <v>7.4264880952380957E-2</v>
      </c>
      <c r="AI10" s="57">
        <f t="shared" si="1"/>
        <v>7.0411507936507925E-2</v>
      </c>
      <c r="AJ10" s="57">
        <f t="shared" si="2"/>
        <v>1.2731944444444469E-2</v>
      </c>
      <c r="AK10" s="57">
        <f t="shared" si="3"/>
        <v>0.84259166666666663</v>
      </c>
      <c r="AL10" s="57"/>
      <c r="AM10" s="57"/>
      <c r="AN10" s="58"/>
    </row>
    <row r="11" spans="1:256" s="12" customFormat="1" ht="12" customHeight="1" thickBot="1" x14ac:dyDescent="0.25">
      <c r="A11" s="252" t="s">
        <v>30</v>
      </c>
      <c r="B11" s="253"/>
      <c r="C11" s="254"/>
      <c r="D11" s="87"/>
      <c r="E11" s="88">
        <v>0.58575268264876124</v>
      </c>
      <c r="F11" s="89">
        <v>0.44715700344818449</v>
      </c>
      <c r="G11" s="90">
        <v>0.32372272842897837</v>
      </c>
      <c r="H11" s="91">
        <v>0.67331982299580384</v>
      </c>
      <c r="I11" s="92">
        <v>0.5723973299020465</v>
      </c>
      <c r="J11" s="92">
        <v>0.44287891907475241</v>
      </c>
      <c r="K11" s="88">
        <v>0.64981697143289896</v>
      </c>
      <c r="L11" s="89">
        <v>0.50317089084247391</v>
      </c>
      <c r="M11" s="89">
        <v>0.32257726733143399</v>
      </c>
      <c r="N11" s="91"/>
      <c r="O11" s="92"/>
      <c r="P11" s="92"/>
      <c r="Q11" s="91"/>
      <c r="R11" s="92"/>
      <c r="S11" s="92"/>
      <c r="T11" s="91"/>
      <c r="U11" s="92"/>
      <c r="V11" s="92"/>
      <c r="W11" s="91"/>
      <c r="X11" s="92"/>
      <c r="Y11" s="92"/>
      <c r="Z11" s="88">
        <v>0.63813053022445687</v>
      </c>
      <c r="AA11" s="89">
        <v>0.50925411779230811</v>
      </c>
      <c r="AB11" s="90">
        <v>0.36305963827838827</v>
      </c>
      <c r="AC11" s="88">
        <v>0.63813053022445687</v>
      </c>
      <c r="AD11" s="89">
        <v>0.50925411779230811</v>
      </c>
      <c r="AE11" s="93">
        <v>0.36305963827838827</v>
      </c>
      <c r="AF11" s="85">
        <v>0.72499999999999998</v>
      </c>
      <c r="AG11" s="86">
        <v>0.60000000000000009</v>
      </c>
      <c r="AH11" s="56">
        <f t="shared" si="0"/>
        <v>0.36305963827838827</v>
      </c>
      <c r="AI11" s="57">
        <f t="shared" si="1"/>
        <v>0.20588295431420431</v>
      </c>
      <c r="AJ11" s="57">
        <f t="shared" si="2"/>
        <v>0.1439817129629628</v>
      </c>
      <c r="AK11" s="57">
        <f t="shared" si="3"/>
        <v>0.28707569444444453</v>
      </c>
      <c r="AL11" s="57"/>
      <c r="AM11" s="57"/>
      <c r="AN11" s="58"/>
    </row>
    <row r="12" spans="1:256" s="12" customFormat="1" ht="13.5" thickBot="1" x14ac:dyDescent="0.25">
      <c r="A12" s="28" t="s">
        <v>31</v>
      </c>
      <c r="B12" s="23"/>
      <c r="C12" s="94"/>
      <c r="D12" s="41"/>
      <c r="E12" s="95"/>
      <c r="F12" s="96"/>
      <c r="G12" s="96"/>
      <c r="H12" s="96"/>
      <c r="I12" s="96"/>
      <c r="J12" s="96"/>
      <c r="K12" s="96"/>
      <c r="L12" s="96"/>
      <c r="M12" s="96"/>
      <c r="N12" s="97"/>
      <c r="O12" s="97"/>
      <c r="P12" s="97"/>
      <c r="Q12" s="98"/>
      <c r="R12" s="98"/>
      <c r="S12" s="98"/>
      <c r="T12" s="98"/>
      <c r="U12" s="98"/>
      <c r="V12" s="98"/>
      <c r="W12" s="98"/>
      <c r="X12" s="98"/>
      <c r="Y12" s="98"/>
      <c r="Z12" s="99"/>
      <c r="AA12" s="99"/>
      <c r="AB12" s="99"/>
      <c r="AC12" s="99"/>
      <c r="AD12" s="99"/>
      <c r="AE12" s="99"/>
      <c r="AF12" s="100"/>
      <c r="AG12" s="100"/>
      <c r="AH12" s="56">
        <f t="shared" si="0"/>
        <v>0</v>
      </c>
      <c r="AI12" s="57" t="e">
        <f t="shared" si="1"/>
        <v>#DIV/0!</v>
      </c>
      <c r="AJ12" s="57" t="e">
        <f t="shared" si="2"/>
        <v>#DIV/0!</v>
      </c>
      <c r="AK12" s="57" t="e">
        <f t="shared" si="3"/>
        <v>#DIV/0!</v>
      </c>
      <c r="AL12" s="57"/>
      <c r="AM12" s="57"/>
      <c r="AN12" s="58"/>
    </row>
    <row r="13" spans="1:256" s="12" customFormat="1" ht="12.75" x14ac:dyDescent="0.2">
      <c r="A13" s="38" t="s">
        <v>32</v>
      </c>
      <c r="B13" s="39">
        <v>20</v>
      </c>
      <c r="C13" s="61" t="s">
        <v>33</v>
      </c>
      <c r="D13" s="41">
        <v>2012</v>
      </c>
      <c r="E13" s="101">
        <v>0.65217391304347827</v>
      </c>
      <c r="F13" s="102">
        <v>0.625</v>
      </c>
      <c r="G13" s="103">
        <v>0.625</v>
      </c>
      <c r="H13" s="104">
        <v>0.87553299492385794</v>
      </c>
      <c r="I13" s="105">
        <v>0.71866666666666668</v>
      </c>
      <c r="J13" s="106">
        <v>0.71866666666666668</v>
      </c>
      <c r="K13" s="104">
        <v>0.74923076923076926</v>
      </c>
      <c r="L13" s="105">
        <v>0.60875000000000001</v>
      </c>
      <c r="M13" s="106">
        <v>0.60875000000000001</v>
      </c>
      <c r="N13" s="101"/>
      <c r="O13" s="102"/>
      <c r="P13" s="103"/>
      <c r="Q13" s="101"/>
      <c r="R13" s="102"/>
      <c r="S13" s="103"/>
      <c r="T13" s="101"/>
      <c r="U13" s="102"/>
      <c r="V13" s="103"/>
      <c r="W13" s="101"/>
      <c r="X13" s="102"/>
      <c r="Y13" s="103"/>
      <c r="Z13" s="51">
        <v>0.75334405144694538</v>
      </c>
      <c r="AA13" s="52">
        <v>0.65080555555555564</v>
      </c>
      <c r="AB13" s="53">
        <v>0.65080555555555564</v>
      </c>
      <c r="AC13" s="51">
        <v>0.75334405144694538</v>
      </c>
      <c r="AD13" s="52">
        <v>0.65080555555555564</v>
      </c>
      <c r="AE13" s="53">
        <v>0.65080555555555564</v>
      </c>
      <c r="AF13" s="107">
        <v>0.8</v>
      </c>
      <c r="AG13" s="55">
        <v>0.7</v>
      </c>
      <c r="AH13" s="56">
        <f t="shared" si="0"/>
        <v>0.65080555555555564</v>
      </c>
      <c r="AI13" s="57">
        <f t="shared" si="1"/>
        <v>0.21308333333333335</v>
      </c>
      <c r="AJ13" s="57">
        <f t="shared" si="2"/>
        <v>0.13611111111111104</v>
      </c>
      <c r="AK13" s="57">
        <f t="shared" si="3"/>
        <v>0</v>
      </c>
      <c r="AL13" s="57"/>
      <c r="AM13" s="57"/>
      <c r="AN13" s="58"/>
    </row>
    <row r="14" spans="1:256" s="12" customFormat="1" ht="12.75" x14ac:dyDescent="0.2">
      <c r="A14" s="59" t="s">
        <v>16</v>
      </c>
      <c r="B14" s="60" t="s">
        <v>34</v>
      </c>
      <c r="C14" s="61" t="s">
        <v>35</v>
      </c>
      <c r="D14" s="41">
        <v>1984</v>
      </c>
      <c r="E14" s="42">
        <v>0.46888372093023262</v>
      </c>
      <c r="F14" s="46">
        <v>0.4200416666666667</v>
      </c>
      <c r="G14" s="47">
        <v>0.4200416666666667</v>
      </c>
      <c r="H14" s="42">
        <v>0.64564964964964955</v>
      </c>
      <c r="I14" s="46">
        <v>0.64564964964964955</v>
      </c>
      <c r="J14" s="47">
        <v>0.49768827160493823</v>
      </c>
      <c r="K14" s="42">
        <v>0.60345679012345688</v>
      </c>
      <c r="L14" s="46">
        <v>0.52802469135802477</v>
      </c>
      <c r="M14" s="47">
        <v>0.39601851851851855</v>
      </c>
      <c r="N14" s="42"/>
      <c r="O14" s="46"/>
      <c r="P14" s="47"/>
      <c r="Q14" s="42"/>
      <c r="R14" s="46"/>
      <c r="S14" s="47"/>
      <c r="T14" s="42"/>
      <c r="U14" s="46"/>
      <c r="V14" s="47"/>
      <c r="W14" s="65"/>
      <c r="X14" s="66"/>
      <c r="Y14" s="66"/>
      <c r="Z14" s="74">
        <v>0.5655598737751204</v>
      </c>
      <c r="AA14" s="75">
        <v>0.52115641261095802</v>
      </c>
      <c r="AB14" s="76">
        <v>0.43791615226337449</v>
      </c>
      <c r="AC14" s="74">
        <v>0.5655598737751204</v>
      </c>
      <c r="AD14" s="75">
        <v>0.52115641261095802</v>
      </c>
      <c r="AE14" s="76">
        <v>0.43791615226337449</v>
      </c>
      <c r="AF14" s="71">
        <v>0.65</v>
      </c>
      <c r="AG14" s="72">
        <v>0.4</v>
      </c>
      <c r="AH14" s="56">
        <f t="shared" si="0"/>
        <v>0.43791615226337449</v>
      </c>
      <c r="AI14" s="57">
        <f t="shared" si="1"/>
        <v>0.33638940329218103</v>
      </c>
      <c r="AJ14" s="57">
        <f t="shared" si="2"/>
        <v>6.5972222222222293E-2</v>
      </c>
      <c r="AK14" s="57">
        <f t="shared" si="3"/>
        <v>0.15972222222222227</v>
      </c>
      <c r="AL14" s="57"/>
      <c r="AM14" s="57"/>
      <c r="AN14" s="58"/>
    </row>
    <row r="15" spans="1:256" s="12" customFormat="1" ht="12.75" x14ac:dyDescent="0.2">
      <c r="A15" s="59" t="s">
        <v>36</v>
      </c>
      <c r="B15" s="60" t="s">
        <v>37</v>
      </c>
      <c r="C15" s="61" t="s">
        <v>38</v>
      </c>
      <c r="D15" s="41">
        <v>1985</v>
      </c>
      <c r="E15" s="42" t="s">
        <v>29</v>
      </c>
      <c r="F15" s="46">
        <v>0</v>
      </c>
      <c r="G15" s="47">
        <v>0</v>
      </c>
      <c r="H15" s="42">
        <v>0.66026381461675576</v>
      </c>
      <c r="I15" s="46">
        <v>0.51445555555555555</v>
      </c>
      <c r="J15" s="47">
        <v>0.51445555555555555</v>
      </c>
      <c r="K15" s="42">
        <v>0.54365213073471774</v>
      </c>
      <c r="L15" s="46">
        <v>0.43794285714285713</v>
      </c>
      <c r="M15" s="47">
        <v>0.38319999999999999</v>
      </c>
      <c r="N15" s="42"/>
      <c r="O15" s="46"/>
      <c r="P15" s="47"/>
      <c r="Q15" s="42"/>
      <c r="R15" s="46"/>
      <c r="S15" s="47"/>
      <c r="T15" s="42"/>
      <c r="U15" s="46"/>
      <c r="V15" s="47"/>
      <c r="W15" s="42"/>
      <c r="X15" s="46"/>
      <c r="Y15" s="47"/>
      <c r="Z15" s="68">
        <v>0.6048773000680393</v>
      </c>
      <c r="AA15" s="69">
        <v>0.35609476584022037</v>
      </c>
      <c r="AB15" s="70">
        <v>0.29921851851851849</v>
      </c>
      <c r="AC15" s="68">
        <v>0.6048773000680393</v>
      </c>
      <c r="AD15" s="69">
        <v>0.35609476584022037</v>
      </c>
      <c r="AE15" s="70">
        <v>0.29921851851851849</v>
      </c>
      <c r="AF15" s="71">
        <v>0.7</v>
      </c>
      <c r="AG15" s="72">
        <v>0.55000000000000004</v>
      </c>
      <c r="AH15" s="56">
        <f t="shared" si="0"/>
        <v>0.29921851851851849</v>
      </c>
      <c r="AI15" s="57">
        <f t="shared" si="1"/>
        <v>0.19545787037037027</v>
      </c>
      <c r="AJ15" s="57">
        <f t="shared" si="2"/>
        <v>0.34560138888888897</v>
      </c>
      <c r="AK15" s="57">
        <f t="shared" si="3"/>
        <v>0.15972222222222227</v>
      </c>
      <c r="AL15" s="57"/>
      <c r="AM15" s="57"/>
      <c r="AN15" s="58"/>
    </row>
    <row r="16" spans="1:256" s="12" customFormat="1" ht="13.5" thickBot="1" x14ac:dyDescent="0.25">
      <c r="A16" s="59" t="s">
        <v>39</v>
      </c>
      <c r="B16" s="39">
        <v>6</v>
      </c>
      <c r="C16" s="61" t="s">
        <v>40</v>
      </c>
      <c r="D16" s="41">
        <v>2015</v>
      </c>
      <c r="E16" s="79">
        <v>0.27212121212121215</v>
      </c>
      <c r="F16" s="80">
        <v>0.24944444444444447</v>
      </c>
      <c r="G16" s="80">
        <v>0.24944444444444447</v>
      </c>
      <c r="H16" s="79">
        <v>0.36000000000000004</v>
      </c>
      <c r="I16" s="80">
        <v>0.36000000000000004</v>
      </c>
      <c r="J16" s="80">
        <v>0.36000000000000004</v>
      </c>
      <c r="K16" s="79">
        <v>0.35076923076923078</v>
      </c>
      <c r="L16" s="80">
        <v>0.28499999999999998</v>
      </c>
      <c r="M16" s="80">
        <v>0.28499999999999998</v>
      </c>
      <c r="N16" s="79"/>
      <c r="O16" s="80"/>
      <c r="P16" s="80"/>
      <c r="Q16" s="79"/>
      <c r="R16" s="80"/>
      <c r="S16" s="80"/>
      <c r="T16" s="79"/>
      <c r="U16" s="80"/>
      <c r="V16" s="80"/>
      <c r="W16" s="79"/>
      <c r="X16" s="80"/>
      <c r="Y16" s="80"/>
      <c r="Z16" s="81">
        <v>0.32773536895674305</v>
      </c>
      <c r="AA16" s="82">
        <v>0.29814814814814816</v>
      </c>
      <c r="AB16" s="83">
        <v>0.29814814814814816</v>
      </c>
      <c r="AC16" s="81">
        <v>0.32773536895674305</v>
      </c>
      <c r="AD16" s="82">
        <v>0.29814814814814816</v>
      </c>
      <c r="AE16" s="84">
        <v>0.29814814814814816</v>
      </c>
      <c r="AF16" s="85">
        <v>0.75</v>
      </c>
      <c r="AG16" s="86">
        <v>0.5</v>
      </c>
      <c r="AH16" s="56">
        <f t="shared" si="0"/>
        <v>0.29814814814814816</v>
      </c>
      <c r="AI16" s="57">
        <f t="shared" si="1"/>
        <v>0.61157407407407394</v>
      </c>
      <c r="AJ16" s="57">
        <f t="shared" si="2"/>
        <v>9.027777777777779E-2</v>
      </c>
      <c r="AK16" s="57">
        <f t="shared" si="3"/>
        <v>0</v>
      </c>
      <c r="AL16" s="57"/>
      <c r="AM16" s="57"/>
      <c r="AN16" s="58"/>
    </row>
    <row r="17" spans="1:40" s="12" customFormat="1" ht="12" customHeight="1" thickBot="1" x14ac:dyDescent="0.25">
      <c r="A17" s="252" t="s">
        <v>30</v>
      </c>
      <c r="B17" s="253"/>
      <c r="C17" s="254"/>
      <c r="D17" s="87"/>
      <c r="E17" s="91">
        <v>0.46718295739348376</v>
      </c>
      <c r="F17" s="92">
        <v>0.35505904761904766</v>
      </c>
      <c r="G17" s="92">
        <v>0.32362152777777781</v>
      </c>
      <c r="H17" s="91">
        <v>0.62026516504143203</v>
      </c>
      <c r="I17" s="92">
        <v>0.55446908123593208</v>
      </c>
      <c r="J17" s="92">
        <v>0.52270262345679008</v>
      </c>
      <c r="K17" s="91">
        <v>0.56024966189938208</v>
      </c>
      <c r="L17" s="92">
        <v>0.46150855683269476</v>
      </c>
      <c r="M17" s="92">
        <v>0.41824212962962964</v>
      </c>
      <c r="N17" s="91"/>
      <c r="O17" s="92"/>
      <c r="P17" s="92"/>
      <c r="Q17" s="91"/>
      <c r="R17" s="92"/>
      <c r="S17" s="92"/>
      <c r="T17" s="91"/>
      <c r="U17" s="92"/>
      <c r="V17" s="92"/>
      <c r="W17" s="91"/>
      <c r="X17" s="92"/>
      <c r="Y17" s="92"/>
      <c r="Z17" s="91">
        <v>0.55416164557626957</v>
      </c>
      <c r="AA17" s="92">
        <v>0.45810703004891684</v>
      </c>
      <c r="AB17" s="108">
        <v>0.4215220936213992</v>
      </c>
      <c r="AC17" s="91">
        <v>0.55416164557626957</v>
      </c>
      <c r="AD17" s="92">
        <v>0.45810703004891684</v>
      </c>
      <c r="AE17" s="109">
        <v>0.4215220936213992</v>
      </c>
      <c r="AF17" s="85">
        <v>0.72500000000000009</v>
      </c>
      <c r="AG17" s="86">
        <v>0.53750000000000009</v>
      </c>
      <c r="AH17" s="56">
        <f t="shared" si="0"/>
        <v>0.4215220936213992</v>
      </c>
      <c r="AI17" s="57">
        <f t="shared" si="1"/>
        <v>0.33912617026748965</v>
      </c>
      <c r="AJ17" s="57">
        <f t="shared" si="2"/>
        <v>0.15949062500000014</v>
      </c>
      <c r="AK17" s="57">
        <f t="shared" si="3"/>
        <v>7.9861111111111119E-2</v>
      </c>
      <c r="AL17" s="57"/>
      <c r="AM17" s="57"/>
      <c r="AN17" s="58"/>
    </row>
    <row r="18" spans="1:40" s="12" customFormat="1" ht="13.5" thickBot="1" x14ac:dyDescent="0.25">
      <c r="A18" s="28" t="s">
        <v>41</v>
      </c>
      <c r="B18" s="23"/>
      <c r="C18" s="94"/>
      <c r="D18" s="41"/>
      <c r="E18" s="95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8"/>
      <c r="R18" s="98"/>
      <c r="S18" s="98"/>
      <c r="T18" s="98"/>
      <c r="U18" s="98"/>
      <c r="V18" s="98"/>
      <c r="W18" s="98"/>
      <c r="X18" s="98"/>
      <c r="Y18" s="98"/>
      <c r="Z18" s="99"/>
      <c r="AA18" s="99"/>
      <c r="AB18" s="99"/>
      <c r="AC18" s="99"/>
      <c r="AD18" s="99"/>
      <c r="AE18" s="99"/>
      <c r="AF18" s="100"/>
      <c r="AG18" s="100"/>
      <c r="AH18" s="56">
        <f t="shared" si="0"/>
        <v>0</v>
      </c>
      <c r="AI18" s="57" t="e">
        <f t="shared" si="1"/>
        <v>#DIV/0!</v>
      </c>
      <c r="AJ18" s="57" t="e">
        <f t="shared" si="2"/>
        <v>#DIV/0!</v>
      </c>
      <c r="AK18" s="57" t="e">
        <f t="shared" si="3"/>
        <v>#DIV/0!</v>
      </c>
      <c r="AL18" s="57"/>
      <c r="AM18" s="57"/>
      <c r="AN18" s="58"/>
    </row>
    <row r="19" spans="1:40" s="12" customFormat="1" ht="12.75" x14ac:dyDescent="0.2">
      <c r="A19" s="38" t="s">
        <v>42</v>
      </c>
      <c r="B19" s="39">
        <v>45</v>
      </c>
      <c r="C19" s="61" t="s">
        <v>43</v>
      </c>
      <c r="D19" s="41">
        <v>2009</v>
      </c>
      <c r="E19" s="101">
        <v>0.72735961768219837</v>
      </c>
      <c r="F19" s="102">
        <v>0.70462962962962961</v>
      </c>
      <c r="G19" s="103">
        <v>0.70462962962962961</v>
      </c>
      <c r="H19" s="101">
        <v>0.66523297491039424</v>
      </c>
      <c r="I19" s="102">
        <v>0.64444444444444449</v>
      </c>
      <c r="J19" s="103">
        <v>0.64444444444444449</v>
      </c>
      <c r="K19" s="101">
        <v>0.64601616161616171</v>
      </c>
      <c r="L19" s="102">
        <v>0.59218148148148153</v>
      </c>
      <c r="M19" s="103">
        <v>0.59218148148148153</v>
      </c>
      <c r="N19" s="101"/>
      <c r="O19" s="102"/>
      <c r="P19" s="103"/>
      <c r="Q19" s="101"/>
      <c r="R19" s="102"/>
      <c r="S19" s="103"/>
      <c r="T19" s="101"/>
      <c r="U19" s="102"/>
      <c r="V19" s="103"/>
      <c r="W19" s="101"/>
      <c r="X19" s="102"/>
      <c r="Y19" s="103"/>
      <c r="Z19" s="110">
        <v>0.68014793187347944</v>
      </c>
      <c r="AA19" s="111">
        <v>0.64708518518518532</v>
      </c>
      <c r="AB19" s="112">
        <v>0.64708518518518532</v>
      </c>
      <c r="AC19" s="110">
        <v>0.68014793187347944</v>
      </c>
      <c r="AD19" s="111">
        <v>0.64708518518518532</v>
      </c>
      <c r="AE19" s="112">
        <v>0.64708518518518532</v>
      </c>
      <c r="AF19" s="107">
        <v>0.75</v>
      </c>
      <c r="AG19" s="55">
        <v>0.65</v>
      </c>
      <c r="AH19" s="56">
        <f t="shared" si="0"/>
        <v>0.64708518518518532</v>
      </c>
      <c r="AI19" s="57">
        <f t="shared" si="1"/>
        <v>0.30430370370370358</v>
      </c>
      <c r="AJ19" s="57">
        <f t="shared" si="2"/>
        <v>4.8611111111111056E-2</v>
      </c>
      <c r="AK19" s="57">
        <f t="shared" si="3"/>
        <v>0</v>
      </c>
      <c r="AL19" s="57"/>
      <c r="AM19" s="57"/>
      <c r="AN19" s="58"/>
    </row>
    <row r="20" spans="1:40" s="12" customFormat="1" ht="12.75" x14ac:dyDescent="0.2">
      <c r="A20" s="59" t="s">
        <v>44</v>
      </c>
      <c r="B20" s="60" t="s">
        <v>23</v>
      </c>
      <c r="C20" s="61" t="s">
        <v>45</v>
      </c>
      <c r="D20" s="41">
        <v>1987</v>
      </c>
      <c r="E20" s="42">
        <v>0.625</v>
      </c>
      <c r="F20" s="46">
        <v>0.625</v>
      </c>
      <c r="G20" s="47">
        <v>0.625</v>
      </c>
      <c r="H20" s="42">
        <v>0.57484861766545681</v>
      </c>
      <c r="I20" s="46">
        <v>0.5628726546972721</v>
      </c>
      <c r="J20" s="47">
        <v>0.56287500000000001</v>
      </c>
      <c r="K20" s="42">
        <v>0.65051026525735811</v>
      </c>
      <c r="L20" s="46">
        <v>0.62792391264593239</v>
      </c>
      <c r="M20" s="47">
        <v>0.62792129629629634</v>
      </c>
      <c r="N20" s="42"/>
      <c r="O20" s="46"/>
      <c r="P20" s="47"/>
      <c r="Q20" s="42"/>
      <c r="R20" s="46"/>
      <c r="S20" s="47"/>
      <c r="T20" s="42"/>
      <c r="U20" s="46"/>
      <c r="V20" s="47"/>
      <c r="W20" s="42"/>
      <c r="X20" s="46"/>
      <c r="Y20" s="47"/>
      <c r="Z20" s="74">
        <v>0.61668524370192901</v>
      </c>
      <c r="AA20" s="75">
        <v>0.60526543209876538</v>
      </c>
      <c r="AB20" s="76">
        <v>0.60526543209876538</v>
      </c>
      <c r="AC20" s="74">
        <v>0.61668524370192901</v>
      </c>
      <c r="AD20" s="75">
        <v>0.60526543209876538</v>
      </c>
      <c r="AE20" s="76">
        <v>0.60526543209876538</v>
      </c>
      <c r="AF20" s="71">
        <v>0.65</v>
      </c>
      <c r="AG20" s="72">
        <v>0.55000000000000004</v>
      </c>
      <c r="AH20" s="56">
        <f t="shared" si="0"/>
        <v>0.60526543209876538</v>
      </c>
      <c r="AI20" s="57">
        <f t="shared" si="1"/>
        <v>0.3762165123456791</v>
      </c>
      <c r="AJ20" s="57">
        <f t="shared" si="2"/>
        <v>1.8518055555555468E-2</v>
      </c>
      <c r="AK20" s="57">
        <f t="shared" si="3"/>
        <v>0</v>
      </c>
      <c r="AL20" s="57"/>
      <c r="AM20" s="57"/>
      <c r="AN20" s="58"/>
    </row>
    <row r="21" spans="1:40" s="12" customFormat="1" ht="13.5" thickBot="1" x14ac:dyDescent="0.25">
      <c r="A21" s="59" t="s">
        <v>14</v>
      </c>
      <c r="B21" s="60" t="s">
        <v>23</v>
      </c>
      <c r="C21" s="61" t="s">
        <v>46</v>
      </c>
      <c r="D21" s="41">
        <v>1983</v>
      </c>
      <c r="E21" s="79" t="s">
        <v>29</v>
      </c>
      <c r="F21" s="80">
        <v>0</v>
      </c>
      <c r="G21" s="80">
        <v>0</v>
      </c>
      <c r="H21" s="79" t="s">
        <v>29</v>
      </c>
      <c r="I21" s="80">
        <v>0</v>
      </c>
      <c r="J21" s="80">
        <v>0</v>
      </c>
      <c r="K21" s="79" t="s">
        <v>29</v>
      </c>
      <c r="L21" s="80">
        <v>0</v>
      </c>
      <c r="M21" s="80">
        <v>0</v>
      </c>
      <c r="N21" s="79"/>
      <c r="O21" s="80"/>
      <c r="P21" s="80"/>
      <c r="Q21" s="79"/>
      <c r="R21" s="80"/>
      <c r="S21" s="80"/>
      <c r="T21" s="79"/>
      <c r="U21" s="80"/>
      <c r="V21" s="80"/>
      <c r="W21" s="79"/>
      <c r="X21" s="80"/>
      <c r="Y21" s="80"/>
      <c r="Z21" s="81" t="s">
        <v>29</v>
      </c>
      <c r="AA21" s="82">
        <v>0</v>
      </c>
      <c r="AB21" s="83">
        <v>0</v>
      </c>
      <c r="AC21" s="81" t="s">
        <v>29</v>
      </c>
      <c r="AD21" s="82">
        <v>0</v>
      </c>
      <c r="AE21" s="84">
        <v>0</v>
      </c>
      <c r="AF21" s="85">
        <v>0.6</v>
      </c>
      <c r="AG21" s="86">
        <v>0.55000000000000004</v>
      </c>
      <c r="AH21" s="56">
        <f t="shared" si="0"/>
        <v>0</v>
      </c>
      <c r="AI21" s="57" t="e">
        <f t="shared" si="1"/>
        <v>#VALUE!</v>
      </c>
      <c r="AJ21" s="57" t="e">
        <f t="shared" si="2"/>
        <v>#DIV/0!</v>
      </c>
      <c r="AK21" s="57" t="e">
        <f t="shared" si="3"/>
        <v>#DIV/0!</v>
      </c>
      <c r="AL21" s="57"/>
      <c r="AM21" s="57"/>
      <c r="AN21" s="58"/>
    </row>
    <row r="22" spans="1:40" s="12" customFormat="1" ht="12" customHeight="1" thickBot="1" x14ac:dyDescent="0.25">
      <c r="A22" s="252" t="s">
        <v>30</v>
      </c>
      <c r="B22" s="253"/>
      <c r="C22" s="254"/>
      <c r="D22" s="87"/>
      <c r="E22" s="88">
        <v>0.67536743092298646</v>
      </c>
      <c r="F22" s="89">
        <v>0.56984126984126982</v>
      </c>
      <c r="G22" s="90">
        <v>0.44320987654320987</v>
      </c>
      <c r="H22" s="88">
        <v>0.61979903073291109</v>
      </c>
      <c r="I22" s="89">
        <v>0.51742169508030644</v>
      </c>
      <c r="J22" s="89">
        <v>0.40243981481481483</v>
      </c>
      <c r="K22" s="88">
        <v>0.64832125213468961</v>
      </c>
      <c r="L22" s="89">
        <v>0.52290212422998383</v>
      </c>
      <c r="M22" s="89">
        <v>0.40670092592592599</v>
      </c>
      <c r="N22" s="91"/>
      <c r="O22" s="92"/>
      <c r="P22" s="92"/>
      <c r="Q22" s="91"/>
      <c r="R22" s="92"/>
      <c r="S22" s="92"/>
      <c r="T22" s="91"/>
      <c r="U22" s="92"/>
      <c r="V22" s="92"/>
      <c r="W22" s="91"/>
      <c r="X22" s="92"/>
      <c r="Y22" s="92"/>
      <c r="Z22" s="88">
        <v>0.64792255937982612</v>
      </c>
      <c r="AA22" s="89">
        <v>0.53672169312169316</v>
      </c>
      <c r="AB22" s="90">
        <v>0.41745020576131686</v>
      </c>
      <c r="AC22" s="88">
        <v>0.64792255937982612</v>
      </c>
      <c r="AD22" s="89">
        <v>0.53672169312169316</v>
      </c>
      <c r="AE22" s="93">
        <v>0.41745020576131686</v>
      </c>
      <c r="AF22" s="85">
        <v>0.66666666666666663</v>
      </c>
      <c r="AG22" s="86">
        <v>0.58333333333333337</v>
      </c>
      <c r="AH22" s="56">
        <f t="shared" si="0"/>
        <v>0.41745020576131686</v>
      </c>
      <c r="AI22" s="57">
        <f t="shared" si="1"/>
        <v>0.22684007201646084</v>
      </c>
      <c r="AJ22" s="57">
        <f t="shared" si="2"/>
        <v>0.13348749999999998</v>
      </c>
      <c r="AK22" s="57">
        <f t="shared" si="3"/>
        <v>0.22222222222222238</v>
      </c>
      <c r="AL22" s="57"/>
      <c r="AM22" s="57"/>
      <c r="AN22" s="58"/>
    </row>
    <row r="23" spans="1:40" s="12" customFormat="1" ht="13.5" thickBot="1" x14ac:dyDescent="0.25">
      <c r="A23" s="28" t="s">
        <v>47</v>
      </c>
      <c r="B23" s="23"/>
      <c r="C23" s="94"/>
      <c r="D23" s="41"/>
      <c r="E23" s="95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  <c r="R23" s="98"/>
      <c r="S23" s="98"/>
      <c r="T23" s="98"/>
      <c r="U23" s="98"/>
      <c r="V23" s="98"/>
      <c r="W23" s="98"/>
      <c r="X23" s="98"/>
      <c r="Y23" s="98"/>
      <c r="Z23" s="99"/>
      <c r="AA23" s="99"/>
      <c r="AB23" s="99"/>
      <c r="AC23" s="99"/>
      <c r="AD23" s="99"/>
      <c r="AE23" s="99"/>
      <c r="AF23" s="113"/>
      <c r="AG23" s="113"/>
      <c r="AH23" s="56">
        <f t="shared" si="0"/>
        <v>0</v>
      </c>
      <c r="AI23" s="57" t="e">
        <f t="shared" si="1"/>
        <v>#DIV/0!</v>
      </c>
      <c r="AJ23" s="57" t="e">
        <f t="shared" si="2"/>
        <v>#DIV/0!</v>
      </c>
      <c r="AK23" s="57" t="e">
        <f t="shared" si="3"/>
        <v>#DIV/0!</v>
      </c>
      <c r="AL23" s="57"/>
      <c r="AM23" s="57"/>
      <c r="AN23" s="58"/>
    </row>
    <row r="24" spans="1:40" s="12" customFormat="1" ht="12.75" x14ac:dyDescent="0.2">
      <c r="A24" s="38" t="s">
        <v>16</v>
      </c>
      <c r="B24" s="39">
        <v>30</v>
      </c>
      <c r="C24" s="61" t="s">
        <v>45</v>
      </c>
      <c r="D24" s="41">
        <v>1987</v>
      </c>
      <c r="E24" s="104">
        <v>0.53674531654857727</v>
      </c>
      <c r="F24" s="105">
        <v>0.29260000000000003</v>
      </c>
      <c r="G24" s="106">
        <v>0.29260000000000003</v>
      </c>
      <c r="H24" s="104">
        <v>0.79060791063383762</v>
      </c>
      <c r="I24" s="105">
        <v>0.384090780141844</v>
      </c>
      <c r="J24" s="106">
        <v>0.37608888888888892</v>
      </c>
      <c r="K24" s="104">
        <v>0.85472307059154817</v>
      </c>
      <c r="L24" s="105">
        <v>0.16441666666666668</v>
      </c>
      <c r="M24" s="106">
        <v>0.16441666666666668</v>
      </c>
      <c r="N24" s="101"/>
      <c r="O24" s="102"/>
      <c r="P24" s="103"/>
      <c r="Q24" s="101"/>
      <c r="R24" s="102"/>
      <c r="S24" s="103"/>
      <c r="T24" s="101"/>
      <c r="U24" s="102"/>
      <c r="V24" s="103"/>
      <c r="W24" s="101"/>
      <c r="X24" s="102"/>
      <c r="Y24" s="103"/>
      <c r="Z24" s="51">
        <v>0.68670327795846831</v>
      </c>
      <c r="AA24" s="52">
        <v>0.27964382284382289</v>
      </c>
      <c r="AB24" s="53">
        <v>0.27770185185185192</v>
      </c>
      <c r="AC24" s="51">
        <v>0.68670327795846831</v>
      </c>
      <c r="AD24" s="52">
        <v>0.27964382284382289</v>
      </c>
      <c r="AE24" s="114">
        <v>0.27770185185185192</v>
      </c>
      <c r="AF24" s="107">
        <v>0.7</v>
      </c>
      <c r="AG24" s="55">
        <v>0.55000000000000004</v>
      </c>
      <c r="AH24" s="56">
        <f t="shared" si="0"/>
        <v>0.27770185185185192</v>
      </c>
      <c r="AI24" s="57">
        <f t="shared" si="1"/>
        <v>0.12669675925925927</v>
      </c>
      <c r="AJ24" s="57">
        <f t="shared" si="2"/>
        <v>0.5886569444444445</v>
      </c>
      <c r="AK24" s="57">
        <f t="shared" si="3"/>
        <v>6.9444444444443703E-3</v>
      </c>
      <c r="AL24" s="57"/>
      <c r="AM24" s="57"/>
      <c r="AN24" s="58"/>
    </row>
    <row r="25" spans="1:40" s="12" customFormat="1" ht="13.5" thickBot="1" x14ac:dyDescent="0.25">
      <c r="A25" s="59" t="s">
        <v>22</v>
      </c>
      <c r="B25" s="60" t="s">
        <v>23</v>
      </c>
      <c r="C25" s="61" t="s">
        <v>45</v>
      </c>
      <c r="D25" s="41">
        <v>1987</v>
      </c>
      <c r="E25" s="79">
        <v>0.51175925925925925</v>
      </c>
      <c r="F25" s="80">
        <v>0.51175925925925925</v>
      </c>
      <c r="G25" s="80">
        <v>0.51175925925925925</v>
      </c>
      <c r="H25" s="79">
        <v>0</v>
      </c>
      <c r="I25" s="80">
        <v>0</v>
      </c>
      <c r="J25" s="80">
        <v>0</v>
      </c>
      <c r="K25" s="79">
        <v>0.73495370370370372</v>
      </c>
      <c r="L25" s="80">
        <v>0.73495370370370372</v>
      </c>
      <c r="M25" s="80">
        <v>0.73495370370370372</v>
      </c>
      <c r="N25" s="79"/>
      <c r="O25" s="80"/>
      <c r="P25" s="80"/>
      <c r="Q25" s="115"/>
      <c r="R25" s="116"/>
      <c r="S25" s="116"/>
      <c r="T25" s="115"/>
      <c r="U25" s="116"/>
      <c r="V25" s="116"/>
      <c r="W25" s="115"/>
      <c r="X25" s="116"/>
      <c r="Y25" s="116"/>
      <c r="Z25" s="81">
        <v>0.46751736111111108</v>
      </c>
      <c r="AA25" s="82">
        <v>0.41557098765432099</v>
      </c>
      <c r="AB25" s="83">
        <v>0.41557098765432099</v>
      </c>
      <c r="AC25" s="81">
        <v>0.46751736111111108</v>
      </c>
      <c r="AD25" s="82">
        <v>0.41557098765432099</v>
      </c>
      <c r="AE25" s="84">
        <v>0.41557098765432099</v>
      </c>
      <c r="AF25" s="85">
        <v>0.75</v>
      </c>
      <c r="AG25" s="86">
        <v>0.65</v>
      </c>
      <c r="AH25" s="56">
        <f t="shared" si="0"/>
        <v>0.41557098765432099</v>
      </c>
      <c r="AI25" s="57">
        <f t="shared" si="1"/>
        <v>0.47331790123456796</v>
      </c>
      <c r="AJ25" s="57">
        <f t="shared" si="2"/>
        <v>0.1111111111111111</v>
      </c>
      <c r="AK25" s="57">
        <f t="shared" si="3"/>
        <v>0</v>
      </c>
      <c r="AL25" s="57"/>
      <c r="AM25" s="57"/>
      <c r="AN25" s="58"/>
    </row>
    <row r="26" spans="1:40" s="12" customFormat="1" ht="12.75" customHeight="1" thickBot="1" x14ac:dyDescent="0.25">
      <c r="A26" s="252" t="s">
        <v>30</v>
      </c>
      <c r="B26" s="253"/>
      <c r="C26" s="254"/>
      <c r="D26" s="87"/>
      <c r="E26" s="91">
        <v>0.52057455032918376</v>
      </c>
      <c r="F26" s="92">
        <v>0.40217962962962961</v>
      </c>
      <c r="G26" s="92">
        <v>0.40217962962962961</v>
      </c>
      <c r="H26" s="88">
        <v>0.32922026842520558</v>
      </c>
      <c r="I26" s="89">
        <v>0.19002385964912283</v>
      </c>
      <c r="J26" s="89">
        <v>0.18804444444444446</v>
      </c>
      <c r="K26" s="88">
        <v>0.75427596085114246</v>
      </c>
      <c r="L26" s="89">
        <v>0.44968518518518524</v>
      </c>
      <c r="M26" s="89">
        <v>0.44968518518518524</v>
      </c>
      <c r="N26" s="91"/>
      <c r="O26" s="92"/>
      <c r="P26" s="92"/>
      <c r="Q26" s="91"/>
      <c r="R26" s="92"/>
      <c r="S26" s="92"/>
      <c r="T26" s="91"/>
      <c r="U26" s="92"/>
      <c r="V26" s="92"/>
      <c r="W26" s="91"/>
      <c r="X26" s="92"/>
      <c r="Y26" s="92"/>
      <c r="Z26" s="88">
        <v>0.53605469743283907</v>
      </c>
      <c r="AA26" s="89">
        <v>0.34784421215640726</v>
      </c>
      <c r="AB26" s="90">
        <v>0.34663641975308646</v>
      </c>
      <c r="AC26" s="88">
        <v>0.53605469743283907</v>
      </c>
      <c r="AD26" s="89">
        <v>0.34784421215640726</v>
      </c>
      <c r="AE26" s="93">
        <v>0.34663641975308646</v>
      </c>
      <c r="AF26" s="85">
        <v>0.72499999999999998</v>
      </c>
      <c r="AG26" s="86">
        <v>0.60000000000000009</v>
      </c>
      <c r="AH26" s="56">
        <f t="shared" si="0"/>
        <v>0.34663641975308646</v>
      </c>
      <c r="AI26" s="57">
        <f t="shared" si="1"/>
        <v>0.30000733024691356</v>
      </c>
      <c r="AJ26" s="57">
        <f t="shared" si="2"/>
        <v>0.34988402777777794</v>
      </c>
      <c r="AK26" s="57">
        <f t="shared" si="3"/>
        <v>3.472222222222039E-3</v>
      </c>
      <c r="AL26" s="57"/>
      <c r="AM26" s="57"/>
      <c r="AN26" s="58"/>
    </row>
    <row r="27" spans="1:40" s="12" customFormat="1" ht="13.5" thickBot="1" x14ac:dyDescent="0.25">
      <c r="A27" s="28" t="s">
        <v>48</v>
      </c>
      <c r="B27" s="23"/>
      <c r="C27" s="94"/>
      <c r="D27" s="41"/>
      <c r="E27" s="95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  <c r="R27" s="98"/>
      <c r="S27" s="98"/>
      <c r="T27" s="98"/>
      <c r="U27" s="98"/>
      <c r="V27" s="98"/>
      <c r="W27" s="98"/>
      <c r="X27" s="98"/>
      <c r="Y27" s="98"/>
      <c r="Z27" s="99"/>
      <c r="AA27" s="99"/>
      <c r="AB27" s="99"/>
      <c r="AC27" s="99"/>
      <c r="AD27" s="99"/>
      <c r="AE27" s="99"/>
      <c r="AF27" s="113"/>
      <c r="AG27" s="113"/>
      <c r="AH27" s="56">
        <f t="shared" si="0"/>
        <v>0</v>
      </c>
      <c r="AI27" s="57" t="e">
        <f t="shared" si="1"/>
        <v>#DIV/0!</v>
      </c>
      <c r="AJ27" s="57" t="e">
        <f t="shared" si="2"/>
        <v>#DIV/0!</v>
      </c>
      <c r="AK27" s="57" t="e">
        <f t="shared" si="3"/>
        <v>#DIV/0!</v>
      </c>
      <c r="AL27" s="57"/>
      <c r="AM27" s="57"/>
      <c r="AN27" s="58"/>
    </row>
    <row r="28" spans="1:40" s="12" customFormat="1" ht="12.75" x14ac:dyDescent="0.2">
      <c r="A28" s="38" t="s">
        <v>22</v>
      </c>
      <c r="B28" s="39">
        <v>30</v>
      </c>
      <c r="C28" s="61" t="s">
        <v>46</v>
      </c>
      <c r="D28" s="41">
        <v>1983</v>
      </c>
      <c r="E28" s="101">
        <v>0.68148148148148158</v>
      </c>
      <c r="F28" s="102">
        <v>0.40934462590573062</v>
      </c>
      <c r="G28" s="103">
        <v>0.25555555555555559</v>
      </c>
      <c r="H28" s="101">
        <v>0.67818299666403037</v>
      </c>
      <c r="I28" s="102">
        <v>0.58486153846153843</v>
      </c>
      <c r="J28" s="103">
        <v>0.47520000000000001</v>
      </c>
      <c r="K28" s="101">
        <v>0.68506788194942059</v>
      </c>
      <c r="L28" s="102">
        <v>0.51217142857142861</v>
      </c>
      <c r="M28" s="103">
        <v>0.29876666666666668</v>
      </c>
      <c r="N28" s="101"/>
      <c r="O28" s="102"/>
      <c r="P28" s="103"/>
      <c r="Q28" s="101"/>
      <c r="R28" s="102"/>
      <c r="S28" s="103"/>
      <c r="T28" s="101"/>
      <c r="U28" s="102"/>
      <c r="V28" s="103"/>
      <c r="W28" s="101"/>
      <c r="X28" s="102"/>
      <c r="Y28" s="103"/>
      <c r="Z28" s="110">
        <v>0.68098726506703711</v>
      </c>
      <c r="AA28" s="111">
        <v>0.50962977630098061</v>
      </c>
      <c r="AB28" s="112">
        <v>0.34317407407407408</v>
      </c>
      <c r="AC28" s="110">
        <v>0.68098726506703711</v>
      </c>
      <c r="AD28" s="111">
        <v>0.50962977630098061</v>
      </c>
      <c r="AE28" s="112">
        <v>0.34317407407407408</v>
      </c>
      <c r="AF28" s="107">
        <v>0.68</v>
      </c>
      <c r="AG28" s="55">
        <v>0.4</v>
      </c>
      <c r="AH28" s="56">
        <f t="shared" si="0"/>
        <v>0.34317407407407408</v>
      </c>
      <c r="AI28" s="57">
        <f t="shared" si="1"/>
        <v>0.16076203703703701</v>
      </c>
      <c r="AJ28" s="57">
        <f t="shared" si="2"/>
        <v>0.16944305555555561</v>
      </c>
      <c r="AK28" s="57">
        <f t="shared" si="3"/>
        <v>0.32662083333333336</v>
      </c>
      <c r="AL28" s="57"/>
      <c r="AM28" s="57"/>
      <c r="AN28" s="58"/>
    </row>
    <row r="29" spans="1:40" s="12" customFormat="1" ht="12.75" x14ac:dyDescent="0.2">
      <c r="A29" s="59" t="s">
        <v>14</v>
      </c>
      <c r="B29" s="60">
        <v>25</v>
      </c>
      <c r="C29" s="61" t="s">
        <v>40</v>
      </c>
      <c r="D29" s="41">
        <v>2015</v>
      </c>
      <c r="E29" s="42">
        <v>0.75416673423386904</v>
      </c>
      <c r="F29" s="46">
        <v>0.56372363636363632</v>
      </c>
      <c r="G29" s="47">
        <v>0.19377999999999998</v>
      </c>
      <c r="H29" s="42">
        <v>0.75113943826203122</v>
      </c>
      <c r="I29" s="46">
        <v>0.55291999999999997</v>
      </c>
      <c r="J29" s="47">
        <v>0.27645999999999998</v>
      </c>
      <c r="K29" s="42">
        <v>0.77880000000000005</v>
      </c>
      <c r="L29" s="46">
        <v>0.58410365064781666</v>
      </c>
      <c r="M29" s="47">
        <v>0.1298</v>
      </c>
      <c r="N29" s="42"/>
      <c r="O29" s="46"/>
      <c r="P29" s="47"/>
      <c r="Q29" s="42"/>
      <c r="R29" s="46"/>
      <c r="S29" s="47"/>
      <c r="T29" s="42"/>
      <c r="U29" s="46"/>
      <c r="V29" s="47"/>
      <c r="W29" s="42"/>
      <c r="X29" s="46"/>
      <c r="Y29" s="47"/>
      <c r="Z29" s="74">
        <v>0.75794526315789468</v>
      </c>
      <c r="AA29" s="75">
        <v>0.56290470736769682</v>
      </c>
      <c r="AB29" s="76">
        <v>0.20001333333333332</v>
      </c>
      <c r="AC29" s="74">
        <v>0.75794526315789468</v>
      </c>
      <c r="AD29" s="75">
        <v>0.56290470736769682</v>
      </c>
      <c r="AE29" s="76">
        <v>0.20001333333333332</v>
      </c>
      <c r="AF29" s="71">
        <v>0.75</v>
      </c>
      <c r="AG29" s="72">
        <v>0.5</v>
      </c>
      <c r="AH29" s="56">
        <f t="shared" si="0"/>
        <v>0.20001333333333332</v>
      </c>
      <c r="AI29" s="57">
        <f t="shared" si="1"/>
        <v>6.3875555555555547E-2</v>
      </c>
      <c r="AJ29" s="57">
        <f t="shared" si="2"/>
        <v>9.1434722222222251E-2</v>
      </c>
      <c r="AK29" s="57">
        <f t="shared" si="3"/>
        <v>0.6446763888888889</v>
      </c>
      <c r="AL29" s="57"/>
      <c r="AM29" s="57"/>
      <c r="AN29" s="58"/>
    </row>
    <row r="30" spans="1:40" s="12" customFormat="1" ht="13.5" thickBot="1" x14ac:dyDescent="0.25">
      <c r="A30" s="59" t="s">
        <v>49</v>
      </c>
      <c r="B30" s="60">
        <v>20</v>
      </c>
      <c r="C30" s="61" t="s">
        <v>40</v>
      </c>
      <c r="D30" s="41">
        <v>2015</v>
      </c>
      <c r="E30" s="79">
        <v>0.40024242424242423</v>
      </c>
      <c r="F30" s="80">
        <v>0.31447619047619046</v>
      </c>
      <c r="G30" s="80">
        <v>0.13758333333333334</v>
      </c>
      <c r="H30" s="79">
        <v>0.55038939774323947</v>
      </c>
      <c r="I30" s="80">
        <v>0.42675279503105595</v>
      </c>
      <c r="J30" s="80">
        <v>0.2044857142857143</v>
      </c>
      <c r="K30" s="79">
        <v>0.69068571428571435</v>
      </c>
      <c r="L30" s="80">
        <v>0.50892631578947378</v>
      </c>
      <c r="M30" s="80">
        <v>0.20145000000000002</v>
      </c>
      <c r="N30" s="79"/>
      <c r="O30" s="80"/>
      <c r="P30" s="80"/>
      <c r="Q30" s="79"/>
      <c r="R30" s="80"/>
      <c r="S30" s="80"/>
      <c r="T30" s="79"/>
      <c r="U30" s="80"/>
      <c r="V30" s="80"/>
      <c r="W30" s="79"/>
      <c r="X30" s="80"/>
      <c r="Y30" s="80"/>
      <c r="Z30" s="81">
        <v>0.53976989588388757</v>
      </c>
      <c r="AA30" s="82">
        <v>0.41410975056689348</v>
      </c>
      <c r="AB30" s="83">
        <v>0.1811730158730159</v>
      </c>
      <c r="AC30" s="81">
        <v>0.53976989588388757</v>
      </c>
      <c r="AD30" s="82">
        <v>0.41410975056689348</v>
      </c>
      <c r="AE30" s="84">
        <v>0.1811730158730159</v>
      </c>
      <c r="AF30" s="85">
        <v>0.8</v>
      </c>
      <c r="AG30" s="86">
        <v>0.5</v>
      </c>
      <c r="AH30" s="56">
        <f t="shared" si="0"/>
        <v>0.1811730158730159</v>
      </c>
      <c r="AI30" s="57">
        <f t="shared" si="1"/>
        <v>0.15447559523809518</v>
      </c>
      <c r="AJ30" s="57">
        <f t="shared" si="2"/>
        <v>0.10185138888888899</v>
      </c>
      <c r="AK30" s="57">
        <f t="shared" si="3"/>
        <v>0.56249999999999989</v>
      </c>
      <c r="AL30" s="57"/>
      <c r="AM30" s="57"/>
      <c r="AN30" s="58"/>
    </row>
    <row r="31" spans="1:40" s="12" customFormat="1" ht="12" customHeight="1" thickBot="1" x14ac:dyDescent="0.25">
      <c r="A31" s="252" t="s">
        <v>30</v>
      </c>
      <c r="B31" s="253"/>
      <c r="C31" s="254"/>
      <c r="D31" s="87"/>
      <c r="E31" s="91">
        <v>0.60153878784514181</v>
      </c>
      <c r="F31" s="92">
        <v>0.41757116360786917</v>
      </c>
      <c r="G31" s="108">
        <v>0.19563962962962961</v>
      </c>
      <c r="H31" s="91">
        <v>0.66386137938701539</v>
      </c>
      <c r="I31" s="92">
        <v>0.53366272425249162</v>
      </c>
      <c r="J31" s="108">
        <v>0.31871523809523805</v>
      </c>
      <c r="K31" s="91">
        <v>0.70436536589228904</v>
      </c>
      <c r="L31" s="92">
        <v>0.52440754266767942</v>
      </c>
      <c r="M31" s="108">
        <v>0.21000555555555556</v>
      </c>
      <c r="N31" s="91"/>
      <c r="O31" s="92"/>
      <c r="P31" s="92"/>
      <c r="Q31" s="91"/>
      <c r="R31" s="92"/>
      <c r="S31" s="92"/>
      <c r="T31" s="91"/>
      <c r="U31" s="92"/>
      <c r="V31" s="92"/>
      <c r="W31" s="91"/>
      <c r="X31" s="92"/>
      <c r="Y31" s="92"/>
      <c r="Z31" s="91">
        <v>0.65643656176883958</v>
      </c>
      <c r="AA31" s="92">
        <v>0.49403836512865318</v>
      </c>
      <c r="AB31" s="108">
        <v>0.24145347442680776</v>
      </c>
      <c r="AC31" s="91">
        <v>0.65643656176883958</v>
      </c>
      <c r="AD31" s="92">
        <v>0.49403836512865318</v>
      </c>
      <c r="AE31" s="109">
        <v>0.24145347442680776</v>
      </c>
      <c r="AF31" s="85">
        <v>0.74333333333333351</v>
      </c>
      <c r="AG31" s="86">
        <v>0.46666666666666662</v>
      </c>
      <c r="AH31" s="56">
        <f t="shared" si="0"/>
        <v>0.24145347442680776</v>
      </c>
      <c r="AI31" s="57">
        <f t="shared" si="1"/>
        <v>0.12637106261022923</v>
      </c>
      <c r="AJ31" s="57">
        <f t="shared" si="2"/>
        <v>0.12090972222222218</v>
      </c>
      <c r="AK31" s="57">
        <f t="shared" si="3"/>
        <v>0.51126574074074083</v>
      </c>
      <c r="AL31" s="57"/>
      <c r="AM31" s="57"/>
      <c r="AN31" s="58"/>
    </row>
    <row r="32" spans="1:40" s="12" customFormat="1" ht="15.75" thickBot="1" x14ac:dyDescent="0.3">
      <c r="A32" s="28" t="s">
        <v>50</v>
      </c>
      <c r="B32" s="23"/>
      <c r="C32" s="94"/>
      <c r="D32" s="41"/>
      <c r="E32" s="95"/>
      <c r="F32" s="97"/>
      <c r="G32" s="97"/>
      <c r="H32" s="97"/>
      <c r="I32" s="97"/>
      <c r="J32" s="97"/>
      <c r="K32" s="97"/>
      <c r="L32" s="97"/>
      <c r="M32" s="97"/>
      <c r="N32" s="117"/>
      <c r="O32" s="117"/>
      <c r="P32" s="117"/>
      <c r="Q32" s="98"/>
      <c r="R32" s="98"/>
      <c r="S32" s="98"/>
      <c r="T32" s="98"/>
      <c r="U32" s="98"/>
      <c r="V32" s="98"/>
      <c r="W32" s="98"/>
      <c r="X32" s="98"/>
      <c r="Y32" s="98"/>
      <c r="Z32" s="99"/>
      <c r="AA32" s="99"/>
      <c r="AB32" s="99"/>
      <c r="AC32" s="99"/>
      <c r="AD32" s="99"/>
      <c r="AE32" s="99"/>
      <c r="AF32" s="113"/>
      <c r="AG32" s="113"/>
      <c r="AH32" s="56">
        <f t="shared" si="0"/>
        <v>0</v>
      </c>
      <c r="AI32" s="57" t="e">
        <f t="shared" si="1"/>
        <v>#DIV/0!</v>
      </c>
      <c r="AJ32" s="57" t="e">
        <f t="shared" si="2"/>
        <v>#DIV/0!</v>
      </c>
      <c r="AK32" s="57" t="e">
        <f t="shared" si="3"/>
        <v>#DIV/0!</v>
      </c>
      <c r="AL32" s="57"/>
      <c r="AM32" s="57"/>
      <c r="AN32" s="58"/>
    </row>
    <row r="33" spans="1:40" s="12" customFormat="1" ht="12.75" x14ac:dyDescent="0.2">
      <c r="A33" s="38" t="s">
        <v>51</v>
      </c>
      <c r="B33" s="39">
        <v>16</v>
      </c>
      <c r="C33" s="61" t="s">
        <v>52</v>
      </c>
      <c r="D33" s="41">
        <v>2011</v>
      </c>
      <c r="E33" s="101">
        <v>0.64611094331797658</v>
      </c>
      <c r="F33" s="102">
        <v>0.59720324081982989</v>
      </c>
      <c r="G33" s="103">
        <v>0.5972057291666667</v>
      </c>
      <c r="H33" s="101">
        <v>0.52670315635378651</v>
      </c>
      <c r="I33" s="102">
        <v>0.44074739583333339</v>
      </c>
      <c r="J33" s="103">
        <v>0.44074739583333339</v>
      </c>
      <c r="K33" s="101">
        <v>0.60273791347359285</v>
      </c>
      <c r="L33" s="102">
        <v>0.51483900067083055</v>
      </c>
      <c r="M33" s="103">
        <v>0.5148411458333334</v>
      </c>
      <c r="N33" s="101"/>
      <c r="O33" s="102"/>
      <c r="P33" s="103"/>
      <c r="Q33" s="101"/>
      <c r="R33" s="102"/>
      <c r="S33" s="103"/>
      <c r="T33" s="101"/>
      <c r="U33" s="102"/>
      <c r="V33" s="103"/>
      <c r="W33" s="101"/>
      <c r="X33" s="102"/>
      <c r="Y33" s="103"/>
      <c r="Z33" s="110">
        <v>0.59373844930759567</v>
      </c>
      <c r="AA33" s="111">
        <v>0.51759665250929854</v>
      </c>
      <c r="AB33" s="112">
        <v>0.51759809027777781</v>
      </c>
      <c r="AC33" s="110">
        <v>0.59373844930759567</v>
      </c>
      <c r="AD33" s="111">
        <v>0.51759665250929854</v>
      </c>
      <c r="AE33" s="118">
        <v>0.51759809027777781</v>
      </c>
      <c r="AF33" s="107">
        <v>0.85</v>
      </c>
      <c r="AG33" s="55">
        <v>0.66907760420290863</v>
      </c>
      <c r="AH33" s="56">
        <f t="shared" si="0"/>
        <v>0.51759809027777781</v>
      </c>
      <c r="AI33" s="57">
        <f t="shared" si="1"/>
        <v>0.3541630208333334</v>
      </c>
      <c r="AJ33" s="57">
        <f t="shared" si="2"/>
        <v>0.1282416666666667</v>
      </c>
      <c r="AK33" s="57">
        <f t="shared" si="3"/>
        <v>-2.7777777778786028E-6</v>
      </c>
      <c r="AL33" s="57"/>
      <c r="AM33" s="57"/>
      <c r="AN33" s="58"/>
    </row>
    <row r="34" spans="1:40" s="12" customFormat="1" ht="12.75" x14ac:dyDescent="0.2">
      <c r="A34" s="59" t="s">
        <v>53</v>
      </c>
      <c r="B34" s="60" t="s">
        <v>54</v>
      </c>
      <c r="C34" s="61" t="s">
        <v>55</v>
      </c>
      <c r="D34" s="41">
        <v>2013</v>
      </c>
      <c r="E34" s="62">
        <v>0.76950843341865205</v>
      </c>
      <c r="F34" s="49">
        <v>0.61881170929807827</v>
      </c>
      <c r="G34" s="50">
        <v>0.20627314814814815</v>
      </c>
      <c r="H34" s="42" t="s">
        <v>29</v>
      </c>
      <c r="I34" s="46" t="s">
        <v>29</v>
      </c>
      <c r="J34" s="47">
        <v>0</v>
      </c>
      <c r="K34" s="62">
        <v>0.82346462027873335</v>
      </c>
      <c r="L34" s="49">
        <v>0.63131944444444443</v>
      </c>
      <c r="M34" s="50">
        <v>0.2104398148148148</v>
      </c>
      <c r="N34" s="42"/>
      <c r="O34" s="46"/>
      <c r="P34" s="47"/>
      <c r="Q34" s="42"/>
      <c r="R34" s="46"/>
      <c r="S34" s="47"/>
      <c r="T34" s="42"/>
      <c r="U34" s="46"/>
      <c r="V34" s="47"/>
      <c r="W34" s="42"/>
      <c r="X34" s="46"/>
      <c r="Y34" s="47"/>
      <c r="Z34" s="68">
        <v>0.79584227451209233</v>
      </c>
      <c r="AA34" s="69">
        <v>0.62506553778483331</v>
      </c>
      <c r="AB34" s="70">
        <v>0.13890432098765432</v>
      </c>
      <c r="AC34" s="68">
        <v>0.79584227451209233</v>
      </c>
      <c r="AD34" s="69">
        <v>0.62506553778483331</v>
      </c>
      <c r="AE34" s="70">
        <v>0.13890432098765432</v>
      </c>
      <c r="AF34" s="71">
        <v>0.85</v>
      </c>
      <c r="AG34" s="72">
        <v>0.70475132275132257</v>
      </c>
      <c r="AH34" s="56">
        <f t="shared" si="0"/>
        <v>0.13890432098765432</v>
      </c>
      <c r="AI34" s="57">
        <f t="shared" si="1"/>
        <v>3.5633179012345674E-2</v>
      </c>
      <c r="AJ34" s="57">
        <f t="shared" si="2"/>
        <v>4.768611111111111E-2</v>
      </c>
      <c r="AK34" s="57">
        <f t="shared" si="3"/>
        <v>0.777776388888889</v>
      </c>
      <c r="AL34" s="57"/>
      <c r="AM34" s="57"/>
      <c r="AN34" s="58"/>
    </row>
    <row r="35" spans="1:40" s="12" customFormat="1" ht="13.5" thickBot="1" x14ac:dyDescent="0.25">
      <c r="A35" s="119" t="s">
        <v>56</v>
      </c>
      <c r="B35" s="73" t="s">
        <v>57</v>
      </c>
      <c r="C35" s="61" t="s">
        <v>40</v>
      </c>
      <c r="D35" s="41">
        <v>2015</v>
      </c>
      <c r="E35" s="79" t="s">
        <v>29</v>
      </c>
      <c r="F35" s="80" t="s">
        <v>29</v>
      </c>
      <c r="G35" s="80">
        <v>0</v>
      </c>
      <c r="H35" s="79" t="s">
        <v>29</v>
      </c>
      <c r="I35" s="80" t="s">
        <v>29</v>
      </c>
      <c r="J35" s="80">
        <v>0</v>
      </c>
      <c r="K35" s="79" t="s">
        <v>29</v>
      </c>
      <c r="L35" s="80" t="s">
        <v>29</v>
      </c>
      <c r="M35" s="80">
        <v>0</v>
      </c>
      <c r="N35" s="79"/>
      <c r="O35" s="80"/>
      <c r="P35" s="80"/>
      <c r="Q35" s="79"/>
      <c r="R35" s="80"/>
      <c r="S35" s="80"/>
      <c r="T35" s="79"/>
      <c r="U35" s="80"/>
      <c r="V35" s="80"/>
      <c r="W35" s="79"/>
      <c r="X35" s="80"/>
      <c r="Y35" s="80"/>
      <c r="Z35" s="81" t="s">
        <v>29</v>
      </c>
      <c r="AA35" s="82" t="s">
        <v>29</v>
      </c>
      <c r="AB35" s="83">
        <v>0</v>
      </c>
      <c r="AC35" s="81" t="s">
        <v>29</v>
      </c>
      <c r="AD35" s="82" t="s">
        <v>29</v>
      </c>
      <c r="AE35" s="84">
        <v>0</v>
      </c>
      <c r="AF35" s="85">
        <v>0.45</v>
      </c>
      <c r="AG35" s="86">
        <v>0.35</v>
      </c>
      <c r="AH35" s="56">
        <f>AE35</f>
        <v>0</v>
      </c>
      <c r="AI35" s="57" t="e">
        <f>AE35*(1/AC35-1)</f>
        <v>#VALUE!</v>
      </c>
      <c r="AJ35" s="57" t="e">
        <f>AE35*(1/AD35-1/AC35)</f>
        <v>#VALUE!</v>
      </c>
      <c r="AK35" s="57" t="e">
        <f>AE35*(1/AE35-1/AD35)</f>
        <v>#DIV/0!</v>
      </c>
      <c r="AL35" s="57"/>
      <c r="AM35" s="57"/>
      <c r="AN35" s="58"/>
    </row>
    <row r="36" spans="1:40" s="12" customFormat="1" ht="12.75" customHeight="1" thickBot="1" x14ac:dyDescent="0.25">
      <c r="A36" s="252" t="s">
        <v>30</v>
      </c>
      <c r="B36" s="253"/>
      <c r="C36" s="254"/>
      <c r="D36" s="87"/>
      <c r="E36" s="91">
        <v>0.67385217968310773</v>
      </c>
      <c r="F36" s="92">
        <v>0.60260539170241301</v>
      </c>
      <c r="G36" s="92">
        <v>0.26782629243827161</v>
      </c>
      <c r="H36" s="91">
        <v>0.52670315635378651</v>
      </c>
      <c r="I36" s="92">
        <v>0.44074739583333339</v>
      </c>
      <c r="J36" s="92">
        <v>0.14691579861111112</v>
      </c>
      <c r="K36" s="91">
        <v>0.65356819090148288</v>
      </c>
      <c r="L36" s="92">
        <v>0.54395902061417167</v>
      </c>
      <c r="M36" s="92">
        <v>0.24176032021604937</v>
      </c>
      <c r="N36" s="91"/>
      <c r="O36" s="92"/>
      <c r="P36" s="92"/>
      <c r="Q36" s="91"/>
      <c r="R36" s="92"/>
      <c r="S36" s="92"/>
      <c r="T36" s="91"/>
      <c r="U36" s="92"/>
      <c r="V36" s="92"/>
      <c r="W36" s="91"/>
      <c r="X36" s="92"/>
      <c r="Y36" s="92"/>
      <c r="Z36" s="91">
        <v>0.62745224383721865</v>
      </c>
      <c r="AA36" s="92">
        <v>0.53713650534272162</v>
      </c>
      <c r="AB36" s="108">
        <v>0.21883413708847735</v>
      </c>
      <c r="AC36" s="91">
        <v>0.62745224383721865</v>
      </c>
      <c r="AD36" s="92">
        <v>0.53713650534272162</v>
      </c>
      <c r="AE36" s="109">
        <v>0.21883413708847735</v>
      </c>
      <c r="AF36" s="85">
        <f>+(AF33+AF34+AF35)/3</f>
        <v>0.71666666666666667</v>
      </c>
      <c r="AG36" s="85">
        <f>+(AG33+AG34+AG35)/3</f>
        <v>0.5746096423180771</v>
      </c>
      <c r="AH36" s="56">
        <f>AE36</f>
        <v>0.21883413708847735</v>
      </c>
      <c r="AI36" s="57">
        <f>AE36*(1/AC36-1)</f>
        <v>0.12993206661522633</v>
      </c>
      <c r="AJ36" s="57">
        <f>AE36*(1/AD36-1/AC36)</f>
        <v>5.8642592592592642E-2</v>
      </c>
      <c r="AK36" s="57">
        <f>AE36*(1/AE36-1/AD36)</f>
        <v>0.59259120370370366</v>
      </c>
      <c r="AL36" s="57"/>
      <c r="AM36" s="57"/>
      <c r="AN36" s="58"/>
    </row>
    <row r="37" spans="1:40" s="12" customFormat="1" ht="13.5" thickBot="1" x14ac:dyDescent="0.25">
      <c r="A37" s="22"/>
      <c r="B37" s="23"/>
      <c r="C37" s="94"/>
      <c r="D37" s="41"/>
      <c r="E37" s="120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2"/>
      <c r="AA37" s="122"/>
      <c r="AB37" s="122"/>
      <c r="AC37" s="122"/>
      <c r="AD37" s="122"/>
      <c r="AE37" s="122"/>
      <c r="AF37" s="123"/>
      <c r="AG37" s="123"/>
      <c r="AH37" s="56">
        <f t="shared" si="0"/>
        <v>0</v>
      </c>
      <c r="AI37" s="57" t="e">
        <f t="shared" si="1"/>
        <v>#DIV/0!</v>
      </c>
      <c r="AJ37" s="57" t="e">
        <f t="shared" si="2"/>
        <v>#DIV/0!</v>
      </c>
      <c r="AK37" s="57" t="e">
        <f t="shared" si="3"/>
        <v>#DIV/0!</v>
      </c>
      <c r="AL37" s="57"/>
      <c r="AM37" s="57"/>
      <c r="AN37" s="58"/>
    </row>
    <row r="38" spans="1:40" s="12" customFormat="1" ht="13.5" thickBot="1" x14ac:dyDescent="0.25">
      <c r="A38" s="124" t="s">
        <v>58</v>
      </c>
      <c r="B38" s="125"/>
      <c r="C38" s="126"/>
      <c r="D38" s="87"/>
      <c r="E38" s="127">
        <v>0.59555020939538339</v>
      </c>
      <c r="F38" s="128">
        <v>0.43328031931125915</v>
      </c>
      <c r="G38" s="129">
        <v>0.34403179487179492</v>
      </c>
      <c r="H38" s="127">
        <v>0.605943839883475</v>
      </c>
      <c r="I38" s="128">
        <v>0.48197662113050793</v>
      </c>
      <c r="J38" s="129">
        <v>0.40988604938271606</v>
      </c>
      <c r="K38" s="127">
        <v>0.63484231160667359</v>
      </c>
      <c r="L38" s="128">
        <v>0.47679495033880986</v>
      </c>
      <c r="M38" s="129">
        <v>0.36584843304843301</v>
      </c>
      <c r="N38" s="127"/>
      <c r="O38" s="128"/>
      <c r="P38" s="129"/>
      <c r="Q38" s="127"/>
      <c r="R38" s="128"/>
      <c r="S38" s="129"/>
      <c r="T38" s="127"/>
      <c r="U38" s="128"/>
      <c r="V38" s="129"/>
      <c r="W38" s="127"/>
      <c r="X38" s="128"/>
      <c r="Y38" s="129"/>
      <c r="Z38" s="130">
        <v>0.61176202931957302</v>
      </c>
      <c r="AA38" s="131">
        <v>0.46429585704947463</v>
      </c>
      <c r="AB38" s="132">
        <v>0.37325542576764797</v>
      </c>
      <c r="AC38" s="130">
        <v>0.61176202931957302</v>
      </c>
      <c r="AD38" s="131">
        <v>0.46429585704947463</v>
      </c>
      <c r="AE38" s="133">
        <v>0.37325542576764797</v>
      </c>
      <c r="AF38" s="134">
        <v>0.68999999999999984</v>
      </c>
      <c r="AG38" s="135">
        <v>0.54583333333333339</v>
      </c>
      <c r="AH38" s="56">
        <f t="shared" si="0"/>
        <v>0.37325542576764797</v>
      </c>
      <c r="AI38" s="57">
        <f t="shared" si="1"/>
        <v>0.23687630500158274</v>
      </c>
      <c r="AJ38" s="57">
        <f t="shared" si="2"/>
        <v>0.19378547008547009</v>
      </c>
      <c r="AK38" s="57">
        <f t="shared" si="3"/>
        <v>0.19608279914529925</v>
      </c>
      <c r="AL38" s="57"/>
      <c r="AM38" s="57"/>
      <c r="AN38" s="58"/>
    </row>
    <row r="39" spans="1:40" s="12" customFormat="1" ht="13.5" thickBot="1" x14ac:dyDescent="0.25">
      <c r="A39" s="136" t="s">
        <v>59</v>
      </c>
      <c r="B39" s="137"/>
      <c r="C39" s="138"/>
      <c r="D39" s="87"/>
      <c r="E39" s="127">
        <v>0.53739795496104137</v>
      </c>
      <c r="F39" s="128">
        <v>0.48290991385212312</v>
      </c>
      <c r="G39" s="129">
        <v>0.2860994754305301</v>
      </c>
      <c r="H39" s="127">
        <v>0.61677775101426968</v>
      </c>
      <c r="I39" s="128">
        <v>0.53786864662558298</v>
      </c>
      <c r="J39" s="129">
        <v>0.29998335121909347</v>
      </c>
      <c r="K39" s="127">
        <v>0.65528488175024047</v>
      </c>
      <c r="L39" s="128">
        <v>0.53319432096170738</v>
      </c>
      <c r="M39" s="129">
        <v>0.29089665854255703</v>
      </c>
      <c r="N39" s="127"/>
      <c r="O39" s="128"/>
      <c r="P39" s="129"/>
      <c r="Q39" s="127"/>
      <c r="R39" s="128"/>
      <c r="S39" s="129"/>
      <c r="T39" s="127"/>
      <c r="U39" s="128"/>
      <c r="V39" s="129"/>
      <c r="W39" s="127"/>
      <c r="X39" s="128"/>
      <c r="Y39" s="129"/>
      <c r="Z39" s="130">
        <v>0.5995723487392487</v>
      </c>
      <c r="AA39" s="131">
        <v>0.51716366991621099</v>
      </c>
      <c r="AB39" s="132">
        <v>0.29232649506406022</v>
      </c>
      <c r="AC39" s="130">
        <v>0.5995723487392487</v>
      </c>
      <c r="AD39" s="131">
        <v>0.51716366991621099</v>
      </c>
      <c r="AE39" s="133">
        <v>0.29232649506406022</v>
      </c>
      <c r="AF39" s="134">
        <v>0.75714285714285712</v>
      </c>
      <c r="AG39" s="135">
        <v>0.6071428571428571</v>
      </c>
      <c r="AH39" s="56">
        <f t="shared" si="0"/>
        <v>0.29232649506406022</v>
      </c>
      <c r="AI39" s="57">
        <f t="shared" si="1"/>
        <v>0.19523183826927318</v>
      </c>
      <c r="AJ39" s="57">
        <f t="shared" si="2"/>
        <v>7.769114583333335E-2</v>
      </c>
      <c r="AK39" s="57">
        <f t="shared" si="3"/>
        <v>0.43475052083333326</v>
      </c>
      <c r="AL39" s="57"/>
      <c r="AM39" s="57"/>
      <c r="AN39" s="58"/>
    </row>
    <row r="40" spans="1:40" s="12" customFormat="1" ht="13.5" thickBot="1" x14ac:dyDescent="0.25">
      <c r="A40" s="139" t="s">
        <v>60</v>
      </c>
      <c r="B40" s="140"/>
      <c r="C40" s="141"/>
      <c r="D40" s="87"/>
      <c r="E40" s="127">
        <v>0.57450529043250764</v>
      </c>
      <c r="F40" s="128">
        <v>0.44889756841576073</v>
      </c>
      <c r="G40" s="129">
        <v>0.32196233984655115</v>
      </c>
      <c r="H40" s="127">
        <v>0.60926708712471545</v>
      </c>
      <c r="I40" s="128">
        <v>0.49804761935077929</v>
      </c>
      <c r="J40" s="129">
        <v>0.36801835484419315</v>
      </c>
      <c r="K40" s="127">
        <v>0.64141653621629713</v>
      </c>
      <c r="L40" s="128">
        <v>0.49396141262571769</v>
      </c>
      <c r="M40" s="129">
        <v>0.33729537609381349</v>
      </c>
      <c r="N40" s="127"/>
      <c r="O40" s="128"/>
      <c r="P40" s="129"/>
      <c r="Q40" s="127"/>
      <c r="R40" s="128"/>
      <c r="S40" s="129"/>
      <c r="T40" s="127"/>
      <c r="U40" s="128"/>
      <c r="V40" s="129"/>
      <c r="W40" s="127"/>
      <c r="X40" s="128"/>
      <c r="Y40" s="129"/>
      <c r="Z40" s="130">
        <v>0.60774371265016247</v>
      </c>
      <c r="AA40" s="131">
        <v>0.4802625514799006</v>
      </c>
      <c r="AB40" s="132">
        <v>0.34242535692818599</v>
      </c>
      <c r="AC40" s="130">
        <v>0.60774371265016247</v>
      </c>
      <c r="AD40" s="131">
        <v>0.4802625514799006</v>
      </c>
      <c r="AE40" s="133">
        <v>0.34242535692818599</v>
      </c>
      <c r="AF40" s="134">
        <v>0.71473684210526311</v>
      </c>
      <c r="AG40" s="135">
        <v>0.56842105263157894</v>
      </c>
      <c r="AH40" s="56">
        <f t="shared" si="0"/>
        <v>0.34242535692818599</v>
      </c>
      <c r="AI40" s="57">
        <f t="shared" si="1"/>
        <v>0.2210117462464172</v>
      </c>
      <c r="AJ40" s="57">
        <f t="shared" si="2"/>
        <v>0.14955906084656101</v>
      </c>
      <c r="AK40" s="57">
        <f t="shared" si="3"/>
        <v>0.28700383597883578</v>
      </c>
      <c r="AL40" s="142"/>
      <c r="AM40" s="142"/>
      <c r="AN40" s="143"/>
    </row>
    <row r="41" spans="1:40" s="12" customFormat="1" ht="12.75" x14ac:dyDescent="0.2">
      <c r="B41" s="144"/>
      <c r="C41" s="144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7"/>
      <c r="AC41" s="147"/>
      <c r="AD41" s="147"/>
      <c r="AE41" s="147"/>
      <c r="AF41" s="148"/>
      <c r="AG41" s="148"/>
    </row>
    <row r="42" spans="1:40" s="12" customFormat="1" x14ac:dyDescent="0.2">
      <c r="B42" s="144"/>
      <c r="C42" s="144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</row>
    <row r="43" spans="1:40" s="12" customFormat="1" x14ac:dyDescent="0.2">
      <c r="B43" s="144"/>
      <c r="C43" s="144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</row>
    <row r="44" spans="1:40" s="12" customFormat="1" x14ac:dyDescent="0.2">
      <c r="B44" s="144"/>
      <c r="C44" s="144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</row>
    <row r="45" spans="1:40" s="12" customFormat="1" x14ac:dyDescent="0.2">
      <c r="B45" s="144"/>
      <c r="C45" s="144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</row>
    <row r="46" spans="1:40" s="12" customFormat="1" x14ac:dyDescent="0.2">
      <c r="B46" s="144"/>
      <c r="C46" s="144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</row>
    <row r="47" spans="1:40" s="12" customFormat="1" x14ac:dyDescent="0.2">
      <c r="B47" s="144"/>
      <c r="C47" s="144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</row>
    <row r="48" spans="1:40" s="12" customFormat="1" x14ac:dyDescent="0.2">
      <c r="B48" s="144"/>
      <c r="C48" s="144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</row>
    <row r="49" spans="2:31" s="12" customFormat="1" x14ac:dyDescent="0.2">
      <c r="B49" s="144"/>
      <c r="C49" s="144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</row>
    <row r="50" spans="2:31" s="12" customFormat="1" x14ac:dyDescent="0.2">
      <c r="B50" s="144"/>
      <c r="C50" s="144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</row>
    <row r="51" spans="2:31" s="12" customFormat="1" x14ac:dyDescent="0.2">
      <c r="B51" s="144"/>
      <c r="C51" s="144"/>
    </row>
    <row r="52" spans="2:31" s="12" customFormat="1" x14ac:dyDescent="0.2">
      <c r="B52" s="144"/>
      <c r="C52" s="144"/>
    </row>
    <row r="53" spans="2:31" s="12" customFormat="1" x14ac:dyDescent="0.2">
      <c r="B53" s="144"/>
      <c r="C53" s="144"/>
    </row>
    <row r="54" spans="2:31" s="12" customFormat="1" x14ac:dyDescent="0.2">
      <c r="B54" s="144"/>
      <c r="C54" s="144"/>
    </row>
    <row r="55" spans="2:31" s="12" customFormat="1" x14ac:dyDescent="0.2">
      <c r="B55" s="144"/>
      <c r="C55" s="144"/>
    </row>
    <row r="56" spans="2:31" s="12" customFormat="1" x14ac:dyDescent="0.2">
      <c r="B56" s="144"/>
      <c r="C56" s="144"/>
    </row>
    <row r="57" spans="2:31" s="12" customFormat="1" x14ac:dyDescent="0.2">
      <c r="B57" s="144"/>
      <c r="C57" s="144"/>
    </row>
    <row r="58" spans="2:31" s="12" customFormat="1" x14ac:dyDescent="0.2">
      <c r="B58" s="144"/>
      <c r="C58" s="144"/>
    </row>
    <row r="59" spans="2:31" s="12" customFormat="1" x14ac:dyDescent="0.2">
      <c r="B59" s="144"/>
      <c r="C59" s="144"/>
    </row>
    <row r="60" spans="2:31" s="12" customFormat="1" x14ac:dyDescent="0.2">
      <c r="B60" s="144"/>
      <c r="C60" s="144"/>
    </row>
    <row r="61" spans="2:31" s="12" customFormat="1" x14ac:dyDescent="0.2">
      <c r="B61" s="144"/>
      <c r="C61" s="144"/>
    </row>
    <row r="62" spans="2:31" s="12" customFormat="1" x14ac:dyDescent="0.2">
      <c r="B62" s="144"/>
      <c r="C62" s="144"/>
    </row>
    <row r="63" spans="2:31" s="12" customFormat="1" x14ac:dyDescent="0.2">
      <c r="B63" s="144"/>
      <c r="C63" s="144"/>
    </row>
    <row r="64" spans="2:31" s="12" customFormat="1" x14ac:dyDescent="0.2">
      <c r="B64" s="144"/>
      <c r="C64" s="144"/>
    </row>
    <row r="65" spans="2:3" s="12" customFormat="1" x14ac:dyDescent="0.2">
      <c r="B65" s="144"/>
      <c r="C65" s="144"/>
    </row>
    <row r="66" spans="2:3" s="12" customFormat="1" x14ac:dyDescent="0.2">
      <c r="B66" s="144"/>
      <c r="C66" s="144"/>
    </row>
    <row r="67" spans="2:3" s="12" customFormat="1" x14ac:dyDescent="0.2">
      <c r="B67" s="144"/>
      <c r="C67" s="144"/>
    </row>
    <row r="68" spans="2:3" s="12" customFormat="1" x14ac:dyDescent="0.2">
      <c r="B68" s="144"/>
      <c r="C68" s="144"/>
    </row>
    <row r="69" spans="2:3" s="12" customFormat="1" x14ac:dyDescent="0.2">
      <c r="B69" s="144"/>
      <c r="C69" s="144"/>
    </row>
    <row r="70" spans="2:3" s="12" customFormat="1" x14ac:dyDescent="0.2">
      <c r="B70" s="144"/>
      <c r="C70" s="144"/>
    </row>
    <row r="71" spans="2:3" s="12" customFormat="1" x14ac:dyDescent="0.2">
      <c r="B71" s="144"/>
      <c r="C71" s="144"/>
    </row>
    <row r="72" spans="2:3" s="12" customFormat="1" x14ac:dyDescent="0.2">
      <c r="B72" s="144"/>
      <c r="C72" s="144"/>
    </row>
    <row r="73" spans="2:3" s="12" customFormat="1" x14ac:dyDescent="0.2">
      <c r="B73" s="144"/>
      <c r="C73" s="144"/>
    </row>
    <row r="74" spans="2:3" s="12" customFormat="1" x14ac:dyDescent="0.2">
      <c r="B74" s="144"/>
      <c r="C74" s="144"/>
    </row>
    <row r="75" spans="2:3" s="12" customFormat="1" x14ac:dyDescent="0.2">
      <c r="B75" s="144"/>
      <c r="C75" s="144"/>
    </row>
    <row r="76" spans="2:3" s="12" customFormat="1" x14ac:dyDescent="0.2">
      <c r="B76" s="144"/>
      <c r="C76" s="144"/>
    </row>
    <row r="77" spans="2:3" s="12" customFormat="1" x14ac:dyDescent="0.2">
      <c r="B77" s="144"/>
      <c r="C77" s="144"/>
    </row>
    <row r="78" spans="2:3" s="12" customFormat="1" x14ac:dyDescent="0.2">
      <c r="B78" s="144"/>
      <c r="C78" s="144"/>
    </row>
    <row r="79" spans="2:3" s="12" customFormat="1" x14ac:dyDescent="0.2">
      <c r="B79" s="144"/>
      <c r="C79" s="144"/>
    </row>
    <row r="80" spans="2:3" s="12" customFormat="1" x14ac:dyDescent="0.2">
      <c r="B80" s="144"/>
      <c r="C80" s="144"/>
    </row>
    <row r="81" spans="2:3" s="12" customFormat="1" x14ac:dyDescent="0.2">
      <c r="B81" s="144"/>
      <c r="C81" s="144"/>
    </row>
    <row r="82" spans="2:3" s="12" customFormat="1" x14ac:dyDescent="0.2">
      <c r="B82" s="144"/>
      <c r="C82" s="144"/>
    </row>
    <row r="83" spans="2:3" s="12" customFormat="1" x14ac:dyDescent="0.2">
      <c r="B83" s="144"/>
      <c r="C83" s="144"/>
    </row>
    <row r="84" spans="2:3" s="12" customFormat="1" x14ac:dyDescent="0.2">
      <c r="B84" s="144"/>
      <c r="C84" s="144"/>
    </row>
    <row r="85" spans="2:3" s="12" customFormat="1" x14ac:dyDescent="0.2">
      <c r="B85" s="144"/>
      <c r="C85" s="144"/>
    </row>
    <row r="86" spans="2:3" s="12" customFormat="1" x14ac:dyDescent="0.2">
      <c r="B86" s="144"/>
      <c r="C86" s="144"/>
    </row>
    <row r="87" spans="2:3" s="12" customFormat="1" x14ac:dyDescent="0.2">
      <c r="B87" s="144"/>
      <c r="C87" s="144"/>
    </row>
    <row r="88" spans="2:3" s="12" customFormat="1" x14ac:dyDescent="0.2">
      <c r="B88" s="144"/>
      <c r="C88" s="144"/>
    </row>
    <row r="89" spans="2:3" s="12" customFormat="1" x14ac:dyDescent="0.2">
      <c r="B89" s="144"/>
      <c r="C89" s="144"/>
    </row>
    <row r="90" spans="2:3" s="12" customFormat="1" x14ac:dyDescent="0.2">
      <c r="B90" s="144"/>
      <c r="C90" s="144"/>
    </row>
    <row r="91" spans="2:3" s="12" customFormat="1" x14ac:dyDescent="0.2">
      <c r="B91" s="144"/>
      <c r="C91" s="144"/>
    </row>
    <row r="92" spans="2:3" s="12" customFormat="1" x14ac:dyDescent="0.2">
      <c r="B92" s="144"/>
      <c r="C92" s="144"/>
    </row>
    <row r="93" spans="2:3" s="12" customFormat="1" x14ac:dyDescent="0.2">
      <c r="B93" s="144"/>
      <c r="C93" s="144"/>
    </row>
    <row r="94" spans="2:3" s="12" customFormat="1" x14ac:dyDescent="0.2">
      <c r="B94" s="144"/>
      <c r="C94" s="144"/>
    </row>
    <row r="95" spans="2:3" s="12" customFormat="1" x14ac:dyDescent="0.2">
      <c r="B95" s="144"/>
      <c r="C95" s="144"/>
    </row>
    <row r="96" spans="2:3" s="12" customFormat="1" x14ac:dyDescent="0.2">
      <c r="B96" s="144"/>
      <c r="C96" s="144"/>
    </row>
    <row r="97" spans="2:3" s="12" customFormat="1" x14ac:dyDescent="0.2">
      <c r="B97" s="144"/>
      <c r="C97" s="144"/>
    </row>
    <row r="98" spans="2:3" s="12" customFormat="1" x14ac:dyDescent="0.2">
      <c r="B98" s="144"/>
      <c r="C98" s="144"/>
    </row>
    <row r="99" spans="2:3" s="12" customFormat="1" x14ac:dyDescent="0.2">
      <c r="B99" s="144"/>
      <c r="C99" s="144"/>
    </row>
    <row r="100" spans="2:3" s="12" customFormat="1" x14ac:dyDescent="0.2">
      <c r="B100" s="144"/>
      <c r="C100" s="144"/>
    </row>
    <row r="101" spans="2:3" s="12" customFormat="1" x14ac:dyDescent="0.2">
      <c r="B101" s="144"/>
      <c r="C101" s="144"/>
    </row>
  </sheetData>
  <mergeCells count="17">
    <mergeCell ref="A36:C36"/>
    <mergeCell ref="AF3:AG3"/>
    <mergeCell ref="A11:C11"/>
    <mergeCell ref="A17:C17"/>
    <mergeCell ref="A22:C22"/>
    <mergeCell ref="A26:C26"/>
    <mergeCell ref="A31:C31"/>
    <mergeCell ref="AA1:AD1"/>
    <mergeCell ref="E3:G3"/>
    <mergeCell ref="H3:J3"/>
    <mergeCell ref="K3:M3"/>
    <mergeCell ref="N3:P3"/>
    <mergeCell ref="Q3:S3"/>
    <mergeCell ref="T3:V3"/>
    <mergeCell ref="W3:Y3"/>
    <mergeCell ref="Z3:AB3"/>
    <mergeCell ref="AC3:AE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IO117"/>
  <sheetViews>
    <sheetView tabSelected="1" topLeftCell="K1" zoomScaleNormal="100" workbookViewId="0">
      <selection activeCell="R5" sqref="R5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.140625" bestFit="1" customWidth="1"/>
    <col min="6" max="6" width="4.42578125" bestFit="1" customWidth="1"/>
    <col min="7" max="7" width="4" customWidth="1"/>
    <col min="8" max="8" width="3" customWidth="1"/>
    <col min="9" max="9" width="5" bestFit="1" customWidth="1"/>
    <col min="10" max="10" width="4.28515625" bestFit="1" customWidth="1"/>
    <col min="11" max="11" width="4" customWidth="1"/>
    <col min="12" max="12" width="4.42578125" customWidth="1"/>
    <col min="13" max="13" width="2.7109375" customWidth="1"/>
    <col min="14" max="14" width="4.85546875" customWidth="1"/>
    <col min="15" max="16" width="4" customWidth="1"/>
    <col min="17" max="17" width="4.28515625" customWidth="1"/>
    <col min="18" max="18" width="2.85546875" customWidth="1"/>
    <col min="19" max="19" width="4.85546875" customWidth="1"/>
    <col min="20" max="22" width="4" customWidth="1"/>
    <col min="23" max="23" width="2.5703125" customWidth="1"/>
    <col min="24" max="24" width="4.85546875" customWidth="1"/>
    <col min="25" max="27" width="4.140625" customWidth="1"/>
    <col min="28" max="28" width="2.85546875" customWidth="1"/>
    <col min="29" max="29" width="4.85546875" customWidth="1"/>
    <col min="30" max="30" width="4.28515625" customWidth="1"/>
    <col min="31" max="31" width="4.140625" customWidth="1"/>
    <col min="32" max="32" width="4.5703125" customWidth="1"/>
    <col min="33" max="33" width="3.42578125" customWidth="1"/>
    <col min="34" max="34" width="4.7109375" customWidth="1"/>
    <col min="35" max="35" width="4.28515625" customWidth="1"/>
    <col min="36" max="36" width="4" customWidth="1"/>
    <col min="37" max="37" width="4.5703125" customWidth="1"/>
    <col min="38" max="38" width="2.85546875" customWidth="1"/>
    <col min="39" max="40" width="4" customWidth="1"/>
    <col min="41" max="41" width="4.140625" customWidth="1"/>
    <col min="42" max="42" width="4.28515625" customWidth="1"/>
    <col min="43" max="43" width="3.5703125" bestFit="1" customWidth="1"/>
    <col min="44" max="44" width="3.42578125" customWidth="1"/>
    <col min="45" max="45" width="3.7109375" customWidth="1"/>
    <col min="46" max="47" width="4.28515625" customWidth="1"/>
    <col min="48" max="48" width="4.140625" customWidth="1"/>
    <col min="49" max="49" width="3.140625" customWidth="1"/>
    <col min="50" max="50" width="3.28515625" customWidth="1"/>
    <col min="51" max="51" width="5" bestFit="1" customWidth="1"/>
    <col min="52" max="52" width="4.7109375" customWidth="1"/>
    <col min="53" max="53" width="5.85546875" customWidth="1"/>
    <col min="54" max="54" width="6.140625" customWidth="1"/>
    <col min="55" max="55" width="5.28515625" hidden="1" customWidth="1"/>
    <col min="56" max="56" width="0.28515625" customWidth="1"/>
    <col min="57" max="57" width="4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6"/>
      <c r="AW1" s="157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6"/>
      <c r="J3" s="257" t="s">
        <v>5</v>
      </c>
      <c r="K3" s="258"/>
      <c r="L3" s="258"/>
      <c r="M3" s="258"/>
      <c r="N3" s="256"/>
      <c r="O3" s="257" t="s">
        <v>6</v>
      </c>
      <c r="P3" s="258"/>
      <c r="Q3" s="258"/>
      <c r="R3" s="258"/>
      <c r="S3" s="256"/>
      <c r="T3" s="257" t="s">
        <v>68</v>
      </c>
      <c r="U3" s="258"/>
      <c r="V3" s="258"/>
      <c r="W3" s="258"/>
      <c r="X3" s="256"/>
      <c r="Y3" s="257" t="s">
        <v>69</v>
      </c>
      <c r="Z3" s="258"/>
      <c r="AA3" s="258"/>
      <c r="AB3" s="258"/>
      <c r="AC3" s="256"/>
      <c r="AD3" s="257" t="s">
        <v>70</v>
      </c>
      <c r="AE3" s="258"/>
      <c r="AF3" s="258"/>
      <c r="AG3" s="258"/>
      <c r="AH3" s="256"/>
      <c r="AI3" s="257" t="s">
        <v>71</v>
      </c>
      <c r="AJ3" s="258"/>
      <c r="AK3" s="258"/>
      <c r="AL3" s="258"/>
      <c r="AM3" s="256"/>
      <c r="AN3" s="257" t="s">
        <v>7</v>
      </c>
      <c r="AO3" s="258"/>
      <c r="AP3" s="258"/>
      <c r="AQ3" s="258"/>
      <c r="AR3" s="258"/>
      <c r="AS3" s="256"/>
      <c r="AT3" s="257" t="s">
        <v>8</v>
      </c>
      <c r="AU3" s="258"/>
      <c r="AV3" s="258"/>
      <c r="AW3" s="258"/>
      <c r="AX3" s="258"/>
      <c r="AY3" s="258"/>
      <c r="AZ3" s="256"/>
      <c r="BA3" s="259" t="s">
        <v>72</v>
      </c>
      <c r="BB3" s="260"/>
      <c r="BC3" s="259" t="s">
        <v>73</v>
      </c>
      <c r="BD3" s="260"/>
      <c r="BE3" s="251" t="s">
        <v>9</v>
      </c>
      <c r="BF3" s="250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10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163" t="s">
        <v>74</v>
      </c>
      <c r="AR4" s="163" t="s">
        <v>76</v>
      </c>
      <c r="AS4" s="163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163" t="s">
        <v>76</v>
      </c>
      <c r="AY4" s="163" t="s">
        <v>78</v>
      </c>
      <c r="AZ4" s="163" t="s">
        <v>77</v>
      </c>
      <c r="BA4" s="164" t="s">
        <v>79</v>
      </c>
      <c r="BB4" s="164" t="s">
        <v>80</v>
      </c>
      <c r="BC4" s="164" t="s">
        <v>79</v>
      </c>
      <c r="BD4" s="16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4.25" customHeight="1" x14ac:dyDescent="0.25">
      <c r="A5" s="38" t="s">
        <v>14</v>
      </c>
      <c r="B5" s="39">
        <v>45000</v>
      </c>
      <c r="C5" s="165" t="s">
        <v>81</v>
      </c>
      <c r="D5" s="41"/>
      <c r="E5" s="45">
        <v>0.67866666666666664</v>
      </c>
      <c r="F5" s="46">
        <v>0.62211111111111106</v>
      </c>
      <c r="G5" s="43">
        <v>0.62211111111111106</v>
      </c>
      <c r="H5" s="166">
        <v>3.0693333333333346</v>
      </c>
      <c r="I5" s="167">
        <v>671.88</v>
      </c>
      <c r="J5" s="45">
        <v>0.70461111111111119</v>
      </c>
      <c r="K5" s="46">
        <v>0.70461111111111119</v>
      </c>
      <c r="L5" s="43">
        <v>0.70461111111111119</v>
      </c>
      <c r="M5" s="166">
        <v>1.0893333333333324</v>
      </c>
      <c r="N5" s="167">
        <v>760.98</v>
      </c>
      <c r="O5" s="48"/>
      <c r="P5" s="49"/>
      <c r="Q5" s="63"/>
      <c r="R5" s="261"/>
      <c r="S5" s="167"/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51">
        <v>0.70002739546315695</v>
      </c>
      <c r="AO5" s="52">
        <v>0.5669491141420091</v>
      </c>
      <c r="AP5" s="52">
        <v>0.50395555555555549</v>
      </c>
      <c r="AQ5" s="169">
        <v>11.715275000000005</v>
      </c>
      <c r="AR5" s="170">
        <v>1.632816</v>
      </c>
      <c r="AS5" s="171">
        <v>51.833399999999997</v>
      </c>
      <c r="AT5" s="51">
        <v>0.70002739546315695</v>
      </c>
      <c r="AU5" s="52">
        <v>0.5669491141420091</v>
      </c>
      <c r="AV5" s="53">
        <v>0.50395555555555549</v>
      </c>
      <c r="AW5" s="169">
        <v>11.715275000000005</v>
      </c>
      <c r="AX5" s="170">
        <v>1.632816</v>
      </c>
      <c r="AY5" s="170">
        <v>544</v>
      </c>
      <c r="AZ5" s="170">
        <v>51.833399999999997</v>
      </c>
      <c r="BA5" s="172" t="s">
        <v>82</v>
      </c>
      <c r="BB5" s="173" t="s">
        <v>83</v>
      </c>
      <c r="BC5" s="173" t="s">
        <v>84</v>
      </c>
      <c r="BD5" s="174" t="s">
        <v>85</v>
      </c>
      <c r="BE5" s="175">
        <v>0.75</v>
      </c>
      <c r="BF5" s="55">
        <v>0.65</v>
      </c>
      <c r="BG5" s="56">
        <f t="shared" ref="BG5:BG11" si="0">AV5</f>
        <v>0.50395555555555549</v>
      </c>
      <c r="BH5" s="57">
        <f t="shared" ref="BH5:BH11" si="1">AV5*(1/AT5-1)</f>
        <v>0.2159527777777778</v>
      </c>
      <c r="BI5" s="57">
        <f t="shared" ref="BI5:BI11" si="2">AV5*(1/AU5-1/AT5)</f>
        <v>0.16898194444444448</v>
      </c>
      <c r="BJ5" s="57">
        <f t="shared" ref="BJ5:BJ11" si="3">AV5*(1/AV5-1/AU5)</f>
        <v>0.11110972222222221</v>
      </c>
      <c r="BK5" s="57"/>
      <c r="BL5" s="57"/>
      <c r="BM5" s="158"/>
    </row>
    <row r="6" spans="1:249" s="160" customFormat="1" ht="16.5" customHeight="1" x14ac:dyDescent="0.2">
      <c r="A6" s="59" t="s">
        <v>16</v>
      </c>
      <c r="B6" s="60" t="s">
        <v>86</v>
      </c>
      <c r="C6" s="176" t="s">
        <v>87</v>
      </c>
      <c r="D6" s="41"/>
      <c r="E6" s="62">
        <v>0.68668079676905713</v>
      </c>
      <c r="F6" s="63">
        <v>0.28313043478260869</v>
      </c>
      <c r="G6" s="63">
        <v>0.27133333333333332</v>
      </c>
      <c r="H6" s="168">
        <v>0.14969000000000054</v>
      </c>
      <c r="I6" s="177">
        <v>293.04000000000002</v>
      </c>
      <c r="J6" s="42">
        <v>0.54682293252156267</v>
      </c>
      <c r="K6" s="43">
        <v>0.50246597081487765</v>
      </c>
      <c r="L6" s="43">
        <v>0.49897592592592593</v>
      </c>
      <c r="M6" s="166">
        <v>3.3661977777777778</v>
      </c>
      <c r="N6" s="177">
        <v>538.89400000000001</v>
      </c>
      <c r="O6" s="42"/>
      <c r="P6" s="43"/>
      <c r="Q6" s="43"/>
      <c r="R6" s="166"/>
      <c r="S6" s="177"/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68">
        <v>0.60608500595600134</v>
      </c>
      <c r="AO6" s="69">
        <v>0.44694511350643285</v>
      </c>
      <c r="AP6" s="69">
        <v>0.3889037037037037</v>
      </c>
      <c r="AQ6" s="169">
        <v>4.385553333333327</v>
      </c>
      <c r="AR6" s="178">
        <v>1.2600480000000001</v>
      </c>
      <c r="AS6" s="179">
        <v>46.1999</v>
      </c>
      <c r="AT6" s="68">
        <v>0.60608500595600134</v>
      </c>
      <c r="AU6" s="69">
        <v>0.44694511350643285</v>
      </c>
      <c r="AV6" s="70">
        <v>0.3889037037037037</v>
      </c>
      <c r="AW6" s="169">
        <v>4.385553333333327</v>
      </c>
      <c r="AX6" s="178">
        <v>1.2600480000000001</v>
      </c>
      <c r="AY6" s="178">
        <v>420</v>
      </c>
      <c r="AZ6" s="178">
        <v>46.1999</v>
      </c>
      <c r="BA6" s="180" t="s">
        <v>88</v>
      </c>
      <c r="BB6" s="181" t="s">
        <v>89</v>
      </c>
      <c r="BC6" s="181" t="s">
        <v>90</v>
      </c>
      <c r="BD6" s="182" t="s">
        <v>91</v>
      </c>
      <c r="BE6" s="183">
        <v>0.7</v>
      </c>
      <c r="BF6" s="72">
        <v>0.6</v>
      </c>
      <c r="BG6" s="37">
        <f t="shared" si="0"/>
        <v>0.3889037037037037</v>
      </c>
      <c r="BH6" s="37">
        <f t="shared" si="1"/>
        <v>0.25276157407407407</v>
      </c>
      <c r="BI6" s="37">
        <f t="shared" si="2"/>
        <v>0.22847222222222213</v>
      </c>
      <c r="BJ6" s="37">
        <f t="shared" si="3"/>
        <v>0.12986250000000013</v>
      </c>
      <c r="BK6" s="37"/>
      <c r="BL6" s="37"/>
      <c r="BM6" s="158"/>
    </row>
    <row r="7" spans="1:249" s="160" customFormat="1" ht="12.75" x14ac:dyDescent="0.2">
      <c r="A7" s="59" t="s">
        <v>19</v>
      </c>
      <c r="B7" s="73" t="s">
        <v>92</v>
      </c>
      <c r="C7" s="176" t="s">
        <v>93</v>
      </c>
      <c r="D7" s="41"/>
      <c r="E7" s="42">
        <v>0.65259712736302478</v>
      </c>
      <c r="F7" s="43">
        <v>0.57317743812674959</v>
      </c>
      <c r="G7" s="66">
        <v>0.4219230769230769</v>
      </c>
      <c r="H7" s="184">
        <v>3.123871153846153</v>
      </c>
      <c r="I7" s="185">
        <v>65.819999999999993</v>
      </c>
      <c r="J7" s="62">
        <v>0.80191543555781963</v>
      </c>
      <c r="K7" s="63">
        <v>0.67900630152148378</v>
      </c>
      <c r="L7" s="78">
        <v>0.50453846153846149</v>
      </c>
      <c r="M7" s="186">
        <v>1.2660519230769243</v>
      </c>
      <c r="N7" s="185">
        <v>78.707999999999998</v>
      </c>
      <c r="O7" s="62"/>
      <c r="P7" s="63"/>
      <c r="Q7" s="78"/>
      <c r="R7" s="186"/>
      <c r="S7" s="185" t="s">
        <v>196</v>
      </c>
      <c r="T7" s="42"/>
      <c r="U7" s="43"/>
      <c r="V7" s="66"/>
      <c r="W7" s="184"/>
      <c r="X7" s="185"/>
      <c r="Y7" s="42"/>
      <c r="Z7" s="43"/>
      <c r="AA7" s="66"/>
      <c r="AB7" s="184"/>
      <c r="AC7" s="185"/>
      <c r="AD7" s="42"/>
      <c r="AE7" s="43"/>
      <c r="AF7" s="66"/>
      <c r="AG7" s="184"/>
      <c r="AH7" s="185"/>
      <c r="AI7" s="42"/>
      <c r="AJ7" s="43"/>
      <c r="AK7" s="66"/>
      <c r="AL7" s="184"/>
      <c r="AM7" s="185"/>
      <c r="AN7" s="68">
        <v>0.79588891117767679</v>
      </c>
      <c r="AO7" s="69">
        <v>0.67774763167866614</v>
      </c>
      <c r="AP7" s="69">
        <v>0.4777179487179487</v>
      </c>
      <c r="AQ7" s="187">
        <v>3.6668076923076924</v>
      </c>
      <c r="AR7" s="188">
        <v>0.22357199999999999</v>
      </c>
      <c r="AS7" s="188">
        <v>43.216700000000003</v>
      </c>
      <c r="AT7" s="68">
        <v>0.79588891117767679</v>
      </c>
      <c r="AU7" s="69">
        <v>0.67774763167866614</v>
      </c>
      <c r="AV7" s="70">
        <v>0.4777179487179487</v>
      </c>
      <c r="AW7" s="187">
        <v>3.6668076923076924</v>
      </c>
      <c r="AX7" s="188">
        <v>0.22357199999999999</v>
      </c>
      <c r="AY7" s="189">
        <v>75</v>
      </c>
      <c r="AZ7" s="189">
        <v>43.216700000000003</v>
      </c>
      <c r="BA7" s="190" t="s">
        <v>94</v>
      </c>
      <c r="BB7" s="191" t="s">
        <v>95</v>
      </c>
      <c r="BC7" s="191" t="s">
        <v>96</v>
      </c>
      <c r="BD7" s="192" t="s">
        <v>97</v>
      </c>
      <c r="BE7" s="183">
        <v>0.75</v>
      </c>
      <c r="BF7" s="72">
        <v>0.65</v>
      </c>
      <c r="BG7" s="37">
        <f t="shared" si="0"/>
        <v>0.4777179487179487</v>
      </c>
      <c r="BH7" s="37">
        <f t="shared" si="1"/>
        <v>0.12251399572649582</v>
      </c>
      <c r="BI7" s="37">
        <f t="shared" si="2"/>
        <v>0.10462916666666658</v>
      </c>
      <c r="BJ7" s="37">
        <f t="shared" si="3"/>
        <v>0.29513888888888884</v>
      </c>
      <c r="BK7" s="37"/>
      <c r="BL7" s="37"/>
      <c r="BM7" s="158"/>
    </row>
    <row r="8" spans="1:249" s="160" customFormat="1" ht="12.75" x14ac:dyDescent="0.2">
      <c r="A8" s="59" t="s">
        <v>22</v>
      </c>
      <c r="B8" s="60" t="s">
        <v>98</v>
      </c>
      <c r="C8" s="176" t="s">
        <v>99</v>
      </c>
      <c r="D8" s="41"/>
      <c r="E8" s="65">
        <v>0.67140956252704098</v>
      </c>
      <c r="F8" s="66">
        <v>0.5483188165214985</v>
      </c>
      <c r="G8" s="46">
        <v>0.22846388888888888</v>
      </c>
      <c r="H8" s="193">
        <v>1.0168016666666677</v>
      </c>
      <c r="I8" s="194">
        <v>164.494</v>
      </c>
      <c r="J8" s="65">
        <v>0.66853249328536701</v>
      </c>
      <c r="K8" s="66">
        <v>0.5978586544304062</v>
      </c>
      <c r="L8" s="46">
        <v>0.43593611111111108</v>
      </c>
      <c r="M8" s="193">
        <v>0.91246833333333477</v>
      </c>
      <c r="N8" s="194">
        <v>313.87400000000002</v>
      </c>
      <c r="O8" s="65"/>
      <c r="P8" s="66"/>
      <c r="Q8" s="46"/>
      <c r="R8" s="193"/>
      <c r="S8" s="194"/>
      <c r="T8" s="65"/>
      <c r="U8" s="66"/>
      <c r="V8" s="46"/>
      <c r="W8" s="193"/>
      <c r="X8" s="194"/>
      <c r="Y8" s="65"/>
      <c r="Z8" s="66"/>
      <c r="AA8" s="46"/>
      <c r="AB8" s="193"/>
      <c r="AC8" s="194"/>
      <c r="AD8" s="65"/>
      <c r="AE8" s="66"/>
      <c r="AF8" s="46"/>
      <c r="AG8" s="193"/>
      <c r="AH8" s="194"/>
      <c r="AI8" s="65"/>
      <c r="AJ8" s="66"/>
      <c r="AK8" s="46"/>
      <c r="AL8" s="193"/>
      <c r="AM8" s="194"/>
      <c r="AN8" s="74">
        <v>0.58333217188775166</v>
      </c>
      <c r="AO8" s="75">
        <v>0.51512689966591307</v>
      </c>
      <c r="AP8" s="75">
        <v>0.3487824074074074</v>
      </c>
      <c r="AQ8" s="195">
        <v>5.9250366666666707</v>
      </c>
      <c r="AR8" s="196">
        <v>0.75336999999999998</v>
      </c>
      <c r="AS8" s="196">
        <v>43.049800000000005</v>
      </c>
      <c r="AT8" s="74">
        <v>0.58333217188775166</v>
      </c>
      <c r="AU8" s="75">
        <v>0.51512689966591307</v>
      </c>
      <c r="AV8" s="76">
        <v>0.3487824074074074</v>
      </c>
      <c r="AW8" s="195">
        <v>5.9250366666666707</v>
      </c>
      <c r="AX8" s="196">
        <v>0.75336999999999998</v>
      </c>
      <c r="AY8" s="196">
        <v>251</v>
      </c>
      <c r="AZ8" s="196">
        <v>43.049800000000005</v>
      </c>
      <c r="BA8" s="190" t="s">
        <v>100</v>
      </c>
      <c r="BB8" s="191" t="s">
        <v>101</v>
      </c>
      <c r="BC8" s="191" t="s">
        <v>102</v>
      </c>
      <c r="BD8" s="192" t="s">
        <v>103</v>
      </c>
      <c r="BE8" s="183">
        <v>0.65</v>
      </c>
      <c r="BF8" s="72">
        <v>0.45</v>
      </c>
      <c r="BG8" s="37">
        <f t="shared" si="0"/>
        <v>0.3487824074074074</v>
      </c>
      <c r="BH8" s="37">
        <f t="shared" si="1"/>
        <v>0.24913148148148151</v>
      </c>
      <c r="BI8" s="37">
        <f t="shared" si="2"/>
        <v>7.9166666666666718E-2</v>
      </c>
      <c r="BJ8" s="37">
        <f t="shared" si="3"/>
        <v>0.32291944444444437</v>
      </c>
      <c r="BK8" s="37"/>
      <c r="BL8" s="37"/>
      <c r="BM8" s="158"/>
    </row>
    <row r="9" spans="1:249" x14ac:dyDescent="0.25">
      <c r="A9" s="59" t="s">
        <v>24</v>
      </c>
      <c r="B9" s="60" t="s">
        <v>104</v>
      </c>
      <c r="C9" s="176" t="s">
        <v>105</v>
      </c>
      <c r="D9" s="41"/>
      <c r="E9" s="65">
        <v>0.42543051137108318</v>
      </c>
      <c r="F9" s="66">
        <v>0.34713888888888889</v>
      </c>
      <c r="G9" s="66">
        <v>0.34713888888888889</v>
      </c>
      <c r="H9" s="197">
        <v>6.6186666666666678</v>
      </c>
      <c r="I9" s="198">
        <v>299.928</v>
      </c>
      <c r="J9" s="77">
        <v>0.65710188812253167</v>
      </c>
      <c r="K9" s="78">
        <v>0.36456888888888889</v>
      </c>
      <c r="L9" s="78">
        <v>0.34178333333333333</v>
      </c>
      <c r="M9" s="199">
        <v>-7.7799999999999869E-2</v>
      </c>
      <c r="N9" s="198">
        <v>246.084</v>
      </c>
      <c r="O9" s="77"/>
      <c r="P9" s="78"/>
      <c r="Q9" s="78"/>
      <c r="R9" s="199"/>
      <c r="S9" s="198"/>
      <c r="T9" s="65"/>
      <c r="U9" s="66"/>
      <c r="V9" s="66"/>
      <c r="W9" s="197"/>
      <c r="X9" s="198"/>
      <c r="Y9" s="65"/>
      <c r="Z9" s="66"/>
      <c r="AA9" s="66"/>
      <c r="AB9" s="197"/>
      <c r="AC9" s="198"/>
      <c r="AD9" s="65"/>
      <c r="AE9" s="66"/>
      <c r="AF9" s="66"/>
      <c r="AG9" s="197"/>
      <c r="AH9" s="198"/>
      <c r="AI9" s="65"/>
      <c r="AJ9" s="66"/>
      <c r="AK9" s="66"/>
      <c r="AL9" s="197"/>
      <c r="AM9" s="198"/>
      <c r="AN9" s="68">
        <v>0.54244351015436676</v>
      </c>
      <c r="AO9" s="69">
        <v>0.39291859160483461</v>
      </c>
      <c r="AP9" s="69">
        <v>0.38473333333333337</v>
      </c>
      <c r="AQ9" s="200">
        <v>9.6742650000000054</v>
      </c>
      <c r="AR9" s="189">
        <v>0.88101200000000002</v>
      </c>
      <c r="AS9" s="189">
        <v>51.066699999999997</v>
      </c>
      <c r="AT9" s="68">
        <v>0.54244351015436676</v>
      </c>
      <c r="AU9" s="69">
        <v>0.39291859160483461</v>
      </c>
      <c r="AV9" s="70">
        <v>0.38473333333333337</v>
      </c>
      <c r="AW9" s="200">
        <v>9.6742650000000054</v>
      </c>
      <c r="AX9" s="189">
        <v>0.88101200000000002</v>
      </c>
      <c r="AY9" s="189">
        <v>294</v>
      </c>
      <c r="AZ9" s="189">
        <v>51.066699999999997</v>
      </c>
      <c r="BA9" s="190" t="s">
        <v>106</v>
      </c>
      <c r="BB9" s="191" t="s">
        <v>107</v>
      </c>
      <c r="BC9" s="191" t="s">
        <v>108</v>
      </c>
      <c r="BD9" s="192" t="s">
        <v>109</v>
      </c>
      <c r="BE9" s="183">
        <v>0.65</v>
      </c>
      <c r="BF9" s="72">
        <v>0.55000000000000004</v>
      </c>
      <c r="BG9" s="37">
        <f t="shared" si="0"/>
        <v>0.38473333333333337</v>
      </c>
      <c r="BH9" s="37">
        <f t="shared" si="1"/>
        <v>0.32452638888888885</v>
      </c>
      <c r="BI9" s="37">
        <f t="shared" si="2"/>
        <v>0.26990833333333342</v>
      </c>
      <c r="BJ9" s="37">
        <f t="shared" si="3"/>
        <v>2.0831944444444389E-2</v>
      </c>
      <c r="BM9" s="158"/>
    </row>
    <row r="10" spans="1:249" ht="15.75" thickBot="1" x14ac:dyDescent="0.3">
      <c r="A10" s="59" t="s">
        <v>27</v>
      </c>
      <c r="B10" s="60">
        <v>28000</v>
      </c>
      <c r="C10" s="176" t="s">
        <v>110</v>
      </c>
      <c r="D10" s="41"/>
      <c r="E10" s="79">
        <v>0.25506087234099151</v>
      </c>
      <c r="F10" s="80">
        <v>0.22079875956615519</v>
      </c>
      <c r="G10" s="80">
        <v>5.1366071428571435E-2</v>
      </c>
      <c r="H10" s="202">
        <v>3.5130192857142855</v>
      </c>
      <c r="I10" s="203">
        <v>34.518000000000001</v>
      </c>
      <c r="J10" s="79">
        <v>0.73687819505779895</v>
      </c>
      <c r="K10" s="80">
        <v>0.71551550656261886</v>
      </c>
      <c r="L10" s="80">
        <v>0.17142857142857146</v>
      </c>
      <c r="M10" s="202">
        <v>0.77329928571428486</v>
      </c>
      <c r="N10" s="203">
        <v>115.2</v>
      </c>
      <c r="O10" s="79" t="s">
        <v>29</v>
      </c>
      <c r="P10" s="80" t="s">
        <v>29</v>
      </c>
      <c r="Q10" s="80">
        <v>0</v>
      </c>
      <c r="R10" s="202"/>
      <c r="S10" s="203">
        <v>0</v>
      </c>
      <c r="T10" s="79"/>
      <c r="U10" s="80"/>
      <c r="V10" s="80"/>
      <c r="W10" s="202"/>
      <c r="X10" s="203"/>
      <c r="Y10" s="79"/>
      <c r="Z10" s="80"/>
      <c r="AA10" s="80"/>
      <c r="AB10" s="202"/>
      <c r="AC10" s="203"/>
      <c r="AD10" s="79"/>
      <c r="AE10" s="80"/>
      <c r="AF10" s="80"/>
      <c r="AG10" s="202"/>
      <c r="AH10" s="203"/>
      <c r="AI10" s="79"/>
      <c r="AJ10" s="80"/>
      <c r="AK10" s="80"/>
      <c r="AL10" s="202"/>
      <c r="AM10" s="203"/>
      <c r="AN10" s="81">
        <v>0.51331721452777068</v>
      </c>
      <c r="AO10" s="82">
        <v>0.47179764488780312</v>
      </c>
      <c r="AP10" s="82">
        <v>7.4264880952380957E-2</v>
      </c>
      <c r="AQ10" s="204">
        <v>4.2863185714285716</v>
      </c>
      <c r="AR10" s="205">
        <v>0.14971799999999999</v>
      </c>
      <c r="AS10" s="205">
        <v>10.416700000000001</v>
      </c>
      <c r="AT10" s="81">
        <v>0.51331721452777068</v>
      </c>
      <c r="AU10" s="82">
        <v>0.47179764488780312</v>
      </c>
      <c r="AV10" s="84">
        <v>7.4264880952380957E-2</v>
      </c>
      <c r="AW10" s="204">
        <v>4.2863185714285716</v>
      </c>
      <c r="AX10" s="205">
        <v>0.14971799999999999</v>
      </c>
      <c r="AY10" s="206">
        <v>75</v>
      </c>
      <c r="AZ10" s="206">
        <v>10.416700000000001</v>
      </c>
      <c r="BA10" s="190" t="s">
        <v>111</v>
      </c>
      <c r="BB10" s="191" t="s">
        <v>112</v>
      </c>
      <c r="BC10" s="191" t="s">
        <v>113</v>
      </c>
      <c r="BD10" s="192" t="s">
        <v>114</v>
      </c>
      <c r="BE10" s="86">
        <v>0.85</v>
      </c>
      <c r="BF10" s="86">
        <v>0.7</v>
      </c>
      <c r="BG10" s="37">
        <f t="shared" si="0"/>
        <v>7.4264880952380957E-2</v>
      </c>
      <c r="BH10" s="37">
        <f t="shared" si="1"/>
        <v>7.0411507936507925E-2</v>
      </c>
      <c r="BI10" s="37">
        <f t="shared" si="2"/>
        <v>1.2731944444444469E-2</v>
      </c>
      <c r="BJ10" s="37">
        <f t="shared" si="3"/>
        <v>0.84259166666666663</v>
      </c>
      <c r="BM10" s="158"/>
    </row>
    <row r="11" spans="1:249" ht="15.75" thickBot="1" x14ac:dyDescent="0.3">
      <c r="A11" s="207"/>
      <c r="B11" s="208" t="s">
        <v>30</v>
      </c>
      <c r="C11" s="209"/>
      <c r="D11" s="87"/>
      <c r="E11" s="88">
        <v>0.58575268264876124</v>
      </c>
      <c r="F11" s="89">
        <v>0.44715700344818449</v>
      </c>
      <c r="G11" s="89">
        <v>0.32372272842897837</v>
      </c>
      <c r="H11" s="210">
        <v>18.464712106227104</v>
      </c>
      <c r="I11" s="203">
        <v>1529.68</v>
      </c>
      <c r="J11" s="91">
        <v>0.67331982299580384</v>
      </c>
      <c r="K11" s="92">
        <v>0.5723973299020465</v>
      </c>
      <c r="L11" s="92">
        <v>0.44287891907475241</v>
      </c>
      <c r="M11" s="211">
        <v>8.3628631532356508</v>
      </c>
      <c r="N11" s="203">
        <v>2053.7399999999998</v>
      </c>
      <c r="O11" s="88">
        <v>0.64981697143289896</v>
      </c>
      <c r="P11" s="89">
        <v>0.50317089084247391</v>
      </c>
      <c r="Q11" s="89">
        <v>0.32257726733143399</v>
      </c>
      <c r="R11" s="210"/>
      <c r="S11" s="203">
        <v>1317.116</v>
      </c>
      <c r="T11" s="91"/>
      <c r="U11" s="92"/>
      <c r="V11" s="92"/>
      <c r="W11" s="211"/>
      <c r="X11" s="203"/>
      <c r="Y11" s="91"/>
      <c r="Z11" s="92"/>
      <c r="AA11" s="92"/>
      <c r="AB11" s="211"/>
      <c r="AC11" s="203"/>
      <c r="AD11" s="91"/>
      <c r="AE11" s="92"/>
      <c r="AF11" s="92"/>
      <c r="AG11" s="211"/>
      <c r="AH11" s="203"/>
      <c r="AI11" s="91"/>
      <c r="AJ11" s="92"/>
      <c r="AK11" s="92"/>
      <c r="AL11" s="211"/>
      <c r="AM11" s="203"/>
      <c r="AN11" s="88">
        <v>0.63813053022445687</v>
      </c>
      <c r="AO11" s="89">
        <v>0.50925411779230811</v>
      </c>
      <c r="AP11" s="89">
        <v>0.36305963827838827</v>
      </c>
      <c r="AQ11" s="212">
        <v>44.418236263736276</v>
      </c>
      <c r="AR11" s="205">
        <v>4.9005359999999998</v>
      </c>
      <c r="AS11" s="205">
        <v>245.78320000000002</v>
      </c>
      <c r="AT11" s="88">
        <v>0.63813053022445687</v>
      </c>
      <c r="AU11" s="89">
        <v>0.50925411779230811</v>
      </c>
      <c r="AV11" s="93">
        <v>0.36305963827838827</v>
      </c>
      <c r="AW11" s="212">
        <v>44.418236263736276</v>
      </c>
      <c r="AX11" s="205">
        <v>4.9005359999999998</v>
      </c>
      <c r="AY11" s="206">
        <v>1634</v>
      </c>
      <c r="AZ11" s="206">
        <v>245.78320000000002</v>
      </c>
      <c r="BA11" s="213" t="s">
        <v>115</v>
      </c>
      <c r="BB11" s="214" t="s">
        <v>116</v>
      </c>
      <c r="BC11" s="214" t="s">
        <v>117</v>
      </c>
      <c r="BD11" s="215" t="s">
        <v>118</v>
      </c>
      <c r="BE11" s="86">
        <v>0.72499999999999998</v>
      </c>
      <c r="BF11" s="86">
        <v>0.60000000000000009</v>
      </c>
      <c r="BG11" s="37">
        <f t="shared" si="0"/>
        <v>0.36305963827838827</v>
      </c>
      <c r="BH11" s="37">
        <f t="shared" si="1"/>
        <v>0.20588295431420431</v>
      </c>
      <c r="BI11" s="37">
        <f t="shared" si="2"/>
        <v>0.1439817129629628</v>
      </c>
      <c r="BJ11" s="37">
        <f t="shared" si="3"/>
        <v>0.28707569444444453</v>
      </c>
      <c r="BM11" s="158"/>
    </row>
    <row r="12" spans="1:249" ht="12.75" customHeight="1" x14ac:dyDescent="0.25">
      <c r="A12" s="37"/>
      <c r="B12" s="37"/>
      <c r="C12" s="37"/>
      <c r="D12" s="37"/>
      <c r="E12" s="216"/>
      <c r="F12" s="216"/>
      <c r="G12" s="216"/>
      <c r="H12" s="216"/>
      <c r="I12" s="217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37"/>
      <c r="AO12" s="37"/>
      <c r="AP12" s="37"/>
      <c r="AQ12" s="218"/>
      <c r="AR12" s="37"/>
      <c r="AS12" s="37"/>
      <c r="AT12" s="37"/>
      <c r="AU12" s="37"/>
      <c r="AV12" s="37"/>
      <c r="AW12" s="37"/>
      <c r="AX12" s="218"/>
      <c r="AY12" s="218"/>
      <c r="AZ12" s="37"/>
      <c r="BA12" s="37"/>
      <c r="BB12" s="37"/>
      <c r="BC12" s="37"/>
      <c r="BD12" s="37"/>
      <c r="BE12" s="37"/>
      <c r="BF12" s="37"/>
      <c r="BM12" s="158"/>
    </row>
    <row r="13" spans="1:249" s="220" customFormat="1" ht="12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219" t="s">
        <v>119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</row>
    <row r="14" spans="1:249" s="220" customFormat="1" ht="13.5" customHeight="1" x14ac:dyDescent="0.25">
      <c r="A14" s="219"/>
      <c r="B14" s="158"/>
      <c r="C14" s="219" t="s">
        <v>120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219" t="s">
        <v>121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221" t="s">
        <v>122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1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1" t="s">
        <v>122</v>
      </c>
      <c r="AB15" s="221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219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221" t="s">
        <v>123</v>
      </c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1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1" t="s">
        <v>123</v>
      </c>
      <c r="AB32" s="221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219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221" t="s">
        <v>124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1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1" t="s">
        <v>124</v>
      </c>
      <c r="AB49" s="221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2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  <row r="64" spans="1:65" s="220" customFormat="1" ht="18" customHeight="1" x14ac:dyDescent="0.25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219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  <c r="BJ64" s="158"/>
      <c r="BK64" s="158"/>
      <c r="BL64" s="158"/>
      <c r="BM64" s="158"/>
    </row>
    <row r="65" spans="1:65" s="220" customFormat="1" ht="18" customHeight="1" x14ac:dyDescent="0.2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219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  <c r="BJ65" s="158"/>
      <c r="BK65" s="158"/>
      <c r="BL65" s="158"/>
      <c r="BM65" s="158"/>
    </row>
    <row r="66" spans="1:65" s="220" customFormat="1" ht="18" customHeight="1" x14ac:dyDescent="0.25">
      <c r="A66" s="221" t="s">
        <v>125</v>
      </c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1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1" t="s">
        <v>125</v>
      </c>
      <c r="AB66" s="221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2"/>
      <c r="AX66" s="222"/>
      <c r="AY66" s="222"/>
      <c r="AZ66" s="222"/>
      <c r="BA66" s="222"/>
      <c r="BB66" s="222"/>
      <c r="BC66" s="222"/>
      <c r="BD66" s="222"/>
      <c r="BE66" s="222"/>
      <c r="BF66" s="222"/>
      <c r="BG66" s="222"/>
      <c r="BH66" s="222"/>
      <c r="BI66" s="222"/>
      <c r="BJ66" s="222"/>
      <c r="BK66" s="222"/>
      <c r="BL66" s="222"/>
      <c r="BM66" s="222"/>
    </row>
    <row r="67" spans="1:65" s="220" customFormat="1" ht="18" customHeight="1" x14ac:dyDescent="0.25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219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</row>
    <row r="68" spans="1:65" s="220" customFormat="1" ht="18" customHeight="1" x14ac:dyDescent="0.25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219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</row>
    <row r="69" spans="1:65" s="220" customFormat="1" ht="18" customHeight="1" x14ac:dyDescent="0.25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219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</row>
    <row r="70" spans="1:65" s="220" customFormat="1" ht="18" customHeight="1" x14ac:dyDescent="0.25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219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</row>
    <row r="71" spans="1:65" s="220" customFormat="1" ht="18" customHeight="1" x14ac:dyDescent="0.25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219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</row>
    <row r="72" spans="1:65" s="220" customFormat="1" ht="18" customHeight="1" x14ac:dyDescent="0.25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219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</row>
    <row r="73" spans="1:65" s="220" customFormat="1" ht="18" customHeight="1" x14ac:dyDescent="0.25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219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</row>
    <row r="74" spans="1:65" s="220" customFormat="1" ht="18" customHeight="1" x14ac:dyDescent="0.25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219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</row>
    <row r="75" spans="1:65" s="220" customFormat="1" ht="18" customHeight="1" x14ac:dyDescent="0.2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219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</row>
    <row r="76" spans="1:65" s="220" customFormat="1" ht="18" customHeight="1" x14ac:dyDescent="0.25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219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</row>
    <row r="77" spans="1:65" s="220" customFormat="1" ht="18" customHeight="1" x14ac:dyDescent="0.25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219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</row>
    <row r="78" spans="1:65" s="220" customFormat="1" ht="18" customHeight="1" x14ac:dyDescent="0.25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219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</row>
    <row r="79" spans="1:65" s="220" customFormat="1" ht="18" customHeight="1" x14ac:dyDescent="0.25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219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</row>
    <row r="80" spans="1:65" s="220" customFormat="1" ht="18" customHeight="1" x14ac:dyDescent="0.25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219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  <c r="BM80" s="158"/>
    </row>
    <row r="81" spans="1:65" s="220" customFormat="1" ht="18" customHeight="1" x14ac:dyDescent="0.25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219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</row>
    <row r="82" spans="1:65" s="220" customFormat="1" ht="18" customHeight="1" x14ac:dyDescent="0.25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219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</row>
    <row r="83" spans="1:65" s="220" customFormat="1" ht="18" customHeight="1" x14ac:dyDescent="0.25">
      <c r="A83" s="221" t="s">
        <v>126</v>
      </c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1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1" t="s">
        <v>126</v>
      </c>
      <c r="AB83" s="221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</row>
    <row r="84" spans="1:65" s="220" customFormat="1" ht="18" customHeight="1" x14ac:dyDescent="0.25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219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</row>
    <row r="85" spans="1:65" s="220" customFormat="1" ht="18" customHeight="1" x14ac:dyDescent="0.25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219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58"/>
    </row>
    <row r="86" spans="1:65" s="220" customFormat="1" ht="18" customHeight="1" x14ac:dyDescent="0.25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219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58"/>
    </row>
    <row r="87" spans="1:65" s="220" customFormat="1" ht="18" customHeight="1" x14ac:dyDescent="0.25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219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8"/>
    </row>
    <row r="88" spans="1:65" s="220" customFormat="1" ht="18" customHeight="1" x14ac:dyDescent="0.25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219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  <c r="BM88" s="158"/>
    </row>
    <row r="89" spans="1:65" s="220" customFormat="1" ht="18" customHeight="1" x14ac:dyDescent="0.25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219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  <c r="BM89" s="158"/>
    </row>
    <row r="90" spans="1:65" s="220" customFormat="1" ht="18" customHeight="1" x14ac:dyDescent="0.25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219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58"/>
    </row>
    <row r="91" spans="1:65" s="220" customFormat="1" ht="18" customHeight="1" x14ac:dyDescent="0.25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219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58"/>
    </row>
    <row r="92" spans="1:65" s="220" customFormat="1" ht="18" customHeight="1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219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</row>
    <row r="93" spans="1:65" s="220" customFormat="1" ht="18" customHeight="1" x14ac:dyDescent="0.25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219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58"/>
    </row>
    <row r="94" spans="1:65" s="220" customFormat="1" ht="18" customHeight="1" x14ac:dyDescent="0.25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219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  <c r="BJ94" s="158"/>
      <c r="BK94" s="158"/>
      <c r="BL94" s="158"/>
      <c r="BM94" s="158"/>
    </row>
    <row r="95" spans="1:65" s="220" customFormat="1" ht="18" customHeight="1" x14ac:dyDescent="0.25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219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  <c r="BM95" s="158"/>
    </row>
    <row r="96" spans="1:65" s="220" customFormat="1" ht="18" customHeight="1" x14ac:dyDescent="0.25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219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  <c r="BM96" s="158"/>
    </row>
    <row r="97" spans="1:65" s="220" customFormat="1" ht="18" customHeight="1" x14ac:dyDescent="0.25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219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  <c r="BM97" s="158"/>
    </row>
    <row r="98" spans="1:65" s="220" customFormat="1" ht="18" customHeight="1" x14ac:dyDescent="0.25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219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  <c r="BM98" s="158"/>
    </row>
    <row r="99" spans="1:65" s="220" customFormat="1" ht="18" customHeight="1" x14ac:dyDescent="0.25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219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  <c r="BM99" s="158"/>
    </row>
    <row r="100" spans="1:65" s="220" customFormat="1" ht="18" customHeight="1" x14ac:dyDescent="0.25">
      <c r="A100" s="221" t="s">
        <v>127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1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1" t="s">
        <v>127</v>
      </c>
      <c r="AB100" s="221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</row>
    <row r="101" spans="1:65" s="220" customFormat="1" ht="18" customHeight="1" x14ac:dyDescent="0.25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219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  <c r="BK101" s="158"/>
      <c r="BL101" s="158"/>
      <c r="BM101" s="158"/>
    </row>
    <row r="102" spans="1:65" s="220" customFormat="1" ht="18" customHeight="1" x14ac:dyDescent="0.25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219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  <c r="BJ102" s="158"/>
      <c r="BK102" s="158"/>
      <c r="BL102" s="158"/>
      <c r="BM102" s="158"/>
    </row>
    <row r="103" spans="1:65" s="220" customFormat="1" ht="18" customHeight="1" x14ac:dyDescent="0.25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219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</row>
    <row r="104" spans="1:65" s="220" customFormat="1" ht="18" customHeight="1" x14ac:dyDescent="0.25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219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  <c r="BJ104" s="158"/>
      <c r="BK104" s="158"/>
      <c r="BL104" s="158"/>
      <c r="BM104" s="158"/>
    </row>
    <row r="105" spans="1:65" s="220" customFormat="1" ht="18" customHeight="1" x14ac:dyDescent="0.25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219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  <c r="BJ105" s="158"/>
      <c r="BK105" s="158"/>
      <c r="BL105" s="158"/>
      <c r="BM105" s="158"/>
    </row>
    <row r="106" spans="1:65" s="220" customFormat="1" ht="18" customHeight="1" x14ac:dyDescent="0.25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219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</row>
    <row r="107" spans="1:65" s="220" customFormat="1" ht="18" customHeight="1" x14ac:dyDescent="0.25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219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</row>
    <row r="108" spans="1:65" s="220" customFormat="1" ht="18" customHeight="1" x14ac:dyDescent="0.25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219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</row>
    <row r="109" spans="1:65" s="220" customFormat="1" ht="18" customHeight="1" x14ac:dyDescent="0.25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219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</row>
    <row r="110" spans="1:65" s="220" customFormat="1" ht="18" customHeight="1" x14ac:dyDescent="0.25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219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</row>
    <row r="111" spans="1:65" s="220" customFormat="1" ht="18" customHeight="1" x14ac:dyDescent="0.25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219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</row>
    <row r="112" spans="1:65" s="220" customFormat="1" ht="18" customHeight="1" x14ac:dyDescent="0.25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219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</row>
    <row r="113" spans="1:65" s="220" customFormat="1" ht="18" customHeight="1" x14ac:dyDescent="0.25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219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</row>
    <row r="114" spans="1:65" s="220" customFormat="1" ht="18" customHeight="1" x14ac:dyDescent="0.25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219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</row>
    <row r="115" spans="1:65" s="220" customFormat="1" ht="18" customHeight="1" x14ac:dyDescent="0.25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219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</row>
    <row r="116" spans="1:65" s="220" customFormat="1" ht="18" customHeight="1" x14ac:dyDescent="0.25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219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</row>
    <row r="117" spans="1:65" s="220" customFormat="1" ht="18" customHeight="1" x14ac:dyDescent="0.25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219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IO81"/>
  <sheetViews>
    <sheetView zoomScaleNormal="100" workbookViewId="0">
      <selection activeCell="AY4" sqref="AY4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140625" customWidth="1"/>
    <col min="7" max="7" width="4" customWidth="1"/>
    <col min="8" max="8" width="2.85546875" customWidth="1"/>
    <col min="9" max="9" width="4.85546875" customWidth="1"/>
    <col min="10" max="10" width="4" customWidth="1"/>
    <col min="11" max="11" width="4.42578125" bestFit="1" customWidth="1"/>
    <col min="12" max="12" width="4.140625" customWidth="1"/>
    <col min="13" max="13" width="2.85546875" customWidth="1"/>
    <col min="14" max="14" width="3.85546875" customWidth="1"/>
    <col min="15" max="15" width="4" customWidth="1"/>
    <col min="16" max="16" width="4.140625" customWidth="1"/>
    <col min="17" max="17" width="4" customWidth="1"/>
    <col min="18" max="18" width="2.85546875" customWidth="1"/>
    <col min="19" max="19" width="4.140625" customWidth="1"/>
    <col min="20" max="20" width="4" customWidth="1"/>
    <col min="21" max="22" width="4.140625" customWidth="1"/>
    <col min="23" max="23" width="2.85546875" customWidth="1"/>
    <col min="24" max="24" width="3.7109375" customWidth="1"/>
    <col min="25" max="25" width="4.28515625" bestFit="1" customWidth="1"/>
    <col min="26" max="26" width="4.42578125" customWidth="1"/>
    <col min="27" max="27" width="4.28515625" customWidth="1"/>
    <col min="28" max="28" width="3" customWidth="1"/>
    <col min="29" max="29" width="5" bestFit="1" customWidth="1"/>
    <col min="30" max="30" width="4.28515625" bestFit="1" customWidth="1"/>
    <col min="31" max="31" width="4.28515625" customWidth="1"/>
    <col min="32" max="32" width="4.5703125" customWidth="1"/>
    <col min="33" max="33" width="3.28515625" customWidth="1"/>
    <col min="34" max="34" width="4" customWidth="1"/>
    <col min="35" max="35" width="4.28515625" customWidth="1"/>
    <col min="36" max="36" width="4" customWidth="1"/>
    <col min="37" max="37" width="4.5703125" customWidth="1"/>
    <col min="38" max="38" width="3.28515625" customWidth="1"/>
    <col min="39" max="39" width="3.85546875" customWidth="1"/>
    <col min="40" max="41" width="4.42578125" customWidth="1"/>
    <col min="42" max="42" width="4.28515625" bestFit="1" customWidth="1"/>
    <col min="43" max="43" width="3.7109375" customWidth="1"/>
    <col min="44" max="44" width="3.5703125" customWidth="1"/>
    <col min="45" max="45" width="4" customWidth="1"/>
    <col min="46" max="46" width="4.140625" customWidth="1"/>
    <col min="47" max="47" width="4" customWidth="1"/>
    <col min="48" max="48" width="4.28515625" customWidth="1"/>
    <col min="49" max="50" width="3.5703125" customWidth="1"/>
    <col min="51" max="51" width="5.140625" customWidth="1"/>
    <col min="52" max="52" width="4" customWidth="1"/>
    <col min="53" max="53" width="5.7109375" customWidth="1"/>
    <col min="54" max="54" width="5.42578125" customWidth="1"/>
    <col min="55" max="55" width="4.85546875" hidden="1" customWidth="1"/>
    <col min="56" max="56" width="5.2851562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6"/>
      <c r="J3" s="257" t="s">
        <v>5</v>
      </c>
      <c r="K3" s="258"/>
      <c r="L3" s="258"/>
      <c r="M3" s="258"/>
      <c r="N3" s="256"/>
      <c r="O3" s="257" t="s">
        <v>6</v>
      </c>
      <c r="P3" s="258"/>
      <c r="Q3" s="258"/>
      <c r="R3" s="258"/>
      <c r="S3" s="256"/>
      <c r="T3" s="257" t="s">
        <v>68</v>
      </c>
      <c r="U3" s="258"/>
      <c r="V3" s="258"/>
      <c r="W3" s="258"/>
      <c r="X3" s="256"/>
      <c r="Y3" s="257" t="s">
        <v>69</v>
      </c>
      <c r="Z3" s="258"/>
      <c r="AA3" s="258"/>
      <c r="AB3" s="258"/>
      <c r="AC3" s="256"/>
      <c r="AD3" s="257" t="s">
        <v>70</v>
      </c>
      <c r="AE3" s="258"/>
      <c r="AF3" s="258"/>
      <c r="AG3" s="258"/>
      <c r="AH3" s="256"/>
      <c r="AI3" s="257" t="s">
        <v>71</v>
      </c>
      <c r="AJ3" s="258"/>
      <c r="AK3" s="258"/>
      <c r="AL3" s="258"/>
      <c r="AM3" s="256"/>
      <c r="AN3" s="257" t="s">
        <v>7</v>
      </c>
      <c r="AO3" s="258"/>
      <c r="AP3" s="258"/>
      <c r="AQ3" s="258"/>
      <c r="AR3" s="258"/>
      <c r="AS3" s="256"/>
      <c r="AT3" s="257" t="s">
        <v>8</v>
      </c>
      <c r="AU3" s="258"/>
      <c r="AV3" s="258"/>
      <c r="AW3" s="258"/>
      <c r="AX3" s="258"/>
      <c r="AY3" s="258"/>
      <c r="AZ3" s="256"/>
      <c r="BA3" s="259" t="s">
        <v>72</v>
      </c>
      <c r="BB3" s="260"/>
      <c r="BC3" s="259" t="s">
        <v>73</v>
      </c>
      <c r="BD3" s="260"/>
      <c r="BE3" s="251" t="s">
        <v>9</v>
      </c>
      <c r="BF3" s="250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31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163" t="s">
        <v>74</v>
      </c>
      <c r="AR4" s="163" t="s">
        <v>76</v>
      </c>
      <c r="AS4" s="163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163" t="s">
        <v>76</v>
      </c>
      <c r="AY4" s="163" t="s">
        <v>78</v>
      </c>
      <c r="AZ4" s="163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6.5" customHeight="1" x14ac:dyDescent="0.2">
      <c r="A5" s="38" t="s">
        <v>32</v>
      </c>
      <c r="B5" s="39">
        <v>20000</v>
      </c>
      <c r="C5" s="165">
        <v>2012</v>
      </c>
      <c r="D5" s="41"/>
      <c r="E5" s="42">
        <v>0.65217391304347827</v>
      </c>
      <c r="F5" s="43">
        <v>0.625</v>
      </c>
      <c r="G5" s="43">
        <v>0.625</v>
      </c>
      <c r="H5" s="166">
        <v>4.2000000000000028</v>
      </c>
      <c r="I5" s="167">
        <v>300</v>
      </c>
      <c r="J5" s="48">
        <v>0.87553299492385794</v>
      </c>
      <c r="K5" s="49">
        <v>0.71866666666666668</v>
      </c>
      <c r="L5" s="63">
        <v>0.71866666666666668</v>
      </c>
      <c r="M5" s="168">
        <v>-1.4880000000000013</v>
      </c>
      <c r="N5" s="167">
        <v>344.96</v>
      </c>
      <c r="O5" s="48">
        <v>0.74923076923076926</v>
      </c>
      <c r="P5" s="49">
        <v>0.60875000000000001</v>
      </c>
      <c r="Q5" s="63">
        <v>0.60875000000000001</v>
      </c>
      <c r="R5" s="168">
        <v>0.99000000000000199</v>
      </c>
      <c r="S5" s="167">
        <v>292.2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51">
        <v>0.75334405144694538</v>
      </c>
      <c r="AO5" s="52">
        <v>0.65080555555555564</v>
      </c>
      <c r="AP5" s="52">
        <v>0.65080555555555564</v>
      </c>
      <c r="AQ5" s="169">
        <v>3.7019999999999982</v>
      </c>
      <c r="AR5" s="170">
        <v>0.93715999999999999</v>
      </c>
      <c r="AS5" s="171">
        <v>62.2</v>
      </c>
      <c r="AT5" s="51">
        <v>0.75334405144694538</v>
      </c>
      <c r="AU5" s="52">
        <v>0.65080555555555564</v>
      </c>
      <c r="AV5" s="53">
        <v>0.65080555555555564</v>
      </c>
      <c r="AW5" s="169">
        <v>3.7019999999999982</v>
      </c>
      <c r="AX5" s="170">
        <v>0.93715999999999999</v>
      </c>
      <c r="AY5" s="170">
        <v>312</v>
      </c>
      <c r="AZ5" s="170">
        <v>62.2</v>
      </c>
      <c r="BA5" s="225" t="s">
        <v>94</v>
      </c>
      <c r="BB5" s="173" t="s">
        <v>128</v>
      </c>
      <c r="BC5" s="173" t="s">
        <v>129</v>
      </c>
      <c r="BD5" s="174" t="s">
        <v>114</v>
      </c>
      <c r="BE5" s="107">
        <v>0.8</v>
      </c>
      <c r="BF5" s="55">
        <v>0.7</v>
      </c>
      <c r="BG5" s="56">
        <f t="shared" ref="BG5:BG9" si="0">AV5</f>
        <v>0.65080555555555564</v>
      </c>
      <c r="BH5" s="57">
        <f t="shared" ref="BH5:BH9" si="1">AV5*(1/AT5-1)</f>
        <v>0.21308333333333335</v>
      </c>
      <c r="BI5" s="57">
        <f t="shared" ref="BI5:BI9" si="2">AV5*(1/AU5-1/AT5)</f>
        <v>0.13611111111111104</v>
      </c>
      <c r="BJ5" s="57">
        <f t="shared" ref="BJ5:BJ9" si="3">AV5*(1/AV5-1/AU5)</f>
        <v>0</v>
      </c>
      <c r="BK5" s="57"/>
      <c r="BL5" s="57"/>
      <c r="BM5" s="158"/>
    </row>
    <row r="6" spans="1:249" s="160" customFormat="1" ht="17.25" customHeight="1" x14ac:dyDescent="0.2">
      <c r="A6" s="59" t="s">
        <v>16</v>
      </c>
      <c r="B6" s="60" t="s">
        <v>130</v>
      </c>
      <c r="C6" s="176" t="s">
        <v>131</v>
      </c>
      <c r="D6" s="41"/>
      <c r="E6" s="42">
        <v>0.46888372093023262</v>
      </c>
      <c r="F6" s="43">
        <v>0.4200416666666667</v>
      </c>
      <c r="G6" s="43">
        <v>0.4200416666666667</v>
      </c>
      <c r="H6" s="166">
        <v>3.8939999999999984</v>
      </c>
      <c r="I6" s="177">
        <v>272.18700000000001</v>
      </c>
      <c r="J6" s="42">
        <v>0.64564964964964955</v>
      </c>
      <c r="K6" s="43">
        <v>0.64564964964964955</v>
      </c>
      <c r="L6" s="43">
        <v>0.49768827160493823</v>
      </c>
      <c r="M6" s="166">
        <v>8.048148148148293E-2</v>
      </c>
      <c r="N6" s="177">
        <v>322.50200000000001</v>
      </c>
      <c r="O6" s="42">
        <v>0.60345679012345688</v>
      </c>
      <c r="P6" s="43">
        <v>0.52802469135802477</v>
      </c>
      <c r="Q6" s="43">
        <v>0.39601851851851855</v>
      </c>
      <c r="R6" s="166">
        <v>2.1955555555555559</v>
      </c>
      <c r="S6" s="177">
        <v>256.62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74">
        <v>0.5655598737751204</v>
      </c>
      <c r="AO6" s="75">
        <v>0.52115641261095802</v>
      </c>
      <c r="AP6" s="75">
        <v>0.43791615226337449</v>
      </c>
      <c r="AQ6" s="226">
        <v>6.1700370370370408</v>
      </c>
      <c r="AR6" s="178">
        <v>0.85130899999999998</v>
      </c>
      <c r="AS6" s="179">
        <v>55.75</v>
      </c>
      <c r="AT6" s="74">
        <v>0.5655598737751204</v>
      </c>
      <c r="AU6" s="75">
        <v>0.52115641261095802</v>
      </c>
      <c r="AV6" s="76">
        <v>0.43791615226337449</v>
      </c>
      <c r="AW6" s="226">
        <v>6.1700370370370408</v>
      </c>
      <c r="AX6" s="178">
        <v>0.85130899999999998</v>
      </c>
      <c r="AY6" s="178">
        <v>284</v>
      </c>
      <c r="AZ6" s="178">
        <v>55.75</v>
      </c>
      <c r="BA6" s="227" t="s">
        <v>132</v>
      </c>
      <c r="BB6" s="181" t="s">
        <v>133</v>
      </c>
      <c r="BC6" s="181" t="s">
        <v>134</v>
      </c>
      <c r="BD6" s="182" t="s">
        <v>133</v>
      </c>
      <c r="BE6" s="71">
        <v>0.65</v>
      </c>
      <c r="BF6" s="72">
        <v>0.4</v>
      </c>
      <c r="BG6" s="37">
        <f t="shared" si="0"/>
        <v>0.43791615226337449</v>
      </c>
      <c r="BH6" s="37">
        <f t="shared" si="1"/>
        <v>0.33638940329218103</v>
      </c>
      <c r="BI6" s="37">
        <f t="shared" si="2"/>
        <v>6.5972222222222293E-2</v>
      </c>
      <c r="BJ6" s="37">
        <f t="shared" si="3"/>
        <v>0.15972222222222227</v>
      </c>
      <c r="BK6" s="37"/>
      <c r="BL6" s="37"/>
      <c r="BM6" s="158"/>
    </row>
    <row r="7" spans="1:249" s="160" customFormat="1" ht="12.75" x14ac:dyDescent="0.2">
      <c r="A7" s="59" t="s">
        <v>36</v>
      </c>
      <c r="B7" s="60" t="s">
        <v>135</v>
      </c>
      <c r="C7" s="176" t="s">
        <v>136</v>
      </c>
      <c r="D7" s="41"/>
      <c r="E7" s="65" t="s">
        <v>29</v>
      </c>
      <c r="F7" s="66">
        <v>0</v>
      </c>
      <c r="G7" s="66">
        <v>0</v>
      </c>
      <c r="H7" s="184">
        <v>0</v>
      </c>
      <c r="I7" s="185">
        <v>0</v>
      </c>
      <c r="J7" s="42">
        <v>0.66026381461675576</v>
      </c>
      <c r="K7" s="43">
        <v>0.51445555555555555</v>
      </c>
      <c r="L7" s="66">
        <v>0.51445555555555555</v>
      </c>
      <c r="M7" s="184">
        <v>4.4530666666666647</v>
      </c>
      <c r="N7" s="185">
        <v>370.40800000000002</v>
      </c>
      <c r="O7" s="42">
        <v>0.54365213073471774</v>
      </c>
      <c r="P7" s="43">
        <v>0.43794285714285713</v>
      </c>
      <c r="Q7" s="66">
        <v>0.38319999999999999</v>
      </c>
      <c r="R7" s="184">
        <v>3.9282000000000004</v>
      </c>
      <c r="S7" s="185">
        <v>275.904</v>
      </c>
      <c r="T7" s="42"/>
      <c r="U7" s="43"/>
      <c r="V7" s="66"/>
      <c r="W7" s="184"/>
      <c r="X7" s="185"/>
      <c r="Y7" s="42"/>
      <c r="Z7" s="43"/>
      <c r="AA7" s="66"/>
      <c r="AB7" s="184"/>
      <c r="AC7" s="185"/>
      <c r="AD7" s="42"/>
      <c r="AE7" s="43"/>
      <c r="AF7" s="66"/>
      <c r="AG7" s="184"/>
      <c r="AH7" s="185"/>
      <c r="AI7" s="42"/>
      <c r="AJ7" s="43"/>
      <c r="AK7" s="66"/>
      <c r="AL7" s="184"/>
      <c r="AM7" s="185"/>
      <c r="AN7" s="68">
        <v>0.6048773000680393</v>
      </c>
      <c r="AO7" s="69">
        <v>0.35609476584022037</v>
      </c>
      <c r="AP7" s="69">
        <v>0.29921851851851849</v>
      </c>
      <c r="AQ7" s="187">
        <v>12.231266666666667</v>
      </c>
      <c r="AR7" s="188">
        <v>0.646312</v>
      </c>
      <c r="AS7" s="188">
        <v>35.616699999999994</v>
      </c>
      <c r="AT7" s="68">
        <v>0.6048773000680393</v>
      </c>
      <c r="AU7" s="69">
        <v>0.35609476584022037</v>
      </c>
      <c r="AV7" s="70">
        <v>0.29921851851851849</v>
      </c>
      <c r="AW7" s="187">
        <v>12.231266666666667</v>
      </c>
      <c r="AX7" s="188">
        <v>0.646312</v>
      </c>
      <c r="AY7" s="189">
        <v>323</v>
      </c>
      <c r="AZ7" s="189">
        <v>35.616699999999994</v>
      </c>
      <c r="BA7" s="228" t="s">
        <v>137</v>
      </c>
      <c r="BB7" s="191" t="s">
        <v>107</v>
      </c>
      <c r="BC7" s="191" t="s">
        <v>138</v>
      </c>
      <c r="BD7" s="192" t="s">
        <v>139</v>
      </c>
      <c r="BE7" s="71">
        <v>0.7</v>
      </c>
      <c r="BF7" s="72">
        <v>0.55000000000000004</v>
      </c>
      <c r="BG7" s="37">
        <f t="shared" si="0"/>
        <v>0.29921851851851849</v>
      </c>
      <c r="BH7" s="37">
        <f t="shared" si="1"/>
        <v>0.19545787037037027</v>
      </c>
      <c r="BI7" s="37">
        <f t="shared" si="2"/>
        <v>0.34560138888888897</v>
      </c>
      <c r="BJ7" s="37">
        <f t="shared" si="3"/>
        <v>0.15972222222222227</v>
      </c>
      <c r="BK7" s="37"/>
      <c r="BL7" s="37"/>
      <c r="BM7" s="158"/>
    </row>
    <row r="8" spans="1:249" ht="15.75" thickBot="1" x14ac:dyDescent="0.3">
      <c r="A8" s="59" t="s">
        <v>39</v>
      </c>
      <c r="B8" s="60">
        <v>6000</v>
      </c>
      <c r="C8" s="176" t="s">
        <v>140</v>
      </c>
      <c r="D8" s="41"/>
      <c r="E8" s="79">
        <v>0.27212121212121215</v>
      </c>
      <c r="F8" s="80">
        <v>0.24944444444444447</v>
      </c>
      <c r="G8" s="80">
        <v>0.24944444444444447</v>
      </c>
      <c r="H8" s="202">
        <v>12.013333333333332</v>
      </c>
      <c r="I8" s="203">
        <v>35.92</v>
      </c>
      <c r="J8" s="79">
        <v>0.36000000000000004</v>
      </c>
      <c r="K8" s="80">
        <v>0.36000000000000004</v>
      </c>
      <c r="L8" s="80">
        <v>0.36000000000000004</v>
      </c>
      <c r="M8" s="202">
        <v>9.36</v>
      </c>
      <c r="N8" s="203">
        <v>51.84</v>
      </c>
      <c r="O8" s="79">
        <v>0.35076923076923078</v>
      </c>
      <c r="P8" s="80">
        <v>0.28499999999999998</v>
      </c>
      <c r="Q8" s="80">
        <v>0.28499999999999998</v>
      </c>
      <c r="R8" s="202">
        <v>11.16</v>
      </c>
      <c r="S8" s="203">
        <v>41.04</v>
      </c>
      <c r="T8" s="79"/>
      <c r="U8" s="80"/>
      <c r="V8" s="80"/>
      <c r="W8" s="202"/>
      <c r="X8" s="203"/>
      <c r="Y8" s="79"/>
      <c r="Z8" s="80"/>
      <c r="AA8" s="80"/>
      <c r="AB8" s="202"/>
      <c r="AC8" s="203"/>
      <c r="AD8" s="79"/>
      <c r="AE8" s="80"/>
      <c r="AF8" s="80"/>
      <c r="AG8" s="202"/>
      <c r="AH8" s="203"/>
      <c r="AI8" s="79"/>
      <c r="AJ8" s="80"/>
      <c r="AK8" s="80"/>
      <c r="AL8" s="202"/>
      <c r="AM8" s="203"/>
      <c r="AN8" s="81">
        <v>0.32773536895674305</v>
      </c>
      <c r="AO8" s="82">
        <v>0.29814814814814816</v>
      </c>
      <c r="AP8" s="82">
        <v>0.29814814814814816</v>
      </c>
      <c r="AQ8" s="204">
        <v>32.533333333333331</v>
      </c>
      <c r="AR8" s="205">
        <v>0.1288</v>
      </c>
      <c r="AS8" s="205">
        <v>65.5</v>
      </c>
      <c r="AT8" s="81">
        <v>0.32773536895674305</v>
      </c>
      <c r="AU8" s="82">
        <v>0.29814814814814816</v>
      </c>
      <c r="AV8" s="84">
        <v>0.29814814814814816</v>
      </c>
      <c r="AW8" s="204">
        <v>32.533333333333331</v>
      </c>
      <c r="AX8" s="205">
        <v>0.1288</v>
      </c>
      <c r="AY8" s="206">
        <v>43</v>
      </c>
      <c r="AZ8" s="206">
        <v>65.5</v>
      </c>
      <c r="BA8" s="228" t="s">
        <v>141</v>
      </c>
      <c r="BB8" s="191" t="s">
        <v>142</v>
      </c>
      <c r="BC8" s="191" t="s">
        <v>143</v>
      </c>
      <c r="BD8" s="192" t="s">
        <v>142</v>
      </c>
      <c r="BE8" s="85">
        <v>0.75</v>
      </c>
      <c r="BF8" s="86">
        <v>0.5</v>
      </c>
      <c r="BG8" s="37">
        <f t="shared" si="0"/>
        <v>0.29814814814814816</v>
      </c>
      <c r="BH8" s="37">
        <f t="shared" si="1"/>
        <v>0.61157407407407394</v>
      </c>
      <c r="BI8" s="37">
        <f t="shared" si="2"/>
        <v>9.027777777777779E-2</v>
      </c>
      <c r="BJ8" s="37">
        <f t="shared" si="3"/>
        <v>0</v>
      </c>
      <c r="BM8" s="158"/>
    </row>
    <row r="9" spans="1:249" ht="15.75" thickBot="1" x14ac:dyDescent="0.3">
      <c r="A9" s="207"/>
      <c r="B9" s="208" t="s">
        <v>30</v>
      </c>
      <c r="C9" s="209"/>
      <c r="D9" s="87"/>
      <c r="E9" s="91">
        <v>0.46718295739348376</v>
      </c>
      <c r="F9" s="92">
        <v>0.35505904761904766</v>
      </c>
      <c r="G9" s="92">
        <v>0.32362152777777781</v>
      </c>
      <c r="H9" s="211">
        <v>23.307333333333336</v>
      </c>
      <c r="I9" s="203">
        <v>608.10699999999997</v>
      </c>
      <c r="J9" s="91">
        <v>0.62026516504143203</v>
      </c>
      <c r="K9" s="92">
        <v>0.55446908123593208</v>
      </c>
      <c r="L9" s="92">
        <v>0.52270262345679008</v>
      </c>
      <c r="M9" s="211">
        <v>12.31554814814816</v>
      </c>
      <c r="N9" s="203">
        <v>1089.71</v>
      </c>
      <c r="O9" s="91">
        <v>0.56024966189938208</v>
      </c>
      <c r="P9" s="92">
        <v>0.46150855683269476</v>
      </c>
      <c r="Q9" s="92">
        <v>0.41824212962962964</v>
      </c>
      <c r="R9" s="211">
        <v>18.030005555555562</v>
      </c>
      <c r="S9" s="203">
        <v>865.76400000000001</v>
      </c>
      <c r="T9" s="91"/>
      <c r="U9" s="92"/>
      <c r="V9" s="92"/>
      <c r="W9" s="211"/>
      <c r="X9" s="211"/>
      <c r="Y9" s="91"/>
      <c r="Z9" s="92"/>
      <c r="AA9" s="92"/>
      <c r="AB9" s="211"/>
      <c r="AC9" s="203"/>
      <c r="AD9" s="91"/>
      <c r="AE9" s="92"/>
      <c r="AF9" s="92"/>
      <c r="AG9" s="211"/>
      <c r="AH9" s="203"/>
      <c r="AI9" s="91"/>
      <c r="AJ9" s="92"/>
      <c r="AK9" s="92"/>
      <c r="AL9" s="211"/>
      <c r="AM9" s="203"/>
      <c r="AN9" s="91">
        <v>0.55416164557626957</v>
      </c>
      <c r="AO9" s="92">
        <v>0.45810703004891684</v>
      </c>
      <c r="AP9" s="92">
        <v>0.4215220936213992</v>
      </c>
      <c r="AQ9" s="204">
        <v>53.652887037037047</v>
      </c>
      <c r="AR9" s="205">
        <v>2.5635810000000001</v>
      </c>
      <c r="AS9" s="205">
        <v>219.0667</v>
      </c>
      <c r="AT9" s="91">
        <v>0.55416164557626957</v>
      </c>
      <c r="AU9" s="92">
        <v>0.45810703004891684</v>
      </c>
      <c r="AV9" s="109">
        <v>0.4215220936213992</v>
      </c>
      <c r="AW9" s="204">
        <v>53.652887037037047</v>
      </c>
      <c r="AX9" s="205">
        <v>2.5635810000000001</v>
      </c>
      <c r="AY9" s="206">
        <v>855</v>
      </c>
      <c r="AZ9" s="206">
        <v>219.0667</v>
      </c>
      <c r="BA9" s="229" t="s">
        <v>132</v>
      </c>
      <c r="BB9" s="214" t="s">
        <v>144</v>
      </c>
      <c r="BC9" s="214" t="s">
        <v>145</v>
      </c>
      <c r="BD9" s="215" t="s">
        <v>88</v>
      </c>
      <c r="BE9" s="85">
        <v>0.72500000000000009</v>
      </c>
      <c r="BF9" s="86">
        <v>0.53750000000000009</v>
      </c>
      <c r="BG9" s="37">
        <f t="shared" si="0"/>
        <v>0.4215220936213992</v>
      </c>
      <c r="BH9" s="37">
        <f t="shared" si="1"/>
        <v>0.33912617026748965</v>
      </c>
      <c r="BI9" s="37">
        <f t="shared" si="2"/>
        <v>0.15949062500000014</v>
      </c>
      <c r="BJ9" s="37">
        <f t="shared" si="3"/>
        <v>7.9861111111111119E-2</v>
      </c>
      <c r="BM9" s="158"/>
    </row>
    <row r="10" spans="1:249" ht="12.75" customHeight="1" x14ac:dyDescent="0.25">
      <c r="A10" s="37"/>
      <c r="B10" s="37"/>
      <c r="C10" s="37"/>
      <c r="D10" s="37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M10" s="158"/>
    </row>
    <row r="11" spans="1:249" s="220" customFormat="1" ht="12" customHeight="1" x14ac:dyDescent="0.25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219" t="s">
        <v>119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</row>
    <row r="12" spans="1:249" s="220" customFormat="1" ht="13.5" customHeight="1" x14ac:dyDescent="0.25">
      <c r="A12" s="219"/>
      <c r="B12" s="158"/>
      <c r="C12" s="219" t="s">
        <v>120</v>
      </c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219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219" t="s">
        <v>121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</row>
    <row r="13" spans="1:249" s="220" customFormat="1" ht="18" customHeight="1" x14ac:dyDescent="0.25">
      <c r="A13" s="221" t="s">
        <v>146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1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1" t="s">
        <v>146</v>
      </c>
      <c r="AB13" s="221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</row>
    <row r="14" spans="1:24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158"/>
      <c r="B15" s="158"/>
      <c r="C15" s="158"/>
      <c r="D15" s="158"/>
      <c r="E15" s="158" t="s">
        <v>29</v>
      </c>
      <c r="F15" s="158" t="s">
        <v>29</v>
      </c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 t="s">
        <v>29</v>
      </c>
      <c r="F20" s="158" t="s">
        <v>29</v>
      </c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>
        <v>0.4969056392281555</v>
      </c>
      <c r="F25" s="158">
        <v>0.46535449735449735</v>
      </c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219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</row>
    <row r="30" spans="1:65" s="220" customFormat="1" ht="18" customHeight="1" x14ac:dyDescent="0.25">
      <c r="A30" s="221" t="s">
        <v>123</v>
      </c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1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1" t="s">
        <v>123</v>
      </c>
      <c r="AB30" s="221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219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</row>
    <row r="47" spans="1:65" s="220" customFormat="1" ht="18" customHeight="1" x14ac:dyDescent="0.25">
      <c r="A47" s="221" t="s">
        <v>125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1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1" t="s">
        <v>125</v>
      </c>
      <c r="AB47" s="221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  <row r="64" spans="1:65" s="220" customFormat="1" ht="18" customHeight="1" x14ac:dyDescent="0.25">
      <c r="A64" s="221" t="s">
        <v>147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1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1" t="s">
        <v>147</v>
      </c>
      <c r="AB64" s="221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</row>
    <row r="65" spans="1:65" s="220" customFormat="1" ht="18" customHeight="1" x14ac:dyDescent="0.2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219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  <c r="BJ65" s="158"/>
      <c r="BK65" s="158"/>
      <c r="BL65" s="158"/>
      <c r="BM65" s="158"/>
    </row>
    <row r="66" spans="1:65" s="220" customFormat="1" ht="18" customHeight="1" x14ac:dyDescent="0.25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219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</row>
    <row r="67" spans="1:65" s="220" customFormat="1" ht="18" customHeight="1" x14ac:dyDescent="0.25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219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</row>
    <row r="68" spans="1:65" s="220" customFormat="1" ht="18" customHeight="1" x14ac:dyDescent="0.25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219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</row>
    <row r="69" spans="1:65" s="220" customFormat="1" ht="18" customHeight="1" x14ac:dyDescent="0.25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219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</row>
    <row r="70" spans="1:65" s="220" customFormat="1" ht="18" customHeight="1" x14ac:dyDescent="0.25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219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</row>
    <row r="71" spans="1:65" s="220" customFormat="1" ht="18" customHeight="1" x14ac:dyDescent="0.25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219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</row>
    <row r="72" spans="1:65" s="220" customFormat="1" ht="18" customHeight="1" x14ac:dyDescent="0.25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219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</row>
    <row r="73" spans="1:65" s="220" customFormat="1" ht="18" customHeight="1" x14ac:dyDescent="0.25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219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</row>
    <row r="74" spans="1:65" s="220" customFormat="1" ht="18" customHeight="1" x14ac:dyDescent="0.25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219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</row>
    <row r="75" spans="1:65" s="220" customFormat="1" ht="18" customHeight="1" x14ac:dyDescent="0.2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219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</row>
    <row r="76" spans="1:65" s="220" customFormat="1" ht="18" customHeight="1" x14ac:dyDescent="0.25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219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</row>
    <row r="77" spans="1:65" s="220" customFormat="1" ht="18" customHeight="1" x14ac:dyDescent="0.25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219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</row>
    <row r="78" spans="1:65" s="220" customFormat="1" ht="18" customHeight="1" x14ac:dyDescent="0.25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219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</row>
    <row r="79" spans="1:65" s="220" customFormat="1" ht="18" customHeight="1" x14ac:dyDescent="0.25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219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</row>
    <row r="80" spans="1:65" s="220" customFormat="1" ht="18" customHeight="1" x14ac:dyDescent="0.25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219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  <c r="BM80" s="158"/>
    </row>
    <row r="81" spans="1:65" s="220" customFormat="1" ht="18" customHeight="1" x14ac:dyDescent="0.25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219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KP63"/>
  <sheetViews>
    <sheetView zoomScaleNormal="100" workbookViewId="0">
      <selection activeCell="AY4" sqref="AY4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" customWidth="1"/>
    <col min="6" max="7" width="4.28515625" customWidth="1"/>
    <col min="8" max="8" width="2.85546875" customWidth="1"/>
    <col min="9" max="9" width="5" bestFit="1" customWidth="1"/>
    <col min="10" max="10" width="4.140625" customWidth="1"/>
    <col min="11" max="11" width="4" customWidth="1"/>
    <col min="12" max="12" width="4.42578125" customWidth="1"/>
    <col min="13" max="13" width="3.140625" customWidth="1"/>
    <col min="14" max="14" width="5" bestFit="1" customWidth="1"/>
    <col min="15" max="15" width="4.140625" customWidth="1"/>
    <col min="16" max="16" width="4.42578125" bestFit="1" customWidth="1"/>
    <col min="17" max="17" width="4.5703125" customWidth="1"/>
    <col min="18" max="18" width="3.28515625" customWidth="1"/>
    <col min="19" max="19" width="4.85546875" customWidth="1"/>
    <col min="20" max="22" width="4.140625" customWidth="1"/>
    <col min="23" max="23" width="2.85546875" customWidth="1"/>
    <col min="24" max="24" width="5" bestFit="1" customWidth="1"/>
    <col min="25" max="25" width="4" customWidth="1"/>
    <col min="26" max="26" width="4.7109375" customWidth="1"/>
    <col min="27" max="27" width="5.140625" customWidth="1"/>
    <col min="28" max="28" width="3.140625" customWidth="1"/>
    <col min="29" max="29" width="5" bestFit="1" customWidth="1"/>
    <col min="30" max="30" width="4.140625" customWidth="1"/>
    <col min="31" max="31" width="4.28515625" customWidth="1"/>
    <col min="32" max="32" width="4.5703125" customWidth="1"/>
    <col min="33" max="33" width="3.140625" customWidth="1"/>
    <col min="34" max="34" width="4.7109375" customWidth="1"/>
    <col min="35" max="35" width="4.28515625" customWidth="1"/>
    <col min="36" max="36" width="4" customWidth="1"/>
    <col min="37" max="37" width="4.5703125" customWidth="1"/>
    <col min="38" max="38" width="3.140625" customWidth="1"/>
    <col min="39" max="39" width="4.42578125" customWidth="1"/>
    <col min="40" max="40" width="4.5703125" customWidth="1"/>
    <col min="41" max="41" width="4.28515625" customWidth="1"/>
    <col min="42" max="42" width="4.42578125" customWidth="1"/>
    <col min="43" max="43" width="3.5703125" bestFit="1" customWidth="1"/>
    <col min="44" max="44" width="3.7109375" customWidth="1"/>
    <col min="45" max="46" width="4.28515625" customWidth="1"/>
    <col min="47" max="47" width="4" customWidth="1"/>
    <col min="48" max="48" width="4.7109375" customWidth="1"/>
    <col min="49" max="49" width="3.140625" customWidth="1"/>
    <col min="50" max="50" width="4" bestFit="1" customWidth="1"/>
    <col min="51" max="51" width="5" bestFit="1" customWidth="1"/>
    <col min="52" max="52" width="4.5703125" customWidth="1"/>
    <col min="53" max="53" width="6.42578125" customWidth="1"/>
    <col min="54" max="54" width="6.7109375" customWidth="1"/>
    <col min="55" max="55" width="5.42578125" hidden="1" customWidth="1"/>
    <col min="56" max="56" width="5.710937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302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302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302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6"/>
      <c r="J3" s="257" t="s">
        <v>5</v>
      </c>
      <c r="K3" s="258"/>
      <c r="L3" s="258"/>
      <c r="M3" s="258"/>
      <c r="N3" s="256"/>
      <c r="O3" s="257" t="s">
        <v>6</v>
      </c>
      <c r="P3" s="258"/>
      <c r="Q3" s="258"/>
      <c r="R3" s="258"/>
      <c r="S3" s="256"/>
      <c r="T3" s="257" t="s">
        <v>68</v>
      </c>
      <c r="U3" s="258"/>
      <c r="V3" s="258"/>
      <c r="W3" s="258"/>
      <c r="X3" s="256"/>
      <c r="Y3" s="257" t="s">
        <v>69</v>
      </c>
      <c r="Z3" s="258"/>
      <c r="AA3" s="258"/>
      <c r="AB3" s="258"/>
      <c r="AC3" s="256"/>
      <c r="AD3" s="257" t="s">
        <v>70</v>
      </c>
      <c r="AE3" s="258"/>
      <c r="AF3" s="258"/>
      <c r="AG3" s="258"/>
      <c r="AH3" s="256"/>
      <c r="AI3" s="257" t="s">
        <v>71</v>
      </c>
      <c r="AJ3" s="258"/>
      <c r="AK3" s="258"/>
      <c r="AL3" s="258"/>
      <c r="AM3" s="256"/>
      <c r="AN3" s="257" t="s">
        <v>7</v>
      </c>
      <c r="AO3" s="258"/>
      <c r="AP3" s="258"/>
      <c r="AQ3" s="258"/>
      <c r="AR3" s="258"/>
      <c r="AS3" s="256"/>
      <c r="AT3" s="257" t="s">
        <v>8</v>
      </c>
      <c r="AU3" s="258"/>
      <c r="AV3" s="258"/>
      <c r="AW3" s="258"/>
      <c r="AX3" s="258"/>
      <c r="AY3" s="258"/>
      <c r="AZ3" s="256"/>
      <c r="BA3" s="259" t="s">
        <v>72</v>
      </c>
      <c r="BB3" s="260"/>
      <c r="BC3" s="259" t="s">
        <v>73</v>
      </c>
      <c r="BD3" s="260"/>
      <c r="BE3" s="251" t="s">
        <v>9</v>
      </c>
      <c r="BF3" s="250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302" s="160" customFormat="1" ht="15.75" thickBot="1" x14ac:dyDescent="0.3">
      <c r="A4" s="28" t="s">
        <v>41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230" t="s">
        <v>74</v>
      </c>
      <c r="AR4" s="34" t="s">
        <v>76</v>
      </c>
      <c r="AS4" s="35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34" t="s">
        <v>76</v>
      </c>
      <c r="AY4" s="34" t="s">
        <v>78</v>
      </c>
      <c r="AZ4" s="34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302" s="159" customFormat="1" ht="17.25" customHeight="1" x14ac:dyDescent="0.2">
      <c r="A5" s="38" t="s">
        <v>42</v>
      </c>
      <c r="B5" s="39">
        <v>45000</v>
      </c>
      <c r="C5" s="165" t="s">
        <v>148</v>
      </c>
      <c r="D5" s="41"/>
      <c r="E5" s="42">
        <v>0.72735961768219837</v>
      </c>
      <c r="F5" s="43">
        <v>0.70462962962962961</v>
      </c>
      <c r="G5" s="43">
        <v>0.70462962962962961</v>
      </c>
      <c r="H5" s="166">
        <v>0.52638888888888857</v>
      </c>
      <c r="I5" s="167">
        <v>761</v>
      </c>
      <c r="J5" s="45">
        <v>0.66523297491039424</v>
      </c>
      <c r="K5" s="46">
        <v>0.64444444444444449</v>
      </c>
      <c r="L5" s="43">
        <v>0.64444444444444449</v>
      </c>
      <c r="M5" s="166">
        <v>2.5333333333333332</v>
      </c>
      <c r="N5" s="167">
        <v>696</v>
      </c>
      <c r="O5" s="45">
        <v>0.64601616161616171</v>
      </c>
      <c r="P5" s="46">
        <v>0.59218148148148153</v>
      </c>
      <c r="Q5" s="43">
        <v>0.59218148148148153</v>
      </c>
      <c r="R5" s="166">
        <v>2.2876444444444424</v>
      </c>
      <c r="S5" s="167">
        <v>639.55600000000004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110">
        <v>0.68014793187347944</v>
      </c>
      <c r="AO5" s="111">
        <v>0.64708518518518532</v>
      </c>
      <c r="AP5" s="111">
        <v>0.64708518518518532</v>
      </c>
      <c r="AQ5" s="231">
        <v>5.3473666666666588</v>
      </c>
      <c r="AR5" s="232">
        <v>2.0965560000000001</v>
      </c>
      <c r="AS5" s="171">
        <v>68.5</v>
      </c>
      <c r="AT5" s="110">
        <v>0.68014793187347944</v>
      </c>
      <c r="AU5" s="111">
        <v>0.64708518518518532</v>
      </c>
      <c r="AV5" s="112">
        <v>0.64708518518518532</v>
      </c>
      <c r="AW5" s="226">
        <v>5.3473666666666588</v>
      </c>
      <c r="AX5" s="232">
        <v>2.0965560000000001</v>
      </c>
      <c r="AY5" s="170">
        <v>699</v>
      </c>
      <c r="AZ5" s="171">
        <v>68.5</v>
      </c>
      <c r="BA5" s="172" t="s">
        <v>149</v>
      </c>
      <c r="BB5" s="173" t="s">
        <v>150</v>
      </c>
      <c r="BC5" s="173" t="s">
        <v>151</v>
      </c>
      <c r="BD5" s="174" t="s">
        <v>152</v>
      </c>
      <c r="BE5" s="107">
        <v>0.75</v>
      </c>
      <c r="BF5" s="55">
        <v>0.65</v>
      </c>
      <c r="BG5" s="56">
        <f t="shared" ref="BG5:BG8" si="0">AV5</f>
        <v>0.64708518518518532</v>
      </c>
      <c r="BH5" s="57">
        <f t="shared" ref="BH5:BH8" si="1">AV5*(1/AT5-1)</f>
        <v>0.30430370370370358</v>
      </c>
      <c r="BI5" s="57">
        <f t="shared" ref="BI5:BI8" si="2">AV5*(1/AU5-1/AT5)</f>
        <v>4.8611111111111056E-2</v>
      </c>
      <c r="BJ5" s="57">
        <f t="shared" ref="BJ5:BJ8" si="3">AV5*(1/AV5-1/AU5)</f>
        <v>0</v>
      </c>
      <c r="BK5" s="57"/>
      <c r="BL5" s="57"/>
      <c r="BM5" s="158"/>
      <c r="JA5" s="159">
        <v>0.70230555555555552</v>
      </c>
      <c r="JB5" s="159">
        <v>0.46820370370370368</v>
      </c>
      <c r="JC5" s="159">
        <v>0.46820370370370368</v>
      </c>
      <c r="JE5" s="159">
        <v>-11.236888888888888</v>
      </c>
    </row>
    <row r="6" spans="1:302" s="160" customFormat="1" ht="16.5" customHeight="1" x14ac:dyDescent="0.2">
      <c r="A6" s="59" t="s">
        <v>44</v>
      </c>
      <c r="B6" s="60" t="s">
        <v>98</v>
      </c>
      <c r="C6" s="176" t="s">
        <v>153</v>
      </c>
      <c r="D6" s="41"/>
      <c r="E6" s="42">
        <v>0.625</v>
      </c>
      <c r="F6" s="43">
        <v>0.625</v>
      </c>
      <c r="G6" s="43">
        <v>0.625</v>
      </c>
      <c r="H6" s="166">
        <v>0.60000000000000142</v>
      </c>
      <c r="I6" s="177">
        <v>540</v>
      </c>
      <c r="J6" s="42">
        <v>0.57484861766545681</v>
      </c>
      <c r="K6" s="43">
        <v>0.5628726546972721</v>
      </c>
      <c r="L6" s="43">
        <v>0.56287500000000001</v>
      </c>
      <c r="M6" s="166">
        <v>1.7660649999999993</v>
      </c>
      <c r="N6" s="177">
        <v>486.32400000000001</v>
      </c>
      <c r="O6" s="42">
        <v>0.65051026525735811</v>
      </c>
      <c r="P6" s="43">
        <v>0.62792391264593239</v>
      </c>
      <c r="Q6" s="43">
        <v>0.62792129629629634</v>
      </c>
      <c r="R6" s="166">
        <v>-1.1821111111112614E-2</v>
      </c>
      <c r="S6" s="177">
        <v>542.524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74">
        <v>0.61668524370192901</v>
      </c>
      <c r="AO6" s="75">
        <v>0.60526543209876538</v>
      </c>
      <c r="AP6" s="75">
        <v>0.60526543209876538</v>
      </c>
      <c r="AQ6" s="231">
        <v>2.3542438888888952</v>
      </c>
      <c r="AR6" s="232">
        <v>1.568848</v>
      </c>
      <c r="AS6" s="179">
        <v>70.666700000000006</v>
      </c>
      <c r="AT6" s="74">
        <v>0.61668524370192901</v>
      </c>
      <c r="AU6" s="75">
        <v>0.60526543209876538</v>
      </c>
      <c r="AV6" s="76">
        <v>0.60526543209876538</v>
      </c>
      <c r="AW6" s="226">
        <v>2.3542438888888952</v>
      </c>
      <c r="AX6" s="232">
        <v>1.568848</v>
      </c>
      <c r="AY6" s="178">
        <v>523</v>
      </c>
      <c r="AZ6" s="179">
        <v>70.666700000000006</v>
      </c>
      <c r="BA6" s="180" t="s">
        <v>118</v>
      </c>
      <c r="BB6" s="181" t="s">
        <v>149</v>
      </c>
      <c r="BC6" s="181" t="s">
        <v>154</v>
      </c>
      <c r="BD6" s="182" t="s">
        <v>155</v>
      </c>
      <c r="BE6" s="71">
        <v>0.65</v>
      </c>
      <c r="BF6" s="72">
        <v>0.55000000000000004</v>
      </c>
      <c r="BG6" s="37">
        <f t="shared" si="0"/>
        <v>0.60526543209876538</v>
      </c>
      <c r="BH6" s="37">
        <f t="shared" si="1"/>
        <v>0.3762165123456791</v>
      </c>
      <c r="BI6" s="37">
        <f t="shared" si="2"/>
        <v>1.8518055555555468E-2</v>
      </c>
      <c r="BJ6" s="37">
        <f t="shared" si="3"/>
        <v>0</v>
      </c>
      <c r="BK6" s="37"/>
      <c r="BL6" s="37"/>
      <c r="BM6" s="158"/>
      <c r="JE6" s="160">
        <v>0.7050777777777778</v>
      </c>
      <c r="JF6" s="160">
        <v>0.66360261437908497</v>
      </c>
      <c r="JG6" s="160">
        <v>0.47005185185185189</v>
      </c>
      <c r="JI6" s="160">
        <v>27.278755555555556</v>
      </c>
    </row>
    <row r="7" spans="1:302" ht="15.75" thickBot="1" x14ac:dyDescent="0.3">
      <c r="A7" s="59" t="s">
        <v>14</v>
      </c>
      <c r="B7" s="60" t="s">
        <v>98</v>
      </c>
      <c r="C7" s="176" t="s">
        <v>156</v>
      </c>
      <c r="D7" s="41"/>
      <c r="E7" s="79" t="s">
        <v>29</v>
      </c>
      <c r="F7" s="80">
        <v>0</v>
      </c>
      <c r="G7" s="80">
        <v>0</v>
      </c>
      <c r="H7" s="233">
        <v>0</v>
      </c>
      <c r="I7" s="234">
        <v>0</v>
      </c>
      <c r="J7" s="79" t="s">
        <v>29</v>
      </c>
      <c r="K7" s="80">
        <v>0</v>
      </c>
      <c r="L7" s="80">
        <v>0</v>
      </c>
      <c r="M7" s="233">
        <v>0</v>
      </c>
      <c r="N7" s="234">
        <v>0</v>
      </c>
      <c r="O7" s="79" t="s">
        <v>29</v>
      </c>
      <c r="P7" s="80">
        <v>0</v>
      </c>
      <c r="Q7" s="80">
        <v>0</v>
      </c>
      <c r="R7" s="233">
        <v>0</v>
      </c>
      <c r="S7" s="234">
        <v>0</v>
      </c>
      <c r="T7" s="79"/>
      <c r="U7" s="80"/>
      <c r="V7" s="80"/>
      <c r="W7" s="233"/>
      <c r="X7" s="234"/>
      <c r="Y7" s="79"/>
      <c r="Z7" s="80"/>
      <c r="AA7" s="80"/>
      <c r="AB7" s="233"/>
      <c r="AC7" s="234"/>
      <c r="AD7" s="79"/>
      <c r="AE7" s="80"/>
      <c r="AF7" s="80"/>
      <c r="AG7" s="233"/>
      <c r="AH7" s="234"/>
      <c r="AI7" s="79"/>
      <c r="AJ7" s="80"/>
      <c r="AK7" s="80"/>
      <c r="AL7" s="233"/>
      <c r="AM7" s="234"/>
      <c r="AN7" s="235" t="s">
        <v>29</v>
      </c>
      <c r="AO7" s="236">
        <v>0</v>
      </c>
      <c r="AP7" s="236">
        <v>0</v>
      </c>
      <c r="AQ7" s="237">
        <v>0</v>
      </c>
      <c r="AR7" s="206">
        <v>0</v>
      </c>
      <c r="AS7" s="238">
        <v>0</v>
      </c>
      <c r="AT7" s="235" t="s">
        <v>29</v>
      </c>
      <c r="AU7" s="236">
        <v>0</v>
      </c>
      <c r="AV7" s="239">
        <v>0</v>
      </c>
      <c r="AW7" s="237">
        <v>0</v>
      </c>
      <c r="AX7" s="206">
        <v>0</v>
      </c>
      <c r="AY7" s="206">
        <v>0</v>
      </c>
      <c r="AZ7" s="238">
        <v>0</v>
      </c>
      <c r="BA7" s="190" t="s">
        <v>29</v>
      </c>
      <c r="BB7" s="191" t="s">
        <v>29</v>
      </c>
      <c r="BC7" s="191" t="s">
        <v>29</v>
      </c>
      <c r="BD7" s="192" t="s">
        <v>29</v>
      </c>
      <c r="BE7" s="85">
        <v>0.6</v>
      </c>
      <c r="BF7" s="86">
        <v>0.55000000000000004</v>
      </c>
      <c r="BG7" s="37">
        <f t="shared" si="0"/>
        <v>0</v>
      </c>
      <c r="BH7" s="37" t="e">
        <f t="shared" si="1"/>
        <v>#VALUE!</v>
      </c>
      <c r="BI7" s="37" t="e">
        <f t="shared" si="2"/>
        <v>#DIV/0!</v>
      </c>
      <c r="BJ7" s="37" t="e">
        <f t="shared" si="3"/>
        <v>#DIV/0!</v>
      </c>
      <c r="BM7" s="158"/>
      <c r="JI7" s="201" t="s">
        <v>29</v>
      </c>
      <c r="JJ7" s="201">
        <v>0</v>
      </c>
      <c r="JK7" s="201">
        <v>0</v>
      </c>
      <c r="JM7" s="201">
        <v>0</v>
      </c>
    </row>
    <row r="8" spans="1:302" ht="15.75" thickBot="1" x14ac:dyDescent="0.3">
      <c r="A8" s="207"/>
      <c r="B8" s="208" t="s">
        <v>30</v>
      </c>
      <c r="C8" s="209"/>
      <c r="D8" s="87"/>
      <c r="E8" s="88">
        <v>0.67536743092298646</v>
      </c>
      <c r="F8" s="89">
        <v>0.56984126984126982</v>
      </c>
      <c r="G8" s="89">
        <v>0.44320987654320987</v>
      </c>
      <c r="H8" s="240">
        <v>4.9222222222222172</v>
      </c>
      <c r="I8" s="234">
        <v>1301</v>
      </c>
      <c r="J8" s="88">
        <v>0.61979903073291109</v>
      </c>
      <c r="K8" s="89">
        <v>0.51742169508030644</v>
      </c>
      <c r="L8" s="89">
        <v>0.40243981481481483</v>
      </c>
      <c r="M8" s="240">
        <v>8.0244</v>
      </c>
      <c r="N8" s="234">
        <v>1182.3240000000001</v>
      </c>
      <c r="O8" s="88">
        <v>0.64832125213468961</v>
      </c>
      <c r="P8" s="89">
        <v>0.52290212422998383</v>
      </c>
      <c r="Q8" s="89">
        <v>0.40670092592592599</v>
      </c>
      <c r="R8" s="240">
        <v>6.1619333333333302</v>
      </c>
      <c r="S8" s="234">
        <v>1182.08</v>
      </c>
      <c r="T8" s="91"/>
      <c r="U8" s="92"/>
      <c r="V8" s="92"/>
      <c r="W8" s="233"/>
      <c r="X8" s="234"/>
      <c r="Y8" s="91"/>
      <c r="Z8" s="92"/>
      <c r="AA8" s="92"/>
      <c r="AB8" s="233"/>
      <c r="AC8" s="234"/>
      <c r="AD8" s="91"/>
      <c r="AE8" s="92"/>
      <c r="AF8" s="92"/>
      <c r="AG8" s="233"/>
      <c r="AH8" s="234"/>
      <c r="AI8" s="91"/>
      <c r="AJ8" s="92"/>
      <c r="AK8" s="92"/>
      <c r="AL8" s="233"/>
      <c r="AM8" s="234"/>
      <c r="AN8" s="88">
        <v>0.64792255937982612</v>
      </c>
      <c r="AO8" s="89">
        <v>0.53672169312169316</v>
      </c>
      <c r="AP8" s="89">
        <v>0.41745020576131686</v>
      </c>
      <c r="AQ8" s="237">
        <v>19.10855555555554</v>
      </c>
      <c r="AR8" s="206">
        <v>3.6654040000000001</v>
      </c>
      <c r="AS8" s="238">
        <v>139.16669999999999</v>
      </c>
      <c r="AT8" s="88">
        <v>0.64792255937982612</v>
      </c>
      <c r="AU8" s="89">
        <v>0.53672169312169316</v>
      </c>
      <c r="AV8" s="93">
        <v>0.41745020576131686</v>
      </c>
      <c r="AW8" s="237">
        <v>19.10855555555554</v>
      </c>
      <c r="AX8" s="206">
        <v>3.6654040000000001</v>
      </c>
      <c r="AY8" s="206">
        <v>1222</v>
      </c>
      <c r="AZ8" s="238">
        <v>139.16669999999999</v>
      </c>
      <c r="BA8" s="213" t="s">
        <v>144</v>
      </c>
      <c r="BB8" s="214" t="s">
        <v>82</v>
      </c>
      <c r="BC8" s="214" t="s">
        <v>157</v>
      </c>
      <c r="BD8" s="215" t="s">
        <v>96</v>
      </c>
      <c r="BE8" s="85">
        <v>0.66666666666666663</v>
      </c>
      <c r="BF8" s="86">
        <v>0.58333333333333337</v>
      </c>
      <c r="BG8" s="37">
        <f t="shared" si="0"/>
        <v>0.41745020576131686</v>
      </c>
      <c r="BH8" s="37">
        <f t="shared" si="1"/>
        <v>0.22684007201646084</v>
      </c>
      <c r="BI8" s="37">
        <f t="shared" si="2"/>
        <v>0.13348749999999998</v>
      </c>
      <c r="BJ8" s="37">
        <f t="shared" si="3"/>
        <v>0.22222222222222238</v>
      </c>
      <c r="BM8" s="158"/>
      <c r="JM8" s="201">
        <v>0.70370370370370372</v>
      </c>
      <c r="JN8" s="201">
        <v>0.70370370370370372</v>
      </c>
      <c r="JO8" s="201">
        <v>0.70370370370370372</v>
      </c>
      <c r="JQ8" s="201">
        <v>-16.888888888888889</v>
      </c>
    </row>
    <row r="9" spans="1:302" ht="12.75" customHeight="1" x14ac:dyDescent="0.25">
      <c r="A9" s="37"/>
      <c r="B9" s="37"/>
      <c r="C9" s="37"/>
      <c r="D9" s="3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M9" s="158"/>
      <c r="JQ9" s="201">
        <v>0.70933106347393016</v>
      </c>
      <c r="JR9" s="201">
        <v>0.62004488565533145</v>
      </c>
      <c r="JS9" s="201">
        <v>0.6157407407407407</v>
      </c>
      <c r="JU9" s="201">
        <v>-14.777777777777777</v>
      </c>
    </row>
    <row r="10" spans="1:302" s="220" customFormat="1" ht="12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219" t="s">
        <v>119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JU10" s="220">
        <v>0.56208451267603188</v>
      </c>
      <c r="JV10" s="220">
        <v>0.56208451267603188</v>
      </c>
      <c r="JW10" s="220">
        <v>0.53866666666666674</v>
      </c>
      <c r="JY10" s="220">
        <v>-60.985550315407806</v>
      </c>
    </row>
    <row r="11" spans="1:302" s="220" customFormat="1" ht="13.5" customHeight="1" x14ac:dyDescent="0.25">
      <c r="A11" s="219"/>
      <c r="B11" s="158"/>
      <c r="C11" s="219" t="s">
        <v>120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219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219" t="s">
        <v>121</v>
      </c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JY11" s="220">
        <v>0.51136363636363635</v>
      </c>
      <c r="JZ11" s="220">
        <v>0.46875</v>
      </c>
      <c r="KA11" s="220">
        <v>0.46875</v>
      </c>
      <c r="KC11" s="220">
        <v>-11.25</v>
      </c>
    </row>
    <row r="12" spans="1:302" s="220" customFormat="1" ht="18" customHeight="1" x14ac:dyDescent="0.25">
      <c r="A12" s="221" t="s">
        <v>158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1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1" t="s">
        <v>158</v>
      </c>
      <c r="AB12" s="221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KC12" s="220">
        <v>0.64951388888888884</v>
      </c>
      <c r="KD12" s="220">
        <v>0.64951388888888884</v>
      </c>
      <c r="KE12" s="220">
        <v>0.64951388888888884</v>
      </c>
      <c r="KG12" s="220">
        <v>-15.588333333333333</v>
      </c>
    </row>
    <row r="13" spans="1:302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222"/>
      <c r="AS13" s="158"/>
      <c r="AT13" s="158"/>
      <c r="AU13" s="158"/>
      <c r="AV13" s="158"/>
      <c r="AW13" s="158"/>
      <c r="AX13" s="222"/>
      <c r="AY13" s="222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KG13" s="220">
        <v>0.70833333333333337</v>
      </c>
      <c r="KH13" s="220">
        <v>0.35416666666666674</v>
      </c>
      <c r="KI13" s="220">
        <v>0.23611111111111113</v>
      </c>
      <c r="KK13" s="220">
        <v>-5.666666666666667</v>
      </c>
    </row>
    <row r="14" spans="1:302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KK14" s="220">
        <v>0.53745748592294551</v>
      </c>
      <c r="KL14" s="220">
        <v>0.44414814814814818</v>
      </c>
      <c r="KM14" s="220">
        <v>0.44414814814814818</v>
      </c>
      <c r="KO14" s="220">
        <v>-10.659555555555556</v>
      </c>
    </row>
    <row r="15" spans="1:302" s="220" customFormat="1" ht="18" customHeigh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KO15" s="220" t="s">
        <v>29</v>
      </c>
      <c r="KP15" s="220">
        <v>0</v>
      </c>
    </row>
    <row r="16" spans="1:302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221" t="s">
        <v>159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1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1" t="s">
        <v>159</v>
      </c>
      <c r="AB29" s="221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222"/>
      <c r="AS30" s="158"/>
      <c r="AT30" s="158"/>
      <c r="AU30" s="158"/>
      <c r="AV30" s="158"/>
      <c r="AW30" s="158"/>
      <c r="AX30" s="222"/>
      <c r="AY30" s="222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221" t="s">
        <v>122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1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1" t="s">
        <v>122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222"/>
      <c r="AS47" s="158"/>
      <c r="AT47" s="158"/>
      <c r="AU47" s="158"/>
      <c r="AV47" s="158"/>
      <c r="AW47" s="158"/>
      <c r="AX47" s="222"/>
      <c r="AY47" s="222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3.5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OK45"/>
  <sheetViews>
    <sheetView topLeftCell="A10" zoomScaleNormal="100" workbookViewId="0">
      <selection activeCell="AA28" sqref="AA28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28515625" customWidth="1"/>
    <col min="7" max="7" width="4.140625" customWidth="1"/>
    <col min="8" max="8" width="2.7109375" customWidth="1"/>
    <col min="9" max="9" width="4.140625" customWidth="1"/>
    <col min="10" max="10" width="4.28515625" customWidth="1"/>
    <col min="11" max="11" width="4" customWidth="1"/>
    <col min="12" max="12" width="4.140625" customWidth="1"/>
    <col min="13" max="13" width="2.85546875" customWidth="1"/>
    <col min="14" max="14" width="3.85546875" customWidth="1"/>
    <col min="15" max="15" width="4.42578125" customWidth="1"/>
    <col min="16" max="16" width="4.28515625" customWidth="1"/>
    <col min="17" max="17" width="4.85546875" customWidth="1"/>
    <col min="18" max="18" width="2.85546875" customWidth="1"/>
    <col min="19" max="20" width="4.28515625" customWidth="1"/>
    <col min="21" max="21" width="4.140625" customWidth="1"/>
    <col min="22" max="22" width="4" customWidth="1"/>
    <col min="23" max="23" width="3" customWidth="1"/>
    <col min="24" max="24" width="3.7109375" customWidth="1"/>
    <col min="25" max="25" width="4.28515625" bestFit="1" customWidth="1"/>
    <col min="26" max="27" width="4.5703125" customWidth="1"/>
    <col min="28" max="28" width="3.28515625" customWidth="1"/>
    <col min="29" max="29" width="3.7109375" customWidth="1"/>
    <col min="30" max="30" width="4.140625" customWidth="1"/>
    <col min="31" max="31" width="4.28515625" customWidth="1"/>
    <col min="32" max="32" width="4.5703125" customWidth="1"/>
    <col min="33" max="33" width="2.7109375" customWidth="1"/>
    <col min="34" max="34" width="3.85546875" customWidth="1"/>
    <col min="35" max="35" width="4.28515625" customWidth="1"/>
    <col min="36" max="36" width="4" customWidth="1"/>
    <col min="37" max="37" width="4.5703125" customWidth="1"/>
    <col min="38" max="38" width="2.85546875" customWidth="1"/>
    <col min="39" max="39" width="3.7109375" customWidth="1"/>
    <col min="40" max="40" width="4.42578125" customWidth="1"/>
    <col min="41" max="41" width="4.85546875" customWidth="1"/>
    <col min="42" max="42" width="4.42578125" customWidth="1"/>
    <col min="43" max="43" width="3.42578125" customWidth="1"/>
    <col min="44" max="44" width="3.85546875" bestFit="1" customWidth="1"/>
    <col min="45" max="45" width="3.85546875" customWidth="1"/>
    <col min="46" max="46" width="4.28515625" customWidth="1"/>
    <col min="47" max="47" width="4" customWidth="1"/>
    <col min="48" max="48" width="4.7109375" customWidth="1"/>
    <col min="49" max="49" width="3.5703125" customWidth="1"/>
    <col min="50" max="50" width="3.85546875" bestFit="1" customWidth="1"/>
    <col min="51" max="51" width="5" customWidth="1"/>
    <col min="52" max="52" width="3.85546875" customWidth="1"/>
    <col min="53" max="54" width="5.42578125" customWidth="1"/>
    <col min="55" max="55" width="4.85546875" hidden="1" customWidth="1"/>
    <col min="56" max="56" width="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38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38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38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6"/>
      <c r="J3" s="257" t="s">
        <v>5</v>
      </c>
      <c r="K3" s="258"/>
      <c r="L3" s="258"/>
      <c r="M3" s="258"/>
      <c r="N3" s="256"/>
      <c r="O3" s="257" t="s">
        <v>6</v>
      </c>
      <c r="P3" s="258"/>
      <c r="Q3" s="258"/>
      <c r="R3" s="258"/>
      <c r="S3" s="256"/>
      <c r="T3" s="257" t="s">
        <v>68</v>
      </c>
      <c r="U3" s="258"/>
      <c r="V3" s="258"/>
      <c r="W3" s="258"/>
      <c r="X3" s="256"/>
      <c r="Y3" s="257" t="s">
        <v>69</v>
      </c>
      <c r="Z3" s="258"/>
      <c r="AA3" s="258"/>
      <c r="AB3" s="258"/>
      <c r="AC3" s="256"/>
      <c r="AD3" s="257" t="s">
        <v>70</v>
      </c>
      <c r="AE3" s="258"/>
      <c r="AF3" s="258"/>
      <c r="AG3" s="258"/>
      <c r="AH3" s="256"/>
      <c r="AI3" s="257" t="s">
        <v>71</v>
      </c>
      <c r="AJ3" s="258"/>
      <c r="AK3" s="258"/>
      <c r="AL3" s="258"/>
      <c r="AM3" s="256"/>
      <c r="AN3" s="257" t="s">
        <v>7</v>
      </c>
      <c r="AO3" s="258"/>
      <c r="AP3" s="258"/>
      <c r="AQ3" s="258"/>
      <c r="AR3" s="258"/>
      <c r="AS3" s="256"/>
      <c r="AT3" s="257" t="s">
        <v>8</v>
      </c>
      <c r="AU3" s="258"/>
      <c r="AV3" s="258"/>
      <c r="AW3" s="258"/>
      <c r="AX3" s="258"/>
      <c r="AY3" s="258"/>
      <c r="AZ3" s="256"/>
      <c r="BA3" s="259" t="s">
        <v>72</v>
      </c>
      <c r="BB3" s="260"/>
      <c r="BC3" s="259" t="s">
        <v>73</v>
      </c>
      <c r="BD3" s="260"/>
      <c r="BE3" s="251" t="s">
        <v>9</v>
      </c>
      <c r="BF3" s="250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389" s="160" customFormat="1" ht="15.75" thickBot="1" x14ac:dyDescent="0.3">
      <c r="A4" s="28" t="s">
        <v>47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163" t="s">
        <v>74</v>
      </c>
      <c r="AR4" s="163" t="s">
        <v>76</v>
      </c>
      <c r="AS4" s="163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163" t="s">
        <v>76</v>
      </c>
      <c r="AY4" s="163" t="s">
        <v>78</v>
      </c>
      <c r="AZ4" s="163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389" s="159" customFormat="1" ht="16.5" customHeight="1" x14ac:dyDescent="0.2">
      <c r="A5" s="38" t="s">
        <v>16</v>
      </c>
      <c r="B5" s="39">
        <v>30000</v>
      </c>
      <c r="C5" s="165" t="s">
        <v>160</v>
      </c>
      <c r="D5" s="41"/>
      <c r="E5" s="62">
        <v>0.53674531654857727</v>
      </c>
      <c r="F5" s="63">
        <v>0.29260000000000003</v>
      </c>
      <c r="G5" s="63">
        <v>0.29260000000000003</v>
      </c>
      <c r="H5" s="168">
        <v>9.7775999999999961</v>
      </c>
      <c r="I5" s="167">
        <v>210.672</v>
      </c>
      <c r="J5" s="48">
        <v>0.79060791063383762</v>
      </c>
      <c r="K5" s="49">
        <v>0.384090780141844</v>
      </c>
      <c r="L5" s="63">
        <v>0.37608888888888892</v>
      </c>
      <c r="M5" s="168">
        <v>7.4238666666666653</v>
      </c>
      <c r="N5" s="167">
        <v>270.78399999999999</v>
      </c>
      <c r="O5" s="48">
        <v>0.85472307059154817</v>
      </c>
      <c r="P5" s="49">
        <v>0.16441666666666668</v>
      </c>
      <c r="Q5" s="63">
        <v>0.16441666666666668</v>
      </c>
      <c r="R5" s="168">
        <v>12.853999999999997</v>
      </c>
      <c r="S5" s="167">
        <v>118.38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51">
        <v>0.68670327795846831</v>
      </c>
      <c r="AO5" s="52">
        <v>0.27964382284382289</v>
      </c>
      <c r="AP5" s="52">
        <v>0.27770185185185192</v>
      </c>
      <c r="AQ5" s="169">
        <v>30.055466666666661</v>
      </c>
      <c r="AR5" s="170">
        <v>0.59983600000000004</v>
      </c>
      <c r="AS5" s="171">
        <v>29.116700000000002</v>
      </c>
      <c r="AT5" s="51">
        <v>0.68670327795846831</v>
      </c>
      <c r="AU5" s="52">
        <v>0.27964382284382289</v>
      </c>
      <c r="AV5" s="53">
        <v>0.27770185185185192</v>
      </c>
      <c r="AW5" s="169">
        <v>30.055466666666661</v>
      </c>
      <c r="AX5" s="170">
        <v>0.59983600000000004</v>
      </c>
      <c r="AY5" s="170">
        <v>200</v>
      </c>
      <c r="AZ5" s="170">
        <v>29.116700000000002</v>
      </c>
      <c r="BA5" s="172" t="s">
        <v>161</v>
      </c>
      <c r="BB5" s="173" t="s">
        <v>162</v>
      </c>
      <c r="BC5" s="173" t="s">
        <v>163</v>
      </c>
      <c r="BD5" s="174" t="s">
        <v>164</v>
      </c>
      <c r="BE5" s="107">
        <v>0.7</v>
      </c>
      <c r="BF5" s="55">
        <v>0.55000000000000004</v>
      </c>
      <c r="BG5" s="56">
        <f t="shared" ref="BG5:BG7" si="0">AV5</f>
        <v>0.27770185185185192</v>
      </c>
      <c r="BH5" s="57">
        <f t="shared" ref="BH5:BH7" si="1">AV5*(1/AT5-1)</f>
        <v>0.12669675925925927</v>
      </c>
      <c r="BI5" s="57">
        <f t="shared" ref="BI5:BI7" si="2">AV5*(1/AU5-1/AT5)</f>
        <v>0.5886569444444445</v>
      </c>
      <c r="BJ5" s="57">
        <f t="shared" ref="BJ5:BJ7" si="3">AV5*(1/AV5-1/AU5)</f>
        <v>6.9444444444443703E-3</v>
      </c>
      <c r="BK5" s="57"/>
      <c r="BL5" s="57"/>
      <c r="BM5" s="158"/>
      <c r="MC5" s="159">
        <v>0.72648547004317543</v>
      </c>
      <c r="MD5" s="159">
        <v>0.48936870570294039</v>
      </c>
      <c r="ME5" s="159">
        <v>0.48936666666666667</v>
      </c>
      <c r="MG5" s="159">
        <v>-11.7448</v>
      </c>
    </row>
    <row r="6" spans="1:389" ht="15.75" thickBot="1" x14ac:dyDescent="0.3">
      <c r="A6" s="59" t="s">
        <v>22</v>
      </c>
      <c r="B6" s="60" t="s">
        <v>98</v>
      </c>
      <c r="C6" s="176" t="s">
        <v>160</v>
      </c>
      <c r="D6" s="41"/>
      <c r="E6" s="79">
        <v>0.51175925925925925</v>
      </c>
      <c r="F6" s="80">
        <v>0.51175925925925925</v>
      </c>
      <c r="G6" s="80">
        <v>0.51175925925925925</v>
      </c>
      <c r="H6" s="202">
        <v>5.7177777777777781</v>
      </c>
      <c r="I6" s="203">
        <v>442.16</v>
      </c>
      <c r="J6" s="79">
        <v>0</v>
      </c>
      <c r="K6" s="80">
        <v>0</v>
      </c>
      <c r="L6" s="80">
        <v>0</v>
      </c>
      <c r="M6" s="202">
        <v>18</v>
      </c>
      <c r="N6" s="203">
        <v>0</v>
      </c>
      <c r="O6" s="79">
        <v>0.73495370370370372</v>
      </c>
      <c r="P6" s="80">
        <v>0.73495370370370372</v>
      </c>
      <c r="Q6" s="80">
        <v>0.73495370370370372</v>
      </c>
      <c r="R6" s="202">
        <v>0.36111111111111072</v>
      </c>
      <c r="S6" s="203">
        <v>635</v>
      </c>
      <c r="T6" s="79"/>
      <c r="U6" s="80"/>
      <c r="V6" s="80"/>
      <c r="W6" s="202"/>
      <c r="X6" s="203"/>
      <c r="Y6" s="79"/>
      <c r="Z6" s="80"/>
      <c r="AA6" s="80"/>
      <c r="AB6" s="202"/>
      <c r="AC6" s="203"/>
      <c r="AD6" s="79"/>
      <c r="AE6" s="80"/>
      <c r="AF6" s="80"/>
      <c r="AG6" s="202"/>
      <c r="AH6" s="203"/>
      <c r="AI6" s="79"/>
      <c r="AJ6" s="80"/>
      <c r="AK6" s="80"/>
      <c r="AL6" s="202"/>
      <c r="AM6" s="203"/>
      <c r="AN6" s="81">
        <v>0.46751736111111108</v>
      </c>
      <c r="AO6" s="82">
        <v>0.41557098765432099</v>
      </c>
      <c r="AP6" s="82">
        <v>0.41557098765432099</v>
      </c>
      <c r="AQ6" s="204">
        <v>24.078888888888891</v>
      </c>
      <c r="AR6" s="205">
        <v>1.0771599999999999</v>
      </c>
      <c r="AS6" s="205">
        <v>64</v>
      </c>
      <c r="AT6" s="81">
        <v>0.46751736111111108</v>
      </c>
      <c r="AU6" s="82">
        <v>0.41557098765432099</v>
      </c>
      <c r="AV6" s="84">
        <v>0.41557098765432099</v>
      </c>
      <c r="AW6" s="204">
        <v>24.078888888888891</v>
      </c>
      <c r="AX6" s="205">
        <v>1.0771599999999999</v>
      </c>
      <c r="AY6" s="206">
        <v>539</v>
      </c>
      <c r="AZ6" s="206">
        <v>64</v>
      </c>
      <c r="BA6" s="190" t="s">
        <v>165</v>
      </c>
      <c r="BB6" s="191" t="s">
        <v>166</v>
      </c>
      <c r="BC6" s="191" t="s">
        <v>165</v>
      </c>
      <c r="BD6" s="192" t="s">
        <v>166</v>
      </c>
      <c r="BE6" s="85">
        <v>0.75</v>
      </c>
      <c r="BF6" s="86">
        <v>0.65</v>
      </c>
      <c r="BG6" s="37">
        <f t="shared" si="0"/>
        <v>0.41557098765432099</v>
      </c>
      <c r="BH6" s="37">
        <f t="shared" si="1"/>
        <v>0.47331790123456796</v>
      </c>
      <c r="BI6" s="37">
        <f t="shared" si="2"/>
        <v>0.1111111111111111</v>
      </c>
      <c r="BJ6" s="37">
        <f t="shared" si="3"/>
        <v>0</v>
      </c>
      <c r="BM6" s="158"/>
      <c r="MG6" s="201">
        <v>0.67466666666666675</v>
      </c>
      <c r="MH6" s="201">
        <v>0.50600000000000001</v>
      </c>
      <c r="MI6" s="201">
        <v>0.40058333333333335</v>
      </c>
      <c r="MK6" s="201">
        <v>24.7285</v>
      </c>
    </row>
    <row r="7" spans="1:389" ht="15.75" thickBot="1" x14ac:dyDescent="0.3">
      <c r="A7" s="207"/>
      <c r="B7" s="208" t="s">
        <v>30</v>
      </c>
      <c r="C7" s="209"/>
      <c r="D7" s="87"/>
      <c r="E7" s="91">
        <v>0.52057455032918376</v>
      </c>
      <c r="F7" s="92">
        <v>0.40217962962962961</v>
      </c>
      <c r="G7" s="92">
        <v>0.40217962962962961</v>
      </c>
      <c r="H7" s="211">
        <v>15.495377777777776</v>
      </c>
      <c r="I7" s="203">
        <v>652.83199999999999</v>
      </c>
      <c r="J7" s="89">
        <v>0.32922026842520558</v>
      </c>
      <c r="K7" s="89">
        <v>0.19002385964912283</v>
      </c>
      <c r="L7" s="89">
        <v>0.18804444444444446</v>
      </c>
      <c r="M7" s="210">
        <v>25.411366666666666</v>
      </c>
      <c r="N7" s="203">
        <v>270.78399999999999</v>
      </c>
      <c r="O7" s="89">
        <v>0.75427596085114246</v>
      </c>
      <c r="P7" s="89">
        <v>0.44968518518518524</v>
      </c>
      <c r="Q7" s="89">
        <v>0.44968518518518524</v>
      </c>
      <c r="R7" s="210">
        <v>13.215111111111106</v>
      </c>
      <c r="S7" s="203">
        <v>753.38</v>
      </c>
      <c r="T7" s="91"/>
      <c r="U7" s="92"/>
      <c r="V7" s="92"/>
      <c r="W7" s="211"/>
      <c r="X7" s="203"/>
      <c r="Y7" s="91"/>
      <c r="Z7" s="92"/>
      <c r="AA7" s="92"/>
      <c r="AB7" s="211"/>
      <c r="AC7" s="203"/>
      <c r="AD7" s="91"/>
      <c r="AE7" s="92"/>
      <c r="AF7" s="92"/>
      <c r="AG7" s="211"/>
      <c r="AH7" s="203"/>
      <c r="AI7" s="91"/>
      <c r="AJ7" s="92"/>
      <c r="AK7" s="92"/>
      <c r="AL7" s="211"/>
      <c r="AM7" s="203"/>
      <c r="AN7" s="88">
        <v>0.53605469743283907</v>
      </c>
      <c r="AO7" s="89">
        <v>0.34784421215640726</v>
      </c>
      <c r="AP7" s="89">
        <v>0.34663641975308646</v>
      </c>
      <c r="AQ7" s="212">
        <v>54.121855555555548</v>
      </c>
      <c r="AR7" s="205">
        <v>1.6769959999999999</v>
      </c>
      <c r="AS7" s="205">
        <v>93.116700000000009</v>
      </c>
      <c r="AT7" s="88">
        <v>0.53605469743283907</v>
      </c>
      <c r="AU7" s="89">
        <v>0.34784421215640726</v>
      </c>
      <c r="AV7" s="93">
        <v>0.34663641975308646</v>
      </c>
      <c r="AW7" s="212">
        <v>54.121855555555548</v>
      </c>
      <c r="AX7" s="205">
        <v>1.6769959999999999</v>
      </c>
      <c r="AY7" s="206">
        <v>559</v>
      </c>
      <c r="AZ7" s="206">
        <v>93.116700000000009</v>
      </c>
      <c r="BA7" s="213" t="s">
        <v>167</v>
      </c>
      <c r="BB7" s="214" t="s">
        <v>168</v>
      </c>
      <c r="BC7" s="214" t="s">
        <v>169</v>
      </c>
      <c r="BD7" s="215" t="s">
        <v>170</v>
      </c>
      <c r="BE7" s="85">
        <v>0.72499999999999998</v>
      </c>
      <c r="BF7" s="86">
        <v>0.60000000000000009</v>
      </c>
      <c r="BG7" s="37">
        <f t="shared" si="0"/>
        <v>0.34663641975308646</v>
      </c>
      <c r="BH7" s="37">
        <f t="shared" si="1"/>
        <v>0.30000733024691356</v>
      </c>
      <c r="BI7" s="37">
        <f t="shared" si="2"/>
        <v>0.34988402777777794</v>
      </c>
      <c r="BJ7" s="37">
        <f t="shared" si="3"/>
        <v>3.472222222222039E-3</v>
      </c>
      <c r="BM7" s="158"/>
      <c r="MK7" s="201">
        <v>0.60314576271186437</v>
      </c>
      <c r="ML7" s="201">
        <v>0.38679999999999998</v>
      </c>
      <c r="MM7" s="201">
        <v>0.37068333333333331</v>
      </c>
      <c r="MO7" s="201">
        <v>-8.8963999999999999</v>
      </c>
    </row>
    <row r="8" spans="1:389" ht="12.75" customHeight="1" x14ac:dyDescent="0.25">
      <c r="A8" s="37"/>
      <c r="B8" s="37"/>
      <c r="C8" s="37"/>
      <c r="D8" s="37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M8" s="158"/>
      <c r="MO8" s="201">
        <v>0.77750283449057778</v>
      </c>
      <c r="MP8" s="201">
        <v>0.49446315789473683</v>
      </c>
      <c r="MQ8" s="201">
        <v>0.39145000000000002</v>
      </c>
      <c r="MS8" s="201">
        <v>-9.3948</v>
      </c>
    </row>
    <row r="9" spans="1:389" s="220" customFormat="1" ht="12" customHeight="1" x14ac:dyDescent="0.25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219" t="s">
        <v>119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MS9" s="220">
        <v>0.77059036762040467</v>
      </c>
      <c r="MT9" s="220">
        <v>0.36263316098140597</v>
      </c>
      <c r="MU9" s="220">
        <v>0.25686666666666663</v>
      </c>
      <c r="MW9" s="220">
        <v>-6.1647999999999996</v>
      </c>
    </row>
    <row r="10" spans="1:389" s="220" customFormat="1" ht="13.5" customHeight="1" x14ac:dyDescent="0.25">
      <c r="A10" s="219"/>
      <c r="B10" s="158"/>
      <c r="C10" s="219" t="s">
        <v>120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219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219" t="s">
        <v>121</v>
      </c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MW10" s="220">
        <v>0.67407407407407405</v>
      </c>
      <c r="MX10" s="220">
        <v>0.63194444444444442</v>
      </c>
      <c r="MY10" s="220">
        <v>0.63194444444444442</v>
      </c>
      <c r="NA10" s="220">
        <v>-32.201181991666665</v>
      </c>
    </row>
    <row r="11" spans="1:389" s="220" customFormat="1" ht="18" customHeight="1" x14ac:dyDescent="0.25">
      <c r="A11" s="221" t="s">
        <v>123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1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1" t="s">
        <v>123</v>
      </c>
      <c r="AB11" s="221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NA11" s="220">
        <v>0.75340145615044107</v>
      </c>
      <c r="NB11" s="220">
        <v>0.48395572018587113</v>
      </c>
      <c r="NC11" s="220">
        <v>0.48395370370370366</v>
      </c>
      <c r="NE11" s="220">
        <v>-11.614888888888888</v>
      </c>
    </row>
    <row r="12" spans="1:389" s="220" customFormat="1" ht="18" customHeigh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219"/>
      <c r="Q12" s="158"/>
      <c r="R12" s="158"/>
      <c r="S12" s="158"/>
      <c r="T12" s="158">
        <v>-8.046444444444445</v>
      </c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NE12" s="220">
        <v>0.73149494949494953</v>
      </c>
      <c r="NF12" s="220">
        <v>0.33526851851851852</v>
      </c>
      <c r="NG12" s="220">
        <v>0.33526851851851852</v>
      </c>
      <c r="NI12" s="220">
        <v>-8.046444444444445</v>
      </c>
    </row>
    <row r="13" spans="1:389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>
        <v>0.73787253702695954</v>
      </c>
      <c r="U13" s="158">
        <v>0.52880846706877582</v>
      </c>
      <c r="V13" s="158">
        <v>0.44067592592592592</v>
      </c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NI13" s="220">
        <v>0.73787253702695954</v>
      </c>
      <c r="NJ13" s="220">
        <v>0.52880846706877582</v>
      </c>
      <c r="NK13" s="220">
        <v>0.44067592592592592</v>
      </c>
      <c r="NM13" s="220">
        <v>-10.576222222222222</v>
      </c>
    </row>
    <row r="14" spans="1:38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NM14" s="220">
        <v>0.55643307330280933</v>
      </c>
      <c r="NN14" s="220">
        <v>0.41539351851851847</v>
      </c>
      <c r="NO14" s="220">
        <v>0.41539351851851847</v>
      </c>
      <c r="NQ14" s="220">
        <v>-9.9694444444444432</v>
      </c>
    </row>
    <row r="15" spans="1:389" s="220" customFormat="1" ht="18" customHeight="1" x14ac:dyDescent="0.25">
      <c r="A15" s="158"/>
      <c r="B15" s="158"/>
      <c r="C15" s="158"/>
      <c r="D15" s="158"/>
      <c r="E15" s="158">
        <v>0.6959874068748394</v>
      </c>
      <c r="F15" s="158">
        <v>0.56065672359039631</v>
      </c>
      <c r="G15" s="158">
        <v>0.56065555555555546</v>
      </c>
      <c r="H15" s="158"/>
      <c r="I15" s="158"/>
      <c r="J15" s="158">
        <v>-91.256130609634212</v>
      </c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NQ15" s="220">
        <v>0.6959874068748394</v>
      </c>
      <c r="NR15" s="220">
        <v>0.56065672359039631</v>
      </c>
      <c r="NS15" s="220">
        <v>0.56065555555555546</v>
      </c>
      <c r="NU15" s="220">
        <v>-65.701275687583632</v>
      </c>
    </row>
    <row r="16" spans="1:38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>
        <v>0.71558213239430501</v>
      </c>
      <c r="K16" s="158">
        <v>0.49369623857006389</v>
      </c>
      <c r="L16" s="158">
        <v>0.44226851851851851</v>
      </c>
      <c r="M16" s="158"/>
      <c r="N16" s="158"/>
      <c r="O16" s="158">
        <v>-21.228888888888889</v>
      </c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NU16" s="220">
        <v>0.71558213239430501</v>
      </c>
      <c r="NV16" s="220">
        <v>0.49369623857006389</v>
      </c>
      <c r="NW16" s="220">
        <v>0.44226851851851851</v>
      </c>
      <c r="NY16" s="220">
        <v>-21.228888888888889</v>
      </c>
    </row>
    <row r="17" spans="1:401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>
        <v>0.65797454153182322</v>
      </c>
      <c r="P17" s="219">
        <v>0.36048605200945633</v>
      </c>
      <c r="Q17" s="158">
        <v>0.35297592592592597</v>
      </c>
      <c r="R17" s="158"/>
      <c r="S17" s="158"/>
      <c r="T17" s="158">
        <v>-16.942844444444447</v>
      </c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NY17" s="220">
        <v>0.65797454153182322</v>
      </c>
      <c r="NZ17" s="220">
        <v>0.36048605200945633</v>
      </c>
      <c r="OA17" s="220">
        <v>0.35297592592592597</v>
      </c>
      <c r="OC17" s="220">
        <v>-16.942844444444447</v>
      </c>
    </row>
    <row r="18" spans="1:401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>
        <v>0.75599988727669332</v>
      </c>
      <c r="U18" s="158">
        <v>0.51207617986164722</v>
      </c>
      <c r="V18" s="158">
        <v>0.41606296296296302</v>
      </c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OC18" s="220">
        <v>0.75599988727669332</v>
      </c>
      <c r="OD18" s="220">
        <v>0.51207617986164722</v>
      </c>
      <c r="OE18" s="220">
        <v>0.41606296296296302</v>
      </c>
      <c r="OG18" s="220">
        <v>-19.971022222222224</v>
      </c>
    </row>
    <row r="19" spans="1:401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OG19" s="220">
        <v>0.62253999121976633</v>
      </c>
      <c r="OH19" s="220">
        <v>0.3935171973835293</v>
      </c>
      <c r="OI19" s="220">
        <v>0.33613009259259252</v>
      </c>
      <c r="OK19" s="220">
        <v>-16.134244444444441</v>
      </c>
    </row>
    <row r="20" spans="1:401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401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401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401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401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401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401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401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401" s="220" customFormat="1" ht="18" customHeight="1" x14ac:dyDescent="0.25">
      <c r="A28" s="221" t="s">
        <v>125</v>
      </c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1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1" t="s">
        <v>125</v>
      </c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</row>
    <row r="29" spans="1:401" s="220" customFormat="1" ht="18" customHeight="1" x14ac:dyDescent="0.25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219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</row>
    <row r="30" spans="1:401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401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401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IO63"/>
  <sheetViews>
    <sheetView zoomScaleNormal="100" workbookViewId="0">
      <selection activeCell="AB6" sqref="AB6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.28515625" customWidth="1"/>
    <col min="6" max="6" width="4.5703125" customWidth="1"/>
    <col min="7" max="7" width="4" customWidth="1"/>
    <col min="8" max="8" width="3.140625" customWidth="1"/>
    <col min="9" max="9" width="4.42578125" bestFit="1" customWidth="1"/>
    <col min="10" max="10" width="4.140625" customWidth="1"/>
    <col min="11" max="11" width="4" customWidth="1"/>
    <col min="12" max="12" width="4.42578125" customWidth="1"/>
    <col min="13" max="13" width="2.7109375" customWidth="1"/>
    <col min="14" max="14" width="3.7109375" customWidth="1"/>
    <col min="15" max="15" width="4.7109375" customWidth="1"/>
    <col min="16" max="16" width="4.140625" customWidth="1"/>
    <col min="17" max="17" width="5.140625" customWidth="1"/>
    <col min="18" max="18" width="3.42578125" customWidth="1"/>
    <col min="19" max="19" width="4.140625" customWidth="1"/>
    <col min="20" max="22" width="4.42578125" customWidth="1"/>
    <col min="23" max="23" width="3.28515625" customWidth="1"/>
    <col min="24" max="24" width="3.85546875" customWidth="1"/>
    <col min="25" max="25" width="4.140625" customWidth="1"/>
    <col min="26" max="26" width="4.85546875" customWidth="1"/>
    <col min="27" max="27" width="4.28515625" customWidth="1"/>
    <col min="28" max="28" width="3.140625" customWidth="1"/>
    <col min="29" max="29" width="3.7109375" customWidth="1"/>
    <col min="30" max="30" width="4.140625" customWidth="1"/>
    <col min="31" max="31" width="4.28515625" customWidth="1"/>
    <col min="32" max="32" width="4.5703125" customWidth="1"/>
    <col min="33" max="33" width="3.28515625" customWidth="1"/>
    <col min="34" max="34" width="3.85546875" customWidth="1"/>
    <col min="35" max="35" width="4.28515625" customWidth="1"/>
    <col min="36" max="36" width="4" customWidth="1"/>
    <col min="37" max="37" width="4.5703125" customWidth="1"/>
    <col min="38" max="38" width="3.140625" customWidth="1"/>
    <col min="39" max="39" width="4" customWidth="1"/>
    <col min="40" max="40" width="4.28515625" customWidth="1"/>
    <col min="41" max="41" width="4.85546875" customWidth="1"/>
    <col min="42" max="42" width="4.42578125" customWidth="1"/>
    <col min="43" max="43" width="3.42578125" customWidth="1"/>
    <col min="44" max="45" width="4" bestFit="1" customWidth="1"/>
    <col min="46" max="46" width="4.28515625" bestFit="1" customWidth="1"/>
    <col min="47" max="47" width="4" customWidth="1"/>
    <col min="48" max="48" width="4.28515625" bestFit="1" customWidth="1"/>
    <col min="49" max="49" width="3" customWidth="1"/>
    <col min="50" max="50" width="4" bestFit="1" customWidth="1"/>
    <col min="51" max="51" width="5" customWidth="1"/>
    <col min="52" max="52" width="3.85546875" customWidth="1"/>
    <col min="53" max="53" width="5.85546875" customWidth="1"/>
    <col min="54" max="54" width="6.140625" customWidth="1"/>
    <col min="55" max="55" width="5.140625" hidden="1" customWidth="1"/>
    <col min="56" max="56" width="1.8554687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6"/>
      <c r="J3" s="257" t="s">
        <v>5</v>
      </c>
      <c r="K3" s="258"/>
      <c r="L3" s="258"/>
      <c r="M3" s="258"/>
      <c r="N3" s="256"/>
      <c r="O3" s="257" t="s">
        <v>6</v>
      </c>
      <c r="P3" s="258"/>
      <c r="Q3" s="258"/>
      <c r="R3" s="258"/>
      <c r="S3" s="256"/>
      <c r="T3" s="257" t="s">
        <v>68</v>
      </c>
      <c r="U3" s="258"/>
      <c r="V3" s="258"/>
      <c r="W3" s="258"/>
      <c r="X3" s="256"/>
      <c r="Y3" s="257" t="s">
        <v>69</v>
      </c>
      <c r="Z3" s="258"/>
      <c r="AA3" s="258"/>
      <c r="AB3" s="258"/>
      <c r="AC3" s="256"/>
      <c r="AD3" s="257" t="s">
        <v>70</v>
      </c>
      <c r="AE3" s="258"/>
      <c r="AF3" s="258"/>
      <c r="AG3" s="258"/>
      <c r="AH3" s="256"/>
      <c r="AI3" s="257" t="s">
        <v>71</v>
      </c>
      <c r="AJ3" s="258"/>
      <c r="AK3" s="258"/>
      <c r="AL3" s="258"/>
      <c r="AM3" s="256"/>
      <c r="AN3" s="257" t="s">
        <v>7</v>
      </c>
      <c r="AO3" s="258"/>
      <c r="AP3" s="258"/>
      <c r="AQ3" s="258"/>
      <c r="AR3" s="258"/>
      <c r="AS3" s="256"/>
      <c r="AT3" s="257" t="s">
        <v>8</v>
      </c>
      <c r="AU3" s="258"/>
      <c r="AV3" s="258"/>
      <c r="AW3" s="258"/>
      <c r="AX3" s="258"/>
      <c r="AY3" s="258"/>
      <c r="AZ3" s="256"/>
      <c r="BA3" s="259" t="s">
        <v>72</v>
      </c>
      <c r="BB3" s="260"/>
      <c r="BC3" s="259" t="s">
        <v>73</v>
      </c>
      <c r="BD3" s="260"/>
      <c r="BE3" s="251" t="s">
        <v>9</v>
      </c>
      <c r="BF3" s="250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48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4" t="s">
        <v>13</v>
      </c>
      <c r="AQ4" s="34" t="s">
        <v>74</v>
      </c>
      <c r="AR4" s="34" t="s">
        <v>76</v>
      </c>
      <c r="AS4" s="34" t="s">
        <v>77</v>
      </c>
      <c r="AT4" s="33" t="s">
        <v>11</v>
      </c>
      <c r="AU4" s="34" t="s">
        <v>12</v>
      </c>
      <c r="AV4" s="34" t="s">
        <v>13</v>
      </c>
      <c r="AW4" s="34" t="s">
        <v>74</v>
      </c>
      <c r="AX4" s="34" t="s">
        <v>76</v>
      </c>
      <c r="AY4" s="34" t="s">
        <v>78</v>
      </c>
      <c r="AZ4" s="34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7.25" customHeight="1" x14ac:dyDescent="0.2">
      <c r="A5" s="241" t="s">
        <v>22</v>
      </c>
      <c r="B5" s="242">
        <v>30000</v>
      </c>
      <c r="C5" s="165" t="s">
        <v>171</v>
      </c>
      <c r="D5" s="41"/>
      <c r="E5" s="42">
        <v>0.68148148148148158</v>
      </c>
      <c r="F5" s="43">
        <v>0.40934462590573062</v>
      </c>
      <c r="G5" s="43">
        <v>0.25555555555555559</v>
      </c>
      <c r="H5" s="166">
        <v>1.3466666666666667</v>
      </c>
      <c r="I5" s="167">
        <v>184</v>
      </c>
      <c r="J5" s="45">
        <v>0.67818299666403037</v>
      </c>
      <c r="K5" s="46">
        <v>0.58486153846153843</v>
      </c>
      <c r="L5" s="43">
        <v>0.47520000000000001</v>
      </c>
      <c r="M5" s="166">
        <v>1.8552000000000017</v>
      </c>
      <c r="N5" s="167">
        <v>342.14400000000001</v>
      </c>
      <c r="O5" s="45">
        <v>0.68506788194942059</v>
      </c>
      <c r="P5" s="46">
        <v>0.51217142857142861</v>
      </c>
      <c r="Q5" s="43">
        <v>0.29876666666666668</v>
      </c>
      <c r="R5" s="166">
        <v>0.98960000000000026</v>
      </c>
      <c r="S5" s="167">
        <v>215.11199999999999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110">
        <v>0.68098726506703711</v>
      </c>
      <c r="AO5" s="111">
        <v>0.50962977630098061</v>
      </c>
      <c r="AP5" s="111">
        <v>0.34317407407407408</v>
      </c>
      <c r="AQ5" s="226">
        <v>4.1914666666666669</v>
      </c>
      <c r="AR5" s="232">
        <v>0.74125600000000003</v>
      </c>
      <c r="AS5" s="171">
        <v>36.2834</v>
      </c>
      <c r="AT5" s="110">
        <v>0.68098726506703711</v>
      </c>
      <c r="AU5" s="111">
        <v>0.50962977630098061</v>
      </c>
      <c r="AV5" s="112">
        <v>0.34317407407407408</v>
      </c>
      <c r="AW5" s="243">
        <v>4.1914666666666669</v>
      </c>
      <c r="AX5" s="232">
        <v>0.74125600000000003</v>
      </c>
      <c r="AY5" s="170">
        <v>247</v>
      </c>
      <c r="AZ5" s="170">
        <v>36.2834</v>
      </c>
      <c r="BA5" s="172" t="s">
        <v>172</v>
      </c>
      <c r="BB5" s="173" t="s">
        <v>173</v>
      </c>
      <c r="BC5" s="173" t="s">
        <v>174</v>
      </c>
      <c r="BD5" s="174" t="s">
        <v>175</v>
      </c>
      <c r="BE5" s="107">
        <v>0.68</v>
      </c>
      <c r="BF5" s="55">
        <v>0.4</v>
      </c>
      <c r="BG5" s="56">
        <f t="shared" ref="BG5:BG8" si="0">AV5</f>
        <v>0.34317407407407408</v>
      </c>
      <c r="BH5" s="57">
        <f t="shared" ref="BH5:BH8" si="1">AV5*(1/AT5-1)</f>
        <v>0.16076203703703701</v>
      </c>
      <c r="BI5" s="57">
        <f t="shared" ref="BI5:BI8" si="2">AV5*(1/AU5-1/AT5)</f>
        <v>0.16944305555555561</v>
      </c>
      <c r="BJ5" s="57">
        <f t="shared" ref="BJ5:BJ8" si="3">AV5*(1/AV5-1/AU5)</f>
        <v>0.32662083333333336</v>
      </c>
      <c r="BK5" s="57"/>
      <c r="BL5" s="57"/>
      <c r="BM5" s="158"/>
    </row>
    <row r="6" spans="1:249" s="160" customFormat="1" ht="15.75" customHeight="1" x14ac:dyDescent="0.2">
      <c r="A6" s="244" t="s">
        <v>14</v>
      </c>
      <c r="B6" s="245">
        <v>25000</v>
      </c>
      <c r="C6" s="176" t="s">
        <v>140</v>
      </c>
      <c r="D6" s="41"/>
      <c r="E6" s="42">
        <v>0.75416673423386904</v>
      </c>
      <c r="F6" s="43">
        <v>0.56372363636363632</v>
      </c>
      <c r="G6" s="43">
        <v>0.19377999999999998</v>
      </c>
      <c r="H6" s="166">
        <v>1.5367800000000003</v>
      </c>
      <c r="I6" s="177">
        <v>116.268</v>
      </c>
      <c r="J6" s="42">
        <v>0.75113943826203122</v>
      </c>
      <c r="K6" s="43">
        <v>0.55291999999999997</v>
      </c>
      <c r="L6" s="43">
        <v>0.27645999999999998</v>
      </c>
      <c r="M6" s="166">
        <v>1.23996</v>
      </c>
      <c r="N6" s="177">
        <v>165.876</v>
      </c>
      <c r="O6" s="42">
        <v>0.77880000000000005</v>
      </c>
      <c r="P6" s="43">
        <v>0.58410365064781666</v>
      </c>
      <c r="Q6" s="43">
        <v>0.1298</v>
      </c>
      <c r="R6" s="166">
        <v>0.88477499999999942</v>
      </c>
      <c r="S6" s="177">
        <v>77.88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74">
        <v>0.75794526315789468</v>
      </c>
      <c r="AO6" s="75">
        <v>0.56290470736769682</v>
      </c>
      <c r="AP6" s="75">
        <v>0.20001333333333332</v>
      </c>
      <c r="AQ6" s="226">
        <v>3.6615149999999996</v>
      </c>
      <c r="AR6" s="232">
        <v>0.36002400000000001</v>
      </c>
      <c r="AS6" s="179">
        <v>19</v>
      </c>
      <c r="AT6" s="74">
        <v>0.75794526315789468</v>
      </c>
      <c r="AU6" s="75">
        <v>0.56290470736769682</v>
      </c>
      <c r="AV6" s="76">
        <v>0.20001333333333332</v>
      </c>
      <c r="AW6" s="226">
        <v>3.6615149999999996</v>
      </c>
      <c r="AX6" s="232">
        <v>0.36002400000000001</v>
      </c>
      <c r="AY6" s="178">
        <v>120</v>
      </c>
      <c r="AZ6" s="178">
        <v>19</v>
      </c>
      <c r="BA6" s="180" t="s">
        <v>176</v>
      </c>
      <c r="BB6" s="181" t="s">
        <v>177</v>
      </c>
      <c r="BC6" s="181" t="s">
        <v>88</v>
      </c>
      <c r="BD6" s="182" t="s">
        <v>178</v>
      </c>
      <c r="BE6" s="71">
        <v>0.75</v>
      </c>
      <c r="BF6" s="72">
        <v>0.5</v>
      </c>
      <c r="BG6" s="37">
        <f t="shared" si="0"/>
        <v>0.20001333333333332</v>
      </c>
      <c r="BH6" s="37">
        <f t="shared" si="1"/>
        <v>6.3875555555555547E-2</v>
      </c>
      <c r="BI6" s="37">
        <f t="shared" si="2"/>
        <v>9.1434722222222251E-2</v>
      </c>
      <c r="BJ6" s="37">
        <f t="shared" si="3"/>
        <v>0.6446763888888889</v>
      </c>
      <c r="BK6" s="37"/>
      <c r="BL6" s="37"/>
      <c r="BM6" s="158"/>
    </row>
    <row r="7" spans="1:249" ht="15.75" thickBot="1" x14ac:dyDescent="0.3">
      <c r="A7" s="59" t="s">
        <v>49</v>
      </c>
      <c r="B7" s="60">
        <v>20000</v>
      </c>
      <c r="C7" s="176" t="s">
        <v>140</v>
      </c>
      <c r="D7" s="41"/>
      <c r="E7" s="79">
        <v>0.40024242424242423</v>
      </c>
      <c r="F7" s="80">
        <v>0.31447619047619046</v>
      </c>
      <c r="G7" s="80">
        <v>0.13758333333333334</v>
      </c>
      <c r="H7" s="202">
        <v>5.0980000000000008</v>
      </c>
      <c r="I7" s="203">
        <v>49.53</v>
      </c>
      <c r="J7" s="79">
        <v>0.55038939774323947</v>
      </c>
      <c r="K7" s="80">
        <v>0.42675279503105595</v>
      </c>
      <c r="L7" s="80">
        <v>0.2044857142857143</v>
      </c>
      <c r="M7" s="202">
        <v>4.2923428571428577</v>
      </c>
      <c r="N7" s="203">
        <v>85.884</v>
      </c>
      <c r="O7" s="79">
        <v>0.69068571428571435</v>
      </c>
      <c r="P7" s="80">
        <v>0.50892631578947378</v>
      </c>
      <c r="Q7" s="80">
        <v>0.20145000000000002</v>
      </c>
      <c r="R7" s="202">
        <v>2.7652000000000001</v>
      </c>
      <c r="S7" s="203">
        <v>96.695999999999998</v>
      </c>
      <c r="T7" s="79"/>
      <c r="U7" s="80"/>
      <c r="V7" s="80"/>
      <c r="W7" s="202"/>
      <c r="X7" s="203"/>
      <c r="Y7" s="79"/>
      <c r="Z7" s="80"/>
      <c r="AA7" s="80"/>
      <c r="AB7" s="202"/>
      <c r="AC7" s="203"/>
      <c r="AD7" s="79"/>
      <c r="AE7" s="80"/>
      <c r="AF7" s="80"/>
      <c r="AG7" s="202"/>
      <c r="AH7" s="203"/>
      <c r="AI7" s="79"/>
      <c r="AJ7" s="80"/>
      <c r="AK7" s="80"/>
      <c r="AL7" s="202"/>
      <c r="AM7" s="203"/>
      <c r="AN7" s="81">
        <v>0.53976989588388757</v>
      </c>
      <c r="AO7" s="82">
        <v>0.41410975056689348</v>
      </c>
      <c r="AP7" s="82">
        <v>0.1811730158730159</v>
      </c>
      <c r="AQ7" s="204">
        <v>12.155542857142859</v>
      </c>
      <c r="AR7" s="205">
        <v>0.23211000000000001</v>
      </c>
      <c r="AS7" s="205">
        <v>24.166699999999999</v>
      </c>
      <c r="AT7" s="81">
        <v>0.53976989588388757</v>
      </c>
      <c r="AU7" s="82">
        <v>0.41410975056689348</v>
      </c>
      <c r="AV7" s="84">
        <v>0.1811730158730159</v>
      </c>
      <c r="AW7" s="204">
        <v>12.155542857142859</v>
      </c>
      <c r="AX7" s="205">
        <v>0.23211000000000001</v>
      </c>
      <c r="AY7" s="206">
        <v>77</v>
      </c>
      <c r="AZ7" s="206">
        <v>24.166699999999999</v>
      </c>
      <c r="BA7" s="190" t="s">
        <v>179</v>
      </c>
      <c r="BB7" s="191" t="s">
        <v>173</v>
      </c>
      <c r="BC7" s="191" t="s">
        <v>180</v>
      </c>
      <c r="BD7" s="192" t="s">
        <v>181</v>
      </c>
      <c r="BE7" s="85">
        <v>0.8</v>
      </c>
      <c r="BF7" s="86">
        <v>0.5</v>
      </c>
      <c r="BG7" s="37">
        <f t="shared" si="0"/>
        <v>0.1811730158730159</v>
      </c>
      <c r="BH7" s="37">
        <f t="shared" si="1"/>
        <v>0.15447559523809518</v>
      </c>
      <c r="BI7" s="37">
        <f t="shared" si="2"/>
        <v>0.10185138888888899</v>
      </c>
      <c r="BJ7" s="37">
        <f t="shared" si="3"/>
        <v>0.56249999999999989</v>
      </c>
      <c r="BM7" s="158"/>
    </row>
    <row r="8" spans="1:249" ht="15.75" thickBot="1" x14ac:dyDescent="0.3">
      <c r="A8" s="207"/>
      <c r="B8" s="208" t="s">
        <v>30</v>
      </c>
      <c r="C8" s="209"/>
      <c r="D8" s="87"/>
      <c r="E8" s="91">
        <v>0.60153878784514181</v>
      </c>
      <c r="F8" s="92">
        <v>0.41757116360786917</v>
      </c>
      <c r="G8" s="92">
        <v>0.19563962962962961</v>
      </c>
      <c r="H8" s="211">
        <v>8.0281133333333408</v>
      </c>
      <c r="I8" s="203">
        <v>349.798</v>
      </c>
      <c r="J8" s="91">
        <v>0.66386137938701539</v>
      </c>
      <c r="K8" s="92">
        <v>0.53366272425249162</v>
      </c>
      <c r="L8" s="92">
        <v>0.31871523809523805</v>
      </c>
      <c r="M8" s="211">
        <v>7.9008361904761983</v>
      </c>
      <c r="N8" s="203">
        <v>593.904</v>
      </c>
      <c r="O8" s="91">
        <v>0.70436536589228904</v>
      </c>
      <c r="P8" s="92">
        <v>0.52440754266767942</v>
      </c>
      <c r="Q8" s="92">
        <v>0.21000555555555556</v>
      </c>
      <c r="R8" s="211">
        <v>4.8256863333333406</v>
      </c>
      <c r="S8" s="203">
        <v>389.68799999999999</v>
      </c>
      <c r="T8" s="91"/>
      <c r="U8" s="92"/>
      <c r="V8" s="92"/>
      <c r="W8" s="211"/>
      <c r="X8" s="203"/>
      <c r="Y8" s="91"/>
      <c r="Z8" s="92"/>
      <c r="AA8" s="92"/>
      <c r="AB8" s="211"/>
      <c r="AC8" s="203"/>
      <c r="AD8" s="91"/>
      <c r="AE8" s="92"/>
      <c r="AF8" s="92"/>
      <c r="AG8" s="211"/>
      <c r="AH8" s="203"/>
      <c r="AI8" s="91"/>
      <c r="AJ8" s="92"/>
      <c r="AK8" s="92"/>
      <c r="AL8" s="211"/>
      <c r="AM8" s="203"/>
      <c r="AN8" s="91">
        <v>0.65643656176883958</v>
      </c>
      <c r="AO8" s="92">
        <v>0.49403836512865318</v>
      </c>
      <c r="AP8" s="92">
        <v>0.24145347442680776</v>
      </c>
      <c r="AQ8" s="204">
        <v>20.754635857142887</v>
      </c>
      <c r="AR8" s="205">
        <v>1.3333900000000001</v>
      </c>
      <c r="AS8" s="238">
        <v>79.450099999999992</v>
      </c>
      <c r="AT8" s="91">
        <v>0.65643656176883958</v>
      </c>
      <c r="AU8" s="92">
        <v>0.49403836512865318</v>
      </c>
      <c r="AV8" s="109">
        <v>0.24145347442680776</v>
      </c>
      <c r="AW8" s="204">
        <v>20.754635857142887</v>
      </c>
      <c r="AX8" s="205">
        <v>1.3333900000000001</v>
      </c>
      <c r="AY8" s="206">
        <v>444</v>
      </c>
      <c r="AZ8" s="206">
        <v>79.450099999999992</v>
      </c>
      <c r="BA8" s="213" t="s">
        <v>182</v>
      </c>
      <c r="BB8" s="214" t="s">
        <v>183</v>
      </c>
      <c r="BC8" s="214" t="s">
        <v>134</v>
      </c>
      <c r="BD8" s="215" t="s">
        <v>184</v>
      </c>
      <c r="BE8" s="85">
        <v>0.74333333333333351</v>
      </c>
      <c r="BF8" s="86">
        <v>0.46666666666666662</v>
      </c>
      <c r="BG8" s="37">
        <f t="shared" si="0"/>
        <v>0.24145347442680776</v>
      </c>
      <c r="BH8" s="37">
        <f t="shared" si="1"/>
        <v>0.12637106261022923</v>
      </c>
      <c r="BI8" s="37">
        <f t="shared" si="2"/>
        <v>0.12090972222222218</v>
      </c>
      <c r="BJ8" s="37">
        <f t="shared" si="3"/>
        <v>0.51126574074074083</v>
      </c>
      <c r="BM8" s="158"/>
    </row>
    <row r="9" spans="1:249" ht="12.75" customHeight="1" x14ac:dyDescent="0.25">
      <c r="A9" s="37"/>
      <c r="B9" s="37"/>
      <c r="C9" s="37"/>
      <c r="D9" s="3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M9" s="158"/>
    </row>
    <row r="10" spans="1:249" s="220" customFormat="1" ht="12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219" t="s">
        <v>119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</row>
    <row r="11" spans="1:249" s="220" customFormat="1" ht="13.5" customHeight="1" x14ac:dyDescent="0.25">
      <c r="A11" s="219"/>
      <c r="B11" s="158"/>
      <c r="C11" s="219" t="s">
        <v>120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219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219" t="s">
        <v>121</v>
      </c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</row>
    <row r="12" spans="1:249" s="220" customFormat="1" ht="18" customHeight="1" x14ac:dyDescent="0.25">
      <c r="A12" s="221" t="s">
        <v>125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1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1" t="s">
        <v>125</v>
      </c>
      <c r="AB12" s="221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</row>
    <row r="13" spans="1:249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</row>
    <row r="14" spans="1:24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221" t="s">
        <v>122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1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1" t="s">
        <v>122</v>
      </c>
      <c r="AB29" s="221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221" t="s">
        <v>185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1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1" t="s">
        <v>185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IO63"/>
  <sheetViews>
    <sheetView topLeftCell="J1" zoomScaleNormal="100" workbookViewId="0">
      <selection activeCell="BG9" sqref="BG9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140625" customWidth="1"/>
    <col min="7" max="7" width="4.28515625" customWidth="1"/>
    <col min="8" max="8" width="2.85546875" customWidth="1"/>
    <col min="9" max="10" width="4" customWidth="1"/>
    <col min="11" max="11" width="4.28515625" customWidth="1"/>
    <col min="12" max="12" width="4.140625" customWidth="1"/>
    <col min="13" max="13" width="3.140625" customWidth="1"/>
    <col min="14" max="15" width="4.28515625" customWidth="1"/>
    <col min="16" max="16" width="4.140625" customWidth="1"/>
    <col min="17" max="17" width="4.7109375" customWidth="1"/>
    <col min="18" max="18" width="3" customWidth="1"/>
    <col min="19" max="19" width="4.140625" customWidth="1"/>
    <col min="20" max="20" width="4.28515625" customWidth="1"/>
    <col min="21" max="22" width="4.140625" customWidth="1"/>
    <col min="23" max="23" width="3.28515625" customWidth="1"/>
    <col min="24" max="24" width="4.140625" customWidth="1"/>
    <col min="25" max="25" width="4.28515625" bestFit="1" customWidth="1"/>
    <col min="26" max="26" width="4.85546875" customWidth="1"/>
    <col min="27" max="27" width="5.140625" customWidth="1"/>
    <col min="28" max="28" width="3.28515625" customWidth="1"/>
    <col min="29" max="30" width="4.140625" customWidth="1"/>
    <col min="31" max="31" width="4.28515625" customWidth="1"/>
    <col min="32" max="32" width="4.5703125" customWidth="1"/>
    <col min="33" max="33" width="3.42578125" bestFit="1" customWidth="1"/>
    <col min="34" max="34" width="3.5703125" customWidth="1"/>
    <col min="35" max="35" width="4.28515625" customWidth="1"/>
    <col min="36" max="36" width="4" customWidth="1"/>
    <col min="37" max="37" width="4.5703125" customWidth="1"/>
    <col min="38" max="38" width="3.7109375" customWidth="1"/>
    <col min="39" max="39" width="3.85546875" customWidth="1"/>
    <col min="40" max="40" width="4.28515625" customWidth="1"/>
    <col min="41" max="41" width="4.5703125" customWidth="1"/>
    <col min="42" max="42" width="4.28515625" customWidth="1"/>
    <col min="43" max="43" width="3.42578125" customWidth="1"/>
    <col min="44" max="44" width="4" bestFit="1" customWidth="1"/>
    <col min="45" max="45" width="4.28515625" customWidth="1"/>
    <col min="46" max="46" width="4.140625" customWidth="1"/>
    <col min="47" max="48" width="4" customWidth="1"/>
    <col min="49" max="49" width="3.140625" customWidth="1"/>
    <col min="50" max="50" width="3.28515625" customWidth="1"/>
    <col min="51" max="51" width="5.140625" customWidth="1"/>
    <col min="52" max="52" width="3.85546875" customWidth="1"/>
    <col min="53" max="53" width="5.5703125" customWidth="1"/>
    <col min="54" max="54" width="6.5703125" customWidth="1"/>
    <col min="55" max="55" width="5.28515625" hidden="1" customWidth="1"/>
    <col min="56" max="56" width="5.14062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6"/>
      <c r="J3" s="257" t="s">
        <v>5</v>
      </c>
      <c r="K3" s="258"/>
      <c r="L3" s="258"/>
      <c r="M3" s="258"/>
      <c r="N3" s="256"/>
      <c r="O3" s="257" t="s">
        <v>6</v>
      </c>
      <c r="P3" s="258"/>
      <c r="Q3" s="258"/>
      <c r="R3" s="258"/>
      <c r="S3" s="256"/>
      <c r="T3" s="257" t="s">
        <v>68</v>
      </c>
      <c r="U3" s="258"/>
      <c r="V3" s="258"/>
      <c r="W3" s="258"/>
      <c r="X3" s="256"/>
      <c r="Y3" s="257" t="s">
        <v>69</v>
      </c>
      <c r="Z3" s="258"/>
      <c r="AA3" s="258"/>
      <c r="AB3" s="258"/>
      <c r="AC3" s="256"/>
      <c r="AD3" s="257" t="s">
        <v>70</v>
      </c>
      <c r="AE3" s="258"/>
      <c r="AF3" s="258"/>
      <c r="AG3" s="258"/>
      <c r="AH3" s="256"/>
      <c r="AI3" s="257" t="s">
        <v>71</v>
      </c>
      <c r="AJ3" s="258"/>
      <c r="AK3" s="258"/>
      <c r="AL3" s="258"/>
      <c r="AM3" s="256"/>
      <c r="AN3" s="257" t="s">
        <v>7</v>
      </c>
      <c r="AO3" s="258"/>
      <c r="AP3" s="258"/>
      <c r="AQ3" s="258"/>
      <c r="AR3" s="258"/>
      <c r="AS3" s="256"/>
      <c r="AT3" s="257" t="s">
        <v>8</v>
      </c>
      <c r="AU3" s="258"/>
      <c r="AV3" s="258"/>
      <c r="AW3" s="258"/>
      <c r="AX3" s="258"/>
      <c r="AY3" s="258"/>
      <c r="AZ3" s="256"/>
      <c r="BA3" s="259" t="s">
        <v>72</v>
      </c>
      <c r="BB3" s="260"/>
      <c r="BC3" s="259" t="s">
        <v>73</v>
      </c>
      <c r="BD3" s="260"/>
      <c r="BE3" s="251" t="s">
        <v>9</v>
      </c>
      <c r="BF3" s="250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50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4" t="s">
        <v>13</v>
      </c>
      <c r="AQ4" s="34" t="s">
        <v>74</v>
      </c>
      <c r="AR4" s="34" t="s">
        <v>76</v>
      </c>
      <c r="AS4" s="34" t="s">
        <v>77</v>
      </c>
      <c r="AT4" s="33" t="s">
        <v>11</v>
      </c>
      <c r="AU4" s="34" t="s">
        <v>12</v>
      </c>
      <c r="AV4" s="34" t="s">
        <v>13</v>
      </c>
      <c r="AW4" s="34" t="s">
        <v>74</v>
      </c>
      <c r="AX4" s="34" t="s">
        <v>76</v>
      </c>
      <c r="AY4" s="34" t="s">
        <v>78</v>
      </c>
      <c r="AZ4" s="34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5.75" customHeight="1" x14ac:dyDescent="0.2">
      <c r="A5" s="38" t="s">
        <v>51</v>
      </c>
      <c r="B5" s="39">
        <v>16000</v>
      </c>
      <c r="C5" s="165" t="s">
        <v>186</v>
      </c>
      <c r="D5" s="41"/>
      <c r="E5" s="42">
        <v>0.64611094331797658</v>
      </c>
      <c r="F5" s="43">
        <v>0.59720324081982989</v>
      </c>
      <c r="G5" s="43">
        <v>0.5972057291666667</v>
      </c>
      <c r="H5" s="166">
        <v>6.0671475000000008</v>
      </c>
      <c r="I5" s="167">
        <v>229.327</v>
      </c>
      <c r="J5" s="45">
        <v>0.52670315635378651</v>
      </c>
      <c r="K5" s="46">
        <v>0.44074739583333339</v>
      </c>
      <c r="L5" s="43">
        <v>0.44074739583333339</v>
      </c>
      <c r="M5" s="166">
        <v>6.8470624999999998</v>
      </c>
      <c r="N5" s="167">
        <v>169.24700000000001</v>
      </c>
      <c r="O5" s="45">
        <v>0.60273791347359285</v>
      </c>
      <c r="P5" s="46">
        <v>0.51483900067083055</v>
      </c>
      <c r="Q5" s="43">
        <v>0.5148411458333334</v>
      </c>
      <c r="R5" s="166">
        <v>5.0688974999999985</v>
      </c>
      <c r="S5" s="167">
        <v>197.69900000000001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166"/>
      <c r="AL5" s="166"/>
      <c r="AM5" s="167"/>
      <c r="AN5" s="110">
        <v>0.59373844930759567</v>
      </c>
      <c r="AO5" s="111">
        <v>0.51759665250929854</v>
      </c>
      <c r="AP5" s="111">
        <v>0.51759809027777781</v>
      </c>
      <c r="AQ5" s="226">
        <v>17.983107500000003</v>
      </c>
      <c r="AR5" s="232">
        <v>0.59627300000000005</v>
      </c>
      <c r="AS5" s="171">
        <v>62.766800000000003</v>
      </c>
      <c r="AT5" s="110">
        <v>0.59373844930759567</v>
      </c>
      <c r="AU5" s="111">
        <v>0.51759665250929854</v>
      </c>
      <c r="AV5" s="112">
        <v>0.51759809027777781</v>
      </c>
      <c r="AW5" s="243">
        <v>17.983107500000003</v>
      </c>
      <c r="AX5" s="232">
        <v>0.59627300000000005</v>
      </c>
      <c r="AY5" s="170">
        <v>199</v>
      </c>
      <c r="AZ5" s="170">
        <v>62.766800000000003</v>
      </c>
      <c r="BA5" s="172" t="s">
        <v>184</v>
      </c>
      <c r="BB5" s="173" t="s">
        <v>94</v>
      </c>
      <c r="BC5" s="173" t="s">
        <v>187</v>
      </c>
      <c r="BD5" s="174" t="s">
        <v>182</v>
      </c>
      <c r="BE5" s="107">
        <v>0.85</v>
      </c>
      <c r="BF5" s="55">
        <v>0.66907760420290863</v>
      </c>
      <c r="BG5" s="56">
        <f t="shared" ref="BG5:BG8" si="0">AV5</f>
        <v>0.51759809027777781</v>
      </c>
      <c r="BH5" s="57">
        <f t="shared" ref="BH5:BH8" si="1">AV5*(1/AT5-1)</f>
        <v>0.3541630208333334</v>
      </c>
      <c r="BI5" s="57">
        <f t="shared" ref="BI5:BI8" si="2">AV5*(1/AU5-1/AT5)</f>
        <v>0.1282416666666667</v>
      </c>
      <c r="BJ5" s="57">
        <f t="shared" ref="BJ5:BJ8" si="3">AV5*(1/AV5-1/AU5)</f>
        <v>-2.7777777778786028E-6</v>
      </c>
      <c r="BK5" s="57"/>
      <c r="BL5" s="57"/>
      <c r="BM5" s="158"/>
    </row>
    <row r="6" spans="1:249" s="160" customFormat="1" ht="15" customHeight="1" x14ac:dyDescent="0.2">
      <c r="A6" s="59" t="s">
        <v>53</v>
      </c>
      <c r="B6" s="60" t="s">
        <v>188</v>
      </c>
      <c r="C6" s="176">
        <v>2013</v>
      </c>
      <c r="D6" s="41"/>
      <c r="E6" s="62">
        <v>0.76950843341865205</v>
      </c>
      <c r="F6" s="63">
        <v>0.61881170929807827</v>
      </c>
      <c r="G6" s="63">
        <v>0.20627314814814815</v>
      </c>
      <c r="H6" s="168">
        <v>1.8495294444444434</v>
      </c>
      <c r="I6" s="177">
        <v>8.9109999999999996</v>
      </c>
      <c r="J6" s="42" t="s">
        <v>29</v>
      </c>
      <c r="K6" s="43" t="s">
        <v>29</v>
      </c>
      <c r="L6" s="43">
        <v>0</v>
      </c>
      <c r="M6" s="166">
        <v>0</v>
      </c>
      <c r="N6" s="177">
        <v>0</v>
      </c>
      <c r="O6" s="62">
        <v>0.82346462027873335</v>
      </c>
      <c r="P6" s="63">
        <v>0.63131944444444443</v>
      </c>
      <c r="Q6" s="63">
        <v>0.2104398148148148</v>
      </c>
      <c r="R6" s="168">
        <v>1.7494444444444444</v>
      </c>
      <c r="S6" s="177">
        <v>9.0909999999999993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166"/>
      <c r="AL6" s="166"/>
      <c r="AM6" s="177"/>
      <c r="AN6" s="68">
        <v>0.79584227451209233</v>
      </c>
      <c r="AO6" s="69">
        <v>0.62506553778483331</v>
      </c>
      <c r="AP6" s="69">
        <v>0.13890432098765432</v>
      </c>
      <c r="AQ6" s="169">
        <v>3.5989738888888887</v>
      </c>
      <c r="AR6" s="232">
        <v>1.8002000000000001E-2</v>
      </c>
      <c r="AS6" s="179">
        <v>12.566700000000001</v>
      </c>
      <c r="AT6" s="68">
        <v>0.79584227451209233</v>
      </c>
      <c r="AU6" s="69">
        <v>0.62506553778483331</v>
      </c>
      <c r="AV6" s="70">
        <v>0.13890432098765432</v>
      </c>
      <c r="AW6" s="169">
        <v>3.5989738888888887</v>
      </c>
      <c r="AX6" s="232">
        <v>1.8002000000000001E-2</v>
      </c>
      <c r="AY6" s="178">
        <v>9</v>
      </c>
      <c r="AZ6" s="178">
        <v>12.566700000000001</v>
      </c>
      <c r="BA6" s="180" t="s">
        <v>189</v>
      </c>
      <c r="BB6" s="181" t="s">
        <v>190</v>
      </c>
      <c r="BC6" s="181" t="s">
        <v>191</v>
      </c>
      <c r="BD6" s="182" t="s">
        <v>155</v>
      </c>
      <c r="BE6" s="71">
        <v>0.85</v>
      </c>
      <c r="BF6" s="72">
        <v>0.70475132275132257</v>
      </c>
      <c r="BG6" s="37">
        <f t="shared" si="0"/>
        <v>0.13890432098765432</v>
      </c>
      <c r="BH6" s="37">
        <f t="shared" si="1"/>
        <v>3.5633179012345674E-2</v>
      </c>
      <c r="BI6" s="37">
        <f t="shared" si="2"/>
        <v>4.768611111111111E-2</v>
      </c>
      <c r="BJ6" s="37">
        <f t="shared" si="3"/>
        <v>0.777776388888889</v>
      </c>
      <c r="BK6" s="37"/>
      <c r="BL6" s="37"/>
      <c r="BM6" s="158"/>
    </row>
    <row r="7" spans="1:249" ht="15.75" thickBot="1" x14ac:dyDescent="0.3">
      <c r="A7" s="59" t="s">
        <v>56</v>
      </c>
      <c r="B7" s="60" t="s">
        <v>192</v>
      </c>
      <c r="C7" s="176" t="s">
        <v>140</v>
      </c>
      <c r="D7" s="41"/>
      <c r="E7" s="79" t="s">
        <v>29</v>
      </c>
      <c r="F7" s="80" t="s">
        <v>29</v>
      </c>
      <c r="G7" s="80">
        <v>0</v>
      </c>
      <c r="H7" s="202">
        <v>0</v>
      </c>
      <c r="I7" s="203">
        <v>0</v>
      </c>
      <c r="J7" s="79" t="s">
        <v>29</v>
      </c>
      <c r="K7" s="80" t="s">
        <v>29</v>
      </c>
      <c r="L7" s="80">
        <v>0</v>
      </c>
      <c r="M7" s="202">
        <v>0</v>
      </c>
      <c r="N7" s="203">
        <v>0</v>
      </c>
      <c r="O7" s="79" t="s">
        <v>29</v>
      </c>
      <c r="P7" s="80" t="s">
        <v>29</v>
      </c>
      <c r="Q7" s="80">
        <v>0</v>
      </c>
      <c r="R7" s="202">
        <v>0</v>
      </c>
      <c r="S7" s="203">
        <v>0</v>
      </c>
      <c r="T7" s="79"/>
      <c r="U7" s="80"/>
      <c r="V7" s="80"/>
      <c r="W7" s="202"/>
      <c r="X7" s="203"/>
      <c r="Y7" s="79"/>
      <c r="Z7" s="80"/>
      <c r="AA7" s="80"/>
      <c r="AB7" s="202"/>
      <c r="AC7" s="203"/>
      <c r="AD7" s="79"/>
      <c r="AE7" s="80"/>
      <c r="AF7" s="80"/>
      <c r="AG7" s="202"/>
      <c r="AH7" s="203"/>
      <c r="AI7" s="79"/>
      <c r="AJ7" s="80"/>
      <c r="AK7" s="202"/>
      <c r="AL7" s="202"/>
      <c r="AM7" s="203"/>
      <c r="AN7" s="81" t="s">
        <v>29</v>
      </c>
      <c r="AO7" s="82" t="s">
        <v>29</v>
      </c>
      <c r="AP7" s="82">
        <v>0</v>
      </c>
      <c r="AQ7" s="204">
        <v>0</v>
      </c>
      <c r="AR7" s="205">
        <v>0</v>
      </c>
      <c r="AS7" s="205">
        <v>0</v>
      </c>
      <c r="AT7" s="81" t="s">
        <v>29</v>
      </c>
      <c r="AU7" s="82" t="s">
        <v>29</v>
      </c>
      <c r="AV7" s="84">
        <v>0</v>
      </c>
      <c r="AW7" s="204">
        <v>0</v>
      </c>
      <c r="AX7" s="205">
        <v>0</v>
      </c>
      <c r="AY7" s="206">
        <v>0</v>
      </c>
      <c r="AZ7" s="206">
        <v>0</v>
      </c>
      <c r="BA7" s="190" t="s">
        <v>29</v>
      </c>
      <c r="BB7" s="191" t="s">
        <v>29</v>
      </c>
      <c r="BC7" s="191" t="s">
        <v>29</v>
      </c>
      <c r="BD7" s="192" t="s">
        <v>29</v>
      </c>
      <c r="BE7" s="85">
        <v>0.45</v>
      </c>
      <c r="BF7" s="86">
        <v>0.35</v>
      </c>
      <c r="BG7" s="37">
        <f t="shared" si="0"/>
        <v>0</v>
      </c>
      <c r="BH7" s="37" t="e">
        <f t="shared" si="1"/>
        <v>#VALUE!</v>
      </c>
      <c r="BI7" s="37" t="e">
        <f t="shared" si="2"/>
        <v>#VALUE!</v>
      </c>
      <c r="BJ7" s="37" t="e">
        <f t="shared" si="3"/>
        <v>#DIV/0!</v>
      </c>
      <c r="BM7" s="158"/>
    </row>
    <row r="8" spans="1:249" ht="15.75" thickBot="1" x14ac:dyDescent="0.3">
      <c r="A8" s="207"/>
      <c r="B8" s="208" t="s">
        <v>30</v>
      </c>
      <c r="C8" s="209"/>
      <c r="D8" s="87"/>
      <c r="E8" s="91">
        <v>0.67385217968310773</v>
      </c>
      <c r="F8" s="92">
        <v>0.60260539170241301</v>
      </c>
      <c r="G8" s="92">
        <v>0.26782629243827161</v>
      </c>
      <c r="H8" s="211">
        <v>3.6499836111111108</v>
      </c>
      <c r="I8" s="234">
        <v>238.238</v>
      </c>
      <c r="J8" s="91">
        <v>0.52670315635378651</v>
      </c>
      <c r="K8" s="92">
        <v>0.44074739583333339</v>
      </c>
      <c r="L8" s="92">
        <v>0.14691579861111112</v>
      </c>
      <c r="M8" s="211">
        <v>4.1137291666666655</v>
      </c>
      <c r="N8" s="234">
        <v>169.24700000000001</v>
      </c>
      <c r="O8" s="91">
        <v>0.65356819090148288</v>
      </c>
      <c r="P8" s="92">
        <v>0.54395902061417167</v>
      </c>
      <c r="Q8" s="92">
        <v>0.24176032021604937</v>
      </c>
      <c r="R8" s="211">
        <v>3.0183286111111123</v>
      </c>
      <c r="S8" s="234">
        <v>206.79</v>
      </c>
      <c r="T8" s="91"/>
      <c r="U8" s="92"/>
      <c r="V8" s="92"/>
      <c r="W8" s="211"/>
      <c r="X8" s="234"/>
      <c r="Y8" s="91"/>
      <c r="Z8" s="92"/>
      <c r="AA8" s="92"/>
      <c r="AB8" s="211"/>
      <c r="AC8" s="234"/>
      <c r="AD8" s="91"/>
      <c r="AE8" s="92"/>
      <c r="AF8" s="92"/>
      <c r="AG8" s="211"/>
      <c r="AH8" s="234"/>
      <c r="AI8" s="91"/>
      <c r="AJ8" s="92"/>
      <c r="AK8" s="211"/>
      <c r="AL8" s="211"/>
      <c r="AM8" s="234"/>
      <c r="AN8" s="91">
        <v>0.62745224383721865</v>
      </c>
      <c r="AO8" s="92">
        <v>0.53713650534272162</v>
      </c>
      <c r="AP8" s="92">
        <v>0.21883413708847735</v>
      </c>
      <c r="AQ8" s="204">
        <v>10.782041388888899</v>
      </c>
      <c r="AR8" s="205">
        <v>0.61427500000000002</v>
      </c>
      <c r="AS8" s="238">
        <v>75.333500000000001</v>
      </c>
      <c r="AT8" s="91">
        <v>0.62745224383721865</v>
      </c>
      <c r="AU8" s="92">
        <v>0.53713650534272162</v>
      </c>
      <c r="AV8" s="109">
        <v>0.21883413708847735</v>
      </c>
      <c r="AW8" s="204">
        <v>10.782041388888899</v>
      </c>
      <c r="AX8" s="205">
        <v>0.61427500000000002</v>
      </c>
      <c r="AY8" s="206">
        <v>205</v>
      </c>
      <c r="AZ8" s="206">
        <v>75.333500000000001</v>
      </c>
      <c r="BA8" s="213" t="s">
        <v>184</v>
      </c>
      <c r="BB8" s="214" t="s">
        <v>101</v>
      </c>
      <c r="BC8" s="214" t="s">
        <v>187</v>
      </c>
      <c r="BD8" s="215" t="s">
        <v>182</v>
      </c>
      <c r="BE8" s="85">
        <f>+(BE5+BE6+BE7)/3</f>
        <v>0.71666666666666667</v>
      </c>
      <c r="BF8" s="85">
        <f>+(BF5+BF6+BF7)/3</f>
        <v>0.5746096423180771</v>
      </c>
      <c r="BG8" s="37">
        <f t="shared" si="0"/>
        <v>0.21883413708847735</v>
      </c>
      <c r="BH8" s="37">
        <f t="shared" si="1"/>
        <v>0.12993206661522633</v>
      </c>
      <c r="BI8" s="37">
        <f t="shared" si="2"/>
        <v>5.8642592592592642E-2</v>
      </c>
      <c r="BJ8" s="37">
        <f t="shared" si="3"/>
        <v>0.59259120370370366</v>
      </c>
      <c r="BM8" s="158"/>
    </row>
    <row r="9" spans="1:249" ht="12.75" customHeight="1" x14ac:dyDescent="0.25">
      <c r="A9" s="37"/>
      <c r="B9" s="37"/>
      <c r="C9" s="37"/>
      <c r="D9" s="3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M9" s="158"/>
    </row>
    <row r="10" spans="1:249" s="220" customFormat="1" ht="12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219" t="s">
        <v>119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</row>
    <row r="11" spans="1:249" s="220" customFormat="1" ht="13.5" customHeight="1" x14ac:dyDescent="0.25">
      <c r="A11" s="219"/>
      <c r="B11" s="158"/>
      <c r="C11" s="219" t="s">
        <v>120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219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219" t="s">
        <v>121</v>
      </c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</row>
    <row r="12" spans="1:249" s="220" customFormat="1" ht="18" customHeight="1" x14ac:dyDescent="0.25">
      <c r="A12" s="221" t="s">
        <v>193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1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1" t="s">
        <v>193</v>
      </c>
      <c r="AB12" s="221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</row>
    <row r="13" spans="1:249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</row>
    <row r="14" spans="1:24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221" t="s">
        <v>194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1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1" t="s">
        <v>194</v>
      </c>
      <c r="AB29" s="221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221" t="s">
        <v>195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1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1" t="s">
        <v>195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TRP-SABC</vt:lpstr>
      <vt:lpstr>YAOUNDE</vt:lpstr>
      <vt:lpstr>KOUMASSI</vt:lpstr>
      <vt:lpstr>NDOKOTI</vt:lpstr>
      <vt:lpstr>BAFOUSSAM</vt:lpstr>
      <vt:lpstr>GAROUA</vt:lpstr>
      <vt:lpstr>SEMC</vt:lpstr>
      <vt:lpstr>BAFOUSSAM!Zone_d_impression</vt:lpstr>
      <vt:lpstr>GAROUA!Zone_d_impression</vt:lpstr>
      <vt:lpstr>KOUMASSI!Zone_d_impression</vt:lpstr>
      <vt:lpstr>NDOKOTI!Zone_d_impression</vt:lpstr>
      <vt:lpstr>SEMC!Zone_d_impression</vt:lpstr>
      <vt:lpstr>'TRP-SABC'!Zone_d_impression</vt:lpstr>
      <vt:lpstr>YAOUNDE!Zone_d_impression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</dc:creator>
  <cp:lastModifiedBy>Billy R. Zafack</cp:lastModifiedBy>
  <dcterms:created xsi:type="dcterms:W3CDTF">2016-02-04T07:00:39Z</dcterms:created>
  <dcterms:modified xsi:type="dcterms:W3CDTF">2016-02-11T17:43:45Z</dcterms:modified>
</cp:coreProperties>
</file>