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pa\OneDrive\Desktop\"/>
    </mc:Choice>
  </mc:AlternateContent>
  <xr:revisionPtr revIDLastSave="0" documentId="13_ncr:1_{4817C6D6-0483-49C8-8DD2-4E9EDDFEA233}" xr6:coauthVersionLast="46" xr6:coauthVersionMax="46" xr10:uidLastSave="{00000000-0000-0000-0000-000000000000}"/>
  <bookViews>
    <workbookView xWindow="-108" yWindow="-108" windowWidth="23256" windowHeight="12576" activeTab="1" xr2:uid="{77750D3F-8116-4211-9419-D7E498CE86E3}"/>
  </bookViews>
  <sheets>
    <sheet name="Raw data" sheetId="1" r:id="rId1"/>
    <sheet name="Statistics" sheetId="3" r:id="rId2"/>
    <sheet name="DFS - States" sheetId="10" r:id="rId3"/>
    <sheet name="DFS - Memory" sheetId="14" r:id="rId4"/>
    <sheet name="DFS - Depth" sheetId="19" r:id="rId5"/>
    <sheet name="BFS - States" sheetId="11" r:id="rId6"/>
    <sheet name="BFS - Memory" sheetId="15" r:id="rId7"/>
    <sheet name="BFS - Depth" sheetId="20" r:id="rId8"/>
    <sheet name="BestFS - States" sheetId="12" r:id="rId9"/>
    <sheet name="BestFS - Memory" sheetId="17" r:id="rId10"/>
    <sheet name="BestFS - Depth" sheetId="21" r:id="rId11"/>
    <sheet name="AStar - States" sheetId="13" r:id="rId12"/>
    <sheet name="AStar - Memory" sheetId="18" r:id="rId13"/>
    <sheet name="AStar - Depth" sheetId="2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E12" i="3" l="1"/>
  <c r="D12" i="3"/>
  <c r="C12" i="3"/>
  <c r="B12" i="3"/>
  <c r="E10" i="3"/>
  <c r="D10" i="3"/>
  <c r="C10" i="3"/>
  <c r="B10" i="3"/>
  <c r="E11" i="3"/>
  <c r="D11" i="3"/>
  <c r="C11" i="3"/>
  <c r="B11" i="3"/>
  <c r="E8" i="3"/>
  <c r="D8" i="3"/>
  <c r="C8" i="3"/>
  <c r="B8" i="3"/>
  <c r="E6" i="3"/>
  <c r="D6" i="3"/>
  <c r="C6" i="3"/>
  <c r="B6" i="3"/>
  <c r="B7" i="3"/>
  <c r="E7" i="3"/>
  <c r="D7" i="3"/>
  <c r="C7" i="3"/>
  <c r="E4" i="3"/>
  <c r="E2" i="3"/>
  <c r="D4" i="3"/>
  <c r="D2" i="3"/>
  <c r="C4" i="3"/>
  <c r="C2" i="3"/>
  <c r="B4" i="3"/>
  <c r="B2" i="3"/>
  <c r="E3" i="3"/>
  <c r="D3" i="3"/>
  <c r="C3" i="3"/>
  <c r="B3" i="3"/>
  <c r="H11" i="3" l="1"/>
  <c r="H23" i="3"/>
  <c r="H35" i="3"/>
  <c r="H47" i="3"/>
  <c r="H59" i="3"/>
  <c r="H71" i="3"/>
  <c r="H83" i="3"/>
  <c r="H95" i="3"/>
  <c r="H13" i="3"/>
  <c r="H26" i="3"/>
  <c r="H39" i="3"/>
  <c r="H52" i="3"/>
  <c r="H65" i="3"/>
  <c r="H78" i="3"/>
  <c r="H91" i="3"/>
  <c r="H14" i="3"/>
  <c r="H27" i="3"/>
  <c r="H40" i="3"/>
  <c r="H53" i="3"/>
  <c r="H66" i="3"/>
  <c r="H79" i="3"/>
  <c r="H92" i="3"/>
  <c r="H1" i="3"/>
  <c r="H2" i="3"/>
  <c r="H15" i="3"/>
  <c r="H28" i="3"/>
  <c r="H41" i="3"/>
  <c r="H54" i="3"/>
  <c r="H67" i="3"/>
  <c r="H80" i="3"/>
  <c r="H93" i="3"/>
  <c r="H7" i="3"/>
  <c r="H20" i="3"/>
  <c r="H33" i="3"/>
  <c r="H46" i="3"/>
  <c r="H60" i="3"/>
  <c r="H73" i="3"/>
  <c r="H86" i="3"/>
  <c r="H99" i="3"/>
  <c r="H8" i="3"/>
  <c r="H29" i="3"/>
  <c r="H48" i="3"/>
  <c r="H68" i="3"/>
  <c r="H87" i="3"/>
  <c r="H9" i="3"/>
  <c r="H30" i="3"/>
  <c r="H49" i="3"/>
  <c r="H69" i="3"/>
  <c r="H88" i="3"/>
  <c r="H10" i="3"/>
  <c r="H31" i="3"/>
  <c r="H50" i="3"/>
  <c r="H70" i="3"/>
  <c r="H89" i="3"/>
  <c r="H12" i="3"/>
  <c r="H32" i="3"/>
  <c r="H51" i="3"/>
  <c r="H72" i="3"/>
  <c r="H90" i="3"/>
  <c r="H16" i="3"/>
  <c r="H34" i="3"/>
  <c r="H55" i="3"/>
  <c r="H74" i="3"/>
  <c r="H94" i="3"/>
  <c r="H22" i="3"/>
  <c r="H62" i="3"/>
  <c r="H24" i="3"/>
  <c r="H63" i="3"/>
  <c r="H25" i="3"/>
  <c r="H64" i="3"/>
  <c r="H17" i="3"/>
  <c r="H36" i="3"/>
  <c r="H56" i="3"/>
  <c r="H75" i="3"/>
  <c r="H96" i="3"/>
  <c r="H18" i="3"/>
  <c r="H37" i="3"/>
  <c r="H57" i="3"/>
  <c r="H76" i="3"/>
  <c r="H97" i="3"/>
  <c r="H19" i="3"/>
  <c r="H38" i="3"/>
  <c r="H58" i="3"/>
  <c r="H77" i="3"/>
  <c r="H98" i="3"/>
  <c r="H3" i="3"/>
  <c r="H21" i="3"/>
  <c r="H42" i="3"/>
  <c r="H61" i="3"/>
  <c r="H81" i="3"/>
  <c r="H100" i="3"/>
  <c r="H4" i="3"/>
  <c r="H43" i="3"/>
  <c r="H82" i="3"/>
  <c r="H5" i="3"/>
  <c r="H44" i="3"/>
  <c r="H84" i="3"/>
  <c r="H6" i="3"/>
  <c r="H45" i="3"/>
  <c r="H85" i="3"/>
  <c r="M6" i="3"/>
  <c r="M18" i="3"/>
  <c r="M30" i="3"/>
  <c r="M42" i="3"/>
  <c r="M54" i="3"/>
  <c r="M66" i="3"/>
  <c r="M78" i="3"/>
  <c r="M90" i="3"/>
  <c r="M19" i="3"/>
  <c r="M32" i="3"/>
  <c r="M58" i="3"/>
  <c r="M84" i="3"/>
  <c r="M7" i="3"/>
  <c r="M20" i="3"/>
  <c r="M33" i="3"/>
  <c r="M46" i="3"/>
  <c r="M59" i="3"/>
  <c r="M72" i="3"/>
  <c r="M85" i="3"/>
  <c r="M98" i="3"/>
  <c r="M8" i="3"/>
  <c r="M21" i="3"/>
  <c r="M34" i="3"/>
  <c r="M47" i="3"/>
  <c r="M60" i="3"/>
  <c r="M73" i="3"/>
  <c r="M86" i="3"/>
  <c r="M99" i="3"/>
  <c r="M9" i="3"/>
  <c r="M22" i="3"/>
  <c r="M35" i="3"/>
  <c r="M48" i="3"/>
  <c r="M61" i="3"/>
  <c r="M74" i="3"/>
  <c r="M87" i="3"/>
  <c r="M100" i="3"/>
  <c r="M10" i="3"/>
  <c r="M23" i="3"/>
  <c r="M36" i="3"/>
  <c r="M49" i="3"/>
  <c r="M62" i="3"/>
  <c r="M75" i="3"/>
  <c r="M88" i="3"/>
  <c r="M11" i="3"/>
  <c r="M24" i="3"/>
  <c r="M37" i="3"/>
  <c r="M50" i="3"/>
  <c r="M63" i="3"/>
  <c r="M76" i="3"/>
  <c r="M89" i="3"/>
  <c r="M12" i="3"/>
  <c r="M25" i="3"/>
  <c r="M38" i="3"/>
  <c r="M51" i="3"/>
  <c r="M64" i="3"/>
  <c r="M77" i="3"/>
  <c r="M91" i="3"/>
  <c r="M26" i="3"/>
  <c r="M52" i="3"/>
  <c r="M79" i="3"/>
  <c r="M13" i="3"/>
  <c r="M39" i="3"/>
  <c r="M65" i="3"/>
  <c r="M92" i="3"/>
  <c r="M14" i="3"/>
  <c r="M27" i="3"/>
  <c r="M40" i="3"/>
  <c r="M53" i="3"/>
  <c r="M67" i="3"/>
  <c r="M80" i="3"/>
  <c r="M93" i="3"/>
  <c r="M1" i="3"/>
  <c r="M2" i="3"/>
  <c r="M15" i="3"/>
  <c r="M28" i="3"/>
  <c r="M41" i="3"/>
  <c r="M55" i="3"/>
  <c r="M68" i="3"/>
  <c r="M81" i="3"/>
  <c r="M94" i="3"/>
  <c r="M3" i="3"/>
  <c r="M16" i="3"/>
  <c r="M29" i="3"/>
  <c r="M43" i="3"/>
  <c r="M56" i="3"/>
  <c r="M4" i="3"/>
  <c r="M17" i="3"/>
  <c r="M31" i="3"/>
  <c r="M44" i="3"/>
  <c r="M57" i="3"/>
  <c r="M70" i="3"/>
  <c r="M83" i="3"/>
  <c r="M96" i="3"/>
  <c r="M5" i="3"/>
  <c r="M45" i="3"/>
  <c r="M71" i="3"/>
  <c r="M97" i="3"/>
  <c r="M69" i="3"/>
  <c r="M82" i="3"/>
  <c r="M95" i="3"/>
  <c r="R3" i="3"/>
  <c r="R15" i="3"/>
  <c r="R4" i="3"/>
  <c r="R16" i="3"/>
  <c r="R6" i="3"/>
  <c r="R18" i="3"/>
  <c r="R13" i="3"/>
  <c r="R14" i="3"/>
  <c r="R17" i="3"/>
  <c r="R19" i="3"/>
  <c r="R2" i="3"/>
  <c r="R20" i="3"/>
  <c r="R5" i="3"/>
  <c r="R21" i="3"/>
  <c r="R7" i="3"/>
  <c r="R22" i="3"/>
  <c r="R8" i="3"/>
  <c r="R23" i="3"/>
  <c r="R9" i="3"/>
  <c r="R1" i="3"/>
  <c r="R10" i="3"/>
  <c r="R11" i="3"/>
  <c r="R12" i="3"/>
  <c r="N9" i="3"/>
  <c r="N21" i="3"/>
  <c r="N33" i="3"/>
  <c r="N45" i="3"/>
  <c r="N57" i="3"/>
  <c r="N69" i="3"/>
  <c r="N81" i="3"/>
  <c r="N93" i="3"/>
  <c r="N26" i="3"/>
  <c r="N52" i="3"/>
  <c r="N78" i="3"/>
  <c r="N91" i="3"/>
  <c r="N14" i="3"/>
  <c r="N27" i="3"/>
  <c r="N40" i="3"/>
  <c r="N53" i="3"/>
  <c r="N66" i="3"/>
  <c r="N79" i="3"/>
  <c r="N92" i="3"/>
  <c r="N2" i="3"/>
  <c r="N15" i="3"/>
  <c r="N28" i="3"/>
  <c r="N41" i="3"/>
  <c r="N54" i="3"/>
  <c r="N67" i="3"/>
  <c r="N80" i="3"/>
  <c r="N94" i="3"/>
  <c r="N3" i="3"/>
  <c r="N16" i="3"/>
  <c r="N29" i="3"/>
  <c r="N42" i="3"/>
  <c r="N55" i="3"/>
  <c r="N68" i="3"/>
  <c r="N82" i="3"/>
  <c r="N95" i="3"/>
  <c r="N4" i="3"/>
  <c r="N17" i="3"/>
  <c r="N30" i="3"/>
  <c r="N43" i="3"/>
  <c r="N56" i="3"/>
  <c r="N70" i="3"/>
  <c r="N83" i="3"/>
  <c r="N96" i="3"/>
  <c r="N5" i="3"/>
  <c r="N18" i="3"/>
  <c r="N31" i="3"/>
  <c r="N44" i="3"/>
  <c r="N58" i="3"/>
  <c r="N71" i="3"/>
  <c r="N84" i="3"/>
  <c r="N97" i="3"/>
  <c r="N1" i="3"/>
  <c r="N6" i="3"/>
  <c r="N19" i="3"/>
  <c r="N32" i="3"/>
  <c r="N46" i="3"/>
  <c r="N59" i="3"/>
  <c r="N72" i="3"/>
  <c r="N85" i="3"/>
  <c r="N98" i="3"/>
  <c r="N20" i="3"/>
  <c r="N47" i="3"/>
  <c r="N73" i="3"/>
  <c r="N99" i="3"/>
  <c r="N7" i="3"/>
  <c r="N34" i="3"/>
  <c r="N60" i="3"/>
  <c r="N86" i="3"/>
  <c r="N8" i="3"/>
  <c r="N22" i="3"/>
  <c r="N35" i="3"/>
  <c r="N48" i="3"/>
  <c r="N61" i="3"/>
  <c r="N74" i="3"/>
  <c r="N87" i="3"/>
  <c r="N100" i="3"/>
  <c r="N10" i="3"/>
  <c r="N23" i="3"/>
  <c r="N36" i="3"/>
  <c r="N49" i="3"/>
  <c r="N62" i="3"/>
  <c r="N75" i="3"/>
  <c r="N88" i="3"/>
  <c r="N11" i="3"/>
  <c r="N24" i="3"/>
  <c r="N37" i="3"/>
  <c r="N50" i="3"/>
  <c r="N63" i="3"/>
  <c r="N76" i="3"/>
  <c r="N89" i="3"/>
  <c r="N12" i="3"/>
  <c r="N25" i="3"/>
  <c r="N38" i="3"/>
  <c r="N51" i="3"/>
  <c r="N64" i="3"/>
  <c r="N77" i="3"/>
  <c r="N90" i="3"/>
  <c r="N13" i="3"/>
  <c r="N39" i="3"/>
  <c r="N65" i="3"/>
  <c r="S12" i="3"/>
  <c r="S1" i="3"/>
  <c r="S13" i="3"/>
  <c r="S3" i="3"/>
  <c r="S15" i="3"/>
  <c r="S11" i="3"/>
  <c r="S14" i="3"/>
  <c r="S16" i="3"/>
  <c r="S17" i="3"/>
  <c r="S2" i="3"/>
  <c r="S18" i="3"/>
  <c r="S4" i="3"/>
  <c r="S19" i="3"/>
  <c r="S5" i="3"/>
  <c r="S20" i="3"/>
  <c r="S6" i="3"/>
  <c r="S21" i="3"/>
  <c r="S7" i="3"/>
  <c r="S22" i="3"/>
  <c r="S8" i="3"/>
  <c r="S23" i="3"/>
  <c r="S9" i="3"/>
  <c r="S10" i="3"/>
  <c r="I5" i="3"/>
  <c r="I17" i="3"/>
  <c r="I29" i="3"/>
  <c r="I41" i="3"/>
  <c r="I53" i="3"/>
  <c r="I65" i="3"/>
  <c r="I77" i="3"/>
  <c r="I89" i="3"/>
  <c r="I19" i="3"/>
  <c r="I45" i="3"/>
  <c r="I10" i="3"/>
  <c r="I23" i="3"/>
  <c r="I36" i="3"/>
  <c r="I49" i="3"/>
  <c r="I62" i="3"/>
  <c r="I75" i="3"/>
  <c r="I88" i="3"/>
  <c r="I26" i="3"/>
  <c r="I11" i="3"/>
  <c r="I24" i="3"/>
  <c r="I37" i="3"/>
  <c r="I50" i="3"/>
  <c r="I63" i="3"/>
  <c r="I76" i="3"/>
  <c r="I90" i="3"/>
  <c r="I1" i="3"/>
  <c r="I12" i="3"/>
  <c r="I25" i="3"/>
  <c r="I38" i="3"/>
  <c r="I51" i="3"/>
  <c r="I64" i="3"/>
  <c r="I78" i="3"/>
  <c r="I91" i="3"/>
  <c r="I39" i="3"/>
  <c r="I66" i="3"/>
  <c r="I13" i="3"/>
  <c r="I52" i="3"/>
  <c r="I4" i="3"/>
  <c r="I18" i="3"/>
  <c r="I31" i="3"/>
  <c r="I44" i="3"/>
  <c r="I57" i="3"/>
  <c r="I70" i="3"/>
  <c r="I83" i="3"/>
  <c r="I96" i="3"/>
  <c r="I6" i="3"/>
  <c r="I32" i="3"/>
  <c r="I58" i="3"/>
  <c r="I20" i="3"/>
  <c r="I46" i="3"/>
  <c r="I71" i="3"/>
  <c r="I92" i="3"/>
  <c r="I21" i="3"/>
  <c r="I47" i="3"/>
  <c r="I72" i="3"/>
  <c r="I93" i="3"/>
  <c r="I22" i="3"/>
  <c r="I48" i="3"/>
  <c r="I73" i="3"/>
  <c r="I94" i="3"/>
  <c r="I27" i="3"/>
  <c r="I54" i="3"/>
  <c r="I74" i="3"/>
  <c r="I95" i="3"/>
  <c r="I2" i="3"/>
  <c r="I28" i="3"/>
  <c r="I55" i="3"/>
  <c r="I79" i="3"/>
  <c r="I97" i="3"/>
  <c r="I40" i="3"/>
  <c r="I85" i="3"/>
  <c r="I42" i="3"/>
  <c r="I86" i="3"/>
  <c r="I43" i="3"/>
  <c r="I87" i="3"/>
  <c r="I3" i="3"/>
  <c r="I30" i="3"/>
  <c r="I56" i="3"/>
  <c r="I80" i="3"/>
  <c r="I98" i="3"/>
  <c r="I7" i="3"/>
  <c r="I33" i="3"/>
  <c r="I59" i="3"/>
  <c r="I81" i="3"/>
  <c r="I99" i="3"/>
  <c r="I8" i="3"/>
  <c r="I34" i="3"/>
  <c r="I60" i="3"/>
  <c r="I82" i="3"/>
  <c r="I100" i="3"/>
  <c r="I9" i="3"/>
  <c r="I35" i="3"/>
  <c r="I61" i="3"/>
  <c r="I84" i="3"/>
  <c r="I14" i="3"/>
  <c r="I67" i="3"/>
  <c r="I15" i="3"/>
  <c r="I68" i="3"/>
  <c r="I16" i="3"/>
  <c r="I69" i="3"/>
  <c r="O12" i="3"/>
  <c r="O24" i="3"/>
  <c r="O36" i="3"/>
  <c r="O48" i="3"/>
  <c r="O60" i="3"/>
  <c r="O72" i="3"/>
  <c r="O84" i="3"/>
  <c r="O96" i="3"/>
  <c r="O1" i="3"/>
  <c r="O3" i="3"/>
  <c r="O15" i="3"/>
  <c r="O27" i="3"/>
  <c r="O39" i="3"/>
  <c r="O51" i="3"/>
  <c r="O63" i="3"/>
  <c r="O75" i="3"/>
  <c r="O87" i="3"/>
  <c r="O28" i="3"/>
  <c r="O42" i="3"/>
  <c r="O56" i="3"/>
  <c r="O85" i="3"/>
  <c r="O99" i="3"/>
  <c r="O14" i="3"/>
  <c r="O29" i="3"/>
  <c r="O43" i="3"/>
  <c r="O57" i="3"/>
  <c r="O71" i="3"/>
  <c r="O86" i="3"/>
  <c r="O100" i="3"/>
  <c r="O16" i="3"/>
  <c r="O30" i="3"/>
  <c r="O44" i="3"/>
  <c r="O58" i="3"/>
  <c r="O73" i="3"/>
  <c r="O88" i="3"/>
  <c r="O2" i="3"/>
  <c r="O17" i="3"/>
  <c r="O31" i="3"/>
  <c r="O45" i="3"/>
  <c r="O59" i="3"/>
  <c r="O74" i="3"/>
  <c r="O89" i="3"/>
  <c r="O4" i="3"/>
  <c r="O18" i="3"/>
  <c r="O32" i="3"/>
  <c r="O46" i="3"/>
  <c r="O61" i="3"/>
  <c r="O76" i="3"/>
  <c r="O90" i="3"/>
  <c r="O5" i="3"/>
  <c r="O19" i="3"/>
  <c r="O33" i="3"/>
  <c r="O47" i="3"/>
  <c r="O62" i="3"/>
  <c r="O77" i="3"/>
  <c r="O91" i="3"/>
  <c r="O6" i="3"/>
  <c r="O20" i="3"/>
  <c r="O34" i="3"/>
  <c r="O49" i="3"/>
  <c r="O64" i="3"/>
  <c r="O78" i="3"/>
  <c r="O92" i="3"/>
  <c r="O21" i="3"/>
  <c r="O65" i="3"/>
  <c r="O93" i="3"/>
  <c r="O7" i="3"/>
  <c r="O35" i="3"/>
  <c r="O50" i="3"/>
  <c r="O79" i="3"/>
  <c r="O8" i="3"/>
  <c r="O22" i="3"/>
  <c r="O37" i="3"/>
  <c r="O52" i="3"/>
  <c r="O66" i="3"/>
  <c r="O80" i="3"/>
  <c r="O94" i="3"/>
  <c r="O9" i="3"/>
  <c r="O23" i="3"/>
  <c r="O38" i="3"/>
  <c r="O53" i="3"/>
  <c r="O67" i="3"/>
  <c r="O81" i="3"/>
  <c r="O95" i="3"/>
  <c r="O10" i="3"/>
  <c r="O25" i="3"/>
  <c r="O40" i="3"/>
  <c r="O54" i="3"/>
  <c r="O68" i="3"/>
  <c r="O82" i="3"/>
  <c r="O97" i="3"/>
  <c r="O11" i="3"/>
  <c r="O26" i="3"/>
  <c r="O41" i="3"/>
  <c r="O55" i="3"/>
  <c r="O69" i="3"/>
  <c r="O83" i="3"/>
  <c r="O98" i="3"/>
  <c r="O13" i="3"/>
  <c r="O70" i="3"/>
  <c r="T1" i="3"/>
  <c r="T13" i="3"/>
  <c r="T2" i="3"/>
  <c r="T14" i="3"/>
  <c r="T4" i="3"/>
  <c r="T16" i="3"/>
  <c r="T5" i="3"/>
  <c r="T20" i="3"/>
  <c r="T6" i="3"/>
  <c r="T21" i="3"/>
  <c r="T7" i="3"/>
  <c r="T22" i="3"/>
  <c r="T8" i="3"/>
  <c r="T23" i="3"/>
  <c r="T9" i="3"/>
  <c r="T10" i="3"/>
  <c r="T11" i="3"/>
  <c r="T12" i="3"/>
  <c r="T15" i="3"/>
  <c r="T17" i="3"/>
  <c r="T18" i="3"/>
  <c r="T3" i="3"/>
  <c r="T19" i="3"/>
  <c r="P3" i="3"/>
  <c r="P15" i="3"/>
  <c r="P27" i="3"/>
  <c r="P39" i="3"/>
  <c r="P51" i="3"/>
  <c r="P63" i="3"/>
  <c r="P75" i="3"/>
  <c r="P87" i="3"/>
  <c r="P99" i="3"/>
  <c r="P4" i="3"/>
  <c r="P16" i="3"/>
  <c r="P28" i="3"/>
  <c r="P40" i="3"/>
  <c r="P52" i="3"/>
  <c r="P6" i="3"/>
  <c r="P18" i="3"/>
  <c r="P30" i="3"/>
  <c r="P42" i="3"/>
  <c r="P54" i="3"/>
  <c r="P66" i="3"/>
  <c r="P78" i="3"/>
  <c r="P90" i="3"/>
  <c r="P7" i="3"/>
  <c r="P22" i="3"/>
  <c r="P37" i="3"/>
  <c r="P55" i="3"/>
  <c r="P69" i="3"/>
  <c r="P83" i="3"/>
  <c r="P97" i="3"/>
  <c r="P8" i="3"/>
  <c r="P23" i="3"/>
  <c r="P38" i="3"/>
  <c r="P56" i="3"/>
  <c r="P70" i="3"/>
  <c r="P84" i="3"/>
  <c r="P98" i="3"/>
  <c r="P9" i="3"/>
  <c r="P24" i="3"/>
  <c r="P41" i="3"/>
  <c r="P57" i="3"/>
  <c r="P71" i="3"/>
  <c r="P85" i="3"/>
  <c r="P100" i="3"/>
  <c r="P10" i="3"/>
  <c r="P25" i="3"/>
  <c r="P43" i="3"/>
  <c r="P58" i="3"/>
  <c r="P72" i="3"/>
  <c r="P86" i="3"/>
  <c r="P11" i="3"/>
  <c r="P26" i="3"/>
  <c r="P44" i="3"/>
  <c r="P59" i="3"/>
  <c r="P73" i="3"/>
  <c r="P88" i="3"/>
  <c r="P1" i="3"/>
  <c r="P12" i="3"/>
  <c r="P29" i="3"/>
  <c r="P45" i="3"/>
  <c r="P60" i="3"/>
  <c r="P74" i="3"/>
  <c r="P89" i="3"/>
  <c r="P13" i="3"/>
  <c r="P31" i="3"/>
  <c r="P46" i="3"/>
  <c r="P61" i="3"/>
  <c r="P76" i="3"/>
  <c r="P91" i="3"/>
  <c r="P62" i="3"/>
  <c r="P14" i="3"/>
  <c r="P32" i="3"/>
  <c r="P47" i="3"/>
  <c r="P77" i="3"/>
  <c r="P92" i="3"/>
  <c r="P17" i="3"/>
  <c r="P33" i="3"/>
  <c r="P48" i="3"/>
  <c r="P64" i="3"/>
  <c r="P79" i="3"/>
  <c r="P93" i="3"/>
  <c r="P19" i="3"/>
  <c r="P34" i="3"/>
  <c r="P49" i="3"/>
  <c r="P65" i="3"/>
  <c r="P80" i="3"/>
  <c r="P94" i="3"/>
  <c r="P2" i="3"/>
  <c r="P20" i="3"/>
  <c r="P35" i="3"/>
  <c r="P50" i="3"/>
  <c r="P67" i="3"/>
  <c r="P81" i="3"/>
  <c r="P95" i="3"/>
  <c r="P5" i="3"/>
  <c r="P21" i="3"/>
  <c r="P36" i="3"/>
  <c r="P53" i="3"/>
  <c r="P68" i="3"/>
  <c r="P82" i="3"/>
  <c r="P96" i="3"/>
  <c r="U5" i="3"/>
  <c r="U6" i="3"/>
  <c r="U7" i="3"/>
  <c r="U8" i="3"/>
  <c r="U9" i="3"/>
  <c r="U10" i="3"/>
  <c r="U11" i="3"/>
  <c r="U23" i="3"/>
  <c r="U12" i="3"/>
  <c r="U1" i="3"/>
  <c r="U2" i="3"/>
  <c r="U14" i="3"/>
  <c r="U3" i="3"/>
  <c r="U4" i="3"/>
  <c r="U18" i="3"/>
  <c r="U19" i="3"/>
  <c r="U20" i="3"/>
  <c r="U21" i="3"/>
  <c r="U22" i="3"/>
  <c r="U13" i="3"/>
  <c r="U15" i="3"/>
  <c r="U16" i="3"/>
  <c r="U17" i="3"/>
  <c r="J9" i="3"/>
  <c r="J21" i="3"/>
  <c r="J33" i="3"/>
  <c r="J45" i="3"/>
  <c r="J57" i="3"/>
  <c r="J69" i="3"/>
  <c r="J81" i="3"/>
  <c r="J93" i="3"/>
  <c r="J14" i="3"/>
  <c r="J40" i="3"/>
  <c r="J66" i="3"/>
  <c r="J92" i="3"/>
  <c r="J15" i="3"/>
  <c r="J28" i="3"/>
  <c r="J5" i="3"/>
  <c r="J18" i="3"/>
  <c r="J31" i="3"/>
  <c r="J44" i="3"/>
  <c r="J58" i="3"/>
  <c r="J71" i="3"/>
  <c r="J84" i="3"/>
  <c r="J97" i="3"/>
  <c r="J1" i="3"/>
  <c r="J6" i="3"/>
  <c r="J19" i="3"/>
  <c r="J32" i="3"/>
  <c r="J46" i="3"/>
  <c r="J59" i="3"/>
  <c r="J72" i="3"/>
  <c r="J85" i="3"/>
  <c r="J98" i="3"/>
  <c r="J7" i="3"/>
  <c r="J20" i="3"/>
  <c r="J34" i="3"/>
  <c r="J47" i="3"/>
  <c r="J60" i="3"/>
  <c r="J73" i="3"/>
  <c r="J86" i="3"/>
  <c r="J99" i="3"/>
  <c r="J22" i="3"/>
  <c r="J48" i="3"/>
  <c r="J74" i="3"/>
  <c r="J100" i="3"/>
  <c r="J8" i="3"/>
  <c r="J35" i="3"/>
  <c r="J61" i="3"/>
  <c r="J87" i="3"/>
  <c r="J10" i="3"/>
  <c r="J23" i="3"/>
  <c r="J13" i="3"/>
  <c r="J26" i="3"/>
  <c r="J39" i="3"/>
  <c r="J52" i="3"/>
  <c r="J65" i="3"/>
  <c r="J78" i="3"/>
  <c r="J91" i="3"/>
  <c r="J27" i="3"/>
  <c r="J53" i="3"/>
  <c r="J79" i="3"/>
  <c r="J4" i="3"/>
  <c r="J41" i="3"/>
  <c r="J67" i="3"/>
  <c r="J94" i="3"/>
  <c r="J11" i="3"/>
  <c r="J42" i="3"/>
  <c r="J68" i="3"/>
  <c r="J95" i="3"/>
  <c r="J12" i="3"/>
  <c r="J43" i="3"/>
  <c r="J70" i="3"/>
  <c r="J96" i="3"/>
  <c r="J16" i="3"/>
  <c r="J49" i="3"/>
  <c r="J75" i="3"/>
  <c r="J2" i="3"/>
  <c r="J17" i="3"/>
  <c r="J50" i="3"/>
  <c r="J76" i="3"/>
  <c r="J36" i="3"/>
  <c r="J88" i="3"/>
  <c r="J37" i="3"/>
  <c r="J89" i="3"/>
  <c r="J38" i="3"/>
  <c r="J90" i="3"/>
  <c r="J24" i="3"/>
  <c r="J51" i="3"/>
  <c r="J77" i="3"/>
  <c r="J25" i="3"/>
  <c r="J54" i="3"/>
  <c r="J80" i="3"/>
  <c r="J29" i="3"/>
  <c r="J55" i="3"/>
  <c r="J82" i="3"/>
  <c r="J30" i="3"/>
  <c r="J56" i="3"/>
  <c r="J83" i="3"/>
  <c r="J62" i="3"/>
  <c r="J63" i="3"/>
  <c r="J3" i="3"/>
  <c r="J64" i="3"/>
  <c r="K11" i="3"/>
  <c r="K23" i="3"/>
  <c r="K35" i="3"/>
  <c r="K47" i="3"/>
  <c r="K59" i="3"/>
  <c r="K71" i="3"/>
  <c r="K83" i="3"/>
  <c r="K95" i="3"/>
  <c r="K1" i="3"/>
  <c r="K7" i="3"/>
  <c r="K33" i="3"/>
  <c r="K60" i="3"/>
  <c r="K86" i="3"/>
  <c r="K8" i="3"/>
  <c r="K21" i="3"/>
  <c r="K34" i="3"/>
  <c r="K48" i="3"/>
  <c r="K61" i="3"/>
  <c r="K74" i="3"/>
  <c r="K87" i="3"/>
  <c r="K100" i="3"/>
  <c r="K12" i="3"/>
  <c r="K25" i="3"/>
  <c r="K38" i="3"/>
  <c r="K51" i="3"/>
  <c r="K64" i="3"/>
  <c r="K77" i="3"/>
  <c r="K90" i="3"/>
  <c r="K13" i="3"/>
  <c r="K26" i="3"/>
  <c r="K39" i="3"/>
  <c r="K52" i="3"/>
  <c r="K65" i="3"/>
  <c r="K78" i="3"/>
  <c r="K91" i="3"/>
  <c r="K80" i="3"/>
  <c r="K14" i="3"/>
  <c r="K27" i="3"/>
  <c r="K40" i="3"/>
  <c r="K53" i="3"/>
  <c r="K66" i="3"/>
  <c r="K79" i="3"/>
  <c r="K92" i="3"/>
  <c r="K2" i="3"/>
  <c r="K28" i="3"/>
  <c r="K54" i="3"/>
  <c r="K93" i="3"/>
  <c r="K15" i="3"/>
  <c r="K41" i="3"/>
  <c r="K67" i="3"/>
  <c r="K3" i="3"/>
  <c r="K16" i="3"/>
  <c r="K29" i="3"/>
  <c r="K42" i="3"/>
  <c r="K55" i="3"/>
  <c r="K68" i="3"/>
  <c r="K81" i="3"/>
  <c r="K94" i="3"/>
  <c r="K6" i="3"/>
  <c r="K19" i="3"/>
  <c r="K32" i="3"/>
  <c r="K45" i="3"/>
  <c r="K58" i="3"/>
  <c r="K72" i="3"/>
  <c r="K85" i="3"/>
  <c r="K98" i="3"/>
  <c r="K20" i="3"/>
  <c r="K46" i="3"/>
  <c r="K73" i="3"/>
  <c r="K99" i="3"/>
  <c r="K24" i="3"/>
  <c r="K63" i="3"/>
  <c r="K30" i="3"/>
  <c r="K69" i="3"/>
  <c r="K31" i="3"/>
  <c r="K70" i="3"/>
  <c r="K36" i="3"/>
  <c r="K75" i="3"/>
  <c r="K37" i="3"/>
  <c r="K76" i="3"/>
  <c r="K56" i="3"/>
  <c r="K57" i="3"/>
  <c r="K62" i="3"/>
  <c r="K4" i="3"/>
  <c r="K43" i="3"/>
  <c r="K82" i="3"/>
  <c r="K5" i="3"/>
  <c r="K44" i="3"/>
  <c r="K84" i="3"/>
  <c r="K9" i="3"/>
  <c r="K49" i="3"/>
  <c r="K88" i="3"/>
  <c r="K10" i="3"/>
  <c r="K50" i="3"/>
  <c r="K89" i="3"/>
  <c r="K17" i="3"/>
  <c r="K96" i="3"/>
  <c r="K18" i="3"/>
  <c r="K97" i="3"/>
  <c r="K22" i="3"/>
</calcChain>
</file>

<file path=xl/sharedStrings.xml><?xml version="1.0" encoding="utf-8"?>
<sst xmlns="http://schemas.openxmlformats.org/spreadsheetml/2006/main" count="322" uniqueCount="30">
  <si>
    <t>DFS Examined States</t>
  </si>
  <si>
    <t>DFS Memory</t>
  </si>
  <si>
    <t>DFS Depth</t>
  </si>
  <si>
    <t>BFS Examined States</t>
  </si>
  <si>
    <t>BFS Memory</t>
  </si>
  <si>
    <t>BFS Depth</t>
  </si>
  <si>
    <t>BestFS Memory</t>
  </si>
  <si>
    <t>BestFS Depth</t>
  </si>
  <si>
    <t>A* Examined States</t>
  </si>
  <si>
    <t>A* Memory</t>
  </si>
  <si>
    <t>A* Depth</t>
  </si>
  <si>
    <t/>
  </si>
  <si>
    <t>DFS</t>
  </si>
  <si>
    <t>BFS</t>
  </si>
  <si>
    <t>BestFS</t>
  </si>
  <si>
    <t>A*</t>
  </si>
  <si>
    <t>Mean Examined States</t>
  </si>
  <si>
    <t>Mean Memory</t>
  </si>
  <si>
    <t>Mean Depth</t>
  </si>
  <si>
    <t>Min Examined States</t>
  </si>
  <si>
    <t>Max Examined States</t>
  </si>
  <si>
    <t>Min Memory</t>
  </si>
  <si>
    <t>Max Memory</t>
  </si>
  <si>
    <t>Min Depth</t>
  </si>
  <si>
    <t>Max Depth</t>
  </si>
  <si>
    <t>BestFS Examined States</t>
  </si>
  <si>
    <t>Κλάση</t>
  </si>
  <si>
    <t>Μεγαλύτερο</t>
  </si>
  <si>
    <t>Συχνότητα</t>
  </si>
  <si>
    <t>Number of randomly generated, unique puzzles: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</si>
</sst>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2"/>
      <color theme="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medium">
        <color indexed="64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medium">
        <color indexed="64"/>
      </left>
      <right/>
      <top style="thin">
        <color theme="8" tint="0.39997558519241921"/>
      </top>
      <bottom/>
      <diagonal/>
    </border>
    <border>
      <left/>
      <right style="medium">
        <color indexed="64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9" xfId="0" applyFont="1" applyFill="1" applyBorder="1"/>
    <xf numFmtId="0" fontId="1" fillId="0" borderId="0" xfId="0" applyFont="1" applyFill="1" applyBorder="1"/>
    <xf numFmtId="0" fontId="1" fillId="0" borderId="10" xfId="0" applyFont="1" applyFill="1" applyBorder="1"/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2" fillId="0" borderId="12" xfId="0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3" fillId="0" borderId="1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</cellXfs>
  <cellStyles count="1">
    <cellStyle name="Κανονικό" xfId="0" builtinId="0"/>
  </cellStyles>
  <dxfs count="15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outline="0">
        <top style="thin">
          <color theme="8" tint="0.39997558519241921"/>
        </top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Αριθμός ελεγχόμενων καταστάσεων ανά εκτέλεση | </a:t>
            </a:r>
            <a:r>
              <a:rPr lang="en-US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chemeClr val="accent2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'DFS - States'!$Q$2:$Q$102</c15:sqref>
                  </c15:fullRef>
                </c:ext>
              </c:extLst>
              <c:f>'DFS - States'!$Q$2:$Q$101</c:f>
              <c:strCache>
                <c:ptCount val="100"/>
                <c:pt idx="0">
                  <c:v>1.718</c:v>
                </c:pt>
                <c:pt idx="1">
                  <c:v>3.238</c:v>
                </c:pt>
                <c:pt idx="2">
                  <c:v>4.758</c:v>
                </c:pt>
                <c:pt idx="3">
                  <c:v>6.278</c:v>
                </c:pt>
                <c:pt idx="4">
                  <c:v>7.798</c:v>
                </c:pt>
                <c:pt idx="5">
                  <c:v>9.318</c:v>
                </c:pt>
                <c:pt idx="6">
                  <c:v>10.838</c:v>
                </c:pt>
                <c:pt idx="7">
                  <c:v>12.358</c:v>
                </c:pt>
                <c:pt idx="8">
                  <c:v>13.878</c:v>
                </c:pt>
                <c:pt idx="9">
                  <c:v>15.398</c:v>
                </c:pt>
                <c:pt idx="10">
                  <c:v>16.918</c:v>
                </c:pt>
                <c:pt idx="11">
                  <c:v>18.438</c:v>
                </c:pt>
                <c:pt idx="12">
                  <c:v>19.958</c:v>
                </c:pt>
                <c:pt idx="13">
                  <c:v>21.478</c:v>
                </c:pt>
                <c:pt idx="14">
                  <c:v>22.998</c:v>
                </c:pt>
                <c:pt idx="15">
                  <c:v>24.518</c:v>
                </c:pt>
                <c:pt idx="16">
                  <c:v>26.037</c:v>
                </c:pt>
                <c:pt idx="17">
                  <c:v>27.557</c:v>
                </c:pt>
                <c:pt idx="18">
                  <c:v>29.077</c:v>
                </c:pt>
                <c:pt idx="19">
                  <c:v>30.597</c:v>
                </c:pt>
                <c:pt idx="20">
                  <c:v>32.117</c:v>
                </c:pt>
                <c:pt idx="21">
                  <c:v>33.637</c:v>
                </c:pt>
                <c:pt idx="22">
                  <c:v>35.157</c:v>
                </c:pt>
                <c:pt idx="23">
                  <c:v>36.677</c:v>
                </c:pt>
                <c:pt idx="24">
                  <c:v>38.197</c:v>
                </c:pt>
                <c:pt idx="25">
                  <c:v>39.717</c:v>
                </c:pt>
                <c:pt idx="26">
                  <c:v>41.237</c:v>
                </c:pt>
                <c:pt idx="27">
                  <c:v>42.757</c:v>
                </c:pt>
                <c:pt idx="28">
                  <c:v>44.277</c:v>
                </c:pt>
                <c:pt idx="29">
                  <c:v>45.797</c:v>
                </c:pt>
                <c:pt idx="30">
                  <c:v>47.317</c:v>
                </c:pt>
                <c:pt idx="31">
                  <c:v>48.837</c:v>
                </c:pt>
                <c:pt idx="32">
                  <c:v>50.356</c:v>
                </c:pt>
                <c:pt idx="33">
                  <c:v>51.876</c:v>
                </c:pt>
                <c:pt idx="34">
                  <c:v>53.396</c:v>
                </c:pt>
                <c:pt idx="35">
                  <c:v>54.916</c:v>
                </c:pt>
                <c:pt idx="36">
                  <c:v>56.436</c:v>
                </c:pt>
                <c:pt idx="37">
                  <c:v>57.956</c:v>
                </c:pt>
                <c:pt idx="38">
                  <c:v>59.476</c:v>
                </c:pt>
                <c:pt idx="39">
                  <c:v>60.996</c:v>
                </c:pt>
                <c:pt idx="40">
                  <c:v>62.516</c:v>
                </c:pt>
                <c:pt idx="41">
                  <c:v>64.036</c:v>
                </c:pt>
                <c:pt idx="42">
                  <c:v>65.556</c:v>
                </c:pt>
                <c:pt idx="43">
                  <c:v>67.076</c:v>
                </c:pt>
                <c:pt idx="44">
                  <c:v>68.596</c:v>
                </c:pt>
                <c:pt idx="45">
                  <c:v>70.116</c:v>
                </c:pt>
                <c:pt idx="46">
                  <c:v>71.636</c:v>
                </c:pt>
                <c:pt idx="47">
                  <c:v>73.156</c:v>
                </c:pt>
                <c:pt idx="48">
                  <c:v>74.676</c:v>
                </c:pt>
                <c:pt idx="49">
                  <c:v>76.195</c:v>
                </c:pt>
                <c:pt idx="50">
                  <c:v>77.715</c:v>
                </c:pt>
                <c:pt idx="51">
                  <c:v>79.235</c:v>
                </c:pt>
                <c:pt idx="52">
                  <c:v>80.755</c:v>
                </c:pt>
                <c:pt idx="53">
                  <c:v>82.275</c:v>
                </c:pt>
                <c:pt idx="54">
                  <c:v>83.795</c:v>
                </c:pt>
                <c:pt idx="55">
                  <c:v>85.315</c:v>
                </c:pt>
                <c:pt idx="56">
                  <c:v>86.835</c:v>
                </c:pt>
                <c:pt idx="57">
                  <c:v>88.355</c:v>
                </c:pt>
                <c:pt idx="58">
                  <c:v>89.875</c:v>
                </c:pt>
                <c:pt idx="59">
                  <c:v>91.395</c:v>
                </c:pt>
                <c:pt idx="60">
                  <c:v>92.915</c:v>
                </c:pt>
                <c:pt idx="61">
                  <c:v>94.435</c:v>
                </c:pt>
                <c:pt idx="62">
                  <c:v>95.955</c:v>
                </c:pt>
                <c:pt idx="63">
                  <c:v>97.475</c:v>
                </c:pt>
                <c:pt idx="64">
                  <c:v>98.995</c:v>
                </c:pt>
                <c:pt idx="65">
                  <c:v>100.514</c:v>
                </c:pt>
                <c:pt idx="66">
                  <c:v>102.034</c:v>
                </c:pt>
                <c:pt idx="67">
                  <c:v>103.554</c:v>
                </c:pt>
                <c:pt idx="68">
                  <c:v>105.074</c:v>
                </c:pt>
                <c:pt idx="69">
                  <c:v>106.594</c:v>
                </c:pt>
                <c:pt idx="70">
                  <c:v>108.114</c:v>
                </c:pt>
                <c:pt idx="71">
                  <c:v>109.634</c:v>
                </c:pt>
                <c:pt idx="72">
                  <c:v>111.154</c:v>
                </c:pt>
                <c:pt idx="73">
                  <c:v>112.674</c:v>
                </c:pt>
                <c:pt idx="74">
                  <c:v>114.194</c:v>
                </c:pt>
                <c:pt idx="75">
                  <c:v>115.714</c:v>
                </c:pt>
                <c:pt idx="76">
                  <c:v>117.234</c:v>
                </c:pt>
                <c:pt idx="77">
                  <c:v>118.754</c:v>
                </c:pt>
                <c:pt idx="78">
                  <c:v>120.274</c:v>
                </c:pt>
                <c:pt idx="79">
                  <c:v>121.794</c:v>
                </c:pt>
                <c:pt idx="80">
                  <c:v>123.314</c:v>
                </c:pt>
                <c:pt idx="81">
                  <c:v>124.834</c:v>
                </c:pt>
                <c:pt idx="82">
                  <c:v>126.353</c:v>
                </c:pt>
                <c:pt idx="83">
                  <c:v>127.873</c:v>
                </c:pt>
                <c:pt idx="84">
                  <c:v>129.393</c:v>
                </c:pt>
                <c:pt idx="85">
                  <c:v>130.913</c:v>
                </c:pt>
                <c:pt idx="86">
                  <c:v>132.433</c:v>
                </c:pt>
                <c:pt idx="87">
                  <c:v>133.953</c:v>
                </c:pt>
                <c:pt idx="88">
                  <c:v>135.473</c:v>
                </c:pt>
                <c:pt idx="89">
                  <c:v>136.993</c:v>
                </c:pt>
                <c:pt idx="90">
                  <c:v>138.513</c:v>
                </c:pt>
                <c:pt idx="91">
                  <c:v>140.033</c:v>
                </c:pt>
                <c:pt idx="92">
                  <c:v>141.553</c:v>
                </c:pt>
                <c:pt idx="93">
                  <c:v>143.073</c:v>
                </c:pt>
                <c:pt idx="94">
                  <c:v>144.593</c:v>
                </c:pt>
                <c:pt idx="95">
                  <c:v>146.113</c:v>
                </c:pt>
                <c:pt idx="96">
                  <c:v>147.633</c:v>
                </c:pt>
                <c:pt idx="97">
                  <c:v>149.153</c:v>
                </c:pt>
                <c:pt idx="98">
                  <c:v>150.672</c:v>
                </c:pt>
                <c:pt idx="99">
                  <c:v>152.192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'DFS - States'!$R$2:$R$102</c15:sqref>
                  </c15:fullRef>
                </c:ext>
              </c:extLst>
              <c:f>'DFS - States'!$R$2:$R$101</c:f>
              <c:numCache>
                <c:formatCode>General</c:formatCode>
                <c:ptCount val="100"/>
                <c:pt idx="0">
                  <c:v>24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  <c:pt idx="4">
                  <c:v>7</c:v>
                </c:pt>
                <c:pt idx="5">
                  <c:v>16</c:v>
                </c:pt>
                <c:pt idx="6">
                  <c:v>21</c:v>
                </c:pt>
                <c:pt idx="7">
                  <c:v>15</c:v>
                </c:pt>
                <c:pt idx="8">
                  <c:v>10</c:v>
                </c:pt>
                <c:pt idx="9">
                  <c:v>9</c:v>
                </c:pt>
                <c:pt idx="10">
                  <c:v>15</c:v>
                </c:pt>
                <c:pt idx="11">
                  <c:v>14</c:v>
                </c:pt>
                <c:pt idx="12">
                  <c:v>8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14</c:v>
                </c:pt>
                <c:pt idx="18">
                  <c:v>6</c:v>
                </c:pt>
                <c:pt idx="19">
                  <c:v>9</c:v>
                </c:pt>
                <c:pt idx="20">
                  <c:v>14</c:v>
                </c:pt>
                <c:pt idx="21">
                  <c:v>13</c:v>
                </c:pt>
                <c:pt idx="22">
                  <c:v>16</c:v>
                </c:pt>
                <c:pt idx="23">
                  <c:v>17</c:v>
                </c:pt>
                <c:pt idx="24">
                  <c:v>6</c:v>
                </c:pt>
                <c:pt idx="25">
                  <c:v>23</c:v>
                </c:pt>
                <c:pt idx="26">
                  <c:v>15</c:v>
                </c:pt>
                <c:pt idx="27">
                  <c:v>11</c:v>
                </c:pt>
                <c:pt idx="28">
                  <c:v>8</c:v>
                </c:pt>
                <c:pt idx="29">
                  <c:v>19</c:v>
                </c:pt>
                <c:pt idx="30">
                  <c:v>15</c:v>
                </c:pt>
                <c:pt idx="31">
                  <c:v>14</c:v>
                </c:pt>
                <c:pt idx="32">
                  <c:v>15</c:v>
                </c:pt>
                <c:pt idx="33">
                  <c:v>13</c:v>
                </c:pt>
                <c:pt idx="34">
                  <c:v>16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13</c:v>
                </c:pt>
                <c:pt idx="41">
                  <c:v>9</c:v>
                </c:pt>
                <c:pt idx="42">
                  <c:v>16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10</c:v>
                </c:pt>
                <c:pt idx="48">
                  <c:v>12</c:v>
                </c:pt>
                <c:pt idx="49">
                  <c:v>14</c:v>
                </c:pt>
                <c:pt idx="50">
                  <c:v>13</c:v>
                </c:pt>
                <c:pt idx="51">
                  <c:v>10</c:v>
                </c:pt>
                <c:pt idx="52">
                  <c:v>24</c:v>
                </c:pt>
                <c:pt idx="53">
                  <c:v>13</c:v>
                </c:pt>
                <c:pt idx="54">
                  <c:v>17</c:v>
                </c:pt>
                <c:pt idx="55">
                  <c:v>11</c:v>
                </c:pt>
                <c:pt idx="56">
                  <c:v>11</c:v>
                </c:pt>
                <c:pt idx="57">
                  <c:v>14</c:v>
                </c:pt>
                <c:pt idx="58">
                  <c:v>17</c:v>
                </c:pt>
                <c:pt idx="59">
                  <c:v>9</c:v>
                </c:pt>
                <c:pt idx="60">
                  <c:v>5</c:v>
                </c:pt>
                <c:pt idx="61">
                  <c:v>17</c:v>
                </c:pt>
                <c:pt idx="62">
                  <c:v>9</c:v>
                </c:pt>
                <c:pt idx="63">
                  <c:v>8</c:v>
                </c:pt>
                <c:pt idx="64">
                  <c:v>16</c:v>
                </c:pt>
                <c:pt idx="65">
                  <c:v>11</c:v>
                </c:pt>
                <c:pt idx="66">
                  <c:v>16</c:v>
                </c:pt>
                <c:pt idx="67">
                  <c:v>10</c:v>
                </c:pt>
                <c:pt idx="68">
                  <c:v>7</c:v>
                </c:pt>
                <c:pt idx="69">
                  <c:v>13</c:v>
                </c:pt>
                <c:pt idx="70">
                  <c:v>16</c:v>
                </c:pt>
                <c:pt idx="71">
                  <c:v>10</c:v>
                </c:pt>
                <c:pt idx="72">
                  <c:v>18</c:v>
                </c:pt>
                <c:pt idx="73">
                  <c:v>9</c:v>
                </c:pt>
                <c:pt idx="74">
                  <c:v>8</c:v>
                </c:pt>
                <c:pt idx="75">
                  <c:v>16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12</c:v>
                </c:pt>
                <c:pt idx="80">
                  <c:v>9</c:v>
                </c:pt>
                <c:pt idx="81">
                  <c:v>7</c:v>
                </c:pt>
                <c:pt idx="82">
                  <c:v>5</c:v>
                </c:pt>
                <c:pt idx="83">
                  <c:v>10</c:v>
                </c:pt>
                <c:pt idx="84">
                  <c:v>8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7</c:v>
                </c:pt>
                <c:pt idx="89">
                  <c:v>6</c:v>
                </c:pt>
                <c:pt idx="90">
                  <c:v>2</c:v>
                </c:pt>
                <c:pt idx="91">
                  <c:v>3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A-4D83-94C8-FA5511C4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01094712"/>
        <c:axId val="501097664"/>
      </c:barChart>
      <c:catAx>
        <c:axId val="50109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Αριθμός καταστάσεων που ελέγχθηκαν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1097664"/>
        <c:crosses val="autoZero"/>
        <c:auto val="1"/>
        <c:lblAlgn val="ctr"/>
        <c:lblOffset val="100"/>
        <c:noMultiLvlLbl val="0"/>
      </c:catAx>
      <c:valAx>
        <c:axId val="5010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109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Αριθμός ελεγχόμενων καταστάσεων ανά εκτέλεση | </a:t>
            </a:r>
            <a:r>
              <a:rPr lang="en-US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rgbClr val="9933FF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'AStar - States'!$Q$2:$Q$102</c15:sqref>
                  </c15:fullRef>
                </c:ext>
              </c:extLst>
              <c:f>'AStar - States'!$Q$2:$Q$101</c:f>
              <c:strCache>
                <c:ptCount val="100"/>
                <c:pt idx="0">
                  <c:v>199</c:v>
                </c:pt>
                <c:pt idx="1">
                  <c:v>381</c:v>
                </c:pt>
                <c:pt idx="2">
                  <c:v>563</c:v>
                </c:pt>
                <c:pt idx="3">
                  <c:v>745</c:v>
                </c:pt>
                <c:pt idx="4">
                  <c:v>927</c:v>
                </c:pt>
                <c:pt idx="5">
                  <c:v>1.109</c:v>
                </c:pt>
                <c:pt idx="6">
                  <c:v>1.291</c:v>
                </c:pt>
                <c:pt idx="7">
                  <c:v>1.473</c:v>
                </c:pt>
                <c:pt idx="8">
                  <c:v>1.655</c:v>
                </c:pt>
                <c:pt idx="9">
                  <c:v>1.837</c:v>
                </c:pt>
                <c:pt idx="10">
                  <c:v>2.019</c:v>
                </c:pt>
                <c:pt idx="11">
                  <c:v>2.201</c:v>
                </c:pt>
                <c:pt idx="12">
                  <c:v>2.383</c:v>
                </c:pt>
                <c:pt idx="13">
                  <c:v>2.565</c:v>
                </c:pt>
                <c:pt idx="14">
                  <c:v>2.747</c:v>
                </c:pt>
                <c:pt idx="15">
                  <c:v>2.929</c:v>
                </c:pt>
                <c:pt idx="16">
                  <c:v>3.111</c:v>
                </c:pt>
                <c:pt idx="17">
                  <c:v>3.293</c:v>
                </c:pt>
                <c:pt idx="18">
                  <c:v>3.475</c:v>
                </c:pt>
                <c:pt idx="19">
                  <c:v>3.657</c:v>
                </c:pt>
                <c:pt idx="20">
                  <c:v>3.839</c:v>
                </c:pt>
                <c:pt idx="21">
                  <c:v>4.021</c:v>
                </c:pt>
                <c:pt idx="22">
                  <c:v>4.203</c:v>
                </c:pt>
                <c:pt idx="23">
                  <c:v>4.385</c:v>
                </c:pt>
                <c:pt idx="24">
                  <c:v>4.567</c:v>
                </c:pt>
                <c:pt idx="25">
                  <c:v>4.749</c:v>
                </c:pt>
                <c:pt idx="26">
                  <c:v>4.931</c:v>
                </c:pt>
                <c:pt idx="27">
                  <c:v>5.113</c:v>
                </c:pt>
                <c:pt idx="28">
                  <c:v>5.295</c:v>
                </c:pt>
                <c:pt idx="29">
                  <c:v>5.477</c:v>
                </c:pt>
                <c:pt idx="30">
                  <c:v>5.659</c:v>
                </c:pt>
                <c:pt idx="31">
                  <c:v>5.841</c:v>
                </c:pt>
                <c:pt idx="32">
                  <c:v>6.023</c:v>
                </c:pt>
                <c:pt idx="33">
                  <c:v>6.205</c:v>
                </c:pt>
                <c:pt idx="34">
                  <c:v>6.387</c:v>
                </c:pt>
                <c:pt idx="35">
                  <c:v>6.569</c:v>
                </c:pt>
                <c:pt idx="36">
                  <c:v>6.751</c:v>
                </c:pt>
                <c:pt idx="37">
                  <c:v>6.933</c:v>
                </c:pt>
                <c:pt idx="38">
                  <c:v>7.115</c:v>
                </c:pt>
                <c:pt idx="39">
                  <c:v>7.297</c:v>
                </c:pt>
                <c:pt idx="40">
                  <c:v>7.479</c:v>
                </c:pt>
                <c:pt idx="41">
                  <c:v>7.661</c:v>
                </c:pt>
                <c:pt idx="42">
                  <c:v>7.843</c:v>
                </c:pt>
                <c:pt idx="43">
                  <c:v>8.025</c:v>
                </c:pt>
                <c:pt idx="44">
                  <c:v>8.207</c:v>
                </c:pt>
                <c:pt idx="45">
                  <c:v>8.389</c:v>
                </c:pt>
                <c:pt idx="46">
                  <c:v>8.571</c:v>
                </c:pt>
                <c:pt idx="47">
                  <c:v>8.753</c:v>
                </c:pt>
                <c:pt idx="48">
                  <c:v>8.935</c:v>
                </c:pt>
                <c:pt idx="49">
                  <c:v>9.118</c:v>
                </c:pt>
                <c:pt idx="50">
                  <c:v>9.300</c:v>
                </c:pt>
                <c:pt idx="51">
                  <c:v>9.482</c:v>
                </c:pt>
                <c:pt idx="52">
                  <c:v>9.664</c:v>
                </c:pt>
                <c:pt idx="53">
                  <c:v>9.846</c:v>
                </c:pt>
                <c:pt idx="54">
                  <c:v>10.028</c:v>
                </c:pt>
                <c:pt idx="55">
                  <c:v>10.210</c:v>
                </c:pt>
                <c:pt idx="56">
                  <c:v>10.392</c:v>
                </c:pt>
                <c:pt idx="57">
                  <c:v>10.574</c:v>
                </c:pt>
                <c:pt idx="58">
                  <c:v>10.756</c:v>
                </c:pt>
                <c:pt idx="59">
                  <c:v>10.938</c:v>
                </c:pt>
                <c:pt idx="60">
                  <c:v>11.120</c:v>
                </c:pt>
                <c:pt idx="61">
                  <c:v>11.302</c:v>
                </c:pt>
                <c:pt idx="62">
                  <c:v>11.484</c:v>
                </c:pt>
                <c:pt idx="63">
                  <c:v>11.666</c:v>
                </c:pt>
                <c:pt idx="64">
                  <c:v>11.848</c:v>
                </c:pt>
                <c:pt idx="65">
                  <c:v>12.030</c:v>
                </c:pt>
                <c:pt idx="66">
                  <c:v>12.212</c:v>
                </c:pt>
                <c:pt idx="67">
                  <c:v>12.394</c:v>
                </c:pt>
                <c:pt idx="68">
                  <c:v>12.576</c:v>
                </c:pt>
                <c:pt idx="69">
                  <c:v>12.758</c:v>
                </c:pt>
                <c:pt idx="70">
                  <c:v>12.940</c:v>
                </c:pt>
                <c:pt idx="71">
                  <c:v>13.122</c:v>
                </c:pt>
                <c:pt idx="72">
                  <c:v>13.304</c:v>
                </c:pt>
                <c:pt idx="73">
                  <c:v>13.486</c:v>
                </c:pt>
                <c:pt idx="74">
                  <c:v>13.668</c:v>
                </c:pt>
                <c:pt idx="75">
                  <c:v>13.850</c:v>
                </c:pt>
                <c:pt idx="76">
                  <c:v>14.032</c:v>
                </c:pt>
                <c:pt idx="77">
                  <c:v>14.214</c:v>
                </c:pt>
                <c:pt idx="78">
                  <c:v>14.396</c:v>
                </c:pt>
                <c:pt idx="79">
                  <c:v>14.578</c:v>
                </c:pt>
                <c:pt idx="80">
                  <c:v>14.760</c:v>
                </c:pt>
                <c:pt idx="81">
                  <c:v>14.942</c:v>
                </c:pt>
                <c:pt idx="82">
                  <c:v>15.124</c:v>
                </c:pt>
                <c:pt idx="83">
                  <c:v>15.306</c:v>
                </c:pt>
                <c:pt idx="84">
                  <c:v>15.488</c:v>
                </c:pt>
                <c:pt idx="85">
                  <c:v>15.670</c:v>
                </c:pt>
                <c:pt idx="86">
                  <c:v>15.852</c:v>
                </c:pt>
                <c:pt idx="87">
                  <c:v>16.034</c:v>
                </c:pt>
                <c:pt idx="88">
                  <c:v>16.216</c:v>
                </c:pt>
                <c:pt idx="89">
                  <c:v>16.398</c:v>
                </c:pt>
                <c:pt idx="90">
                  <c:v>16.580</c:v>
                </c:pt>
                <c:pt idx="91">
                  <c:v>16.762</c:v>
                </c:pt>
                <c:pt idx="92">
                  <c:v>16.944</c:v>
                </c:pt>
                <c:pt idx="93">
                  <c:v>17.126</c:v>
                </c:pt>
                <c:pt idx="94">
                  <c:v>17.308</c:v>
                </c:pt>
                <c:pt idx="95">
                  <c:v>17.490</c:v>
                </c:pt>
                <c:pt idx="96">
                  <c:v>17.672</c:v>
                </c:pt>
                <c:pt idx="97">
                  <c:v>17.854</c:v>
                </c:pt>
                <c:pt idx="98">
                  <c:v>18.036</c:v>
                </c:pt>
                <c:pt idx="99">
                  <c:v>18.219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'AStar - States'!$R$2:$R$102</c15:sqref>
                  </c15:fullRef>
                </c:ext>
              </c:extLst>
              <c:f>'AStar - States'!$R$2:$R$101</c:f>
              <c:numCache>
                <c:formatCode>General</c:formatCode>
                <c:ptCount val="100"/>
                <c:pt idx="0">
                  <c:v>119</c:v>
                </c:pt>
                <c:pt idx="1">
                  <c:v>105</c:v>
                </c:pt>
                <c:pt idx="2">
                  <c:v>125</c:v>
                </c:pt>
                <c:pt idx="3">
                  <c:v>80</c:v>
                </c:pt>
                <c:pt idx="4">
                  <c:v>104</c:v>
                </c:pt>
                <c:pt idx="5">
                  <c:v>59</c:v>
                </c:pt>
                <c:pt idx="6">
                  <c:v>47</c:v>
                </c:pt>
                <c:pt idx="7">
                  <c:v>35</c:v>
                </c:pt>
                <c:pt idx="8">
                  <c:v>46</c:v>
                </c:pt>
                <c:pt idx="9">
                  <c:v>42</c:v>
                </c:pt>
                <c:pt idx="10">
                  <c:v>54</c:v>
                </c:pt>
                <c:pt idx="11">
                  <c:v>30</c:v>
                </c:pt>
                <c:pt idx="12">
                  <c:v>33</c:v>
                </c:pt>
                <c:pt idx="13">
                  <c:v>22</c:v>
                </c:pt>
                <c:pt idx="14">
                  <c:v>19</c:v>
                </c:pt>
                <c:pt idx="15">
                  <c:v>25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17</c:v>
                </c:pt>
                <c:pt idx="20">
                  <c:v>8</c:v>
                </c:pt>
                <c:pt idx="21">
                  <c:v>16</c:v>
                </c:pt>
                <c:pt idx="22">
                  <c:v>11</c:v>
                </c:pt>
                <c:pt idx="23">
                  <c:v>11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9-4978-AC14-DEC26061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95748744"/>
        <c:axId val="695749072"/>
      </c:barChart>
      <c:catAx>
        <c:axId val="69574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Αριθμός καταστάσεων που</a:t>
                </a:r>
                <a:r>
                  <a:rPr lang="el-GR" baseline="0"/>
                  <a:t> ελέγχθηκαν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5749072"/>
        <c:crosses val="autoZero"/>
        <c:auto val="1"/>
        <c:lblAlgn val="ctr"/>
        <c:lblOffset val="100"/>
        <c:noMultiLvlLbl val="0"/>
      </c:catAx>
      <c:valAx>
        <c:axId val="6957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574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rgbClr val="9933FF"/>
            </a:solid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'AStar - Memory'!$Q$2:$Q$102</c15:sqref>
                  </c15:fullRef>
                </c:ext>
              </c:extLst>
              <c:f>'AStar - Memory'!$Q$2:$Q$101</c:f>
              <c:strCache>
                <c:ptCount val="100"/>
                <c:pt idx="0">
                  <c:v>315</c:v>
                </c:pt>
                <c:pt idx="1">
                  <c:v>600</c:v>
                </c:pt>
                <c:pt idx="2">
                  <c:v>884</c:v>
                </c:pt>
                <c:pt idx="3">
                  <c:v>1.169</c:v>
                </c:pt>
                <c:pt idx="4">
                  <c:v>1.454</c:v>
                </c:pt>
                <c:pt idx="5">
                  <c:v>1.738</c:v>
                </c:pt>
                <c:pt idx="6">
                  <c:v>2.023</c:v>
                </c:pt>
                <c:pt idx="7">
                  <c:v>2.308</c:v>
                </c:pt>
                <c:pt idx="8">
                  <c:v>2.592</c:v>
                </c:pt>
                <c:pt idx="9">
                  <c:v>2.877</c:v>
                </c:pt>
                <c:pt idx="10">
                  <c:v>3.161</c:v>
                </c:pt>
                <c:pt idx="11">
                  <c:v>3.446</c:v>
                </c:pt>
                <c:pt idx="12">
                  <c:v>3.731</c:v>
                </c:pt>
                <c:pt idx="13">
                  <c:v>4.015</c:v>
                </c:pt>
                <c:pt idx="14">
                  <c:v>4.300</c:v>
                </c:pt>
                <c:pt idx="15">
                  <c:v>4.585</c:v>
                </c:pt>
                <c:pt idx="16">
                  <c:v>4.869</c:v>
                </c:pt>
                <c:pt idx="17">
                  <c:v>5.154</c:v>
                </c:pt>
                <c:pt idx="18">
                  <c:v>5.439</c:v>
                </c:pt>
                <c:pt idx="19">
                  <c:v>5.723</c:v>
                </c:pt>
                <c:pt idx="20">
                  <c:v>6.008</c:v>
                </c:pt>
                <c:pt idx="21">
                  <c:v>6.292</c:v>
                </c:pt>
                <c:pt idx="22">
                  <c:v>6.577</c:v>
                </c:pt>
                <c:pt idx="23">
                  <c:v>6.862</c:v>
                </c:pt>
                <c:pt idx="24">
                  <c:v>7.146</c:v>
                </c:pt>
                <c:pt idx="25">
                  <c:v>7.431</c:v>
                </c:pt>
                <c:pt idx="26">
                  <c:v>7.716</c:v>
                </c:pt>
                <c:pt idx="27">
                  <c:v>8.000</c:v>
                </c:pt>
                <c:pt idx="28">
                  <c:v>8.285</c:v>
                </c:pt>
                <c:pt idx="29">
                  <c:v>8.570</c:v>
                </c:pt>
                <c:pt idx="30">
                  <c:v>8.854</c:v>
                </c:pt>
                <c:pt idx="31">
                  <c:v>9.139</c:v>
                </c:pt>
                <c:pt idx="32">
                  <c:v>9.423</c:v>
                </c:pt>
                <c:pt idx="33">
                  <c:v>9.708</c:v>
                </c:pt>
                <c:pt idx="34">
                  <c:v>9.993</c:v>
                </c:pt>
                <c:pt idx="35">
                  <c:v>10.277</c:v>
                </c:pt>
                <c:pt idx="36">
                  <c:v>10.562</c:v>
                </c:pt>
                <c:pt idx="37">
                  <c:v>10.847</c:v>
                </c:pt>
                <c:pt idx="38">
                  <c:v>11.131</c:v>
                </c:pt>
                <c:pt idx="39">
                  <c:v>11.416</c:v>
                </c:pt>
                <c:pt idx="40">
                  <c:v>11.701</c:v>
                </c:pt>
                <c:pt idx="41">
                  <c:v>11.985</c:v>
                </c:pt>
                <c:pt idx="42">
                  <c:v>12.270</c:v>
                </c:pt>
                <c:pt idx="43">
                  <c:v>12.554</c:v>
                </c:pt>
                <c:pt idx="44">
                  <c:v>12.839</c:v>
                </c:pt>
                <c:pt idx="45">
                  <c:v>13.124</c:v>
                </c:pt>
                <c:pt idx="46">
                  <c:v>13.408</c:v>
                </c:pt>
                <c:pt idx="47">
                  <c:v>13.693</c:v>
                </c:pt>
                <c:pt idx="48">
                  <c:v>13.978</c:v>
                </c:pt>
                <c:pt idx="49">
                  <c:v>14.262</c:v>
                </c:pt>
                <c:pt idx="50">
                  <c:v>14.547</c:v>
                </c:pt>
                <c:pt idx="51">
                  <c:v>14.832</c:v>
                </c:pt>
                <c:pt idx="52">
                  <c:v>15.116</c:v>
                </c:pt>
                <c:pt idx="53">
                  <c:v>15.401</c:v>
                </c:pt>
                <c:pt idx="54">
                  <c:v>15.685</c:v>
                </c:pt>
                <c:pt idx="55">
                  <c:v>15.970</c:v>
                </c:pt>
                <c:pt idx="56">
                  <c:v>16.255</c:v>
                </c:pt>
                <c:pt idx="57">
                  <c:v>16.539</c:v>
                </c:pt>
                <c:pt idx="58">
                  <c:v>16.824</c:v>
                </c:pt>
                <c:pt idx="59">
                  <c:v>17.109</c:v>
                </c:pt>
                <c:pt idx="60">
                  <c:v>17.393</c:v>
                </c:pt>
                <c:pt idx="61">
                  <c:v>17.678</c:v>
                </c:pt>
                <c:pt idx="62">
                  <c:v>17.963</c:v>
                </c:pt>
                <c:pt idx="63">
                  <c:v>18.247</c:v>
                </c:pt>
                <c:pt idx="64">
                  <c:v>18.532</c:v>
                </c:pt>
                <c:pt idx="65">
                  <c:v>18.816</c:v>
                </c:pt>
                <c:pt idx="66">
                  <c:v>19.101</c:v>
                </c:pt>
                <c:pt idx="67">
                  <c:v>19.386</c:v>
                </c:pt>
                <c:pt idx="68">
                  <c:v>19.670</c:v>
                </c:pt>
                <c:pt idx="69">
                  <c:v>19.955</c:v>
                </c:pt>
                <c:pt idx="70">
                  <c:v>20.240</c:v>
                </c:pt>
                <c:pt idx="71">
                  <c:v>20.524</c:v>
                </c:pt>
                <c:pt idx="72">
                  <c:v>20.809</c:v>
                </c:pt>
                <c:pt idx="73">
                  <c:v>21.094</c:v>
                </c:pt>
                <c:pt idx="74">
                  <c:v>21.378</c:v>
                </c:pt>
                <c:pt idx="75">
                  <c:v>21.663</c:v>
                </c:pt>
                <c:pt idx="76">
                  <c:v>21.947</c:v>
                </c:pt>
                <c:pt idx="77">
                  <c:v>22.232</c:v>
                </c:pt>
                <c:pt idx="78">
                  <c:v>22.517</c:v>
                </c:pt>
                <c:pt idx="79">
                  <c:v>22.801</c:v>
                </c:pt>
                <c:pt idx="80">
                  <c:v>23.086</c:v>
                </c:pt>
                <c:pt idx="81">
                  <c:v>23.371</c:v>
                </c:pt>
                <c:pt idx="82">
                  <c:v>23.655</c:v>
                </c:pt>
                <c:pt idx="83">
                  <c:v>23.940</c:v>
                </c:pt>
                <c:pt idx="84">
                  <c:v>24.225</c:v>
                </c:pt>
                <c:pt idx="85">
                  <c:v>24.509</c:v>
                </c:pt>
                <c:pt idx="86">
                  <c:v>24.794</c:v>
                </c:pt>
                <c:pt idx="87">
                  <c:v>25.078</c:v>
                </c:pt>
                <c:pt idx="88">
                  <c:v>25.363</c:v>
                </c:pt>
                <c:pt idx="89">
                  <c:v>25.648</c:v>
                </c:pt>
                <c:pt idx="90">
                  <c:v>25.932</c:v>
                </c:pt>
                <c:pt idx="91">
                  <c:v>26.217</c:v>
                </c:pt>
                <c:pt idx="92">
                  <c:v>26.502</c:v>
                </c:pt>
                <c:pt idx="93">
                  <c:v>26.786</c:v>
                </c:pt>
                <c:pt idx="94">
                  <c:v>27.071</c:v>
                </c:pt>
                <c:pt idx="95">
                  <c:v>27.356</c:v>
                </c:pt>
                <c:pt idx="96">
                  <c:v>27.640</c:v>
                </c:pt>
                <c:pt idx="97">
                  <c:v>27.925</c:v>
                </c:pt>
                <c:pt idx="98">
                  <c:v>28.209</c:v>
                </c:pt>
                <c:pt idx="99">
                  <c:v>28.494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'AStar - Memory'!$R$2:$R$102</c15:sqref>
                  </c15:fullRef>
                </c:ext>
              </c:extLst>
              <c:f>'AStar - Memory'!$R$2:$R$101</c:f>
              <c:numCache>
                <c:formatCode>General</c:formatCode>
                <c:ptCount val="100"/>
                <c:pt idx="0">
                  <c:v>111</c:v>
                </c:pt>
                <c:pt idx="1">
                  <c:v>105</c:v>
                </c:pt>
                <c:pt idx="2">
                  <c:v>123</c:v>
                </c:pt>
                <c:pt idx="3">
                  <c:v>77</c:v>
                </c:pt>
                <c:pt idx="4">
                  <c:v>102</c:v>
                </c:pt>
                <c:pt idx="5">
                  <c:v>62</c:v>
                </c:pt>
                <c:pt idx="6">
                  <c:v>52</c:v>
                </c:pt>
                <c:pt idx="7">
                  <c:v>35</c:v>
                </c:pt>
                <c:pt idx="8">
                  <c:v>36</c:v>
                </c:pt>
                <c:pt idx="9">
                  <c:v>44</c:v>
                </c:pt>
                <c:pt idx="10">
                  <c:v>53</c:v>
                </c:pt>
                <c:pt idx="11">
                  <c:v>34</c:v>
                </c:pt>
                <c:pt idx="12">
                  <c:v>34</c:v>
                </c:pt>
                <c:pt idx="13">
                  <c:v>24</c:v>
                </c:pt>
                <c:pt idx="14">
                  <c:v>22</c:v>
                </c:pt>
                <c:pt idx="15">
                  <c:v>20</c:v>
                </c:pt>
                <c:pt idx="16">
                  <c:v>19</c:v>
                </c:pt>
                <c:pt idx="17">
                  <c:v>15</c:v>
                </c:pt>
                <c:pt idx="18">
                  <c:v>17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B-466D-81BC-B16A13E9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24797864"/>
        <c:axId val="624798192"/>
      </c:barChart>
      <c:catAx>
        <c:axId val="624797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4798192"/>
        <c:crosses val="autoZero"/>
        <c:auto val="1"/>
        <c:lblAlgn val="ctr"/>
        <c:lblOffset val="100"/>
        <c:noMultiLvlLbl val="0"/>
      </c:catAx>
      <c:valAx>
        <c:axId val="6247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479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Βάθος ευρισκόμενης λύσης ανά εκτέλεση | </a:t>
            </a:r>
            <a:r>
              <a:rPr lang="en-US"/>
              <a:t>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rgbClr val="9933FF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'AStar - Depth'!$Q$2:$Q$25</c15:sqref>
                  </c15:fullRef>
                </c:ext>
              </c:extLst>
              <c:f>'AStar - Depth'!$Q$2:$Q$23</c:f>
              <c:strCach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'AStar - Depth'!$R$2:$R$25</c15:sqref>
                  </c15:fullRef>
                </c:ext>
              </c:extLst>
              <c:f>'AStar - Depth'!$R$2:$R$23</c:f>
              <c:numCache>
                <c:formatCode>General</c:formatCode>
                <c:ptCount val="22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11</c:v>
                </c:pt>
                <c:pt idx="6">
                  <c:v>16</c:v>
                </c:pt>
                <c:pt idx="7">
                  <c:v>25</c:v>
                </c:pt>
                <c:pt idx="8">
                  <c:v>36</c:v>
                </c:pt>
                <c:pt idx="9">
                  <c:v>70</c:v>
                </c:pt>
                <c:pt idx="10">
                  <c:v>69</c:v>
                </c:pt>
                <c:pt idx="11">
                  <c:v>112</c:v>
                </c:pt>
                <c:pt idx="12">
                  <c:v>118</c:v>
                </c:pt>
                <c:pt idx="13">
                  <c:v>134</c:v>
                </c:pt>
                <c:pt idx="14">
                  <c:v>109</c:v>
                </c:pt>
                <c:pt idx="15">
                  <c:v>156</c:v>
                </c:pt>
                <c:pt idx="16">
                  <c:v>98</c:v>
                </c:pt>
                <c:pt idx="17">
                  <c:v>104</c:v>
                </c:pt>
                <c:pt idx="18">
                  <c:v>35</c:v>
                </c:pt>
                <c:pt idx="19">
                  <c:v>26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8-4D52-B034-54CD2188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02708376"/>
        <c:axId val="602701160"/>
      </c:barChart>
      <c:catAx>
        <c:axId val="60270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Βάθος τελικής</a:t>
                </a:r>
                <a:r>
                  <a:rPr lang="el-GR" baseline="0"/>
                  <a:t> λύσης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2701160"/>
        <c:crosses val="autoZero"/>
        <c:auto val="1"/>
        <c:lblAlgn val="ctr"/>
        <c:lblOffset val="100"/>
        <c:noMultiLvlLbl val="0"/>
      </c:catAx>
      <c:valAx>
        <c:axId val="6027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270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Χρήση</a:t>
            </a:r>
            <a:r>
              <a:rPr lang="el-GR" baseline="0"/>
              <a:t> μονάδων μνήμης ανά εκτέλεση | </a:t>
            </a:r>
            <a:r>
              <a:rPr lang="en-US" baseline="0"/>
              <a:t>DFS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chemeClr val="accent2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'DFS - Memory'!$Q$2:$Q$102</c15:sqref>
                  </c15:fullRef>
                </c:ext>
              </c:extLst>
              <c:f>'DFS - Memory'!$Q$2:$Q$101</c:f>
              <c:strCache>
                <c:ptCount val="100"/>
                <c:pt idx="0">
                  <c:v>2.566</c:v>
                </c:pt>
                <c:pt idx="1">
                  <c:v>4.782</c:v>
                </c:pt>
                <c:pt idx="2">
                  <c:v>6.998</c:v>
                </c:pt>
                <c:pt idx="3">
                  <c:v>9.214</c:v>
                </c:pt>
                <c:pt idx="4">
                  <c:v>11.430</c:v>
                </c:pt>
                <c:pt idx="5">
                  <c:v>13.646</c:v>
                </c:pt>
                <c:pt idx="6">
                  <c:v>15.862</c:v>
                </c:pt>
                <c:pt idx="7">
                  <c:v>18.078</c:v>
                </c:pt>
                <c:pt idx="8">
                  <c:v>20.294</c:v>
                </c:pt>
                <c:pt idx="9">
                  <c:v>22.510</c:v>
                </c:pt>
                <c:pt idx="10">
                  <c:v>24.726</c:v>
                </c:pt>
                <c:pt idx="11">
                  <c:v>26.942</c:v>
                </c:pt>
                <c:pt idx="12">
                  <c:v>29.159</c:v>
                </c:pt>
                <c:pt idx="13">
                  <c:v>31.375</c:v>
                </c:pt>
                <c:pt idx="14">
                  <c:v>33.591</c:v>
                </c:pt>
                <c:pt idx="15">
                  <c:v>35.807</c:v>
                </c:pt>
                <c:pt idx="16">
                  <c:v>38.023</c:v>
                </c:pt>
                <c:pt idx="17">
                  <c:v>40.239</c:v>
                </c:pt>
                <c:pt idx="18">
                  <c:v>42.455</c:v>
                </c:pt>
                <c:pt idx="19">
                  <c:v>44.671</c:v>
                </c:pt>
                <c:pt idx="20">
                  <c:v>46.887</c:v>
                </c:pt>
                <c:pt idx="21">
                  <c:v>49.103</c:v>
                </c:pt>
                <c:pt idx="22">
                  <c:v>51.319</c:v>
                </c:pt>
                <c:pt idx="23">
                  <c:v>53.535</c:v>
                </c:pt>
                <c:pt idx="24">
                  <c:v>55.752</c:v>
                </c:pt>
                <c:pt idx="25">
                  <c:v>57.968</c:v>
                </c:pt>
                <c:pt idx="26">
                  <c:v>60.184</c:v>
                </c:pt>
                <c:pt idx="27">
                  <c:v>62.400</c:v>
                </c:pt>
                <c:pt idx="28">
                  <c:v>64.616</c:v>
                </c:pt>
                <c:pt idx="29">
                  <c:v>66.832</c:v>
                </c:pt>
                <c:pt idx="30">
                  <c:v>69.048</c:v>
                </c:pt>
                <c:pt idx="31">
                  <c:v>71.264</c:v>
                </c:pt>
                <c:pt idx="32">
                  <c:v>73.480</c:v>
                </c:pt>
                <c:pt idx="33">
                  <c:v>75.696</c:v>
                </c:pt>
                <c:pt idx="34">
                  <c:v>77.912</c:v>
                </c:pt>
                <c:pt idx="35">
                  <c:v>80.128</c:v>
                </c:pt>
                <c:pt idx="36">
                  <c:v>82.344</c:v>
                </c:pt>
                <c:pt idx="37">
                  <c:v>84.561</c:v>
                </c:pt>
                <c:pt idx="38">
                  <c:v>86.777</c:v>
                </c:pt>
                <c:pt idx="39">
                  <c:v>88.993</c:v>
                </c:pt>
                <c:pt idx="40">
                  <c:v>91.209</c:v>
                </c:pt>
                <c:pt idx="41">
                  <c:v>93.425</c:v>
                </c:pt>
                <c:pt idx="42">
                  <c:v>95.641</c:v>
                </c:pt>
                <c:pt idx="43">
                  <c:v>97.857</c:v>
                </c:pt>
                <c:pt idx="44">
                  <c:v>100.073</c:v>
                </c:pt>
                <c:pt idx="45">
                  <c:v>102.289</c:v>
                </c:pt>
                <c:pt idx="46">
                  <c:v>104.505</c:v>
                </c:pt>
                <c:pt idx="47">
                  <c:v>106.721</c:v>
                </c:pt>
                <c:pt idx="48">
                  <c:v>108.937</c:v>
                </c:pt>
                <c:pt idx="49">
                  <c:v>111.154</c:v>
                </c:pt>
                <c:pt idx="50">
                  <c:v>113.370</c:v>
                </c:pt>
                <c:pt idx="51">
                  <c:v>115.586</c:v>
                </c:pt>
                <c:pt idx="52">
                  <c:v>117.802</c:v>
                </c:pt>
                <c:pt idx="53">
                  <c:v>120.018</c:v>
                </c:pt>
                <c:pt idx="54">
                  <c:v>122.234</c:v>
                </c:pt>
                <c:pt idx="55">
                  <c:v>124.450</c:v>
                </c:pt>
                <c:pt idx="56">
                  <c:v>126.666</c:v>
                </c:pt>
                <c:pt idx="57">
                  <c:v>128.882</c:v>
                </c:pt>
                <c:pt idx="58">
                  <c:v>131.098</c:v>
                </c:pt>
                <c:pt idx="59">
                  <c:v>133.314</c:v>
                </c:pt>
                <c:pt idx="60">
                  <c:v>135.530</c:v>
                </c:pt>
                <c:pt idx="61">
                  <c:v>137.747</c:v>
                </c:pt>
                <c:pt idx="62">
                  <c:v>139.963</c:v>
                </c:pt>
                <c:pt idx="63">
                  <c:v>142.179</c:v>
                </c:pt>
                <c:pt idx="64">
                  <c:v>144.395</c:v>
                </c:pt>
                <c:pt idx="65">
                  <c:v>146.611</c:v>
                </c:pt>
                <c:pt idx="66">
                  <c:v>148.827</c:v>
                </c:pt>
                <c:pt idx="67">
                  <c:v>151.043</c:v>
                </c:pt>
                <c:pt idx="68">
                  <c:v>153.259</c:v>
                </c:pt>
                <c:pt idx="69">
                  <c:v>155.475</c:v>
                </c:pt>
                <c:pt idx="70">
                  <c:v>157.691</c:v>
                </c:pt>
                <c:pt idx="71">
                  <c:v>159.907</c:v>
                </c:pt>
                <c:pt idx="72">
                  <c:v>162.123</c:v>
                </c:pt>
                <c:pt idx="73">
                  <c:v>164.339</c:v>
                </c:pt>
                <c:pt idx="74">
                  <c:v>166.556</c:v>
                </c:pt>
                <c:pt idx="75">
                  <c:v>168.772</c:v>
                </c:pt>
                <c:pt idx="76">
                  <c:v>170.988</c:v>
                </c:pt>
                <c:pt idx="77">
                  <c:v>173.204</c:v>
                </c:pt>
                <c:pt idx="78">
                  <c:v>175.420</c:v>
                </c:pt>
                <c:pt idx="79">
                  <c:v>177.636</c:v>
                </c:pt>
                <c:pt idx="80">
                  <c:v>179.852</c:v>
                </c:pt>
                <c:pt idx="81">
                  <c:v>182.068</c:v>
                </c:pt>
                <c:pt idx="82">
                  <c:v>184.284</c:v>
                </c:pt>
                <c:pt idx="83">
                  <c:v>186.500</c:v>
                </c:pt>
                <c:pt idx="84">
                  <c:v>188.716</c:v>
                </c:pt>
                <c:pt idx="85">
                  <c:v>190.932</c:v>
                </c:pt>
                <c:pt idx="86">
                  <c:v>193.149</c:v>
                </c:pt>
                <c:pt idx="87">
                  <c:v>195.365</c:v>
                </c:pt>
                <c:pt idx="88">
                  <c:v>197.581</c:v>
                </c:pt>
                <c:pt idx="89">
                  <c:v>199.797</c:v>
                </c:pt>
                <c:pt idx="90">
                  <c:v>202.013</c:v>
                </c:pt>
                <c:pt idx="91">
                  <c:v>204.229</c:v>
                </c:pt>
                <c:pt idx="92">
                  <c:v>206.445</c:v>
                </c:pt>
                <c:pt idx="93">
                  <c:v>208.661</c:v>
                </c:pt>
                <c:pt idx="94">
                  <c:v>210.877</c:v>
                </c:pt>
                <c:pt idx="95">
                  <c:v>213.093</c:v>
                </c:pt>
                <c:pt idx="96">
                  <c:v>215.309</c:v>
                </c:pt>
                <c:pt idx="97">
                  <c:v>217.525</c:v>
                </c:pt>
                <c:pt idx="98">
                  <c:v>219.741</c:v>
                </c:pt>
                <c:pt idx="99">
                  <c:v>221.958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'DFS - Memory'!$R$2:$R$102</c15:sqref>
                  </c15:fullRef>
                </c:ext>
              </c:extLst>
              <c:f>'DFS - Memory'!$R$2:$R$101</c:f>
              <c:numCache>
                <c:formatCode>General</c:formatCode>
                <c:ptCount val="100"/>
                <c:pt idx="0">
                  <c:v>19</c:v>
                </c:pt>
                <c:pt idx="1">
                  <c:v>12</c:v>
                </c:pt>
                <c:pt idx="2">
                  <c:v>15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13</c:v>
                </c:pt>
                <c:pt idx="10">
                  <c:v>11</c:v>
                </c:pt>
                <c:pt idx="11">
                  <c:v>5</c:v>
                </c:pt>
                <c:pt idx="12">
                  <c:v>14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  <c:pt idx="20">
                  <c:v>12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14</c:v>
                </c:pt>
                <c:pt idx="25">
                  <c:v>18</c:v>
                </c:pt>
                <c:pt idx="26">
                  <c:v>9</c:v>
                </c:pt>
                <c:pt idx="27">
                  <c:v>16</c:v>
                </c:pt>
                <c:pt idx="28">
                  <c:v>6</c:v>
                </c:pt>
                <c:pt idx="29">
                  <c:v>18</c:v>
                </c:pt>
                <c:pt idx="30">
                  <c:v>18</c:v>
                </c:pt>
                <c:pt idx="31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8</c:v>
                </c:pt>
                <c:pt idx="45">
                  <c:v>12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11</c:v>
                </c:pt>
                <c:pt idx="54">
                  <c:v>16</c:v>
                </c:pt>
                <c:pt idx="55">
                  <c:v>6</c:v>
                </c:pt>
                <c:pt idx="56">
                  <c:v>14</c:v>
                </c:pt>
                <c:pt idx="57">
                  <c:v>13</c:v>
                </c:pt>
                <c:pt idx="58">
                  <c:v>7</c:v>
                </c:pt>
                <c:pt idx="59">
                  <c:v>23</c:v>
                </c:pt>
                <c:pt idx="60">
                  <c:v>14</c:v>
                </c:pt>
                <c:pt idx="61">
                  <c:v>17</c:v>
                </c:pt>
                <c:pt idx="62">
                  <c:v>11</c:v>
                </c:pt>
                <c:pt idx="63">
                  <c:v>10</c:v>
                </c:pt>
                <c:pt idx="64">
                  <c:v>12</c:v>
                </c:pt>
                <c:pt idx="65">
                  <c:v>11</c:v>
                </c:pt>
                <c:pt idx="66">
                  <c:v>18</c:v>
                </c:pt>
                <c:pt idx="67">
                  <c:v>6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8</c:v>
                </c:pt>
                <c:pt idx="72">
                  <c:v>14</c:v>
                </c:pt>
                <c:pt idx="73">
                  <c:v>15</c:v>
                </c:pt>
                <c:pt idx="74">
                  <c:v>10</c:v>
                </c:pt>
                <c:pt idx="75">
                  <c:v>12</c:v>
                </c:pt>
                <c:pt idx="76">
                  <c:v>10</c:v>
                </c:pt>
                <c:pt idx="77">
                  <c:v>14</c:v>
                </c:pt>
                <c:pt idx="78">
                  <c:v>12</c:v>
                </c:pt>
                <c:pt idx="79">
                  <c:v>13</c:v>
                </c:pt>
                <c:pt idx="80">
                  <c:v>19</c:v>
                </c:pt>
                <c:pt idx="81">
                  <c:v>5</c:v>
                </c:pt>
                <c:pt idx="82">
                  <c:v>14</c:v>
                </c:pt>
                <c:pt idx="83">
                  <c:v>13</c:v>
                </c:pt>
                <c:pt idx="84">
                  <c:v>10</c:v>
                </c:pt>
                <c:pt idx="85">
                  <c:v>10</c:v>
                </c:pt>
                <c:pt idx="86">
                  <c:v>14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10</c:v>
                </c:pt>
                <c:pt idx="91">
                  <c:v>14</c:v>
                </c:pt>
                <c:pt idx="92">
                  <c:v>12</c:v>
                </c:pt>
                <c:pt idx="93">
                  <c:v>11</c:v>
                </c:pt>
                <c:pt idx="94">
                  <c:v>8</c:v>
                </c:pt>
                <c:pt idx="95">
                  <c:v>4</c:v>
                </c:pt>
                <c:pt idx="96">
                  <c:v>7</c:v>
                </c:pt>
                <c:pt idx="97">
                  <c:v>4</c:v>
                </c:pt>
                <c:pt idx="98">
                  <c:v>3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A-4C64-BC74-16AA56A90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7753096"/>
        <c:axId val="687755064"/>
      </c:barChart>
      <c:catAx>
        <c:axId val="68775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aseline="0"/>
                  <a:t>Κατηλειμμένες μονάδες μνήμης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7755064"/>
        <c:crosses val="autoZero"/>
        <c:auto val="1"/>
        <c:lblAlgn val="ctr"/>
        <c:lblOffset val="100"/>
        <c:noMultiLvlLbl val="0"/>
      </c:catAx>
      <c:valAx>
        <c:axId val="6877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775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Βάθος ευρισκόμενης</a:t>
            </a:r>
            <a:r>
              <a:rPr lang="el-GR" baseline="0"/>
              <a:t> λύσης </a:t>
            </a:r>
            <a:r>
              <a:rPr lang="el-GR"/>
              <a:t>ανά εκτέλεση | </a:t>
            </a:r>
            <a:r>
              <a:rPr lang="en-US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chemeClr val="accent2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'DFS - Depth'!$Q$2:$Q$25</c15:sqref>
                  </c15:fullRef>
                </c:ext>
              </c:extLst>
              <c:f>'DFS - Depth'!$Q$2:$Q$23</c:f>
              <c:strCache>
                <c:ptCount val="22"/>
                <c:pt idx="0">
                  <c:v>3084</c:v>
                </c:pt>
                <c:pt idx="1">
                  <c:v>6054</c:v>
                </c:pt>
                <c:pt idx="2">
                  <c:v>9024</c:v>
                </c:pt>
                <c:pt idx="3">
                  <c:v>11993</c:v>
                </c:pt>
                <c:pt idx="4">
                  <c:v>14963</c:v>
                </c:pt>
                <c:pt idx="5">
                  <c:v>17933</c:v>
                </c:pt>
                <c:pt idx="6">
                  <c:v>20903</c:v>
                </c:pt>
                <c:pt idx="7">
                  <c:v>23872</c:v>
                </c:pt>
                <c:pt idx="8">
                  <c:v>26842</c:v>
                </c:pt>
                <c:pt idx="9">
                  <c:v>29812</c:v>
                </c:pt>
                <c:pt idx="10">
                  <c:v>32781</c:v>
                </c:pt>
                <c:pt idx="11">
                  <c:v>35751</c:v>
                </c:pt>
                <c:pt idx="12">
                  <c:v>38721</c:v>
                </c:pt>
                <c:pt idx="13">
                  <c:v>41691</c:v>
                </c:pt>
                <c:pt idx="14">
                  <c:v>44660</c:v>
                </c:pt>
                <c:pt idx="15">
                  <c:v>47630</c:v>
                </c:pt>
                <c:pt idx="16">
                  <c:v>50600</c:v>
                </c:pt>
                <c:pt idx="17">
                  <c:v>53570</c:v>
                </c:pt>
                <c:pt idx="18">
                  <c:v>56539</c:v>
                </c:pt>
                <c:pt idx="19">
                  <c:v>59509</c:v>
                </c:pt>
                <c:pt idx="20">
                  <c:v>62479</c:v>
                </c:pt>
                <c:pt idx="21">
                  <c:v>65448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'DFS - Depth'!$R$2:$R$25</c15:sqref>
                  </c15:fullRef>
                </c:ext>
              </c:extLst>
              <c:f>'DFS - Depth'!$R$2:$R$23</c:f>
              <c:numCache>
                <c:formatCode>General</c:formatCode>
                <c:ptCount val="22"/>
                <c:pt idx="0">
                  <c:v>63</c:v>
                </c:pt>
                <c:pt idx="1">
                  <c:v>50</c:v>
                </c:pt>
                <c:pt idx="2">
                  <c:v>52</c:v>
                </c:pt>
                <c:pt idx="3">
                  <c:v>73</c:v>
                </c:pt>
                <c:pt idx="4">
                  <c:v>49</c:v>
                </c:pt>
                <c:pt idx="5">
                  <c:v>54</c:v>
                </c:pt>
                <c:pt idx="6">
                  <c:v>54</c:v>
                </c:pt>
                <c:pt idx="7">
                  <c:v>55</c:v>
                </c:pt>
                <c:pt idx="8">
                  <c:v>58</c:v>
                </c:pt>
                <c:pt idx="9">
                  <c:v>49</c:v>
                </c:pt>
                <c:pt idx="10">
                  <c:v>48</c:v>
                </c:pt>
                <c:pt idx="11">
                  <c:v>67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69</c:v>
                </c:pt>
                <c:pt idx="16">
                  <c:v>87</c:v>
                </c:pt>
                <c:pt idx="17">
                  <c:v>27</c:v>
                </c:pt>
                <c:pt idx="18">
                  <c:v>25</c:v>
                </c:pt>
                <c:pt idx="19">
                  <c:v>23</c:v>
                </c:pt>
                <c:pt idx="20">
                  <c:v>24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5-4C96-80F7-71FD85D7A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44507360"/>
        <c:axId val="544501456"/>
      </c:barChart>
      <c:catAx>
        <c:axId val="54450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Βάθος</a:t>
                </a:r>
                <a:r>
                  <a:rPr lang="el-GR" baseline="0"/>
                  <a:t> τελικής λύσης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4501456"/>
        <c:crosses val="autoZero"/>
        <c:auto val="1"/>
        <c:lblAlgn val="ctr"/>
        <c:lblOffset val="100"/>
        <c:noMultiLvlLbl val="0"/>
      </c:catAx>
      <c:valAx>
        <c:axId val="5445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45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Αριθμός ελεγχόμενων καταστάσεων ανά εκτέλεση | </a:t>
            </a:r>
            <a:r>
              <a:rPr lang="en-US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'BFS - States'!$Q$2:$Q$102</c15:sqref>
                  </c15:fullRef>
                </c:ext>
              </c:extLst>
              <c:f>'BFS - States'!$Q$2:$Q$101</c:f>
              <c:strCache>
                <c:ptCount val="100"/>
                <c:pt idx="0">
                  <c:v>2.042</c:v>
                </c:pt>
                <c:pt idx="1">
                  <c:v>3.872</c:v>
                </c:pt>
                <c:pt idx="2">
                  <c:v>5.702</c:v>
                </c:pt>
                <c:pt idx="3">
                  <c:v>7.532</c:v>
                </c:pt>
                <c:pt idx="4">
                  <c:v>9.363</c:v>
                </c:pt>
                <c:pt idx="5">
                  <c:v>11.193</c:v>
                </c:pt>
                <c:pt idx="6">
                  <c:v>13.023</c:v>
                </c:pt>
                <c:pt idx="7">
                  <c:v>14.853</c:v>
                </c:pt>
                <c:pt idx="8">
                  <c:v>16.683</c:v>
                </c:pt>
                <c:pt idx="9">
                  <c:v>18.514</c:v>
                </c:pt>
                <c:pt idx="10">
                  <c:v>20.344</c:v>
                </c:pt>
                <c:pt idx="11">
                  <c:v>22.174</c:v>
                </c:pt>
                <c:pt idx="12">
                  <c:v>24.004</c:v>
                </c:pt>
                <c:pt idx="13">
                  <c:v>25.835</c:v>
                </c:pt>
                <c:pt idx="14">
                  <c:v>27.665</c:v>
                </c:pt>
                <c:pt idx="15">
                  <c:v>29.495</c:v>
                </c:pt>
                <c:pt idx="16">
                  <c:v>31.325</c:v>
                </c:pt>
                <c:pt idx="17">
                  <c:v>33.155</c:v>
                </c:pt>
                <c:pt idx="18">
                  <c:v>34.986</c:v>
                </c:pt>
                <c:pt idx="19">
                  <c:v>36.816</c:v>
                </c:pt>
                <c:pt idx="20">
                  <c:v>38.646</c:v>
                </c:pt>
                <c:pt idx="21">
                  <c:v>40.476</c:v>
                </c:pt>
                <c:pt idx="22">
                  <c:v>42.307</c:v>
                </c:pt>
                <c:pt idx="23">
                  <c:v>44.137</c:v>
                </c:pt>
                <c:pt idx="24">
                  <c:v>45.967</c:v>
                </c:pt>
                <c:pt idx="25">
                  <c:v>47.797</c:v>
                </c:pt>
                <c:pt idx="26">
                  <c:v>49.627</c:v>
                </c:pt>
                <c:pt idx="27">
                  <c:v>51.458</c:v>
                </c:pt>
                <c:pt idx="28">
                  <c:v>53.288</c:v>
                </c:pt>
                <c:pt idx="29">
                  <c:v>55.118</c:v>
                </c:pt>
                <c:pt idx="30">
                  <c:v>56.948</c:v>
                </c:pt>
                <c:pt idx="31">
                  <c:v>58.779</c:v>
                </c:pt>
                <c:pt idx="32">
                  <c:v>60.609</c:v>
                </c:pt>
                <c:pt idx="33">
                  <c:v>62.439</c:v>
                </c:pt>
                <c:pt idx="34">
                  <c:v>64.269</c:v>
                </c:pt>
                <c:pt idx="35">
                  <c:v>66.099</c:v>
                </c:pt>
                <c:pt idx="36">
                  <c:v>67.930</c:v>
                </c:pt>
                <c:pt idx="37">
                  <c:v>69.760</c:v>
                </c:pt>
                <c:pt idx="38">
                  <c:v>71.590</c:v>
                </c:pt>
                <c:pt idx="39">
                  <c:v>73.420</c:v>
                </c:pt>
                <c:pt idx="40">
                  <c:v>75.251</c:v>
                </c:pt>
                <c:pt idx="41">
                  <c:v>77.081</c:v>
                </c:pt>
                <c:pt idx="42">
                  <c:v>78.911</c:v>
                </c:pt>
                <c:pt idx="43">
                  <c:v>80.741</c:v>
                </c:pt>
                <c:pt idx="44">
                  <c:v>82.571</c:v>
                </c:pt>
                <c:pt idx="45">
                  <c:v>84.402</c:v>
                </c:pt>
                <c:pt idx="46">
                  <c:v>86.232</c:v>
                </c:pt>
                <c:pt idx="47">
                  <c:v>88.062</c:v>
                </c:pt>
                <c:pt idx="48">
                  <c:v>89.892</c:v>
                </c:pt>
                <c:pt idx="49">
                  <c:v>91.723</c:v>
                </c:pt>
                <c:pt idx="50">
                  <c:v>93.553</c:v>
                </c:pt>
                <c:pt idx="51">
                  <c:v>95.383</c:v>
                </c:pt>
                <c:pt idx="52">
                  <c:v>97.213</c:v>
                </c:pt>
                <c:pt idx="53">
                  <c:v>99.043</c:v>
                </c:pt>
                <c:pt idx="54">
                  <c:v>100.874</c:v>
                </c:pt>
                <c:pt idx="55">
                  <c:v>102.704</c:v>
                </c:pt>
                <c:pt idx="56">
                  <c:v>104.534</c:v>
                </c:pt>
                <c:pt idx="57">
                  <c:v>106.364</c:v>
                </c:pt>
                <c:pt idx="58">
                  <c:v>108.195</c:v>
                </c:pt>
                <c:pt idx="59">
                  <c:v>110.025</c:v>
                </c:pt>
                <c:pt idx="60">
                  <c:v>111.855</c:v>
                </c:pt>
                <c:pt idx="61">
                  <c:v>113.685</c:v>
                </c:pt>
                <c:pt idx="62">
                  <c:v>115.515</c:v>
                </c:pt>
                <c:pt idx="63">
                  <c:v>117.346</c:v>
                </c:pt>
                <c:pt idx="64">
                  <c:v>119.176</c:v>
                </c:pt>
                <c:pt idx="65">
                  <c:v>121.006</c:v>
                </c:pt>
                <c:pt idx="66">
                  <c:v>122.836</c:v>
                </c:pt>
                <c:pt idx="67">
                  <c:v>124.667</c:v>
                </c:pt>
                <c:pt idx="68">
                  <c:v>126.497</c:v>
                </c:pt>
                <c:pt idx="69">
                  <c:v>128.327</c:v>
                </c:pt>
                <c:pt idx="70">
                  <c:v>130.157</c:v>
                </c:pt>
                <c:pt idx="71">
                  <c:v>131.987</c:v>
                </c:pt>
                <c:pt idx="72">
                  <c:v>133.818</c:v>
                </c:pt>
                <c:pt idx="73">
                  <c:v>135.648</c:v>
                </c:pt>
                <c:pt idx="74">
                  <c:v>137.478</c:v>
                </c:pt>
                <c:pt idx="75">
                  <c:v>139.308</c:v>
                </c:pt>
                <c:pt idx="76">
                  <c:v>141.139</c:v>
                </c:pt>
                <c:pt idx="77">
                  <c:v>142.969</c:v>
                </c:pt>
                <c:pt idx="78">
                  <c:v>144.799</c:v>
                </c:pt>
                <c:pt idx="79">
                  <c:v>146.629</c:v>
                </c:pt>
                <c:pt idx="80">
                  <c:v>148.459</c:v>
                </c:pt>
                <c:pt idx="81">
                  <c:v>150.290</c:v>
                </c:pt>
                <c:pt idx="82">
                  <c:v>152.120</c:v>
                </c:pt>
                <c:pt idx="83">
                  <c:v>153.950</c:v>
                </c:pt>
                <c:pt idx="84">
                  <c:v>155.780</c:v>
                </c:pt>
                <c:pt idx="85">
                  <c:v>157.611</c:v>
                </c:pt>
                <c:pt idx="86">
                  <c:v>159.441</c:v>
                </c:pt>
                <c:pt idx="87">
                  <c:v>161.271</c:v>
                </c:pt>
                <c:pt idx="88">
                  <c:v>163.101</c:v>
                </c:pt>
                <c:pt idx="89">
                  <c:v>164.931</c:v>
                </c:pt>
                <c:pt idx="90">
                  <c:v>166.762</c:v>
                </c:pt>
                <c:pt idx="91">
                  <c:v>168.592</c:v>
                </c:pt>
                <c:pt idx="92">
                  <c:v>170.422</c:v>
                </c:pt>
                <c:pt idx="93">
                  <c:v>172.252</c:v>
                </c:pt>
                <c:pt idx="94">
                  <c:v>174.083</c:v>
                </c:pt>
                <c:pt idx="95">
                  <c:v>175.913</c:v>
                </c:pt>
                <c:pt idx="96">
                  <c:v>177.743</c:v>
                </c:pt>
                <c:pt idx="97">
                  <c:v>179.573</c:v>
                </c:pt>
                <c:pt idx="98">
                  <c:v>181.403</c:v>
                </c:pt>
                <c:pt idx="99">
                  <c:v>183.234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'BFS - States'!$R$2:$R$102</c15:sqref>
                  </c15:fullRef>
                </c:ext>
              </c:extLst>
              <c:f>'BFS - States'!$R$2:$R$101</c:f>
              <c:numCache>
                <c:formatCode>General</c:formatCode>
                <c:ptCount val="100"/>
                <c:pt idx="0">
                  <c:v>8</c:v>
                </c:pt>
                <c:pt idx="1">
                  <c:v>15</c:v>
                </c:pt>
                <c:pt idx="2">
                  <c:v>7</c:v>
                </c:pt>
                <c:pt idx="3">
                  <c:v>14</c:v>
                </c:pt>
                <c:pt idx="4">
                  <c:v>11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7</c:v>
                </c:pt>
                <c:pt idx="9">
                  <c:v>17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16</c:v>
                </c:pt>
                <c:pt idx="14">
                  <c:v>7</c:v>
                </c:pt>
                <c:pt idx="15">
                  <c:v>8</c:v>
                </c:pt>
                <c:pt idx="16">
                  <c:v>12</c:v>
                </c:pt>
                <c:pt idx="17">
                  <c:v>12</c:v>
                </c:pt>
                <c:pt idx="18">
                  <c:v>2</c:v>
                </c:pt>
                <c:pt idx="19">
                  <c:v>6</c:v>
                </c:pt>
                <c:pt idx="20">
                  <c:v>9</c:v>
                </c:pt>
                <c:pt idx="21">
                  <c:v>23</c:v>
                </c:pt>
                <c:pt idx="22">
                  <c:v>22</c:v>
                </c:pt>
                <c:pt idx="23">
                  <c:v>13</c:v>
                </c:pt>
                <c:pt idx="24">
                  <c:v>10</c:v>
                </c:pt>
                <c:pt idx="25">
                  <c:v>11</c:v>
                </c:pt>
                <c:pt idx="26">
                  <c:v>16</c:v>
                </c:pt>
                <c:pt idx="27">
                  <c:v>7</c:v>
                </c:pt>
                <c:pt idx="28">
                  <c:v>17</c:v>
                </c:pt>
                <c:pt idx="29">
                  <c:v>9</c:v>
                </c:pt>
                <c:pt idx="30">
                  <c:v>0</c:v>
                </c:pt>
                <c:pt idx="31">
                  <c:v>8</c:v>
                </c:pt>
                <c:pt idx="32">
                  <c:v>12</c:v>
                </c:pt>
                <c:pt idx="33">
                  <c:v>22</c:v>
                </c:pt>
                <c:pt idx="34">
                  <c:v>15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5</c:v>
                </c:pt>
                <c:pt idx="39">
                  <c:v>17</c:v>
                </c:pt>
                <c:pt idx="40">
                  <c:v>10</c:v>
                </c:pt>
                <c:pt idx="41">
                  <c:v>17</c:v>
                </c:pt>
                <c:pt idx="42">
                  <c:v>21</c:v>
                </c:pt>
                <c:pt idx="43">
                  <c:v>7</c:v>
                </c:pt>
                <c:pt idx="44">
                  <c:v>11</c:v>
                </c:pt>
                <c:pt idx="45">
                  <c:v>13</c:v>
                </c:pt>
                <c:pt idx="46">
                  <c:v>9</c:v>
                </c:pt>
                <c:pt idx="47">
                  <c:v>7</c:v>
                </c:pt>
                <c:pt idx="48">
                  <c:v>11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2</c:v>
                </c:pt>
                <c:pt idx="53">
                  <c:v>5</c:v>
                </c:pt>
                <c:pt idx="54">
                  <c:v>7</c:v>
                </c:pt>
                <c:pt idx="55">
                  <c:v>9</c:v>
                </c:pt>
                <c:pt idx="56">
                  <c:v>13</c:v>
                </c:pt>
                <c:pt idx="57">
                  <c:v>13</c:v>
                </c:pt>
                <c:pt idx="58">
                  <c:v>11</c:v>
                </c:pt>
                <c:pt idx="59">
                  <c:v>6</c:v>
                </c:pt>
                <c:pt idx="60">
                  <c:v>9</c:v>
                </c:pt>
                <c:pt idx="61">
                  <c:v>10</c:v>
                </c:pt>
                <c:pt idx="62">
                  <c:v>5</c:v>
                </c:pt>
                <c:pt idx="63">
                  <c:v>11</c:v>
                </c:pt>
                <c:pt idx="64">
                  <c:v>19</c:v>
                </c:pt>
                <c:pt idx="65">
                  <c:v>17</c:v>
                </c:pt>
                <c:pt idx="66">
                  <c:v>22</c:v>
                </c:pt>
                <c:pt idx="67">
                  <c:v>15</c:v>
                </c:pt>
                <c:pt idx="68">
                  <c:v>9</c:v>
                </c:pt>
                <c:pt idx="69">
                  <c:v>14</c:v>
                </c:pt>
                <c:pt idx="70">
                  <c:v>8</c:v>
                </c:pt>
                <c:pt idx="71">
                  <c:v>9</c:v>
                </c:pt>
                <c:pt idx="72">
                  <c:v>11</c:v>
                </c:pt>
                <c:pt idx="73">
                  <c:v>9</c:v>
                </c:pt>
                <c:pt idx="74">
                  <c:v>13</c:v>
                </c:pt>
                <c:pt idx="75">
                  <c:v>13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14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30</c:v>
                </c:pt>
                <c:pt idx="86">
                  <c:v>9</c:v>
                </c:pt>
                <c:pt idx="87">
                  <c:v>18</c:v>
                </c:pt>
                <c:pt idx="88">
                  <c:v>13</c:v>
                </c:pt>
                <c:pt idx="89">
                  <c:v>16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9</c:v>
                </c:pt>
                <c:pt idx="94">
                  <c:v>8</c:v>
                </c:pt>
                <c:pt idx="95">
                  <c:v>12</c:v>
                </c:pt>
                <c:pt idx="96">
                  <c:v>16</c:v>
                </c:pt>
                <c:pt idx="97">
                  <c:v>13</c:v>
                </c:pt>
                <c:pt idx="98">
                  <c:v>10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8-446F-B753-09C6789D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10127976"/>
        <c:axId val="610125680"/>
      </c:barChart>
      <c:catAx>
        <c:axId val="61012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Αριθμός</a:t>
                </a:r>
                <a:r>
                  <a:rPr lang="el-GR" baseline="0"/>
                  <a:t> καταστάσεων που ελέχθηκαν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0125680"/>
        <c:crosses val="autoZero"/>
        <c:auto val="1"/>
        <c:lblAlgn val="ctr"/>
        <c:lblOffset val="100"/>
        <c:noMultiLvlLbl val="0"/>
      </c:catAx>
      <c:valAx>
        <c:axId val="6101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1012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Χρήση μονάδων μνήμης ανά εκτέλεση | </a:t>
            </a:r>
            <a:r>
              <a:rPr lang="en-US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'BFS - Memory'!$Q$2:$Q$102</c15:sqref>
                  </c15:fullRef>
                </c:ext>
              </c:extLst>
              <c:f>'BFS - Memory'!$Q$2:$Q$101</c:f>
              <c:strCache>
                <c:ptCount val="100"/>
                <c:pt idx="0">
                  <c:v>2.206</c:v>
                </c:pt>
                <c:pt idx="1">
                  <c:v>4.063</c:v>
                </c:pt>
                <c:pt idx="2">
                  <c:v>5.921</c:v>
                </c:pt>
                <c:pt idx="3">
                  <c:v>7.778</c:v>
                </c:pt>
                <c:pt idx="4">
                  <c:v>9.635</c:v>
                </c:pt>
                <c:pt idx="5">
                  <c:v>11.493</c:v>
                </c:pt>
                <c:pt idx="6">
                  <c:v>13.350</c:v>
                </c:pt>
                <c:pt idx="7">
                  <c:v>15.208</c:v>
                </c:pt>
                <c:pt idx="8">
                  <c:v>17.065</c:v>
                </c:pt>
                <c:pt idx="9">
                  <c:v>18.922</c:v>
                </c:pt>
                <c:pt idx="10">
                  <c:v>20.780</c:v>
                </c:pt>
                <c:pt idx="11">
                  <c:v>22.637</c:v>
                </c:pt>
                <c:pt idx="12">
                  <c:v>24.495</c:v>
                </c:pt>
                <c:pt idx="13">
                  <c:v>26.352</c:v>
                </c:pt>
                <c:pt idx="14">
                  <c:v>28.209</c:v>
                </c:pt>
                <c:pt idx="15">
                  <c:v>30.067</c:v>
                </c:pt>
                <c:pt idx="16">
                  <c:v>31.924</c:v>
                </c:pt>
                <c:pt idx="17">
                  <c:v>33.782</c:v>
                </c:pt>
                <c:pt idx="18">
                  <c:v>35.639</c:v>
                </c:pt>
                <c:pt idx="19">
                  <c:v>37.496</c:v>
                </c:pt>
                <c:pt idx="20">
                  <c:v>39.354</c:v>
                </c:pt>
                <c:pt idx="21">
                  <c:v>41.211</c:v>
                </c:pt>
                <c:pt idx="22">
                  <c:v>43.069</c:v>
                </c:pt>
                <c:pt idx="23">
                  <c:v>44.926</c:v>
                </c:pt>
                <c:pt idx="24">
                  <c:v>46.783</c:v>
                </c:pt>
                <c:pt idx="25">
                  <c:v>48.641</c:v>
                </c:pt>
                <c:pt idx="26">
                  <c:v>50.498</c:v>
                </c:pt>
                <c:pt idx="27">
                  <c:v>52.356</c:v>
                </c:pt>
                <c:pt idx="28">
                  <c:v>54.213</c:v>
                </c:pt>
                <c:pt idx="29">
                  <c:v>56.070</c:v>
                </c:pt>
                <c:pt idx="30">
                  <c:v>57.928</c:v>
                </c:pt>
                <c:pt idx="31">
                  <c:v>59.785</c:v>
                </c:pt>
                <c:pt idx="32">
                  <c:v>61.642</c:v>
                </c:pt>
                <c:pt idx="33">
                  <c:v>63.500</c:v>
                </c:pt>
                <c:pt idx="34">
                  <c:v>65.357</c:v>
                </c:pt>
                <c:pt idx="35">
                  <c:v>67.215</c:v>
                </c:pt>
                <c:pt idx="36">
                  <c:v>69.072</c:v>
                </c:pt>
                <c:pt idx="37">
                  <c:v>70.929</c:v>
                </c:pt>
                <c:pt idx="38">
                  <c:v>72.787</c:v>
                </c:pt>
                <c:pt idx="39">
                  <c:v>74.644</c:v>
                </c:pt>
                <c:pt idx="40">
                  <c:v>76.502</c:v>
                </c:pt>
                <c:pt idx="41">
                  <c:v>78.359</c:v>
                </c:pt>
                <c:pt idx="42">
                  <c:v>80.216</c:v>
                </c:pt>
                <c:pt idx="43">
                  <c:v>82.074</c:v>
                </c:pt>
                <c:pt idx="44">
                  <c:v>83.931</c:v>
                </c:pt>
                <c:pt idx="45">
                  <c:v>85.789</c:v>
                </c:pt>
                <c:pt idx="46">
                  <c:v>87.646</c:v>
                </c:pt>
                <c:pt idx="47">
                  <c:v>89.503</c:v>
                </c:pt>
                <c:pt idx="48">
                  <c:v>91.361</c:v>
                </c:pt>
                <c:pt idx="49">
                  <c:v>93.218</c:v>
                </c:pt>
                <c:pt idx="50">
                  <c:v>95.076</c:v>
                </c:pt>
                <c:pt idx="51">
                  <c:v>96.933</c:v>
                </c:pt>
                <c:pt idx="52">
                  <c:v>98.790</c:v>
                </c:pt>
                <c:pt idx="53">
                  <c:v>100.648</c:v>
                </c:pt>
                <c:pt idx="54">
                  <c:v>102.505</c:v>
                </c:pt>
                <c:pt idx="55">
                  <c:v>104.363</c:v>
                </c:pt>
                <c:pt idx="56">
                  <c:v>106.220</c:v>
                </c:pt>
                <c:pt idx="57">
                  <c:v>108.077</c:v>
                </c:pt>
                <c:pt idx="58">
                  <c:v>109.935</c:v>
                </c:pt>
                <c:pt idx="59">
                  <c:v>111.792</c:v>
                </c:pt>
                <c:pt idx="60">
                  <c:v>113.650</c:v>
                </c:pt>
                <c:pt idx="61">
                  <c:v>115.507</c:v>
                </c:pt>
                <c:pt idx="62">
                  <c:v>117.364</c:v>
                </c:pt>
                <c:pt idx="63">
                  <c:v>119.222</c:v>
                </c:pt>
                <c:pt idx="64">
                  <c:v>121.079</c:v>
                </c:pt>
                <c:pt idx="65">
                  <c:v>122.936</c:v>
                </c:pt>
                <c:pt idx="66">
                  <c:v>124.794</c:v>
                </c:pt>
                <c:pt idx="67">
                  <c:v>126.651</c:v>
                </c:pt>
                <c:pt idx="68">
                  <c:v>128.509</c:v>
                </c:pt>
                <c:pt idx="69">
                  <c:v>130.366</c:v>
                </c:pt>
                <c:pt idx="70">
                  <c:v>132.223</c:v>
                </c:pt>
                <c:pt idx="71">
                  <c:v>134.081</c:v>
                </c:pt>
                <c:pt idx="72">
                  <c:v>135.938</c:v>
                </c:pt>
                <c:pt idx="73">
                  <c:v>137.796</c:v>
                </c:pt>
                <c:pt idx="74">
                  <c:v>139.653</c:v>
                </c:pt>
                <c:pt idx="75">
                  <c:v>141.510</c:v>
                </c:pt>
                <c:pt idx="76">
                  <c:v>143.368</c:v>
                </c:pt>
                <c:pt idx="77">
                  <c:v>145.225</c:v>
                </c:pt>
                <c:pt idx="78">
                  <c:v>147.083</c:v>
                </c:pt>
                <c:pt idx="79">
                  <c:v>148.940</c:v>
                </c:pt>
                <c:pt idx="80">
                  <c:v>150.797</c:v>
                </c:pt>
                <c:pt idx="81">
                  <c:v>152.655</c:v>
                </c:pt>
                <c:pt idx="82">
                  <c:v>154.512</c:v>
                </c:pt>
                <c:pt idx="83">
                  <c:v>156.370</c:v>
                </c:pt>
                <c:pt idx="84">
                  <c:v>158.227</c:v>
                </c:pt>
                <c:pt idx="85">
                  <c:v>160.084</c:v>
                </c:pt>
                <c:pt idx="86">
                  <c:v>161.942</c:v>
                </c:pt>
                <c:pt idx="87">
                  <c:v>163.799</c:v>
                </c:pt>
                <c:pt idx="88">
                  <c:v>165.657</c:v>
                </c:pt>
                <c:pt idx="89">
                  <c:v>167.514</c:v>
                </c:pt>
                <c:pt idx="90">
                  <c:v>169.371</c:v>
                </c:pt>
                <c:pt idx="91">
                  <c:v>171.229</c:v>
                </c:pt>
                <c:pt idx="92">
                  <c:v>173.086</c:v>
                </c:pt>
                <c:pt idx="93">
                  <c:v>174.944</c:v>
                </c:pt>
                <c:pt idx="94">
                  <c:v>176.801</c:v>
                </c:pt>
                <c:pt idx="95">
                  <c:v>178.658</c:v>
                </c:pt>
                <c:pt idx="96">
                  <c:v>180.516</c:v>
                </c:pt>
                <c:pt idx="97">
                  <c:v>182.373</c:v>
                </c:pt>
                <c:pt idx="98">
                  <c:v>184.230</c:v>
                </c:pt>
                <c:pt idx="99">
                  <c:v>186.088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'BFS - Memory'!$R$2:$R$102</c15:sqref>
                  </c15:fullRef>
                </c:ext>
              </c:extLst>
              <c:f>'BFS - Memory'!$R$2:$R$101</c:f>
              <c:numCache>
                <c:formatCode>General</c:formatCode>
                <c:ptCount val="100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9</c:v>
                </c:pt>
                <c:pt idx="6">
                  <c:v>12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11</c:v>
                </c:pt>
                <c:pt idx="12">
                  <c:v>7</c:v>
                </c:pt>
                <c:pt idx="13">
                  <c:v>3</c:v>
                </c:pt>
                <c:pt idx="14">
                  <c:v>11</c:v>
                </c:pt>
                <c:pt idx="15">
                  <c:v>17</c:v>
                </c:pt>
                <c:pt idx="16">
                  <c:v>11</c:v>
                </c:pt>
                <c:pt idx="17">
                  <c:v>13</c:v>
                </c:pt>
                <c:pt idx="18">
                  <c:v>7</c:v>
                </c:pt>
                <c:pt idx="19">
                  <c:v>13</c:v>
                </c:pt>
                <c:pt idx="20">
                  <c:v>9</c:v>
                </c:pt>
                <c:pt idx="21">
                  <c:v>4</c:v>
                </c:pt>
                <c:pt idx="22">
                  <c:v>0</c:v>
                </c:pt>
                <c:pt idx="23">
                  <c:v>5</c:v>
                </c:pt>
                <c:pt idx="24">
                  <c:v>11</c:v>
                </c:pt>
                <c:pt idx="25">
                  <c:v>10</c:v>
                </c:pt>
                <c:pt idx="26">
                  <c:v>6</c:v>
                </c:pt>
                <c:pt idx="27">
                  <c:v>2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19</c:v>
                </c:pt>
                <c:pt idx="32">
                  <c:v>20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11</c:v>
                </c:pt>
                <c:pt idx="37">
                  <c:v>14</c:v>
                </c:pt>
                <c:pt idx="38">
                  <c:v>11</c:v>
                </c:pt>
                <c:pt idx="39">
                  <c:v>16</c:v>
                </c:pt>
                <c:pt idx="40">
                  <c:v>7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8</c:v>
                </c:pt>
                <c:pt idx="45">
                  <c:v>6</c:v>
                </c:pt>
                <c:pt idx="46">
                  <c:v>15</c:v>
                </c:pt>
                <c:pt idx="47">
                  <c:v>20</c:v>
                </c:pt>
                <c:pt idx="48">
                  <c:v>11</c:v>
                </c:pt>
                <c:pt idx="49">
                  <c:v>9</c:v>
                </c:pt>
                <c:pt idx="50">
                  <c:v>13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10</c:v>
                </c:pt>
                <c:pt idx="55">
                  <c:v>16</c:v>
                </c:pt>
                <c:pt idx="56">
                  <c:v>17</c:v>
                </c:pt>
                <c:pt idx="57">
                  <c:v>10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15</c:v>
                </c:pt>
                <c:pt idx="62">
                  <c:v>9</c:v>
                </c:pt>
                <c:pt idx="63">
                  <c:v>12</c:v>
                </c:pt>
                <c:pt idx="64">
                  <c:v>10</c:v>
                </c:pt>
                <c:pt idx="65">
                  <c:v>11</c:v>
                </c:pt>
                <c:pt idx="66">
                  <c:v>7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9</c:v>
                </c:pt>
                <c:pt idx="71">
                  <c:v>10</c:v>
                </c:pt>
                <c:pt idx="72">
                  <c:v>15</c:v>
                </c:pt>
                <c:pt idx="73">
                  <c:v>7</c:v>
                </c:pt>
                <c:pt idx="74">
                  <c:v>15</c:v>
                </c:pt>
                <c:pt idx="75">
                  <c:v>8</c:v>
                </c:pt>
                <c:pt idx="76">
                  <c:v>12</c:v>
                </c:pt>
                <c:pt idx="77">
                  <c:v>10</c:v>
                </c:pt>
                <c:pt idx="78">
                  <c:v>9</c:v>
                </c:pt>
                <c:pt idx="79">
                  <c:v>12</c:v>
                </c:pt>
                <c:pt idx="80">
                  <c:v>19</c:v>
                </c:pt>
                <c:pt idx="81">
                  <c:v>18</c:v>
                </c:pt>
                <c:pt idx="82">
                  <c:v>19</c:v>
                </c:pt>
                <c:pt idx="83">
                  <c:v>14</c:v>
                </c:pt>
                <c:pt idx="84">
                  <c:v>18</c:v>
                </c:pt>
                <c:pt idx="85">
                  <c:v>11</c:v>
                </c:pt>
                <c:pt idx="86">
                  <c:v>18</c:v>
                </c:pt>
                <c:pt idx="87">
                  <c:v>25</c:v>
                </c:pt>
                <c:pt idx="88">
                  <c:v>12</c:v>
                </c:pt>
                <c:pt idx="89">
                  <c:v>3</c:v>
                </c:pt>
                <c:pt idx="90">
                  <c:v>6</c:v>
                </c:pt>
                <c:pt idx="91">
                  <c:v>17</c:v>
                </c:pt>
                <c:pt idx="92">
                  <c:v>19</c:v>
                </c:pt>
                <c:pt idx="93">
                  <c:v>14</c:v>
                </c:pt>
                <c:pt idx="94">
                  <c:v>17</c:v>
                </c:pt>
                <c:pt idx="95">
                  <c:v>45</c:v>
                </c:pt>
                <c:pt idx="96">
                  <c:v>12</c:v>
                </c:pt>
                <c:pt idx="97">
                  <c:v>47</c:v>
                </c:pt>
                <c:pt idx="98">
                  <c:v>93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6-4F2A-8C54-9060E01B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01107504"/>
        <c:axId val="501108160"/>
      </c:barChart>
      <c:catAx>
        <c:axId val="5011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Κατειλημμένες</a:t>
                </a:r>
                <a:r>
                  <a:rPr lang="el-GR" baseline="0"/>
                  <a:t> μονάδες μνήμης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1108160"/>
        <c:crosses val="autoZero"/>
        <c:auto val="1"/>
        <c:lblAlgn val="ctr"/>
        <c:lblOffset val="100"/>
        <c:noMultiLvlLbl val="0"/>
      </c:catAx>
      <c:valAx>
        <c:axId val="5011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11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Βάθος ευρισκόμενης λύσης ανά εκτέλεση | </a:t>
            </a:r>
            <a:r>
              <a:rPr lang="en-US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'BFS - Depth'!$Q$2:$Q$25</c15:sqref>
                  </c15:fullRef>
                </c:ext>
              </c:extLst>
              <c:f>'BFS - Depth'!$Q$2:$Q$23</c:f>
              <c:strCache>
                <c:ptCount val="2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'BFS - Depth'!$R$2:$R$25</c15:sqref>
                  </c15:fullRef>
                </c:ext>
              </c:extLst>
              <c:f>'BFS - Depth'!$R$2:$R$23</c:f>
              <c:numCache>
                <c:formatCode>General</c:formatCode>
                <c:ptCount val="22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11</c:v>
                </c:pt>
                <c:pt idx="6">
                  <c:v>16</c:v>
                </c:pt>
                <c:pt idx="7">
                  <c:v>25</c:v>
                </c:pt>
                <c:pt idx="8">
                  <c:v>36</c:v>
                </c:pt>
                <c:pt idx="9">
                  <c:v>71</c:v>
                </c:pt>
                <c:pt idx="10">
                  <c:v>69</c:v>
                </c:pt>
                <c:pt idx="11">
                  <c:v>113</c:v>
                </c:pt>
                <c:pt idx="12">
                  <c:v>119</c:v>
                </c:pt>
                <c:pt idx="13">
                  <c:v>137</c:v>
                </c:pt>
                <c:pt idx="14">
                  <c:v>110</c:v>
                </c:pt>
                <c:pt idx="15">
                  <c:v>154</c:v>
                </c:pt>
                <c:pt idx="16">
                  <c:v>100</c:v>
                </c:pt>
                <c:pt idx="17">
                  <c:v>103</c:v>
                </c:pt>
                <c:pt idx="18">
                  <c:v>31</c:v>
                </c:pt>
                <c:pt idx="19">
                  <c:v>24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1-4FC4-A697-B5C06376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38408912"/>
        <c:axId val="538402352"/>
      </c:barChart>
      <c:catAx>
        <c:axId val="53840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Βάθος</a:t>
                </a:r>
                <a:r>
                  <a:rPr lang="el-GR" baseline="0"/>
                  <a:t> τελικής λύσης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8402352"/>
        <c:crosses val="autoZero"/>
        <c:auto val="1"/>
        <c:lblAlgn val="ctr"/>
        <c:lblOffset val="100"/>
        <c:noMultiLvlLbl val="0"/>
      </c:catAx>
      <c:valAx>
        <c:axId val="5384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84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Αριθμός ελεγχόμενων καταστάσεων ανά εκτέλεση | </a:t>
            </a:r>
            <a:r>
              <a:rPr lang="en-US"/>
              <a:t>BestFS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'BestFS - States'!$Q$2:$Q$102</c15:sqref>
                  </c15:fullRef>
                </c:ext>
              </c:extLst>
              <c:f>'BestFS - States'!$Q$2:$Q$101</c:f>
              <c:strCache>
                <c:ptCount val="100"/>
                <c:pt idx="0">
                  <c:v>24</c:v>
                </c:pt>
                <c:pt idx="1">
                  <c:v>35</c:v>
                </c:pt>
                <c:pt idx="2">
                  <c:v>46</c:v>
                </c:pt>
                <c:pt idx="3">
                  <c:v>57</c:v>
                </c:pt>
                <c:pt idx="4">
                  <c:v>68</c:v>
                </c:pt>
                <c:pt idx="5">
                  <c:v>79</c:v>
                </c:pt>
                <c:pt idx="6">
                  <c:v>90</c:v>
                </c:pt>
                <c:pt idx="7">
                  <c:v>101</c:v>
                </c:pt>
                <c:pt idx="8">
                  <c:v>112</c:v>
                </c:pt>
                <c:pt idx="9">
                  <c:v>123</c:v>
                </c:pt>
                <c:pt idx="10">
                  <c:v>134</c:v>
                </c:pt>
                <c:pt idx="11">
                  <c:v>145</c:v>
                </c:pt>
                <c:pt idx="12">
                  <c:v>156</c:v>
                </c:pt>
                <c:pt idx="13">
                  <c:v>167</c:v>
                </c:pt>
                <c:pt idx="14">
                  <c:v>178</c:v>
                </c:pt>
                <c:pt idx="15">
                  <c:v>189</c:v>
                </c:pt>
                <c:pt idx="16">
                  <c:v>200</c:v>
                </c:pt>
                <c:pt idx="17">
                  <c:v>211</c:v>
                </c:pt>
                <c:pt idx="18">
                  <c:v>222</c:v>
                </c:pt>
                <c:pt idx="19">
                  <c:v>233</c:v>
                </c:pt>
                <c:pt idx="20">
                  <c:v>244</c:v>
                </c:pt>
                <c:pt idx="21">
                  <c:v>255</c:v>
                </c:pt>
                <c:pt idx="22">
                  <c:v>266</c:v>
                </c:pt>
                <c:pt idx="23">
                  <c:v>277</c:v>
                </c:pt>
                <c:pt idx="24">
                  <c:v>288</c:v>
                </c:pt>
                <c:pt idx="25">
                  <c:v>299</c:v>
                </c:pt>
                <c:pt idx="26">
                  <c:v>310</c:v>
                </c:pt>
                <c:pt idx="27">
                  <c:v>321</c:v>
                </c:pt>
                <c:pt idx="28">
                  <c:v>332</c:v>
                </c:pt>
                <c:pt idx="29">
                  <c:v>343</c:v>
                </c:pt>
                <c:pt idx="30">
                  <c:v>354</c:v>
                </c:pt>
                <c:pt idx="31">
                  <c:v>365</c:v>
                </c:pt>
                <c:pt idx="32">
                  <c:v>376</c:v>
                </c:pt>
                <c:pt idx="33">
                  <c:v>387</c:v>
                </c:pt>
                <c:pt idx="34">
                  <c:v>398</c:v>
                </c:pt>
                <c:pt idx="35">
                  <c:v>409</c:v>
                </c:pt>
                <c:pt idx="36">
                  <c:v>420</c:v>
                </c:pt>
                <c:pt idx="37">
                  <c:v>431</c:v>
                </c:pt>
                <c:pt idx="38">
                  <c:v>442</c:v>
                </c:pt>
                <c:pt idx="39">
                  <c:v>453</c:v>
                </c:pt>
                <c:pt idx="40">
                  <c:v>464</c:v>
                </c:pt>
                <c:pt idx="41">
                  <c:v>475</c:v>
                </c:pt>
                <c:pt idx="42">
                  <c:v>486</c:v>
                </c:pt>
                <c:pt idx="43">
                  <c:v>497</c:v>
                </c:pt>
                <c:pt idx="44">
                  <c:v>508</c:v>
                </c:pt>
                <c:pt idx="45">
                  <c:v>519</c:v>
                </c:pt>
                <c:pt idx="46">
                  <c:v>530</c:v>
                </c:pt>
                <c:pt idx="47">
                  <c:v>541</c:v>
                </c:pt>
                <c:pt idx="48">
                  <c:v>552</c:v>
                </c:pt>
                <c:pt idx="49">
                  <c:v>564</c:v>
                </c:pt>
                <c:pt idx="50">
                  <c:v>575</c:v>
                </c:pt>
                <c:pt idx="51">
                  <c:v>586</c:v>
                </c:pt>
                <c:pt idx="52">
                  <c:v>597</c:v>
                </c:pt>
                <c:pt idx="53">
                  <c:v>608</c:v>
                </c:pt>
                <c:pt idx="54">
                  <c:v>619</c:v>
                </c:pt>
                <c:pt idx="55">
                  <c:v>630</c:v>
                </c:pt>
                <c:pt idx="56">
                  <c:v>641</c:v>
                </c:pt>
                <c:pt idx="57">
                  <c:v>652</c:v>
                </c:pt>
                <c:pt idx="58">
                  <c:v>663</c:v>
                </c:pt>
                <c:pt idx="59">
                  <c:v>674</c:v>
                </c:pt>
                <c:pt idx="60">
                  <c:v>685</c:v>
                </c:pt>
                <c:pt idx="61">
                  <c:v>696</c:v>
                </c:pt>
                <c:pt idx="62">
                  <c:v>707</c:v>
                </c:pt>
                <c:pt idx="63">
                  <c:v>718</c:v>
                </c:pt>
                <c:pt idx="64">
                  <c:v>729</c:v>
                </c:pt>
                <c:pt idx="65">
                  <c:v>740</c:v>
                </c:pt>
                <c:pt idx="66">
                  <c:v>751</c:v>
                </c:pt>
                <c:pt idx="67">
                  <c:v>762</c:v>
                </c:pt>
                <c:pt idx="68">
                  <c:v>773</c:v>
                </c:pt>
                <c:pt idx="69">
                  <c:v>784</c:v>
                </c:pt>
                <c:pt idx="70">
                  <c:v>795</c:v>
                </c:pt>
                <c:pt idx="71">
                  <c:v>806</c:v>
                </c:pt>
                <c:pt idx="72">
                  <c:v>817</c:v>
                </c:pt>
                <c:pt idx="73">
                  <c:v>828</c:v>
                </c:pt>
                <c:pt idx="74">
                  <c:v>839</c:v>
                </c:pt>
                <c:pt idx="75">
                  <c:v>850</c:v>
                </c:pt>
                <c:pt idx="76">
                  <c:v>861</c:v>
                </c:pt>
                <c:pt idx="77">
                  <c:v>872</c:v>
                </c:pt>
                <c:pt idx="78">
                  <c:v>883</c:v>
                </c:pt>
                <c:pt idx="79">
                  <c:v>894</c:v>
                </c:pt>
                <c:pt idx="80">
                  <c:v>905</c:v>
                </c:pt>
                <c:pt idx="81">
                  <c:v>916</c:v>
                </c:pt>
                <c:pt idx="82">
                  <c:v>927</c:v>
                </c:pt>
                <c:pt idx="83">
                  <c:v>938</c:v>
                </c:pt>
                <c:pt idx="84">
                  <c:v>949</c:v>
                </c:pt>
                <c:pt idx="85">
                  <c:v>960</c:v>
                </c:pt>
                <c:pt idx="86">
                  <c:v>971</c:v>
                </c:pt>
                <c:pt idx="87">
                  <c:v>982</c:v>
                </c:pt>
                <c:pt idx="88">
                  <c:v>993</c:v>
                </c:pt>
                <c:pt idx="89">
                  <c:v>1.004</c:v>
                </c:pt>
                <c:pt idx="90">
                  <c:v>1.015</c:v>
                </c:pt>
                <c:pt idx="91">
                  <c:v>1.026</c:v>
                </c:pt>
                <c:pt idx="92">
                  <c:v>1.037</c:v>
                </c:pt>
                <c:pt idx="93">
                  <c:v>1.048</c:v>
                </c:pt>
                <c:pt idx="94">
                  <c:v>1.059</c:v>
                </c:pt>
                <c:pt idx="95">
                  <c:v>1.070</c:v>
                </c:pt>
                <c:pt idx="96">
                  <c:v>1.081</c:v>
                </c:pt>
                <c:pt idx="97">
                  <c:v>1.092</c:v>
                </c:pt>
                <c:pt idx="98">
                  <c:v>1.103</c:v>
                </c:pt>
                <c:pt idx="99">
                  <c:v>1.115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'BestFS - States'!$R$2:$R$102</c15:sqref>
                  </c15:fullRef>
                </c:ext>
              </c:extLst>
              <c:f>'BestFS - States'!$R$2:$R$101</c:f>
              <c:numCache>
                <c:formatCode>General</c:formatCode>
                <c:ptCount val="100"/>
                <c:pt idx="0">
                  <c:v>5</c:v>
                </c:pt>
                <c:pt idx="1">
                  <c:v>14</c:v>
                </c:pt>
                <c:pt idx="2">
                  <c:v>12</c:v>
                </c:pt>
                <c:pt idx="3">
                  <c:v>28</c:v>
                </c:pt>
                <c:pt idx="4">
                  <c:v>23</c:v>
                </c:pt>
                <c:pt idx="5">
                  <c:v>31</c:v>
                </c:pt>
                <c:pt idx="6">
                  <c:v>56</c:v>
                </c:pt>
                <c:pt idx="7">
                  <c:v>27</c:v>
                </c:pt>
                <c:pt idx="8">
                  <c:v>31</c:v>
                </c:pt>
                <c:pt idx="9">
                  <c:v>22</c:v>
                </c:pt>
                <c:pt idx="10">
                  <c:v>36</c:v>
                </c:pt>
                <c:pt idx="11">
                  <c:v>28</c:v>
                </c:pt>
                <c:pt idx="12">
                  <c:v>31</c:v>
                </c:pt>
                <c:pt idx="13">
                  <c:v>36</c:v>
                </c:pt>
                <c:pt idx="14">
                  <c:v>29</c:v>
                </c:pt>
                <c:pt idx="15">
                  <c:v>30</c:v>
                </c:pt>
                <c:pt idx="16">
                  <c:v>19</c:v>
                </c:pt>
                <c:pt idx="17">
                  <c:v>35</c:v>
                </c:pt>
                <c:pt idx="18">
                  <c:v>31</c:v>
                </c:pt>
                <c:pt idx="19">
                  <c:v>17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15</c:v>
                </c:pt>
                <c:pt idx="24">
                  <c:v>20</c:v>
                </c:pt>
                <c:pt idx="25">
                  <c:v>19</c:v>
                </c:pt>
                <c:pt idx="26">
                  <c:v>26</c:v>
                </c:pt>
                <c:pt idx="27">
                  <c:v>15</c:v>
                </c:pt>
                <c:pt idx="28">
                  <c:v>18</c:v>
                </c:pt>
                <c:pt idx="29">
                  <c:v>18</c:v>
                </c:pt>
                <c:pt idx="30">
                  <c:v>16</c:v>
                </c:pt>
                <c:pt idx="31">
                  <c:v>20</c:v>
                </c:pt>
                <c:pt idx="32">
                  <c:v>15</c:v>
                </c:pt>
                <c:pt idx="33">
                  <c:v>20</c:v>
                </c:pt>
                <c:pt idx="34">
                  <c:v>12</c:v>
                </c:pt>
                <c:pt idx="35">
                  <c:v>26</c:v>
                </c:pt>
                <c:pt idx="36">
                  <c:v>20</c:v>
                </c:pt>
                <c:pt idx="37">
                  <c:v>18</c:v>
                </c:pt>
                <c:pt idx="38">
                  <c:v>25</c:v>
                </c:pt>
                <c:pt idx="39">
                  <c:v>19</c:v>
                </c:pt>
                <c:pt idx="40">
                  <c:v>20</c:v>
                </c:pt>
                <c:pt idx="41">
                  <c:v>11</c:v>
                </c:pt>
                <c:pt idx="42">
                  <c:v>6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12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3</c:v>
                </c:pt>
                <c:pt idx="51">
                  <c:v>6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7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2-4BFC-978C-8E3FD466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90008432"/>
        <c:axId val="590011056"/>
      </c:barChart>
      <c:catAx>
        <c:axId val="5900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Αριθμός</a:t>
                </a:r>
                <a:r>
                  <a:rPr lang="el-GR" baseline="0"/>
                  <a:t> καταστάσεων που ελέγχθηκαν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011056"/>
        <c:crosses val="autoZero"/>
        <c:auto val="1"/>
        <c:lblAlgn val="ctr"/>
        <c:lblOffset val="100"/>
        <c:noMultiLvlLbl val="0"/>
      </c:catAx>
      <c:valAx>
        <c:axId val="5900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00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Χρήση μονάδων μνήμης ανά εκτέλεση | </a:t>
            </a:r>
            <a:r>
              <a:rPr lang="en-US"/>
              <a:t>BestFS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'BestFS - Memory'!$Q$2:$Q$102</c15:sqref>
                  </c15:fullRef>
                </c:ext>
              </c:extLst>
              <c:f>'BestFS - Memory'!$Q$2:$Q$101</c:f>
              <c:strCache>
                <c:ptCount val="100"/>
                <c:pt idx="0">
                  <c:v>40</c:v>
                </c:pt>
                <c:pt idx="1">
                  <c:v>58</c:v>
                </c:pt>
                <c:pt idx="2">
                  <c:v>77</c:v>
                </c:pt>
                <c:pt idx="3">
                  <c:v>95</c:v>
                </c:pt>
                <c:pt idx="4">
                  <c:v>114</c:v>
                </c:pt>
                <c:pt idx="5">
                  <c:v>132</c:v>
                </c:pt>
                <c:pt idx="6">
                  <c:v>151</c:v>
                </c:pt>
                <c:pt idx="7">
                  <c:v>169</c:v>
                </c:pt>
                <c:pt idx="8">
                  <c:v>188</c:v>
                </c:pt>
                <c:pt idx="9">
                  <c:v>206</c:v>
                </c:pt>
                <c:pt idx="10">
                  <c:v>224</c:v>
                </c:pt>
                <c:pt idx="11">
                  <c:v>243</c:v>
                </c:pt>
                <c:pt idx="12">
                  <c:v>261</c:v>
                </c:pt>
                <c:pt idx="13">
                  <c:v>280</c:v>
                </c:pt>
                <c:pt idx="14">
                  <c:v>298</c:v>
                </c:pt>
                <c:pt idx="15">
                  <c:v>317</c:v>
                </c:pt>
                <c:pt idx="16">
                  <c:v>335</c:v>
                </c:pt>
                <c:pt idx="17">
                  <c:v>354</c:v>
                </c:pt>
                <c:pt idx="18">
                  <c:v>372</c:v>
                </c:pt>
                <c:pt idx="19">
                  <c:v>391</c:v>
                </c:pt>
                <c:pt idx="20">
                  <c:v>409</c:v>
                </c:pt>
                <c:pt idx="21">
                  <c:v>427</c:v>
                </c:pt>
                <c:pt idx="22">
                  <c:v>446</c:v>
                </c:pt>
                <c:pt idx="23">
                  <c:v>464</c:v>
                </c:pt>
                <c:pt idx="24">
                  <c:v>483</c:v>
                </c:pt>
                <c:pt idx="25">
                  <c:v>501</c:v>
                </c:pt>
                <c:pt idx="26">
                  <c:v>520</c:v>
                </c:pt>
                <c:pt idx="27">
                  <c:v>538</c:v>
                </c:pt>
                <c:pt idx="28">
                  <c:v>557</c:v>
                </c:pt>
                <c:pt idx="29">
                  <c:v>575</c:v>
                </c:pt>
                <c:pt idx="30">
                  <c:v>594</c:v>
                </c:pt>
                <c:pt idx="31">
                  <c:v>612</c:v>
                </c:pt>
                <c:pt idx="32">
                  <c:v>630</c:v>
                </c:pt>
                <c:pt idx="33">
                  <c:v>649</c:v>
                </c:pt>
                <c:pt idx="34">
                  <c:v>667</c:v>
                </c:pt>
                <c:pt idx="35">
                  <c:v>686</c:v>
                </c:pt>
                <c:pt idx="36">
                  <c:v>704</c:v>
                </c:pt>
                <c:pt idx="37">
                  <c:v>723</c:v>
                </c:pt>
                <c:pt idx="38">
                  <c:v>741</c:v>
                </c:pt>
                <c:pt idx="39">
                  <c:v>760</c:v>
                </c:pt>
                <c:pt idx="40">
                  <c:v>778</c:v>
                </c:pt>
                <c:pt idx="41">
                  <c:v>797</c:v>
                </c:pt>
                <c:pt idx="42">
                  <c:v>815</c:v>
                </c:pt>
                <c:pt idx="43">
                  <c:v>833</c:v>
                </c:pt>
                <c:pt idx="44">
                  <c:v>852</c:v>
                </c:pt>
                <c:pt idx="45">
                  <c:v>870</c:v>
                </c:pt>
                <c:pt idx="46">
                  <c:v>889</c:v>
                </c:pt>
                <c:pt idx="47">
                  <c:v>907</c:v>
                </c:pt>
                <c:pt idx="48">
                  <c:v>926</c:v>
                </c:pt>
                <c:pt idx="49">
                  <c:v>944</c:v>
                </c:pt>
                <c:pt idx="50">
                  <c:v>963</c:v>
                </c:pt>
                <c:pt idx="51">
                  <c:v>981</c:v>
                </c:pt>
                <c:pt idx="52">
                  <c:v>1.000</c:v>
                </c:pt>
                <c:pt idx="53">
                  <c:v>1.018</c:v>
                </c:pt>
                <c:pt idx="54">
                  <c:v>1.036</c:v>
                </c:pt>
                <c:pt idx="55">
                  <c:v>1.055</c:v>
                </c:pt>
                <c:pt idx="56">
                  <c:v>1.073</c:v>
                </c:pt>
                <c:pt idx="57">
                  <c:v>1.092</c:v>
                </c:pt>
                <c:pt idx="58">
                  <c:v>1.110</c:v>
                </c:pt>
                <c:pt idx="59">
                  <c:v>1.129</c:v>
                </c:pt>
                <c:pt idx="60">
                  <c:v>1.147</c:v>
                </c:pt>
                <c:pt idx="61">
                  <c:v>1.166</c:v>
                </c:pt>
                <c:pt idx="62">
                  <c:v>1.184</c:v>
                </c:pt>
                <c:pt idx="63">
                  <c:v>1.203</c:v>
                </c:pt>
                <c:pt idx="64">
                  <c:v>1.221</c:v>
                </c:pt>
                <c:pt idx="65">
                  <c:v>1.239</c:v>
                </c:pt>
                <c:pt idx="66">
                  <c:v>1.258</c:v>
                </c:pt>
                <c:pt idx="67">
                  <c:v>1.276</c:v>
                </c:pt>
                <c:pt idx="68">
                  <c:v>1.295</c:v>
                </c:pt>
                <c:pt idx="69">
                  <c:v>1.313</c:v>
                </c:pt>
                <c:pt idx="70">
                  <c:v>1.332</c:v>
                </c:pt>
                <c:pt idx="71">
                  <c:v>1.350</c:v>
                </c:pt>
                <c:pt idx="72">
                  <c:v>1.369</c:v>
                </c:pt>
                <c:pt idx="73">
                  <c:v>1.387</c:v>
                </c:pt>
                <c:pt idx="74">
                  <c:v>1.406</c:v>
                </c:pt>
                <c:pt idx="75">
                  <c:v>1.424</c:v>
                </c:pt>
                <c:pt idx="76">
                  <c:v>1.442</c:v>
                </c:pt>
                <c:pt idx="77">
                  <c:v>1.461</c:v>
                </c:pt>
                <c:pt idx="78">
                  <c:v>1.479</c:v>
                </c:pt>
                <c:pt idx="79">
                  <c:v>1.498</c:v>
                </c:pt>
                <c:pt idx="80">
                  <c:v>1.516</c:v>
                </c:pt>
                <c:pt idx="81">
                  <c:v>1.535</c:v>
                </c:pt>
                <c:pt idx="82">
                  <c:v>1.553</c:v>
                </c:pt>
                <c:pt idx="83">
                  <c:v>1.572</c:v>
                </c:pt>
                <c:pt idx="84">
                  <c:v>1.590</c:v>
                </c:pt>
                <c:pt idx="85">
                  <c:v>1.609</c:v>
                </c:pt>
                <c:pt idx="86">
                  <c:v>1.627</c:v>
                </c:pt>
                <c:pt idx="87">
                  <c:v>1.645</c:v>
                </c:pt>
                <c:pt idx="88">
                  <c:v>1.664</c:v>
                </c:pt>
                <c:pt idx="89">
                  <c:v>1.682</c:v>
                </c:pt>
                <c:pt idx="90">
                  <c:v>1.701</c:v>
                </c:pt>
                <c:pt idx="91">
                  <c:v>1.719</c:v>
                </c:pt>
                <c:pt idx="92">
                  <c:v>1.738</c:v>
                </c:pt>
                <c:pt idx="93">
                  <c:v>1.756</c:v>
                </c:pt>
                <c:pt idx="94">
                  <c:v>1.775</c:v>
                </c:pt>
                <c:pt idx="95">
                  <c:v>1.793</c:v>
                </c:pt>
                <c:pt idx="96">
                  <c:v>1.812</c:v>
                </c:pt>
                <c:pt idx="97">
                  <c:v>1.830</c:v>
                </c:pt>
                <c:pt idx="98">
                  <c:v>1.848</c:v>
                </c:pt>
                <c:pt idx="99">
                  <c:v>1.867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'BestFS - Memory'!$R$2:$R$102</c15:sqref>
                  </c15:fullRef>
                </c:ext>
              </c:extLst>
              <c:f>'BestFS - Memory'!$R$2:$R$101</c:f>
              <c:numCache>
                <c:formatCode>General</c:formatCode>
                <c:ptCount val="100"/>
                <c:pt idx="0">
                  <c:v>4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58</c:v>
                </c:pt>
                <c:pt idx="7">
                  <c:v>36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31</c:v>
                </c:pt>
                <c:pt idx="12">
                  <c:v>27</c:v>
                </c:pt>
                <c:pt idx="13">
                  <c:v>40</c:v>
                </c:pt>
                <c:pt idx="14">
                  <c:v>24</c:v>
                </c:pt>
                <c:pt idx="15">
                  <c:v>36</c:v>
                </c:pt>
                <c:pt idx="16">
                  <c:v>21</c:v>
                </c:pt>
                <c:pt idx="17">
                  <c:v>36</c:v>
                </c:pt>
                <c:pt idx="18">
                  <c:v>27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25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26</c:v>
                </c:pt>
                <c:pt idx="27">
                  <c:v>18</c:v>
                </c:pt>
                <c:pt idx="28">
                  <c:v>17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19</c:v>
                </c:pt>
                <c:pt idx="33">
                  <c:v>15</c:v>
                </c:pt>
                <c:pt idx="34">
                  <c:v>15</c:v>
                </c:pt>
                <c:pt idx="35">
                  <c:v>23</c:v>
                </c:pt>
                <c:pt idx="36">
                  <c:v>21</c:v>
                </c:pt>
                <c:pt idx="37">
                  <c:v>19</c:v>
                </c:pt>
                <c:pt idx="38">
                  <c:v>22</c:v>
                </c:pt>
                <c:pt idx="39">
                  <c:v>21</c:v>
                </c:pt>
                <c:pt idx="40">
                  <c:v>22</c:v>
                </c:pt>
                <c:pt idx="41">
                  <c:v>11</c:v>
                </c:pt>
                <c:pt idx="42">
                  <c:v>10</c:v>
                </c:pt>
                <c:pt idx="43">
                  <c:v>4</c:v>
                </c:pt>
                <c:pt idx="44">
                  <c:v>11</c:v>
                </c:pt>
                <c:pt idx="45">
                  <c:v>9</c:v>
                </c:pt>
                <c:pt idx="46">
                  <c:v>10</c:v>
                </c:pt>
                <c:pt idx="47">
                  <c:v>5</c:v>
                </c:pt>
                <c:pt idx="48">
                  <c:v>1</c:v>
                </c:pt>
                <c:pt idx="49">
                  <c:v>8</c:v>
                </c:pt>
                <c:pt idx="50">
                  <c:v>4</c:v>
                </c:pt>
                <c:pt idx="51">
                  <c:v>3</c:v>
                </c:pt>
                <c:pt idx="52">
                  <c:v>9</c:v>
                </c:pt>
                <c:pt idx="53">
                  <c:v>2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8</c:v>
                </c:pt>
                <c:pt idx="58">
                  <c:v>7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8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9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8-42C8-ABE5-A05DA256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24795568"/>
        <c:axId val="624802784"/>
      </c:barChart>
      <c:catAx>
        <c:axId val="62479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Κατηλειμμένες</a:t>
                </a:r>
                <a:r>
                  <a:rPr lang="el-GR" baseline="0"/>
                  <a:t> μονάδες μνήμης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4802784"/>
        <c:crosses val="autoZero"/>
        <c:auto val="1"/>
        <c:lblAlgn val="ctr"/>
        <c:lblOffset val="100"/>
        <c:noMultiLvlLbl val="0"/>
      </c:catAx>
      <c:valAx>
        <c:axId val="624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247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Βάθος ευρισκόμενης λύσης ανά εκτέλεση | </a:t>
            </a:r>
            <a:r>
              <a:rPr lang="en-US"/>
              <a:t>BestFS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Συχνότητα</c:v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'BestFS - Depth'!$Q$2:$Q$25</c15:sqref>
                  </c15:fullRef>
                </c:ext>
              </c:extLst>
              <c:f>'BestFS - Depth'!$Q$2:$Q$23</c:f>
              <c:strCache>
                <c:ptCount val="22"/>
                <c:pt idx="0">
                  <c:v>17</c:v>
                </c:pt>
                <c:pt idx="1">
                  <c:v>25</c:v>
                </c:pt>
                <c:pt idx="2">
                  <c:v>33</c:v>
                </c:pt>
                <c:pt idx="3">
                  <c:v>42</c:v>
                </c:pt>
                <c:pt idx="4">
                  <c:v>50</c:v>
                </c:pt>
                <c:pt idx="5">
                  <c:v>58</c:v>
                </c:pt>
                <c:pt idx="6">
                  <c:v>67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100</c:v>
                </c:pt>
                <c:pt idx="11">
                  <c:v>108</c:v>
                </c:pt>
                <c:pt idx="12">
                  <c:v>117</c:v>
                </c:pt>
                <c:pt idx="13">
                  <c:v>125</c:v>
                </c:pt>
                <c:pt idx="14">
                  <c:v>133</c:v>
                </c:pt>
                <c:pt idx="15">
                  <c:v>142</c:v>
                </c:pt>
                <c:pt idx="16">
                  <c:v>150</c:v>
                </c:pt>
                <c:pt idx="17">
                  <c:v>158</c:v>
                </c:pt>
                <c:pt idx="18">
                  <c:v>167</c:v>
                </c:pt>
                <c:pt idx="19">
                  <c:v>175</c:v>
                </c:pt>
                <c:pt idx="20">
                  <c:v>183</c:v>
                </c:pt>
                <c:pt idx="21">
                  <c:v>191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'BestFS - Depth'!$R$2:$R$25</c15:sqref>
                  </c15:fullRef>
                </c:ext>
              </c:extLst>
              <c:f>'BestFS - Depth'!$R$2:$R$23</c:f>
              <c:numCache>
                <c:formatCode>General</c:formatCode>
                <c:ptCount val="22"/>
                <c:pt idx="0">
                  <c:v>12</c:v>
                </c:pt>
                <c:pt idx="1">
                  <c:v>45</c:v>
                </c:pt>
                <c:pt idx="2">
                  <c:v>87</c:v>
                </c:pt>
                <c:pt idx="3">
                  <c:v>144</c:v>
                </c:pt>
                <c:pt idx="4">
                  <c:v>139</c:v>
                </c:pt>
                <c:pt idx="5">
                  <c:v>110</c:v>
                </c:pt>
                <c:pt idx="6">
                  <c:v>124</c:v>
                </c:pt>
                <c:pt idx="7">
                  <c:v>109</c:v>
                </c:pt>
                <c:pt idx="8">
                  <c:v>97</c:v>
                </c:pt>
                <c:pt idx="9">
                  <c:v>74</c:v>
                </c:pt>
                <c:pt idx="10">
                  <c:v>62</c:v>
                </c:pt>
                <c:pt idx="11">
                  <c:v>47</c:v>
                </c:pt>
                <c:pt idx="12">
                  <c:v>28</c:v>
                </c:pt>
                <c:pt idx="13">
                  <c:v>17</c:v>
                </c:pt>
                <c:pt idx="14">
                  <c:v>20</c:v>
                </c:pt>
                <c:pt idx="15">
                  <c:v>11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2-4C1E-B629-2EA755D0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98021520"/>
        <c:axId val="598014632"/>
      </c:barChart>
      <c:catAx>
        <c:axId val="59802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Βάθος</a:t>
                </a:r>
                <a:r>
                  <a:rPr lang="el-GR" baseline="0"/>
                  <a:t> τελικής λύσης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8014632"/>
        <c:crosses val="autoZero"/>
        <c:auto val="1"/>
        <c:lblAlgn val="ctr"/>
        <c:lblOffset val="100"/>
        <c:noMultiLvlLbl val="0"/>
      </c:catAx>
      <c:valAx>
        <c:axId val="5980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Συχνότητα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80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25</xdr:row>
      <xdr:rowOff>175260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D1CA552-3531-414E-8448-6181C6329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15240</xdr:colOff>
      <xdr:row>25</xdr:row>
      <xdr:rowOff>175260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380EF83-E795-4C2E-8C3C-BEB530927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7620</xdr:colOff>
      <xdr:row>26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456044B-E985-4042-A1D0-67824D94D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25</xdr:row>
      <xdr:rowOff>180974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0369E94-03E9-45E3-BF9C-879657959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601980</xdr:colOff>
      <xdr:row>26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4141AF5-4CA2-4605-944D-20DE9626A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26</xdr:row>
      <xdr:rowOff>9525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49AC8AA-7A3E-4DF3-B96E-4A3EC7D3D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25</xdr:row>
      <xdr:rowOff>175260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E293AD3-3D2D-4A04-A09D-C8CDD282A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25</xdr:row>
      <xdr:rowOff>175260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DB1FACF2-4A17-4D46-ACD7-6FFE4F391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26</xdr:row>
      <xdr:rowOff>9525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BAC4316-7BD5-45A1-B751-8453843FF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601980</xdr:colOff>
      <xdr:row>25</xdr:row>
      <xdr:rowOff>167640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521EF76-6CD8-48BD-94D6-B39B4BDDE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7620</xdr:colOff>
      <xdr:row>25</xdr:row>
      <xdr:rowOff>175260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8BAF2D7-B6DF-4284-B5B5-1C8B32139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26</xdr:row>
      <xdr:rowOff>9525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BE74B0C-1FD3-47C1-BF3D-BAB4D360E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A2904C-C94F-45E4-B322-AF900F8D0FF7}" name="Πίνακας4" displayName="Πίνακας4" ref="A1:L1141" totalsRowShown="0" headerRowDxfId="14" dataDxfId="13" tableBorderDxfId="12">
  <autoFilter ref="A1:L1141" xr:uid="{AFE7391C-A06D-4195-BFD2-9E8C36312329}"/>
  <sortState xmlns:xlrd2="http://schemas.microsoft.com/office/spreadsheetml/2017/richdata2" ref="A2:L1141">
    <sortCondition descending="1" ref="A1:A1155"/>
  </sortState>
  <tableColumns count="12">
    <tableColumn id="1" xr3:uid="{E0177AFD-53BA-4D83-A215-37B949F4BA63}" name="DFS Examined States" dataDxfId="11"/>
    <tableColumn id="2" xr3:uid="{4387C3C0-F1ED-4A9D-BC4C-C1642AED81AF}" name="DFS Memory" dataDxfId="10"/>
    <tableColumn id="3" xr3:uid="{2100638F-0C2A-490D-9181-C581F8B38B48}" name="DFS Depth" dataDxfId="9"/>
    <tableColumn id="4" xr3:uid="{62E743C4-910B-419D-A8B4-B79C68AA3275}" name="BFS Examined States" dataDxfId="8"/>
    <tableColumn id="5" xr3:uid="{4B1A1B3F-76A8-4CD8-8D54-1E592D7A1890}" name="BFS Memory" dataDxfId="7"/>
    <tableColumn id="6" xr3:uid="{D6BC05A6-A63A-431E-9A7C-1342D5F7EFFB}" name="BFS Depth" dataDxfId="6"/>
    <tableColumn id="7" xr3:uid="{633CEA84-59C5-41D3-B6F6-B45A2DF99098}" name="BestFS Examined States" dataDxfId="5"/>
    <tableColumn id="8" xr3:uid="{87DD74B5-B84D-4677-A4BC-3C915F566EF1}" name="BestFS Memory" dataDxfId="4"/>
    <tableColumn id="9" xr3:uid="{65EDD31B-7D30-47B4-A6E9-A007A6A9B1FB}" name="BestFS Depth" dataDxfId="3"/>
    <tableColumn id="10" xr3:uid="{2DB08647-7B16-4247-9019-E2ED6089F124}" name="A* Examined States" dataDxfId="2"/>
    <tableColumn id="11" xr3:uid="{1C09F7F0-466F-485C-A473-ECAD02BD1355}" name="A* Memory" dataDxfId="1"/>
    <tableColumn id="12" xr3:uid="{95FC5491-A660-4194-ACF2-1AD8C90435AD}" name="A* Dep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B3-DE6D-4106-B769-F95D83227D2E}">
  <sheetPr>
    <tabColor theme="1"/>
  </sheetPr>
  <dimension ref="A1:R1155"/>
  <sheetViews>
    <sheetView workbookViewId="0"/>
  </sheetViews>
  <sheetFormatPr defaultRowHeight="14.4" x14ac:dyDescent="0.3"/>
  <cols>
    <col min="1" max="1" width="20.77734375" bestFit="1" customWidth="1"/>
    <col min="2" max="2" width="14" bestFit="1" customWidth="1"/>
    <col min="3" max="3" width="11.88671875" bestFit="1" customWidth="1"/>
    <col min="4" max="4" width="20.6640625" bestFit="1" customWidth="1"/>
    <col min="5" max="5" width="13.88671875" bestFit="1" customWidth="1"/>
    <col min="6" max="6" width="11.77734375" bestFit="1" customWidth="1"/>
    <col min="7" max="7" width="23.33203125" bestFit="1" customWidth="1"/>
    <col min="8" max="8" width="16.44140625" bestFit="1" customWidth="1"/>
    <col min="9" max="9" width="14.21875" bestFit="1" customWidth="1"/>
    <col min="10" max="10" width="19.88671875" bestFit="1" customWidth="1"/>
    <col min="11" max="11" width="13.109375" bestFit="1" customWidth="1"/>
    <col min="12" max="12" width="11" bestFit="1" customWidth="1"/>
  </cols>
  <sheetData>
    <row r="1" spans="1:18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</row>
    <row r="2" spans="1:18" ht="15.6" customHeight="1" x14ac:dyDescent="0.3">
      <c r="A2" s="5">
        <v>150672</v>
      </c>
      <c r="B2" s="6">
        <v>219723</v>
      </c>
      <c r="C2" s="7">
        <v>39833</v>
      </c>
      <c r="D2" s="5">
        <v>8282</v>
      </c>
      <c r="E2" s="6">
        <v>12844</v>
      </c>
      <c r="F2" s="7">
        <v>15</v>
      </c>
      <c r="G2" s="5">
        <v>384</v>
      </c>
      <c r="H2" s="6">
        <v>642</v>
      </c>
      <c r="I2" s="7">
        <v>99</v>
      </c>
      <c r="J2" s="5">
        <v>104</v>
      </c>
      <c r="K2" s="6">
        <v>172</v>
      </c>
      <c r="L2" s="7">
        <v>15</v>
      </c>
      <c r="N2" s="30" t="s">
        <v>29</v>
      </c>
      <c r="O2" s="31"/>
      <c r="P2" s="31"/>
      <c r="Q2" s="31"/>
      <c r="R2" s="32"/>
    </row>
    <row r="3" spans="1:18" x14ac:dyDescent="0.3">
      <c r="A3" s="8">
        <v>150554</v>
      </c>
      <c r="B3" s="9">
        <v>219741</v>
      </c>
      <c r="C3" s="10">
        <v>39970</v>
      </c>
      <c r="D3" s="8">
        <v>160932</v>
      </c>
      <c r="E3" s="9">
        <v>180603</v>
      </c>
      <c r="F3" s="10">
        <v>26</v>
      </c>
      <c r="G3" s="8">
        <v>43</v>
      </c>
      <c r="H3" s="9">
        <v>78</v>
      </c>
      <c r="I3" s="10">
        <v>32</v>
      </c>
      <c r="J3" s="8">
        <v>3742</v>
      </c>
      <c r="K3" s="9">
        <v>5982</v>
      </c>
      <c r="L3" s="10">
        <v>26</v>
      </c>
      <c r="N3" s="33"/>
      <c r="O3" s="34"/>
      <c r="P3" s="34"/>
      <c r="Q3" s="34"/>
      <c r="R3" s="35"/>
    </row>
    <row r="4" spans="1:18" ht="16.2" thickBot="1" x14ac:dyDescent="0.35">
      <c r="A4" s="11">
        <v>146909</v>
      </c>
      <c r="B4" s="12">
        <v>217888</v>
      </c>
      <c r="C4" s="13">
        <v>43549</v>
      </c>
      <c r="D4" s="11">
        <v>109639</v>
      </c>
      <c r="E4" s="12">
        <v>140417</v>
      </c>
      <c r="F4" s="13">
        <v>23</v>
      </c>
      <c r="G4" s="11">
        <v>182</v>
      </c>
      <c r="H4" s="12">
        <v>308</v>
      </c>
      <c r="I4" s="13">
        <v>59</v>
      </c>
      <c r="J4" s="11">
        <v>2682</v>
      </c>
      <c r="K4" s="12">
        <v>4239</v>
      </c>
      <c r="L4" s="13">
        <v>23</v>
      </c>
      <c r="N4" s="27">
        <f xml:space="preserve"> COUNT(Πίνακας4[DFS Examined States])</f>
        <v>1140</v>
      </c>
      <c r="O4" s="28"/>
      <c r="P4" s="28"/>
      <c r="Q4" s="28"/>
      <c r="R4" s="29"/>
    </row>
    <row r="5" spans="1:18" x14ac:dyDescent="0.3">
      <c r="A5" s="11">
        <v>145593</v>
      </c>
      <c r="B5" s="12">
        <v>217093</v>
      </c>
      <c r="C5" s="13">
        <v>44563</v>
      </c>
      <c r="D5" s="11">
        <v>14882</v>
      </c>
      <c r="E5" s="12">
        <v>23514</v>
      </c>
      <c r="F5" s="13">
        <v>17</v>
      </c>
      <c r="G5" s="11">
        <v>231</v>
      </c>
      <c r="H5" s="12">
        <v>389</v>
      </c>
      <c r="I5" s="13">
        <v>25</v>
      </c>
      <c r="J5" s="11">
        <v>288</v>
      </c>
      <c r="K5" s="12">
        <v>466</v>
      </c>
      <c r="L5" s="13">
        <v>17</v>
      </c>
    </row>
    <row r="6" spans="1:18" x14ac:dyDescent="0.3">
      <c r="A6" s="11">
        <v>144663</v>
      </c>
      <c r="B6" s="12">
        <v>216593</v>
      </c>
      <c r="C6" s="13">
        <v>45398</v>
      </c>
      <c r="D6" s="11">
        <v>168031</v>
      </c>
      <c r="E6" s="12">
        <v>182410</v>
      </c>
      <c r="F6" s="13">
        <v>26</v>
      </c>
      <c r="G6" s="11">
        <v>63</v>
      </c>
      <c r="H6" s="12">
        <v>114</v>
      </c>
      <c r="I6" s="13">
        <v>32</v>
      </c>
      <c r="J6" s="11">
        <v>3607</v>
      </c>
      <c r="K6" s="12">
        <v>5845</v>
      </c>
      <c r="L6" s="13">
        <v>26</v>
      </c>
    </row>
    <row r="7" spans="1:18" x14ac:dyDescent="0.3">
      <c r="A7" s="8">
        <v>144660</v>
      </c>
      <c r="B7" s="9">
        <v>216591</v>
      </c>
      <c r="C7" s="10">
        <v>45395</v>
      </c>
      <c r="D7" s="8">
        <v>119824</v>
      </c>
      <c r="E7" s="9">
        <v>148667</v>
      </c>
      <c r="F7" s="10">
        <v>23</v>
      </c>
      <c r="G7" s="8">
        <v>150</v>
      </c>
      <c r="H7" s="9">
        <v>263</v>
      </c>
      <c r="I7" s="10">
        <v>59</v>
      </c>
      <c r="J7" s="8">
        <v>1640</v>
      </c>
      <c r="K7" s="9">
        <v>2678</v>
      </c>
      <c r="L7" s="10">
        <v>23</v>
      </c>
    </row>
    <row r="8" spans="1:18" x14ac:dyDescent="0.3">
      <c r="A8" s="11">
        <v>143763</v>
      </c>
      <c r="B8" s="12">
        <v>216051</v>
      </c>
      <c r="C8" s="13">
        <v>46064</v>
      </c>
      <c r="D8" s="11">
        <v>164064</v>
      </c>
      <c r="E8" s="12">
        <v>181772</v>
      </c>
      <c r="F8" s="13">
        <v>26</v>
      </c>
      <c r="G8" s="11">
        <v>293</v>
      </c>
      <c r="H8" s="12">
        <v>488</v>
      </c>
      <c r="I8" s="13">
        <v>64</v>
      </c>
      <c r="J8" s="11">
        <v>4763</v>
      </c>
      <c r="K8" s="12">
        <v>7680</v>
      </c>
      <c r="L8" s="13">
        <v>26</v>
      </c>
    </row>
    <row r="9" spans="1:18" x14ac:dyDescent="0.3">
      <c r="A9" s="11">
        <v>141624</v>
      </c>
      <c r="B9" s="12">
        <v>214464</v>
      </c>
      <c r="C9" s="13">
        <v>47169</v>
      </c>
      <c r="D9" s="11">
        <v>111236</v>
      </c>
      <c r="E9" s="12">
        <v>142137</v>
      </c>
      <c r="F9" s="13">
        <v>23</v>
      </c>
      <c r="G9" s="11">
        <v>645</v>
      </c>
      <c r="H9" s="12">
        <v>1070</v>
      </c>
      <c r="I9" s="13">
        <v>91</v>
      </c>
      <c r="J9" s="11">
        <v>2163</v>
      </c>
      <c r="K9" s="12">
        <v>3463</v>
      </c>
      <c r="L9" s="13">
        <v>23</v>
      </c>
    </row>
    <row r="10" spans="1:18" x14ac:dyDescent="0.3">
      <c r="A10" s="11">
        <v>141476</v>
      </c>
      <c r="B10" s="12">
        <v>214224</v>
      </c>
      <c r="C10" s="13">
        <v>47088</v>
      </c>
      <c r="D10" s="11">
        <v>132507</v>
      </c>
      <c r="E10" s="12">
        <v>161661</v>
      </c>
      <c r="F10" s="13">
        <v>24</v>
      </c>
      <c r="G10" s="11">
        <v>121</v>
      </c>
      <c r="H10" s="12">
        <v>209</v>
      </c>
      <c r="I10" s="13">
        <v>60</v>
      </c>
      <c r="J10" s="11">
        <v>1733</v>
      </c>
      <c r="K10" s="12">
        <v>2783</v>
      </c>
      <c r="L10" s="13">
        <v>24</v>
      </c>
    </row>
    <row r="11" spans="1:18" x14ac:dyDescent="0.3">
      <c r="A11" s="8">
        <v>141454</v>
      </c>
      <c r="B11" s="9">
        <v>214294</v>
      </c>
      <c r="C11" s="10">
        <v>47172</v>
      </c>
      <c r="D11" s="8">
        <v>21547</v>
      </c>
      <c r="E11" s="9">
        <v>33103</v>
      </c>
      <c r="F11" s="10">
        <v>18</v>
      </c>
      <c r="G11" s="8">
        <v>112</v>
      </c>
      <c r="H11" s="9">
        <v>188</v>
      </c>
      <c r="I11" s="10">
        <v>28</v>
      </c>
      <c r="J11" s="8">
        <v>320</v>
      </c>
      <c r="K11" s="9">
        <v>519</v>
      </c>
      <c r="L11" s="10">
        <v>18</v>
      </c>
    </row>
    <row r="12" spans="1:18" x14ac:dyDescent="0.3">
      <c r="A12" s="11">
        <v>141062</v>
      </c>
      <c r="B12" s="12">
        <v>213955</v>
      </c>
      <c r="C12" s="13">
        <v>47276</v>
      </c>
      <c r="D12" s="11">
        <v>92633</v>
      </c>
      <c r="E12" s="12">
        <v>121033</v>
      </c>
      <c r="F12" s="13">
        <v>22</v>
      </c>
      <c r="G12" s="11">
        <v>306</v>
      </c>
      <c r="H12" s="12">
        <v>515</v>
      </c>
      <c r="I12" s="13">
        <v>62</v>
      </c>
      <c r="J12" s="11">
        <v>930</v>
      </c>
      <c r="K12" s="12">
        <v>1470</v>
      </c>
      <c r="L12" s="13">
        <v>22</v>
      </c>
    </row>
    <row r="13" spans="1:18" x14ac:dyDescent="0.3">
      <c r="A13" s="11">
        <v>140624</v>
      </c>
      <c r="B13" s="12">
        <v>213633</v>
      </c>
      <c r="C13" s="13">
        <v>47512</v>
      </c>
      <c r="D13" s="11">
        <v>44812</v>
      </c>
      <c r="E13" s="12">
        <v>65481</v>
      </c>
      <c r="F13" s="13">
        <v>20</v>
      </c>
      <c r="G13" s="11">
        <v>191</v>
      </c>
      <c r="H13" s="12">
        <v>321</v>
      </c>
      <c r="I13" s="13">
        <v>46</v>
      </c>
      <c r="J13" s="11">
        <v>406</v>
      </c>
      <c r="K13" s="12">
        <v>662</v>
      </c>
      <c r="L13" s="13">
        <v>20</v>
      </c>
    </row>
    <row r="14" spans="1:18" x14ac:dyDescent="0.3">
      <c r="A14" s="11">
        <v>140376</v>
      </c>
      <c r="B14" s="12">
        <v>213352</v>
      </c>
      <c r="C14" s="13">
        <v>47565</v>
      </c>
      <c r="D14" s="11">
        <v>155908</v>
      </c>
      <c r="E14" s="12">
        <v>176844</v>
      </c>
      <c r="F14" s="13">
        <v>25</v>
      </c>
      <c r="G14" s="11">
        <v>178</v>
      </c>
      <c r="H14" s="12">
        <v>309</v>
      </c>
      <c r="I14" s="13">
        <v>57</v>
      </c>
      <c r="J14" s="11">
        <v>1900</v>
      </c>
      <c r="K14" s="12">
        <v>3072</v>
      </c>
      <c r="L14" s="13">
        <v>25</v>
      </c>
    </row>
    <row r="15" spans="1:18" x14ac:dyDescent="0.3">
      <c r="A15" s="8">
        <v>139458</v>
      </c>
      <c r="B15" s="9">
        <v>213183</v>
      </c>
      <c r="C15" s="10">
        <v>49028</v>
      </c>
      <c r="D15" s="8">
        <v>122607</v>
      </c>
      <c r="E15" s="9">
        <v>153774</v>
      </c>
      <c r="F15" s="10">
        <v>24</v>
      </c>
      <c r="G15" s="8">
        <v>248</v>
      </c>
      <c r="H15" s="9">
        <v>422</v>
      </c>
      <c r="I15" s="10">
        <v>48</v>
      </c>
      <c r="J15" s="8">
        <v>2847</v>
      </c>
      <c r="K15" s="9">
        <v>4619</v>
      </c>
      <c r="L15" s="10">
        <v>24</v>
      </c>
    </row>
    <row r="16" spans="1:18" x14ac:dyDescent="0.3">
      <c r="A16" s="11">
        <v>138773</v>
      </c>
      <c r="B16" s="12">
        <v>212356</v>
      </c>
      <c r="C16" s="13">
        <v>48672</v>
      </c>
      <c r="D16" s="11">
        <v>77254</v>
      </c>
      <c r="E16" s="12">
        <v>107009</v>
      </c>
      <c r="F16" s="13">
        <v>22</v>
      </c>
      <c r="G16" s="11">
        <v>113</v>
      </c>
      <c r="H16" s="12">
        <v>201</v>
      </c>
      <c r="I16" s="13">
        <v>46</v>
      </c>
      <c r="J16" s="11">
        <v>820</v>
      </c>
      <c r="K16" s="12">
        <v>1344</v>
      </c>
      <c r="L16" s="13">
        <v>22</v>
      </c>
    </row>
    <row r="17" spans="1:12" x14ac:dyDescent="0.3">
      <c r="A17" s="11">
        <v>138522</v>
      </c>
      <c r="B17" s="12">
        <v>211808</v>
      </c>
      <c r="C17" s="13">
        <v>48204</v>
      </c>
      <c r="D17" s="11">
        <v>53973</v>
      </c>
      <c r="E17" s="12">
        <v>76848</v>
      </c>
      <c r="F17" s="13">
        <v>20</v>
      </c>
      <c r="G17" s="11">
        <v>212</v>
      </c>
      <c r="H17" s="12">
        <v>359</v>
      </c>
      <c r="I17" s="13">
        <v>60</v>
      </c>
      <c r="J17" s="11">
        <v>585</v>
      </c>
      <c r="K17" s="12">
        <v>967</v>
      </c>
      <c r="L17" s="13">
        <v>20</v>
      </c>
    </row>
    <row r="18" spans="1:12" x14ac:dyDescent="0.3">
      <c r="A18" s="8">
        <v>138252</v>
      </c>
      <c r="B18" s="9">
        <v>211906</v>
      </c>
      <c r="C18" s="10">
        <v>48811</v>
      </c>
      <c r="D18" s="8">
        <v>177646</v>
      </c>
      <c r="E18" s="9">
        <v>184230</v>
      </c>
      <c r="F18" s="10">
        <v>27</v>
      </c>
      <c r="G18" s="8">
        <v>477</v>
      </c>
      <c r="H18" s="9">
        <v>809</v>
      </c>
      <c r="I18" s="10">
        <v>93</v>
      </c>
      <c r="J18" s="8">
        <v>4295</v>
      </c>
      <c r="K18" s="9">
        <v>6890</v>
      </c>
      <c r="L18" s="10">
        <v>27</v>
      </c>
    </row>
    <row r="19" spans="1:12" x14ac:dyDescent="0.3">
      <c r="A19" s="11">
        <v>137604</v>
      </c>
      <c r="B19" s="12">
        <v>211254</v>
      </c>
      <c r="C19" s="13">
        <v>48805</v>
      </c>
      <c r="D19" s="11">
        <v>40283</v>
      </c>
      <c r="E19" s="12">
        <v>58248</v>
      </c>
      <c r="F19" s="13">
        <v>19</v>
      </c>
      <c r="G19" s="11">
        <v>525</v>
      </c>
      <c r="H19" s="12">
        <v>884</v>
      </c>
      <c r="I19" s="13">
        <v>79</v>
      </c>
      <c r="J19" s="11">
        <v>527</v>
      </c>
      <c r="K19" s="12">
        <v>889</v>
      </c>
      <c r="L19" s="13">
        <v>19</v>
      </c>
    </row>
    <row r="20" spans="1:12" x14ac:dyDescent="0.3">
      <c r="A20" s="11">
        <v>136831</v>
      </c>
      <c r="B20" s="12">
        <v>210317</v>
      </c>
      <c r="C20" s="13">
        <v>48667</v>
      </c>
      <c r="D20" s="11">
        <v>36281</v>
      </c>
      <c r="E20" s="12">
        <v>53185</v>
      </c>
      <c r="F20" s="13">
        <v>19</v>
      </c>
      <c r="G20" s="11">
        <v>354</v>
      </c>
      <c r="H20" s="12">
        <v>603</v>
      </c>
      <c r="I20" s="13">
        <v>45</v>
      </c>
      <c r="J20" s="11">
        <v>440</v>
      </c>
      <c r="K20" s="12">
        <v>716</v>
      </c>
      <c r="L20" s="13">
        <v>19</v>
      </c>
    </row>
    <row r="21" spans="1:12" x14ac:dyDescent="0.3">
      <c r="A21" s="11">
        <v>136536</v>
      </c>
      <c r="B21" s="12">
        <v>210325</v>
      </c>
      <c r="C21" s="13">
        <v>49112</v>
      </c>
      <c r="D21" s="11">
        <v>128484</v>
      </c>
      <c r="E21" s="12">
        <v>157810</v>
      </c>
      <c r="F21" s="13">
        <v>24</v>
      </c>
      <c r="G21" s="11">
        <v>143</v>
      </c>
      <c r="H21" s="12">
        <v>244</v>
      </c>
      <c r="I21" s="13">
        <v>50</v>
      </c>
      <c r="J21" s="11">
        <v>1959</v>
      </c>
      <c r="K21" s="12">
        <v>3104</v>
      </c>
      <c r="L21" s="13">
        <v>24</v>
      </c>
    </row>
    <row r="22" spans="1:12" x14ac:dyDescent="0.3">
      <c r="A22" s="11">
        <v>136461</v>
      </c>
      <c r="B22" s="12">
        <v>209952</v>
      </c>
      <c r="C22" s="13">
        <v>48677</v>
      </c>
      <c r="D22" s="11">
        <v>29501</v>
      </c>
      <c r="E22" s="12">
        <v>45413</v>
      </c>
      <c r="F22" s="13">
        <v>19</v>
      </c>
      <c r="G22" s="11">
        <v>236</v>
      </c>
      <c r="H22" s="12">
        <v>401</v>
      </c>
      <c r="I22" s="13">
        <v>85</v>
      </c>
      <c r="J22" s="11">
        <v>374</v>
      </c>
      <c r="K22" s="12">
        <v>618</v>
      </c>
      <c r="L22" s="13">
        <v>19</v>
      </c>
    </row>
    <row r="23" spans="1:12" x14ac:dyDescent="0.3">
      <c r="A23" s="11">
        <v>136177</v>
      </c>
      <c r="B23" s="12">
        <v>209973</v>
      </c>
      <c r="C23" s="13">
        <v>49126</v>
      </c>
      <c r="D23" s="11">
        <v>78856</v>
      </c>
      <c r="E23" s="12">
        <v>108546</v>
      </c>
      <c r="F23" s="13">
        <v>22</v>
      </c>
      <c r="G23" s="11">
        <v>149</v>
      </c>
      <c r="H23" s="12">
        <v>250</v>
      </c>
      <c r="I23" s="13">
        <v>48</v>
      </c>
      <c r="J23" s="11">
        <v>531</v>
      </c>
      <c r="K23" s="12">
        <v>861</v>
      </c>
      <c r="L23" s="13">
        <v>22</v>
      </c>
    </row>
    <row r="24" spans="1:12" x14ac:dyDescent="0.3">
      <c r="A24" s="8">
        <v>136027</v>
      </c>
      <c r="B24" s="9">
        <v>209809</v>
      </c>
      <c r="C24" s="10">
        <v>49098</v>
      </c>
      <c r="D24" s="8">
        <v>85971</v>
      </c>
      <c r="E24" s="9">
        <v>115118</v>
      </c>
      <c r="F24" s="10">
        <v>22</v>
      </c>
      <c r="G24" s="8">
        <v>394</v>
      </c>
      <c r="H24" s="9">
        <v>662</v>
      </c>
      <c r="I24" s="10">
        <v>58</v>
      </c>
      <c r="J24" s="8">
        <v>1841</v>
      </c>
      <c r="K24" s="9">
        <v>2941</v>
      </c>
      <c r="L24" s="10">
        <v>24</v>
      </c>
    </row>
    <row r="25" spans="1:12" x14ac:dyDescent="0.3">
      <c r="A25" s="8">
        <v>135842</v>
      </c>
      <c r="B25" s="9">
        <v>209673</v>
      </c>
      <c r="C25" s="10">
        <v>49248</v>
      </c>
      <c r="D25" s="8">
        <v>89095</v>
      </c>
      <c r="E25" s="9">
        <v>118007</v>
      </c>
      <c r="F25" s="10">
        <v>22</v>
      </c>
      <c r="G25" s="8">
        <v>352</v>
      </c>
      <c r="H25" s="9">
        <v>599</v>
      </c>
      <c r="I25" s="10">
        <v>72</v>
      </c>
      <c r="J25" s="8">
        <v>836</v>
      </c>
      <c r="K25" s="9">
        <v>1372</v>
      </c>
      <c r="L25" s="10">
        <v>22</v>
      </c>
    </row>
    <row r="26" spans="1:12" x14ac:dyDescent="0.3">
      <c r="A26" s="11">
        <v>135330</v>
      </c>
      <c r="B26" s="12">
        <v>209134</v>
      </c>
      <c r="C26" s="13">
        <v>49196</v>
      </c>
      <c r="D26" s="11">
        <v>78205</v>
      </c>
      <c r="E26" s="12">
        <v>107927</v>
      </c>
      <c r="F26" s="13">
        <v>22</v>
      </c>
      <c r="G26" s="11">
        <v>455</v>
      </c>
      <c r="H26" s="12">
        <v>763</v>
      </c>
      <c r="I26" s="13">
        <v>48</v>
      </c>
      <c r="J26" s="11">
        <v>1155</v>
      </c>
      <c r="K26" s="12">
        <v>1895</v>
      </c>
      <c r="L26" s="13">
        <v>22</v>
      </c>
    </row>
    <row r="27" spans="1:12" x14ac:dyDescent="0.3">
      <c r="A27" s="11">
        <v>135088</v>
      </c>
      <c r="B27" s="12">
        <v>208889</v>
      </c>
      <c r="C27" s="13">
        <v>49344</v>
      </c>
      <c r="D27" s="11">
        <v>94875</v>
      </c>
      <c r="E27" s="12">
        <v>122947</v>
      </c>
      <c r="F27" s="13">
        <v>22</v>
      </c>
      <c r="G27" s="11">
        <v>437</v>
      </c>
      <c r="H27" s="12">
        <v>726</v>
      </c>
      <c r="I27" s="13">
        <v>122</v>
      </c>
      <c r="J27" s="11">
        <v>801</v>
      </c>
      <c r="K27" s="12">
        <v>1298</v>
      </c>
      <c r="L27" s="13">
        <v>22</v>
      </c>
    </row>
    <row r="28" spans="1:12" x14ac:dyDescent="0.3">
      <c r="A28" s="8">
        <v>134706</v>
      </c>
      <c r="B28" s="9">
        <v>208522</v>
      </c>
      <c r="C28" s="10">
        <v>49167</v>
      </c>
      <c r="D28" s="8">
        <v>107906</v>
      </c>
      <c r="E28" s="9">
        <v>139353</v>
      </c>
      <c r="F28" s="10">
        <v>23</v>
      </c>
      <c r="G28" s="8">
        <v>173</v>
      </c>
      <c r="H28" s="9">
        <v>291</v>
      </c>
      <c r="I28" s="10">
        <v>59</v>
      </c>
      <c r="J28" s="8">
        <v>921</v>
      </c>
      <c r="K28" s="9">
        <v>1468</v>
      </c>
      <c r="L28" s="10">
        <v>23</v>
      </c>
    </row>
    <row r="29" spans="1:12" x14ac:dyDescent="0.3">
      <c r="A29" s="11">
        <v>134509</v>
      </c>
      <c r="B29" s="12">
        <v>208005</v>
      </c>
      <c r="C29" s="13">
        <v>48682</v>
      </c>
      <c r="D29" s="11">
        <v>78920</v>
      </c>
      <c r="E29" s="12">
        <v>108551</v>
      </c>
      <c r="F29" s="13">
        <v>22</v>
      </c>
      <c r="G29" s="11">
        <v>357</v>
      </c>
      <c r="H29" s="12">
        <v>611</v>
      </c>
      <c r="I29" s="13">
        <v>94</v>
      </c>
      <c r="J29" s="11">
        <v>589</v>
      </c>
      <c r="K29" s="12">
        <v>968</v>
      </c>
      <c r="L29" s="13">
        <v>22</v>
      </c>
    </row>
    <row r="30" spans="1:12" x14ac:dyDescent="0.3">
      <c r="A30" s="11">
        <v>134499</v>
      </c>
      <c r="B30" s="12">
        <v>208305</v>
      </c>
      <c r="C30" s="13">
        <v>49146</v>
      </c>
      <c r="D30" s="11">
        <v>73679</v>
      </c>
      <c r="E30" s="12">
        <v>103620</v>
      </c>
      <c r="F30" s="13">
        <v>22</v>
      </c>
      <c r="G30" s="11">
        <v>219</v>
      </c>
      <c r="H30" s="12">
        <v>370</v>
      </c>
      <c r="I30" s="13">
        <v>40</v>
      </c>
      <c r="J30" s="11">
        <v>918</v>
      </c>
      <c r="K30" s="12">
        <v>1526</v>
      </c>
      <c r="L30" s="13">
        <v>22</v>
      </c>
    </row>
    <row r="31" spans="1:12" x14ac:dyDescent="0.3">
      <c r="A31" s="11">
        <v>134351</v>
      </c>
      <c r="B31" s="12">
        <v>208153</v>
      </c>
      <c r="C31" s="13">
        <v>49138</v>
      </c>
      <c r="D31" s="11">
        <v>181403</v>
      </c>
      <c r="E31" s="12">
        <v>184216</v>
      </c>
      <c r="F31" s="13">
        <v>30</v>
      </c>
      <c r="G31" s="11">
        <v>234</v>
      </c>
      <c r="H31" s="12">
        <v>401</v>
      </c>
      <c r="I31" s="13">
        <v>80</v>
      </c>
      <c r="J31" s="11">
        <v>18036</v>
      </c>
      <c r="K31" s="12">
        <v>28209</v>
      </c>
      <c r="L31" s="13">
        <v>30</v>
      </c>
    </row>
    <row r="32" spans="1:12" x14ac:dyDescent="0.3">
      <c r="A32" s="11">
        <v>134336</v>
      </c>
      <c r="B32" s="12">
        <v>207816</v>
      </c>
      <c r="C32" s="13">
        <v>48651</v>
      </c>
      <c r="D32" s="11">
        <v>68182</v>
      </c>
      <c r="E32" s="12">
        <v>94565</v>
      </c>
      <c r="F32" s="13">
        <v>21</v>
      </c>
      <c r="G32" s="11">
        <v>33</v>
      </c>
      <c r="H32" s="12">
        <v>61</v>
      </c>
      <c r="I32" s="13">
        <v>23</v>
      </c>
      <c r="J32" s="11">
        <v>549</v>
      </c>
      <c r="K32" s="12">
        <v>893</v>
      </c>
      <c r="L32" s="13">
        <v>21</v>
      </c>
    </row>
    <row r="33" spans="1:12" x14ac:dyDescent="0.3">
      <c r="A33" s="11">
        <v>133711</v>
      </c>
      <c r="B33" s="12">
        <v>207490</v>
      </c>
      <c r="C33" s="13">
        <v>49083</v>
      </c>
      <c r="D33" s="11">
        <v>122153</v>
      </c>
      <c r="E33" s="12">
        <v>150186</v>
      </c>
      <c r="F33" s="13">
        <v>23</v>
      </c>
      <c r="G33" s="11">
        <v>621</v>
      </c>
      <c r="H33" s="12">
        <v>1044</v>
      </c>
      <c r="I33" s="13">
        <v>129</v>
      </c>
      <c r="J33" s="11">
        <v>1571</v>
      </c>
      <c r="K33" s="12">
        <v>2502</v>
      </c>
      <c r="L33" s="13">
        <v>23</v>
      </c>
    </row>
    <row r="34" spans="1:12" x14ac:dyDescent="0.3">
      <c r="A34" s="11">
        <v>133589</v>
      </c>
      <c r="B34" s="12">
        <v>207360</v>
      </c>
      <c r="C34" s="13">
        <v>49063</v>
      </c>
      <c r="D34" s="11">
        <v>7096</v>
      </c>
      <c r="E34" s="12">
        <v>11273</v>
      </c>
      <c r="F34" s="13">
        <v>15</v>
      </c>
      <c r="G34" s="11">
        <v>90</v>
      </c>
      <c r="H34" s="12">
        <v>153</v>
      </c>
      <c r="I34" s="13">
        <v>37</v>
      </c>
      <c r="J34" s="11">
        <v>64</v>
      </c>
      <c r="K34" s="12">
        <v>107</v>
      </c>
      <c r="L34" s="13">
        <v>15</v>
      </c>
    </row>
    <row r="35" spans="1:12" x14ac:dyDescent="0.3">
      <c r="A35" s="11">
        <v>133544</v>
      </c>
      <c r="B35" s="12">
        <v>207124</v>
      </c>
      <c r="C35" s="13">
        <v>48738</v>
      </c>
      <c r="D35" s="11">
        <v>90580</v>
      </c>
      <c r="E35" s="12">
        <v>119313</v>
      </c>
      <c r="F35" s="13">
        <v>22</v>
      </c>
      <c r="G35" s="11">
        <v>74</v>
      </c>
      <c r="H35" s="12">
        <v>127</v>
      </c>
      <c r="I35" s="13">
        <v>28</v>
      </c>
      <c r="J35" s="11">
        <v>1194</v>
      </c>
      <c r="K35" s="12">
        <v>1945</v>
      </c>
      <c r="L35" s="13">
        <v>22</v>
      </c>
    </row>
    <row r="36" spans="1:12" x14ac:dyDescent="0.3">
      <c r="A36" s="11">
        <v>133469</v>
      </c>
      <c r="B36" s="12">
        <v>207232</v>
      </c>
      <c r="C36" s="13">
        <v>49046</v>
      </c>
      <c r="D36" s="11">
        <v>130238</v>
      </c>
      <c r="E36" s="12">
        <v>158819</v>
      </c>
      <c r="F36" s="13">
        <v>24</v>
      </c>
      <c r="G36" s="11">
        <v>89</v>
      </c>
      <c r="H36" s="12">
        <v>155</v>
      </c>
      <c r="I36" s="13">
        <v>32</v>
      </c>
      <c r="J36" s="11">
        <v>1941</v>
      </c>
      <c r="K36" s="12">
        <v>3141</v>
      </c>
      <c r="L36" s="13">
        <v>24</v>
      </c>
    </row>
    <row r="37" spans="1:12" x14ac:dyDescent="0.3">
      <c r="A37" s="11">
        <v>133257</v>
      </c>
      <c r="B37" s="12">
        <v>206903</v>
      </c>
      <c r="C37" s="13">
        <v>49009</v>
      </c>
      <c r="D37" s="11">
        <v>29277</v>
      </c>
      <c r="E37" s="12">
        <v>45142</v>
      </c>
      <c r="F37" s="13">
        <v>19</v>
      </c>
      <c r="G37" s="11">
        <v>272</v>
      </c>
      <c r="H37" s="12">
        <v>459</v>
      </c>
      <c r="I37" s="13">
        <v>61</v>
      </c>
      <c r="J37" s="11">
        <v>552</v>
      </c>
      <c r="K37" s="12">
        <v>910</v>
      </c>
      <c r="L37" s="13">
        <v>19</v>
      </c>
    </row>
    <row r="38" spans="1:12" x14ac:dyDescent="0.3">
      <c r="A38" s="11">
        <v>133004</v>
      </c>
      <c r="B38" s="12">
        <v>206456</v>
      </c>
      <c r="C38" s="13">
        <v>48476</v>
      </c>
      <c r="D38" s="11">
        <v>19589</v>
      </c>
      <c r="E38" s="12">
        <v>30698</v>
      </c>
      <c r="F38" s="13">
        <v>18</v>
      </c>
      <c r="G38" s="11">
        <v>79</v>
      </c>
      <c r="H38" s="12">
        <v>138</v>
      </c>
      <c r="I38" s="13">
        <v>36</v>
      </c>
      <c r="J38" s="11">
        <v>317</v>
      </c>
      <c r="K38" s="12">
        <v>530</v>
      </c>
      <c r="L38" s="13">
        <v>18</v>
      </c>
    </row>
    <row r="39" spans="1:12" x14ac:dyDescent="0.3">
      <c r="A39" s="8">
        <v>132854</v>
      </c>
      <c r="B39" s="9">
        <v>206303</v>
      </c>
      <c r="C39" s="10">
        <v>48476</v>
      </c>
      <c r="D39" s="8">
        <v>155866</v>
      </c>
      <c r="E39" s="9">
        <v>178118</v>
      </c>
      <c r="F39" s="10">
        <v>26</v>
      </c>
      <c r="G39" s="8">
        <v>401</v>
      </c>
      <c r="H39" s="9">
        <v>678</v>
      </c>
      <c r="I39" s="10">
        <v>132</v>
      </c>
      <c r="J39" s="8">
        <v>2450</v>
      </c>
      <c r="K39" s="9">
        <v>3914</v>
      </c>
      <c r="L39" s="10">
        <v>26</v>
      </c>
    </row>
    <row r="40" spans="1:12" x14ac:dyDescent="0.3">
      <c r="A40" s="11">
        <v>132525</v>
      </c>
      <c r="B40" s="12">
        <v>206246</v>
      </c>
      <c r="C40" s="13">
        <v>48949</v>
      </c>
      <c r="D40" s="11">
        <v>142305</v>
      </c>
      <c r="E40" s="12">
        <v>169503</v>
      </c>
      <c r="F40" s="13">
        <v>25</v>
      </c>
      <c r="G40" s="11">
        <v>377</v>
      </c>
      <c r="H40" s="12">
        <v>650</v>
      </c>
      <c r="I40" s="13">
        <v>89</v>
      </c>
      <c r="J40" s="11">
        <v>2624</v>
      </c>
      <c r="K40" s="12">
        <v>4157</v>
      </c>
      <c r="L40" s="13">
        <v>25</v>
      </c>
    </row>
    <row r="41" spans="1:12" x14ac:dyDescent="0.3">
      <c r="A41" s="11">
        <v>132496</v>
      </c>
      <c r="B41" s="12">
        <v>205901</v>
      </c>
      <c r="C41" s="13">
        <v>48490</v>
      </c>
      <c r="D41" s="11">
        <v>178701</v>
      </c>
      <c r="E41" s="12">
        <v>183881</v>
      </c>
      <c r="F41" s="13">
        <v>28</v>
      </c>
      <c r="G41" s="11">
        <v>120</v>
      </c>
      <c r="H41" s="12">
        <v>201</v>
      </c>
      <c r="I41" s="13">
        <v>44</v>
      </c>
      <c r="J41" s="11">
        <v>9695</v>
      </c>
      <c r="K41" s="12">
        <v>15386</v>
      </c>
      <c r="L41" s="13">
        <v>28</v>
      </c>
    </row>
    <row r="42" spans="1:12" x14ac:dyDescent="0.3">
      <c r="A42" s="11">
        <v>132233</v>
      </c>
      <c r="B42" s="12">
        <v>205948</v>
      </c>
      <c r="C42" s="13">
        <v>48931</v>
      </c>
      <c r="D42" s="11">
        <v>57524</v>
      </c>
      <c r="E42" s="12">
        <v>83474</v>
      </c>
      <c r="F42" s="13">
        <v>21</v>
      </c>
      <c r="G42" s="11">
        <v>502</v>
      </c>
      <c r="H42" s="12">
        <v>850</v>
      </c>
      <c r="I42" s="13">
        <v>99</v>
      </c>
      <c r="J42" s="11">
        <v>70</v>
      </c>
      <c r="K42" s="12">
        <v>113</v>
      </c>
      <c r="L42" s="13">
        <v>21</v>
      </c>
    </row>
    <row r="43" spans="1:12" x14ac:dyDescent="0.3">
      <c r="A43" s="8">
        <v>132052</v>
      </c>
      <c r="B43" s="9">
        <v>205425</v>
      </c>
      <c r="C43" s="10">
        <v>48410</v>
      </c>
      <c r="D43" s="8">
        <v>38638</v>
      </c>
      <c r="E43" s="9">
        <v>58657</v>
      </c>
      <c r="F43" s="10">
        <v>20</v>
      </c>
      <c r="G43" s="8">
        <v>173</v>
      </c>
      <c r="H43" s="9">
        <v>300</v>
      </c>
      <c r="I43" s="10">
        <v>50</v>
      </c>
      <c r="J43" s="8">
        <v>301</v>
      </c>
      <c r="K43" s="9">
        <v>498</v>
      </c>
      <c r="L43" s="10">
        <v>20</v>
      </c>
    </row>
    <row r="44" spans="1:12" x14ac:dyDescent="0.3">
      <c r="A44" s="8">
        <v>131825</v>
      </c>
      <c r="B44" s="9">
        <v>205158</v>
      </c>
      <c r="C44" s="10">
        <v>48330</v>
      </c>
      <c r="D44" s="8">
        <v>4084</v>
      </c>
      <c r="E44" s="9">
        <v>6529</v>
      </c>
      <c r="F44" s="10">
        <v>14</v>
      </c>
      <c r="G44" s="8">
        <v>330</v>
      </c>
      <c r="H44" s="9">
        <v>556</v>
      </c>
      <c r="I44" s="10">
        <v>116</v>
      </c>
      <c r="J44" s="8">
        <v>126</v>
      </c>
      <c r="K44" s="9">
        <v>206</v>
      </c>
      <c r="L44" s="10">
        <v>14</v>
      </c>
    </row>
    <row r="45" spans="1:12" x14ac:dyDescent="0.3">
      <c r="A45" s="11">
        <v>131815</v>
      </c>
      <c r="B45" s="12">
        <v>205137</v>
      </c>
      <c r="C45" s="13">
        <v>48198</v>
      </c>
      <c r="D45" s="11">
        <v>120200</v>
      </c>
      <c r="E45" s="12">
        <v>151997</v>
      </c>
      <c r="F45" s="13">
        <v>24</v>
      </c>
      <c r="G45" s="11">
        <v>146</v>
      </c>
      <c r="H45" s="12">
        <v>247</v>
      </c>
      <c r="I45" s="13">
        <v>36</v>
      </c>
      <c r="J45" s="11">
        <v>2506</v>
      </c>
      <c r="K45" s="12">
        <v>3991</v>
      </c>
      <c r="L45" s="13">
        <v>24</v>
      </c>
    </row>
    <row r="46" spans="1:12" x14ac:dyDescent="0.3">
      <c r="A46" s="11">
        <v>131787</v>
      </c>
      <c r="B46" s="12">
        <v>205117</v>
      </c>
      <c r="C46" s="13">
        <v>48318</v>
      </c>
      <c r="D46" s="11">
        <v>74264</v>
      </c>
      <c r="E46" s="12">
        <v>104164</v>
      </c>
      <c r="F46" s="13">
        <v>22</v>
      </c>
      <c r="G46" s="11">
        <v>820</v>
      </c>
      <c r="H46" s="12">
        <v>1400</v>
      </c>
      <c r="I46" s="13">
        <v>106</v>
      </c>
      <c r="J46" s="11">
        <v>1511</v>
      </c>
      <c r="K46" s="12">
        <v>2436</v>
      </c>
      <c r="L46" s="13">
        <v>22</v>
      </c>
    </row>
    <row r="47" spans="1:12" x14ac:dyDescent="0.3">
      <c r="A47" s="11">
        <v>131785</v>
      </c>
      <c r="B47" s="12">
        <v>205373</v>
      </c>
      <c r="C47" s="13">
        <v>48671</v>
      </c>
      <c r="D47" s="11">
        <v>65617</v>
      </c>
      <c r="E47" s="12">
        <v>92036</v>
      </c>
      <c r="F47" s="13">
        <v>21</v>
      </c>
      <c r="G47" s="11">
        <v>53</v>
      </c>
      <c r="H47" s="12">
        <v>92</v>
      </c>
      <c r="I47" s="13">
        <v>33</v>
      </c>
      <c r="J47" s="11">
        <v>784</v>
      </c>
      <c r="K47" s="12">
        <v>1241</v>
      </c>
      <c r="L47" s="13">
        <v>21</v>
      </c>
    </row>
    <row r="48" spans="1:12" x14ac:dyDescent="0.3">
      <c r="A48" s="11">
        <v>131409</v>
      </c>
      <c r="B48" s="12">
        <v>204901</v>
      </c>
      <c r="C48" s="13">
        <v>48471</v>
      </c>
      <c r="D48" s="11">
        <v>173738</v>
      </c>
      <c r="E48" s="12">
        <v>184021</v>
      </c>
      <c r="F48" s="13">
        <v>27</v>
      </c>
      <c r="G48" s="11">
        <v>201</v>
      </c>
      <c r="H48" s="12">
        <v>343</v>
      </c>
      <c r="I48" s="13">
        <v>53</v>
      </c>
      <c r="J48" s="11">
        <v>4609</v>
      </c>
      <c r="K48" s="12">
        <v>7265</v>
      </c>
      <c r="L48" s="13">
        <v>27</v>
      </c>
    </row>
    <row r="49" spans="1:12" x14ac:dyDescent="0.3">
      <c r="A49" s="11">
        <v>131228</v>
      </c>
      <c r="B49" s="12">
        <v>204538</v>
      </c>
      <c r="C49" s="13">
        <v>48266</v>
      </c>
      <c r="D49" s="11">
        <v>173958</v>
      </c>
      <c r="E49" s="12">
        <v>183881</v>
      </c>
      <c r="F49" s="13">
        <v>26</v>
      </c>
      <c r="G49" s="11">
        <v>765</v>
      </c>
      <c r="H49" s="12">
        <v>1287</v>
      </c>
      <c r="I49" s="13">
        <v>72</v>
      </c>
      <c r="J49" s="11">
        <v>4975</v>
      </c>
      <c r="K49" s="12">
        <v>7891</v>
      </c>
      <c r="L49" s="13">
        <v>26</v>
      </c>
    </row>
    <row r="50" spans="1:12" x14ac:dyDescent="0.3">
      <c r="A50" s="11">
        <v>131206</v>
      </c>
      <c r="B50" s="12">
        <v>204723</v>
      </c>
      <c r="C50" s="13">
        <v>48749</v>
      </c>
      <c r="D50" s="11">
        <v>40876</v>
      </c>
      <c r="E50" s="12">
        <v>58795</v>
      </c>
      <c r="F50" s="13">
        <v>19</v>
      </c>
      <c r="G50" s="11">
        <v>35</v>
      </c>
      <c r="H50" s="12">
        <v>60</v>
      </c>
      <c r="I50" s="13">
        <v>19</v>
      </c>
      <c r="J50" s="11">
        <v>119</v>
      </c>
      <c r="K50" s="12">
        <v>196</v>
      </c>
      <c r="L50" s="13">
        <v>19</v>
      </c>
    </row>
    <row r="51" spans="1:12" x14ac:dyDescent="0.3">
      <c r="A51" s="11">
        <v>130604</v>
      </c>
      <c r="B51" s="12">
        <v>204093</v>
      </c>
      <c r="C51" s="13">
        <v>48693</v>
      </c>
      <c r="D51" s="11">
        <v>118181</v>
      </c>
      <c r="E51" s="12">
        <v>146937</v>
      </c>
      <c r="F51" s="13">
        <v>23</v>
      </c>
      <c r="G51" s="11">
        <v>212</v>
      </c>
      <c r="H51" s="12">
        <v>346</v>
      </c>
      <c r="I51" s="13">
        <v>51</v>
      </c>
      <c r="J51" s="11">
        <v>531</v>
      </c>
      <c r="K51" s="12">
        <v>859</v>
      </c>
      <c r="L51" s="13">
        <v>23</v>
      </c>
    </row>
    <row r="52" spans="1:12" x14ac:dyDescent="0.3">
      <c r="A52" s="8">
        <v>130594</v>
      </c>
      <c r="B52" s="9">
        <v>203958</v>
      </c>
      <c r="C52" s="10">
        <v>48210</v>
      </c>
      <c r="D52" s="8">
        <v>121893</v>
      </c>
      <c r="E52" s="9">
        <v>153271</v>
      </c>
      <c r="F52" s="10">
        <v>24</v>
      </c>
      <c r="G52" s="8">
        <v>51</v>
      </c>
      <c r="H52" s="9">
        <v>91</v>
      </c>
      <c r="I52" s="10">
        <v>34</v>
      </c>
      <c r="J52" s="8">
        <v>2335</v>
      </c>
      <c r="K52" s="9">
        <v>3793</v>
      </c>
      <c r="L52" s="10">
        <v>24</v>
      </c>
    </row>
    <row r="53" spans="1:12" x14ac:dyDescent="0.3">
      <c r="A53" s="11">
        <v>130517</v>
      </c>
      <c r="B53" s="12">
        <v>203807</v>
      </c>
      <c r="C53" s="13">
        <v>48221</v>
      </c>
      <c r="D53" s="11">
        <v>66546</v>
      </c>
      <c r="E53" s="12">
        <v>92948</v>
      </c>
      <c r="F53" s="13">
        <v>21</v>
      </c>
      <c r="G53" s="11">
        <v>464</v>
      </c>
      <c r="H53" s="12">
        <v>781</v>
      </c>
      <c r="I53" s="13">
        <v>47</v>
      </c>
      <c r="J53" s="11">
        <v>1041</v>
      </c>
      <c r="K53" s="12">
        <v>1691</v>
      </c>
      <c r="L53" s="13">
        <v>21</v>
      </c>
    </row>
    <row r="54" spans="1:12" x14ac:dyDescent="0.3">
      <c r="A54" s="11">
        <v>130495</v>
      </c>
      <c r="B54" s="12">
        <v>203786</v>
      </c>
      <c r="C54" s="13">
        <v>48222</v>
      </c>
      <c r="D54" s="11">
        <v>172381</v>
      </c>
      <c r="E54" s="12">
        <v>183881</v>
      </c>
      <c r="F54" s="13">
        <v>26</v>
      </c>
      <c r="G54" s="11">
        <v>341</v>
      </c>
      <c r="H54" s="12">
        <v>580</v>
      </c>
      <c r="I54" s="13">
        <v>64</v>
      </c>
      <c r="J54" s="11">
        <v>6515</v>
      </c>
      <c r="K54" s="12">
        <v>10406</v>
      </c>
      <c r="L54" s="13">
        <v>26</v>
      </c>
    </row>
    <row r="55" spans="1:12" x14ac:dyDescent="0.3">
      <c r="A55" s="11">
        <v>130403</v>
      </c>
      <c r="B55" s="12">
        <v>203662</v>
      </c>
      <c r="C55" s="13">
        <v>48152</v>
      </c>
      <c r="D55" s="11">
        <v>42744</v>
      </c>
      <c r="E55" s="12">
        <v>63217</v>
      </c>
      <c r="F55" s="13">
        <v>20</v>
      </c>
      <c r="G55" s="11">
        <v>169</v>
      </c>
      <c r="H55" s="12">
        <v>288</v>
      </c>
      <c r="I55" s="13">
        <v>30</v>
      </c>
      <c r="J55" s="11">
        <v>783</v>
      </c>
      <c r="K55" s="12">
        <v>1237</v>
      </c>
      <c r="L55" s="13">
        <v>20</v>
      </c>
    </row>
    <row r="56" spans="1:12" x14ac:dyDescent="0.3">
      <c r="A56" s="8">
        <v>130373</v>
      </c>
      <c r="B56" s="9">
        <v>203627</v>
      </c>
      <c r="C56" s="10">
        <v>48140</v>
      </c>
      <c r="D56" s="8">
        <v>83119</v>
      </c>
      <c r="E56" s="9">
        <v>115233</v>
      </c>
      <c r="F56" s="10">
        <v>22</v>
      </c>
      <c r="G56" s="8">
        <v>159</v>
      </c>
      <c r="H56" s="9">
        <v>275</v>
      </c>
      <c r="I56" s="10">
        <v>50</v>
      </c>
      <c r="J56" s="8">
        <v>1874</v>
      </c>
      <c r="K56" s="9">
        <v>2989</v>
      </c>
      <c r="L56" s="10">
        <v>22</v>
      </c>
    </row>
    <row r="57" spans="1:12" x14ac:dyDescent="0.3">
      <c r="A57" s="11">
        <v>130057</v>
      </c>
      <c r="B57" s="12">
        <v>203387</v>
      </c>
      <c r="C57" s="13">
        <v>48152</v>
      </c>
      <c r="D57" s="11">
        <v>123590</v>
      </c>
      <c r="E57" s="12">
        <v>154469</v>
      </c>
      <c r="F57" s="13">
        <v>24</v>
      </c>
      <c r="G57" s="11">
        <v>82</v>
      </c>
      <c r="H57" s="12">
        <v>146</v>
      </c>
      <c r="I57" s="13">
        <v>38</v>
      </c>
      <c r="J57" s="11">
        <v>3418</v>
      </c>
      <c r="K57" s="12">
        <v>5473</v>
      </c>
      <c r="L57" s="13">
        <v>24</v>
      </c>
    </row>
    <row r="58" spans="1:12" x14ac:dyDescent="0.3">
      <c r="A58" s="11">
        <v>129874</v>
      </c>
      <c r="B58" s="12">
        <v>203192</v>
      </c>
      <c r="C58" s="13">
        <v>48124</v>
      </c>
      <c r="D58" s="11">
        <v>43043</v>
      </c>
      <c r="E58" s="12">
        <v>63579</v>
      </c>
      <c r="F58" s="13">
        <v>20</v>
      </c>
      <c r="G58" s="11">
        <v>83</v>
      </c>
      <c r="H58" s="12">
        <v>143</v>
      </c>
      <c r="I58" s="13">
        <v>36</v>
      </c>
      <c r="J58" s="11">
        <v>845</v>
      </c>
      <c r="K58" s="12">
        <v>1393</v>
      </c>
      <c r="L58" s="13">
        <v>20</v>
      </c>
    </row>
    <row r="59" spans="1:12" x14ac:dyDescent="0.3">
      <c r="A59" s="8">
        <v>129862</v>
      </c>
      <c r="B59" s="9">
        <v>203023</v>
      </c>
      <c r="C59" s="10">
        <v>47939</v>
      </c>
      <c r="D59" s="8">
        <v>177129</v>
      </c>
      <c r="E59" s="9">
        <v>184106</v>
      </c>
      <c r="F59" s="10">
        <v>27</v>
      </c>
      <c r="G59" s="8">
        <v>165</v>
      </c>
      <c r="H59" s="9">
        <v>282</v>
      </c>
      <c r="I59" s="10">
        <v>49</v>
      </c>
      <c r="J59" s="8">
        <v>4044</v>
      </c>
      <c r="K59" s="9">
        <v>6504</v>
      </c>
      <c r="L59" s="10">
        <v>27</v>
      </c>
    </row>
    <row r="60" spans="1:12" x14ac:dyDescent="0.3">
      <c r="A60" s="11">
        <v>129780</v>
      </c>
      <c r="B60" s="12">
        <v>203086</v>
      </c>
      <c r="C60" s="13">
        <v>48089</v>
      </c>
      <c r="D60" s="11">
        <v>98776</v>
      </c>
      <c r="E60" s="12">
        <v>131497</v>
      </c>
      <c r="F60" s="13">
        <v>23</v>
      </c>
      <c r="G60" s="11">
        <v>353</v>
      </c>
      <c r="H60" s="12">
        <v>600</v>
      </c>
      <c r="I60" s="13">
        <v>113</v>
      </c>
      <c r="J60" s="11">
        <v>540</v>
      </c>
      <c r="K60" s="12">
        <v>867</v>
      </c>
      <c r="L60" s="13">
        <v>23</v>
      </c>
    </row>
    <row r="61" spans="1:12" x14ac:dyDescent="0.3">
      <c r="A61" s="8">
        <v>129575</v>
      </c>
      <c r="B61" s="9">
        <v>202813</v>
      </c>
      <c r="C61" s="10">
        <v>47972</v>
      </c>
      <c r="D61" s="8">
        <v>92191</v>
      </c>
      <c r="E61" s="9">
        <v>120632</v>
      </c>
      <c r="F61" s="10">
        <v>22</v>
      </c>
      <c r="G61" s="8">
        <v>450</v>
      </c>
      <c r="H61" s="9">
        <v>742</v>
      </c>
      <c r="I61" s="10">
        <v>56</v>
      </c>
      <c r="J61" s="8">
        <v>1270</v>
      </c>
      <c r="K61" s="9">
        <v>2071</v>
      </c>
      <c r="L61" s="10">
        <v>22</v>
      </c>
    </row>
    <row r="62" spans="1:12" x14ac:dyDescent="0.3">
      <c r="A62" s="11">
        <v>129367</v>
      </c>
      <c r="B62" s="12">
        <v>202698</v>
      </c>
      <c r="C62" s="13">
        <v>48341</v>
      </c>
      <c r="D62" s="11">
        <v>157541</v>
      </c>
      <c r="E62" s="12">
        <v>177478</v>
      </c>
      <c r="F62" s="13">
        <v>25</v>
      </c>
      <c r="G62" s="11">
        <v>656</v>
      </c>
      <c r="H62" s="12">
        <v>1109</v>
      </c>
      <c r="I62" s="13">
        <v>85</v>
      </c>
      <c r="J62" s="11">
        <v>2073</v>
      </c>
      <c r="K62" s="12">
        <v>3308</v>
      </c>
      <c r="L62" s="13">
        <v>25</v>
      </c>
    </row>
    <row r="63" spans="1:12" x14ac:dyDescent="0.3">
      <c r="A63" s="11">
        <v>129339</v>
      </c>
      <c r="B63" s="12">
        <v>202462</v>
      </c>
      <c r="C63" s="13">
        <v>47853</v>
      </c>
      <c r="D63" s="11">
        <v>64469</v>
      </c>
      <c r="E63" s="12">
        <v>90842</v>
      </c>
      <c r="F63" s="13">
        <v>21</v>
      </c>
      <c r="G63" s="11">
        <v>219</v>
      </c>
      <c r="H63" s="12">
        <v>372</v>
      </c>
      <c r="I63" s="13">
        <v>61</v>
      </c>
      <c r="J63" s="11">
        <v>273</v>
      </c>
      <c r="K63" s="12">
        <v>447</v>
      </c>
      <c r="L63" s="13">
        <v>21</v>
      </c>
    </row>
    <row r="64" spans="1:12" x14ac:dyDescent="0.3">
      <c r="A64" s="8">
        <v>129154</v>
      </c>
      <c r="B64" s="9">
        <v>202355</v>
      </c>
      <c r="C64" s="10">
        <v>47894</v>
      </c>
      <c r="D64" s="8">
        <v>169008</v>
      </c>
      <c r="E64" s="9">
        <v>182443</v>
      </c>
      <c r="F64" s="10">
        <v>26</v>
      </c>
      <c r="G64" s="8">
        <v>607</v>
      </c>
      <c r="H64" s="9">
        <v>1012</v>
      </c>
      <c r="I64" s="10">
        <v>64</v>
      </c>
      <c r="J64" s="8">
        <v>2284</v>
      </c>
      <c r="K64" s="9">
        <v>3687</v>
      </c>
      <c r="L64" s="10">
        <v>26</v>
      </c>
    </row>
    <row r="65" spans="1:12" x14ac:dyDescent="0.3">
      <c r="A65" s="11">
        <v>128788</v>
      </c>
      <c r="B65" s="12">
        <v>201838</v>
      </c>
      <c r="C65" s="13">
        <v>47713</v>
      </c>
      <c r="D65" s="11">
        <v>150337</v>
      </c>
      <c r="E65" s="12">
        <v>174197</v>
      </c>
      <c r="F65" s="13">
        <v>25</v>
      </c>
      <c r="G65" s="11">
        <v>73</v>
      </c>
      <c r="H65" s="12">
        <v>123</v>
      </c>
      <c r="I65" s="13">
        <v>37</v>
      </c>
      <c r="J65" s="11">
        <v>2282</v>
      </c>
      <c r="K65" s="12">
        <v>3698</v>
      </c>
      <c r="L65" s="13">
        <v>25</v>
      </c>
    </row>
    <row r="66" spans="1:12" x14ac:dyDescent="0.3">
      <c r="A66" s="11">
        <v>128469</v>
      </c>
      <c r="B66" s="12">
        <v>201478</v>
      </c>
      <c r="C66" s="13">
        <v>47615</v>
      </c>
      <c r="D66" s="11">
        <v>144848</v>
      </c>
      <c r="E66" s="12">
        <v>171092</v>
      </c>
      <c r="F66" s="13">
        <v>25</v>
      </c>
      <c r="G66" s="11">
        <v>807</v>
      </c>
      <c r="H66" s="12">
        <v>1350</v>
      </c>
      <c r="I66" s="13">
        <v>79</v>
      </c>
      <c r="J66" s="11">
        <v>2051</v>
      </c>
      <c r="K66" s="12">
        <v>3303</v>
      </c>
      <c r="L66" s="13">
        <v>25</v>
      </c>
    </row>
    <row r="67" spans="1:12" x14ac:dyDescent="0.3">
      <c r="A67" s="11">
        <v>128110</v>
      </c>
      <c r="B67" s="12">
        <v>201137</v>
      </c>
      <c r="C67" s="13">
        <v>47725</v>
      </c>
      <c r="D67" s="11">
        <v>41709</v>
      </c>
      <c r="E67" s="12">
        <v>59774</v>
      </c>
      <c r="F67" s="13">
        <v>19</v>
      </c>
      <c r="G67" s="11">
        <v>113</v>
      </c>
      <c r="H67" s="12">
        <v>197</v>
      </c>
      <c r="I67" s="13">
        <v>43</v>
      </c>
      <c r="J67" s="11">
        <v>417</v>
      </c>
      <c r="K67" s="12">
        <v>691</v>
      </c>
      <c r="L67" s="13">
        <v>19</v>
      </c>
    </row>
    <row r="68" spans="1:12" x14ac:dyDescent="0.3">
      <c r="A68" s="11">
        <v>128092</v>
      </c>
      <c r="B68" s="12">
        <v>201110</v>
      </c>
      <c r="C68" s="13">
        <v>47707</v>
      </c>
      <c r="D68" s="11">
        <v>17653</v>
      </c>
      <c r="E68" s="12">
        <v>27055</v>
      </c>
      <c r="F68" s="13">
        <v>17</v>
      </c>
      <c r="G68" s="11">
        <v>43</v>
      </c>
      <c r="H68" s="12">
        <v>74</v>
      </c>
      <c r="I68" s="13">
        <v>25</v>
      </c>
      <c r="J68" s="11">
        <v>423</v>
      </c>
      <c r="K68" s="12">
        <v>691</v>
      </c>
      <c r="L68" s="13">
        <v>17</v>
      </c>
    </row>
    <row r="69" spans="1:12" x14ac:dyDescent="0.3">
      <c r="A69" s="8">
        <v>128056</v>
      </c>
      <c r="B69" s="9">
        <v>201121</v>
      </c>
      <c r="C69" s="10">
        <v>47620</v>
      </c>
      <c r="D69" s="8">
        <v>39780</v>
      </c>
      <c r="E69" s="9">
        <v>59962</v>
      </c>
      <c r="F69" s="10">
        <v>20</v>
      </c>
      <c r="G69" s="8">
        <v>223</v>
      </c>
      <c r="H69" s="9">
        <v>372</v>
      </c>
      <c r="I69" s="10">
        <v>42</v>
      </c>
      <c r="J69" s="8">
        <v>739</v>
      </c>
      <c r="K69" s="9">
        <v>1219</v>
      </c>
      <c r="L69" s="10">
        <v>20</v>
      </c>
    </row>
    <row r="70" spans="1:12" x14ac:dyDescent="0.3">
      <c r="A70" s="11">
        <v>127672</v>
      </c>
      <c r="B70" s="12">
        <v>200525</v>
      </c>
      <c r="C70" s="13">
        <v>47301</v>
      </c>
      <c r="D70" s="11">
        <v>174820</v>
      </c>
      <c r="E70" s="12">
        <v>184106</v>
      </c>
      <c r="F70" s="13">
        <v>27</v>
      </c>
      <c r="G70" s="11">
        <v>736</v>
      </c>
      <c r="H70" s="12">
        <v>1234</v>
      </c>
      <c r="I70" s="13">
        <v>129</v>
      </c>
      <c r="J70" s="11">
        <v>4126</v>
      </c>
      <c r="K70" s="12">
        <v>6657</v>
      </c>
      <c r="L70" s="13">
        <v>27</v>
      </c>
    </row>
    <row r="71" spans="1:12" x14ac:dyDescent="0.3">
      <c r="A71" s="11">
        <v>127672</v>
      </c>
      <c r="B71" s="12">
        <v>200525</v>
      </c>
      <c r="C71" s="13">
        <v>47302</v>
      </c>
      <c r="D71" s="11">
        <v>165739</v>
      </c>
      <c r="E71" s="12">
        <v>182125</v>
      </c>
      <c r="F71" s="13">
        <v>26</v>
      </c>
      <c r="G71" s="11">
        <v>737</v>
      </c>
      <c r="H71" s="12">
        <v>1235</v>
      </c>
      <c r="I71" s="13">
        <v>130</v>
      </c>
      <c r="J71" s="11">
        <v>3355</v>
      </c>
      <c r="K71" s="12">
        <v>5333</v>
      </c>
      <c r="L71" s="13">
        <v>26</v>
      </c>
    </row>
    <row r="72" spans="1:12" x14ac:dyDescent="0.3">
      <c r="A72" s="8">
        <v>127467</v>
      </c>
      <c r="B72" s="9">
        <v>200371</v>
      </c>
      <c r="C72" s="10">
        <v>47300</v>
      </c>
      <c r="D72" s="8">
        <v>119724</v>
      </c>
      <c r="E72" s="9">
        <v>151646</v>
      </c>
      <c r="F72" s="10">
        <v>24</v>
      </c>
      <c r="G72" s="8">
        <v>201</v>
      </c>
      <c r="H72" s="9">
        <v>337</v>
      </c>
      <c r="I72" s="10">
        <v>38</v>
      </c>
      <c r="J72" s="8">
        <v>3237</v>
      </c>
      <c r="K72" s="9">
        <v>5159</v>
      </c>
      <c r="L72" s="10">
        <v>24</v>
      </c>
    </row>
    <row r="73" spans="1:12" x14ac:dyDescent="0.3">
      <c r="A73" s="11">
        <v>127300</v>
      </c>
      <c r="B73" s="12">
        <v>200194</v>
      </c>
      <c r="C73" s="13">
        <v>47271</v>
      </c>
      <c r="D73" s="11">
        <v>63165</v>
      </c>
      <c r="E73" s="12">
        <v>89386</v>
      </c>
      <c r="F73" s="13">
        <v>21</v>
      </c>
      <c r="G73" s="11">
        <v>440</v>
      </c>
      <c r="H73" s="12">
        <v>747</v>
      </c>
      <c r="I73" s="13">
        <v>99</v>
      </c>
      <c r="J73" s="11">
        <v>628</v>
      </c>
      <c r="K73" s="12">
        <v>1027</v>
      </c>
      <c r="L73" s="13">
        <v>21</v>
      </c>
    </row>
    <row r="74" spans="1:12" x14ac:dyDescent="0.3">
      <c r="A74" s="11">
        <v>127012</v>
      </c>
      <c r="B74" s="12">
        <v>199844</v>
      </c>
      <c r="C74" s="13">
        <v>47210</v>
      </c>
      <c r="D74" s="11">
        <v>52116</v>
      </c>
      <c r="E74" s="12">
        <v>73229</v>
      </c>
      <c r="F74" s="13">
        <v>20</v>
      </c>
      <c r="G74" s="11">
        <v>295</v>
      </c>
      <c r="H74" s="12">
        <v>500</v>
      </c>
      <c r="I74" s="13">
        <v>80</v>
      </c>
      <c r="J74" s="11">
        <v>142</v>
      </c>
      <c r="K74" s="12">
        <v>238</v>
      </c>
      <c r="L74" s="13">
        <v>20</v>
      </c>
    </row>
    <row r="75" spans="1:12" x14ac:dyDescent="0.3">
      <c r="A75" s="11">
        <v>126924</v>
      </c>
      <c r="B75" s="12">
        <v>199723</v>
      </c>
      <c r="C75" s="13">
        <v>47094</v>
      </c>
      <c r="D75" s="11">
        <v>160348</v>
      </c>
      <c r="E75" s="12">
        <v>180322</v>
      </c>
      <c r="F75" s="13">
        <v>26</v>
      </c>
      <c r="G75" s="11">
        <v>196</v>
      </c>
      <c r="H75" s="12">
        <v>333</v>
      </c>
      <c r="I75" s="13">
        <v>52</v>
      </c>
      <c r="J75" s="11">
        <v>2681</v>
      </c>
      <c r="K75" s="12">
        <v>4292</v>
      </c>
      <c r="L75" s="13">
        <v>26</v>
      </c>
    </row>
    <row r="76" spans="1:12" x14ac:dyDescent="0.3">
      <c r="A76" s="8">
        <v>126750</v>
      </c>
      <c r="B76" s="9">
        <v>199514</v>
      </c>
      <c r="C76" s="10">
        <v>47027</v>
      </c>
      <c r="D76" s="8">
        <v>150047</v>
      </c>
      <c r="E76" s="9">
        <v>174181</v>
      </c>
      <c r="F76" s="10">
        <v>25</v>
      </c>
      <c r="G76" s="8">
        <v>111</v>
      </c>
      <c r="H76" s="9">
        <v>191</v>
      </c>
      <c r="I76" s="10">
        <v>43</v>
      </c>
      <c r="J76" s="8">
        <v>828</v>
      </c>
      <c r="K76" s="9">
        <v>1330</v>
      </c>
      <c r="L76" s="10">
        <v>25</v>
      </c>
    </row>
    <row r="77" spans="1:12" x14ac:dyDescent="0.3">
      <c r="A77" s="11">
        <v>126555</v>
      </c>
      <c r="B77" s="12">
        <v>199220</v>
      </c>
      <c r="C77" s="13">
        <v>46905</v>
      </c>
      <c r="D77" s="11">
        <v>30839</v>
      </c>
      <c r="E77" s="12">
        <v>46991</v>
      </c>
      <c r="F77" s="13">
        <v>19</v>
      </c>
      <c r="G77" s="11">
        <v>180</v>
      </c>
      <c r="H77" s="12">
        <v>298</v>
      </c>
      <c r="I77" s="13">
        <v>39</v>
      </c>
      <c r="J77" s="11">
        <v>649</v>
      </c>
      <c r="K77" s="12">
        <v>1050</v>
      </c>
      <c r="L77" s="13">
        <v>19</v>
      </c>
    </row>
    <row r="78" spans="1:12" x14ac:dyDescent="0.3">
      <c r="A78" s="11">
        <v>126359</v>
      </c>
      <c r="B78" s="12">
        <v>199035</v>
      </c>
      <c r="C78" s="13">
        <v>46839</v>
      </c>
      <c r="D78" s="11">
        <v>143374</v>
      </c>
      <c r="E78" s="12">
        <v>170205</v>
      </c>
      <c r="F78" s="13">
        <v>25</v>
      </c>
      <c r="G78" s="11">
        <v>325</v>
      </c>
      <c r="H78" s="12">
        <v>547</v>
      </c>
      <c r="I78" s="13">
        <v>103</v>
      </c>
      <c r="J78" s="11">
        <v>809</v>
      </c>
      <c r="K78" s="12">
        <v>1313</v>
      </c>
      <c r="L78" s="13">
        <v>25</v>
      </c>
    </row>
    <row r="79" spans="1:12" x14ac:dyDescent="0.3">
      <c r="A79" s="11">
        <v>126356</v>
      </c>
      <c r="B79" s="12">
        <v>199028</v>
      </c>
      <c r="C79" s="13">
        <v>46836</v>
      </c>
      <c r="D79" s="11">
        <v>180239</v>
      </c>
      <c r="E79" s="12">
        <v>184216</v>
      </c>
      <c r="F79" s="13">
        <v>28</v>
      </c>
      <c r="G79" s="11">
        <v>494</v>
      </c>
      <c r="H79" s="12">
        <v>839</v>
      </c>
      <c r="I79" s="13">
        <v>80</v>
      </c>
      <c r="J79" s="11">
        <v>9276</v>
      </c>
      <c r="K79" s="12">
        <v>14750</v>
      </c>
      <c r="L79" s="13">
        <v>28</v>
      </c>
    </row>
    <row r="80" spans="1:12" x14ac:dyDescent="0.3">
      <c r="A80" s="11">
        <v>126299</v>
      </c>
      <c r="B80" s="12">
        <v>198950</v>
      </c>
      <c r="C80" s="13">
        <v>46779</v>
      </c>
      <c r="D80" s="11">
        <v>142806</v>
      </c>
      <c r="E80" s="12">
        <v>169868</v>
      </c>
      <c r="F80" s="13">
        <v>25</v>
      </c>
      <c r="G80" s="11">
        <v>162</v>
      </c>
      <c r="H80" s="12">
        <v>278</v>
      </c>
      <c r="I80" s="13">
        <v>45</v>
      </c>
      <c r="J80" s="11">
        <v>1826</v>
      </c>
      <c r="K80" s="12">
        <v>2979</v>
      </c>
      <c r="L80" s="13">
        <v>25</v>
      </c>
    </row>
    <row r="81" spans="1:12" x14ac:dyDescent="0.3">
      <c r="A81" s="8">
        <v>125782</v>
      </c>
      <c r="B81" s="9">
        <v>198227</v>
      </c>
      <c r="C81" s="10">
        <v>46472</v>
      </c>
      <c r="D81" s="8">
        <v>167885</v>
      </c>
      <c r="E81" s="9">
        <v>182380</v>
      </c>
      <c r="F81" s="10">
        <v>26</v>
      </c>
      <c r="G81" s="8">
        <v>209</v>
      </c>
      <c r="H81" s="9">
        <v>352</v>
      </c>
      <c r="I81" s="10">
        <v>56</v>
      </c>
      <c r="J81" s="8">
        <v>2850</v>
      </c>
      <c r="K81" s="9">
        <v>4631</v>
      </c>
      <c r="L81" s="10">
        <v>26</v>
      </c>
    </row>
    <row r="82" spans="1:12" x14ac:dyDescent="0.3">
      <c r="A82" s="8">
        <v>125591</v>
      </c>
      <c r="B82" s="9">
        <v>198133</v>
      </c>
      <c r="C82" s="10">
        <v>46604</v>
      </c>
      <c r="D82" s="8">
        <v>125038</v>
      </c>
      <c r="E82" s="9">
        <v>155528</v>
      </c>
      <c r="F82" s="10">
        <v>24</v>
      </c>
      <c r="G82" s="8">
        <v>112</v>
      </c>
      <c r="H82" s="9">
        <v>191</v>
      </c>
      <c r="I82" s="10">
        <v>40</v>
      </c>
      <c r="J82" s="8">
        <v>2831</v>
      </c>
      <c r="K82" s="9">
        <v>4504</v>
      </c>
      <c r="L82" s="10">
        <v>24</v>
      </c>
    </row>
    <row r="83" spans="1:12" x14ac:dyDescent="0.3">
      <c r="A83" s="11">
        <v>125091</v>
      </c>
      <c r="B83" s="12">
        <v>197348</v>
      </c>
      <c r="C83" s="13">
        <v>46004</v>
      </c>
      <c r="D83" s="11">
        <v>19150</v>
      </c>
      <c r="E83" s="12">
        <v>30185</v>
      </c>
      <c r="F83" s="13">
        <v>18</v>
      </c>
      <c r="G83" s="11">
        <v>29</v>
      </c>
      <c r="H83" s="12">
        <v>50</v>
      </c>
      <c r="I83" s="13">
        <v>18</v>
      </c>
      <c r="J83" s="11">
        <v>318</v>
      </c>
      <c r="K83" s="12">
        <v>517</v>
      </c>
      <c r="L83" s="13">
        <v>18</v>
      </c>
    </row>
    <row r="84" spans="1:12" x14ac:dyDescent="0.3">
      <c r="A84" s="11">
        <v>125046</v>
      </c>
      <c r="B84" s="12">
        <v>197333</v>
      </c>
      <c r="C84" s="13">
        <v>46136</v>
      </c>
      <c r="D84" s="11">
        <v>171423</v>
      </c>
      <c r="E84" s="12">
        <v>183881</v>
      </c>
      <c r="F84" s="13">
        <v>26</v>
      </c>
      <c r="G84" s="11">
        <v>86</v>
      </c>
      <c r="H84" s="12">
        <v>148</v>
      </c>
      <c r="I84" s="13">
        <v>42</v>
      </c>
      <c r="J84" s="11">
        <v>3383</v>
      </c>
      <c r="K84" s="12">
        <v>5486</v>
      </c>
      <c r="L84" s="13">
        <v>26</v>
      </c>
    </row>
    <row r="85" spans="1:12" x14ac:dyDescent="0.3">
      <c r="A85" s="11">
        <v>124558</v>
      </c>
      <c r="B85" s="12">
        <v>196665</v>
      </c>
      <c r="C85" s="13">
        <v>45713</v>
      </c>
      <c r="D85" s="11">
        <v>61194</v>
      </c>
      <c r="E85" s="12">
        <v>87339</v>
      </c>
      <c r="F85" s="13">
        <v>21</v>
      </c>
      <c r="G85" s="11">
        <v>173</v>
      </c>
      <c r="H85" s="12">
        <v>298</v>
      </c>
      <c r="I85" s="13">
        <v>63</v>
      </c>
      <c r="J85" s="11">
        <v>816</v>
      </c>
      <c r="K85" s="12">
        <v>1335</v>
      </c>
      <c r="L85" s="13">
        <v>21</v>
      </c>
    </row>
    <row r="86" spans="1:12" x14ac:dyDescent="0.3">
      <c r="A86" s="11">
        <v>124537</v>
      </c>
      <c r="B86" s="12">
        <v>196702</v>
      </c>
      <c r="C86" s="13">
        <v>45886</v>
      </c>
      <c r="D86" s="11">
        <v>92777</v>
      </c>
      <c r="E86" s="12">
        <v>121142</v>
      </c>
      <c r="F86" s="13">
        <v>22</v>
      </c>
      <c r="G86" s="11">
        <v>317</v>
      </c>
      <c r="H86" s="12">
        <v>538</v>
      </c>
      <c r="I86" s="13">
        <v>76</v>
      </c>
      <c r="J86" s="11">
        <v>895</v>
      </c>
      <c r="K86" s="12">
        <v>1436</v>
      </c>
      <c r="L86" s="13">
        <v>22</v>
      </c>
    </row>
    <row r="87" spans="1:12" x14ac:dyDescent="0.3">
      <c r="A87" s="11">
        <v>124195</v>
      </c>
      <c r="B87" s="12">
        <v>196231</v>
      </c>
      <c r="C87" s="13">
        <v>45579</v>
      </c>
      <c r="D87" s="11">
        <v>77204</v>
      </c>
      <c r="E87" s="12">
        <v>103993</v>
      </c>
      <c r="F87" s="13">
        <v>21</v>
      </c>
      <c r="G87" s="11">
        <v>386</v>
      </c>
      <c r="H87" s="12">
        <v>652</v>
      </c>
      <c r="I87" s="13">
        <v>73</v>
      </c>
      <c r="J87" s="11">
        <v>1093</v>
      </c>
      <c r="K87" s="12">
        <v>1785</v>
      </c>
      <c r="L87" s="13">
        <v>21</v>
      </c>
    </row>
    <row r="88" spans="1:12" x14ac:dyDescent="0.3">
      <c r="A88" s="8">
        <v>124159</v>
      </c>
      <c r="B88" s="9">
        <v>196189</v>
      </c>
      <c r="C88" s="10">
        <v>45614</v>
      </c>
      <c r="D88" s="8">
        <v>49105</v>
      </c>
      <c r="E88" s="9">
        <v>71594</v>
      </c>
      <c r="F88" s="10">
        <v>20</v>
      </c>
      <c r="G88" s="8">
        <v>394</v>
      </c>
      <c r="H88" s="9">
        <v>665</v>
      </c>
      <c r="I88" s="10">
        <v>84</v>
      </c>
      <c r="J88" s="8">
        <v>719</v>
      </c>
      <c r="K88" s="9">
        <v>1176</v>
      </c>
      <c r="L88" s="10">
        <v>20</v>
      </c>
    </row>
    <row r="89" spans="1:12" x14ac:dyDescent="0.3">
      <c r="A89" s="11">
        <v>123985</v>
      </c>
      <c r="B89" s="12">
        <v>195954</v>
      </c>
      <c r="C89" s="13">
        <v>45488</v>
      </c>
      <c r="D89" s="11">
        <v>141860</v>
      </c>
      <c r="E89" s="12">
        <v>167407</v>
      </c>
      <c r="F89" s="13">
        <v>24</v>
      </c>
      <c r="G89" s="11">
        <v>512</v>
      </c>
      <c r="H89" s="12">
        <v>857</v>
      </c>
      <c r="I89" s="13">
        <v>42</v>
      </c>
      <c r="J89" s="11">
        <v>1620</v>
      </c>
      <c r="K89" s="12">
        <v>2610</v>
      </c>
      <c r="L89" s="13">
        <v>24</v>
      </c>
    </row>
    <row r="90" spans="1:12" x14ac:dyDescent="0.3">
      <c r="A90" s="11">
        <v>123965</v>
      </c>
      <c r="B90" s="12">
        <v>195969</v>
      </c>
      <c r="C90" s="13">
        <v>45524</v>
      </c>
      <c r="D90" s="11">
        <v>131084</v>
      </c>
      <c r="E90" s="12">
        <v>159358</v>
      </c>
      <c r="F90" s="13">
        <v>24</v>
      </c>
      <c r="G90" s="11">
        <v>240</v>
      </c>
      <c r="H90" s="12">
        <v>409</v>
      </c>
      <c r="I90" s="13">
        <v>62</v>
      </c>
      <c r="J90" s="11">
        <v>2946</v>
      </c>
      <c r="K90" s="12">
        <v>4650</v>
      </c>
      <c r="L90" s="13">
        <v>26</v>
      </c>
    </row>
    <row r="91" spans="1:12" x14ac:dyDescent="0.3">
      <c r="A91" s="8">
        <v>123623</v>
      </c>
      <c r="B91" s="9">
        <v>195516</v>
      </c>
      <c r="C91" s="10">
        <v>45328</v>
      </c>
      <c r="D91" s="8">
        <v>94552</v>
      </c>
      <c r="E91" s="9">
        <v>122651</v>
      </c>
      <c r="F91" s="10">
        <v>22</v>
      </c>
      <c r="G91" s="8">
        <v>632</v>
      </c>
      <c r="H91" s="9">
        <v>1067</v>
      </c>
      <c r="I91" s="10">
        <v>70</v>
      </c>
      <c r="J91" s="8">
        <v>798</v>
      </c>
      <c r="K91" s="9">
        <v>1313</v>
      </c>
      <c r="L91" s="10">
        <v>22</v>
      </c>
    </row>
    <row r="92" spans="1:12" x14ac:dyDescent="0.3">
      <c r="A92" s="11">
        <v>123231</v>
      </c>
      <c r="B92" s="12">
        <v>195028</v>
      </c>
      <c r="C92" s="13">
        <v>45142</v>
      </c>
      <c r="D92" s="11">
        <v>121482</v>
      </c>
      <c r="E92" s="12">
        <v>152936</v>
      </c>
      <c r="F92" s="13">
        <v>24</v>
      </c>
      <c r="G92" s="11">
        <v>295</v>
      </c>
      <c r="H92" s="12">
        <v>500</v>
      </c>
      <c r="I92" s="13">
        <v>82</v>
      </c>
      <c r="J92" s="11">
        <v>2001</v>
      </c>
      <c r="K92" s="12">
        <v>3235</v>
      </c>
      <c r="L92" s="13">
        <v>24</v>
      </c>
    </row>
    <row r="93" spans="1:12" x14ac:dyDescent="0.3">
      <c r="A93" s="11">
        <v>123135</v>
      </c>
      <c r="B93" s="12">
        <v>194863</v>
      </c>
      <c r="C93" s="13">
        <v>44996</v>
      </c>
      <c r="D93" s="11">
        <v>127372</v>
      </c>
      <c r="E93" s="12">
        <v>157013</v>
      </c>
      <c r="F93" s="13">
        <v>24</v>
      </c>
      <c r="G93" s="11">
        <v>481</v>
      </c>
      <c r="H93" s="12">
        <v>805</v>
      </c>
      <c r="I93" s="13">
        <v>72</v>
      </c>
      <c r="J93" s="11">
        <v>2583</v>
      </c>
      <c r="K93" s="12">
        <v>4148</v>
      </c>
      <c r="L93" s="13">
        <v>24</v>
      </c>
    </row>
    <row r="94" spans="1:12" x14ac:dyDescent="0.3">
      <c r="A94" s="11">
        <v>122888</v>
      </c>
      <c r="B94" s="12">
        <v>194548</v>
      </c>
      <c r="C94" s="13">
        <v>44851</v>
      </c>
      <c r="D94" s="11">
        <v>18525</v>
      </c>
      <c r="E94" s="12">
        <v>28173</v>
      </c>
      <c r="F94" s="13">
        <v>17</v>
      </c>
      <c r="G94" s="11">
        <v>619</v>
      </c>
      <c r="H94" s="12">
        <v>1044</v>
      </c>
      <c r="I94" s="13">
        <v>85</v>
      </c>
      <c r="J94" s="11">
        <v>70</v>
      </c>
      <c r="K94" s="12">
        <v>114</v>
      </c>
      <c r="L94" s="13">
        <v>17</v>
      </c>
    </row>
    <row r="95" spans="1:12" x14ac:dyDescent="0.3">
      <c r="A95" s="11">
        <v>122669</v>
      </c>
      <c r="B95" s="12">
        <v>194290</v>
      </c>
      <c r="C95" s="13">
        <v>44860</v>
      </c>
      <c r="D95" s="11">
        <v>90516</v>
      </c>
      <c r="E95" s="12">
        <v>119256</v>
      </c>
      <c r="F95" s="13">
        <v>22</v>
      </c>
      <c r="G95" s="11">
        <v>87</v>
      </c>
      <c r="H95" s="12">
        <v>151</v>
      </c>
      <c r="I95" s="13">
        <v>44</v>
      </c>
      <c r="J95" s="11">
        <v>598</v>
      </c>
      <c r="K95" s="12">
        <v>968</v>
      </c>
      <c r="L95" s="13">
        <v>24</v>
      </c>
    </row>
    <row r="96" spans="1:12" x14ac:dyDescent="0.3">
      <c r="A96" s="11">
        <v>122659</v>
      </c>
      <c r="B96" s="12">
        <v>194268</v>
      </c>
      <c r="C96" s="13">
        <v>44773</v>
      </c>
      <c r="D96" s="11">
        <v>18202</v>
      </c>
      <c r="E96" s="12">
        <v>27773</v>
      </c>
      <c r="F96" s="13">
        <v>17</v>
      </c>
      <c r="G96" s="11">
        <v>240</v>
      </c>
      <c r="H96" s="12">
        <v>412</v>
      </c>
      <c r="I96" s="13">
        <v>47</v>
      </c>
      <c r="J96" s="11">
        <v>66</v>
      </c>
      <c r="K96" s="12">
        <v>107</v>
      </c>
      <c r="L96" s="13">
        <v>17</v>
      </c>
    </row>
    <row r="97" spans="1:12" x14ac:dyDescent="0.3">
      <c r="A97" s="11">
        <v>122253</v>
      </c>
      <c r="B97" s="12">
        <v>193760</v>
      </c>
      <c r="C97" s="13">
        <v>44529</v>
      </c>
      <c r="D97" s="11">
        <v>122974</v>
      </c>
      <c r="E97" s="12">
        <v>150577</v>
      </c>
      <c r="F97" s="13">
        <v>23</v>
      </c>
      <c r="G97" s="11">
        <v>205</v>
      </c>
      <c r="H97" s="12">
        <v>345</v>
      </c>
      <c r="I97" s="13">
        <v>51</v>
      </c>
      <c r="J97" s="11">
        <v>2014</v>
      </c>
      <c r="K97" s="12">
        <v>3232</v>
      </c>
      <c r="L97" s="13">
        <v>23</v>
      </c>
    </row>
    <row r="98" spans="1:12" x14ac:dyDescent="0.3">
      <c r="A98" s="11">
        <v>122057</v>
      </c>
      <c r="B98" s="12">
        <v>193509</v>
      </c>
      <c r="C98" s="13">
        <v>44410</v>
      </c>
      <c r="D98" s="11">
        <v>136659</v>
      </c>
      <c r="E98" s="12">
        <v>162717</v>
      </c>
      <c r="F98" s="13">
        <v>24</v>
      </c>
      <c r="G98" s="11">
        <v>286</v>
      </c>
      <c r="H98" s="12">
        <v>485</v>
      </c>
      <c r="I98" s="13">
        <v>66</v>
      </c>
      <c r="J98" s="11">
        <v>2031</v>
      </c>
      <c r="K98" s="12">
        <v>3338</v>
      </c>
      <c r="L98" s="13">
        <v>24</v>
      </c>
    </row>
    <row r="99" spans="1:12" x14ac:dyDescent="0.3">
      <c r="A99" s="11">
        <v>122051</v>
      </c>
      <c r="B99" s="12">
        <v>193499</v>
      </c>
      <c r="C99" s="13">
        <v>44404</v>
      </c>
      <c r="D99" s="11">
        <v>159633</v>
      </c>
      <c r="E99" s="12">
        <v>179947</v>
      </c>
      <c r="F99" s="13">
        <v>26</v>
      </c>
      <c r="G99" s="11">
        <v>118</v>
      </c>
      <c r="H99" s="12">
        <v>199</v>
      </c>
      <c r="I99" s="13">
        <v>46</v>
      </c>
      <c r="J99" s="11">
        <v>4499</v>
      </c>
      <c r="K99" s="12">
        <v>7184</v>
      </c>
      <c r="L99" s="13">
        <v>26</v>
      </c>
    </row>
    <row r="100" spans="1:12" x14ac:dyDescent="0.3">
      <c r="A100" s="8">
        <v>121919</v>
      </c>
      <c r="B100" s="9">
        <v>193323</v>
      </c>
      <c r="C100" s="10">
        <v>44322</v>
      </c>
      <c r="D100" s="8">
        <v>179908</v>
      </c>
      <c r="E100" s="9">
        <v>184228</v>
      </c>
      <c r="F100" s="10">
        <v>28</v>
      </c>
      <c r="G100" s="8">
        <v>159</v>
      </c>
      <c r="H100" s="9">
        <v>270</v>
      </c>
      <c r="I100" s="10">
        <v>54</v>
      </c>
      <c r="J100" s="8">
        <v>9112</v>
      </c>
      <c r="K100" s="9">
        <v>14407</v>
      </c>
      <c r="L100" s="10">
        <v>28</v>
      </c>
    </row>
    <row r="101" spans="1:12" x14ac:dyDescent="0.3">
      <c r="A101" s="11">
        <v>121547</v>
      </c>
      <c r="B101" s="12">
        <v>192950</v>
      </c>
      <c r="C101" s="13">
        <v>44425</v>
      </c>
      <c r="D101" s="11">
        <v>176966</v>
      </c>
      <c r="E101" s="12">
        <v>184126</v>
      </c>
      <c r="F101" s="13">
        <v>27</v>
      </c>
      <c r="G101" s="11">
        <v>389</v>
      </c>
      <c r="H101" s="12">
        <v>657</v>
      </c>
      <c r="I101" s="13">
        <v>89</v>
      </c>
      <c r="J101" s="11">
        <v>5992</v>
      </c>
      <c r="K101" s="12">
        <v>9511</v>
      </c>
      <c r="L101" s="13">
        <v>27</v>
      </c>
    </row>
    <row r="102" spans="1:12" x14ac:dyDescent="0.3">
      <c r="A102" s="11">
        <v>121410</v>
      </c>
      <c r="B102" s="12">
        <v>192702</v>
      </c>
      <c r="C102" s="13">
        <v>44218</v>
      </c>
      <c r="D102" s="11">
        <v>84338</v>
      </c>
      <c r="E102" s="12">
        <v>113673</v>
      </c>
      <c r="F102" s="13">
        <v>22</v>
      </c>
      <c r="G102" s="11">
        <v>410</v>
      </c>
      <c r="H102" s="12">
        <v>695</v>
      </c>
      <c r="I102" s="13">
        <v>56</v>
      </c>
      <c r="J102" s="11">
        <v>1074</v>
      </c>
      <c r="K102" s="12">
        <v>1761</v>
      </c>
      <c r="L102" s="13">
        <v>22</v>
      </c>
    </row>
    <row r="103" spans="1:12" x14ac:dyDescent="0.3">
      <c r="A103" s="11">
        <v>121348</v>
      </c>
      <c r="B103" s="12">
        <v>192616</v>
      </c>
      <c r="C103" s="13">
        <v>44164</v>
      </c>
      <c r="D103" s="11">
        <v>168858</v>
      </c>
      <c r="E103" s="12">
        <v>182416</v>
      </c>
      <c r="F103" s="13">
        <v>26</v>
      </c>
      <c r="G103" s="11">
        <v>102</v>
      </c>
      <c r="H103" s="12">
        <v>177</v>
      </c>
      <c r="I103" s="13">
        <v>44</v>
      </c>
      <c r="J103" s="11">
        <v>1620</v>
      </c>
      <c r="K103" s="12">
        <v>2614</v>
      </c>
      <c r="L103" s="13">
        <v>26</v>
      </c>
    </row>
    <row r="104" spans="1:12" x14ac:dyDescent="0.3">
      <c r="A104" s="8">
        <v>121143</v>
      </c>
      <c r="B104" s="9">
        <v>192265</v>
      </c>
      <c r="C104" s="10">
        <v>43870</v>
      </c>
      <c r="D104" s="8">
        <v>158540</v>
      </c>
      <c r="E104" s="9">
        <v>179552</v>
      </c>
      <c r="F104" s="10">
        <v>26</v>
      </c>
      <c r="G104" s="8">
        <v>975</v>
      </c>
      <c r="H104" s="9">
        <v>1627</v>
      </c>
      <c r="I104" s="10">
        <v>154</v>
      </c>
      <c r="J104" s="8">
        <v>2383</v>
      </c>
      <c r="K104" s="9">
        <v>3793</v>
      </c>
      <c r="L104" s="10">
        <v>26</v>
      </c>
    </row>
    <row r="105" spans="1:12" x14ac:dyDescent="0.3">
      <c r="A105" s="11">
        <v>121015</v>
      </c>
      <c r="B105" s="12">
        <v>192249</v>
      </c>
      <c r="C105" s="13">
        <v>44097</v>
      </c>
      <c r="D105" s="11">
        <v>153420</v>
      </c>
      <c r="E105" s="12">
        <v>175679</v>
      </c>
      <c r="F105" s="13">
        <v>25</v>
      </c>
      <c r="G105" s="11">
        <v>162</v>
      </c>
      <c r="H105" s="12">
        <v>272</v>
      </c>
      <c r="I105" s="13">
        <v>49</v>
      </c>
      <c r="J105" s="11">
        <v>2233</v>
      </c>
      <c r="K105" s="12">
        <v>3586</v>
      </c>
      <c r="L105" s="13">
        <v>25</v>
      </c>
    </row>
    <row r="106" spans="1:12" x14ac:dyDescent="0.3">
      <c r="A106" s="11">
        <v>120968</v>
      </c>
      <c r="B106" s="12">
        <v>192082</v>
      </c>
      <c r="C106" s="13">
        <v>43736</v>
      </c>
      <c r="D106" s="11">
        <v>138664</v>
      </c>
      <c r="E106" s="12">
        <v>165574</v>
      </c>
      <c r="F106" s="13">
        <v>24</v>
      </c>
      <c r="G106" s="11">
        <v>179</v>
      </c>
      <c r="H106" s="12">
        <v>312</v>
      </c>
      <c r="I106" s="13">
        <v>54</v>
      </c>
      <c r="J106" s="11">
        <v>3581</v>
      </c>
      <c r="K106" s="12">
        <v>5805</v>
      </c>
      <c r="L106" s="13">
        <v>24</v>
      </c>
    </row>
    <row r="107" spans="1:12" x14ac:dyDescent="0.3">
      <c r="A107" s="11">
        <v>120623</v>
      </c>
      <c r="B107" s="12">
        <v>191758</v>
      </c>
      <c r="C107" s="13">
        <v>43881</v>
      </c>
      <c r="D107" s="11">
        <v>2585</v>
      </c>
      <c r="E107" s="12">
        <v>4223</v>
      </c>
      <c r="F107" s="13">
        <v>13</v>
      </c>
      <c r="G107" s="11">
        <v>61</v>
      </c>
      <c r="H107" s="12">
        <v>109</v>
      </c>
      <c r="I107" s="13">
        <v>33</v>
      </c>
      <c r="J107" s="11">
        <v>74</v>
      </c>
      <c r="K107" s="12">
        <v>124</v>
      </c>
      <c r="L107" s="13">
        <v>13</v>
      </c>
    </row>
    <row r="108" spans="1:12" x14ac:dyDescent="0.3">
      <c r="A108" s="8">
        <v>120599</v>
      </c>
      <c r="B108" s="9">
        <v>191729</v>
      </c>
      <c r="C108" s="10">
        <v>43870</v>
      </c>
      <c r="D108" s="8">
        <v>89334</v>
      </c>
      <c r="E108" s="9">
        <v>118244</v>
      </c>
      <c r="F108" s="10">
        <v>22</v>
      </c>
      <c r="G108" s="8">
        <v>346</v>
      </c>
      <c r="H108" s="9">
        <v>588</v>
      </c>
      <c r="I108" s="10">
        <v>42</v>
      </c>
      <c r="J108" s="8">
        <v>2253</v>
      </c>
      <c r="K108" s="9">
        <v>3661</v>
      </c>
      <c r="L108" s="10">
        <v>22</v>
      </c>
    </row>
    <row r="109" spans="1:12" x14ac:dyDescent="0.3">
      <c r="A109" s="11">
        <v>120471</v>
      </c>
      <c r="B109" s="12">
        <v>191396</v>
      </c>
      <c r="C109" s="13">
        <v>43377</v>
      </c>
      <c r="D109" s="11">
        <v>42273</v>
      </c>
      <c r="E109" s="12">
        <v>60450</v>
      </c>
      <c r="F109" s="13">
        <v>19</v>
      </c>
      <c r="G109" s="11">
        <v>159</v>
      </c>
      <c r="H109" s="12">
        <v>271</v>
      </c>
      <c r="I109" s="13">
        <v>55</v>
      </c>
      <c r="J109" s="11">
        <v>463</v>
      </c>
      <c r="K109" s="12">
        <v>760</v>
      </c>
      <c r="L109" s="13">
        <v>19</v>
      </c>
    </row>
    <row r="110" spans="1:12" x14ac:dyDescent="0.3">
      <c r="A110" s="11">
        <v>120467</v>
      </c>
      <c r="B110" s="12">
        <v>191505</v>
      </c>
      <c r="C110" s="13">
        <v>43710</v>
      </c>
      <c r="D110" s="11">
        <v>22191</v>
      </c>
      <c r="E110" s="12">
        <v>33889</v>
      </c>
      <c r="F110" s="13">
        <v>18</v>
      </c>
      <c r="G110" s="11">
        <v>147</v>
      </c>
      <c r="H110" s="12">
        <v>250</v>
      </c>
      <c r="I110" s="13">
        <v>58</v>
      </c>
      <c r="J110" s="11">
        <v>186</v>
      </c>
      <c r="K110" s="12">
        <v>312</v>
      </c>
      <c r="L110" s="13">
        <v>18</v>
      </c>
    </row>
    <row r="111" spans="1:12" x14ac:dyDescent="0.3">
      <c r="A111" s="11">
        <v>120462</v>
      </c>
      <c r="B111" s="12">
        <v>191465</v>
      </c>
      <c r="C111" s="13">
        <v>43626</v>
      </c>
      <c r="D111" s="11">
        <v>86495</v>
      </c>
      <c r="E111" s="12">
        <v>115628</v>
      </c>
      <c r="F111" s="13">
        <v>22</v>
      </c>
      <c r="G111" s="11">
        <v>368</v>
      </c>
      <c r="H111" s="12">
        <v>620</v>
      </c>
      <c r="I111" s="13">
        <v>82</v>
      </c>
      <c r="J111" s="11">
        <v>794</v>
      </c>
      <c r="K111" s="12">
        <v>1303</v>
      </c>
      <c r="L111" s="13">
        <v>22</v>
      </c>
    </row>
    <row r="112" spans="1:12" x14ac:dyDescent="0.3">
      <c r="A112" s="11">
        <v>120321</v>
      </c>
      <c r="B112" s="12">
        <v>191388</v>
      </c>
      <c r="C112" s="13">
        <v>43723</v>
      </c>
      <c r="D112" s="11">
        <v>32494</v>
      </c>
      <c r="E112" s="12">
        <v>48886</v>
      </c>
      <c r="F112" s="13">
        <v>19</v>
      </c>
      <c r="G112" s="11">
        <v>400</v>
      </c>
      <c r="H112" s="12">
        <v>677</v>
      </c>
      <c r="I112" s="13">
        <v>107</v>
      </c>
      <c r="J112" s="11">
        <v>144</v>
      </c>
      <c r="K112" s="12">
        <v>241</v>
      </c>
      <c r="L112" s="13">
        <v>19</v>
      </c>
    </row>
    <row r="113" spans="1:12" x14ac:dyDescent="0.3">
      <c r="A113" s="11">
        <v>120240</v>
      </c>
      <c r="B113" s="12">
        <v>191282</v>
      </c>
      <c r="C113" s="13">
        <v>43673</v>
      </c>
      <c r="D113" s="11">
        <v>39467</v>
      </c>
      <c r="E113" s="12">
        <v>57048</v>
      </c>
      <c r="F113" s="13">
        <v>19</v>
      </c>
      <c r="G113" s="11">
        <v>191</v>
      </c>
      <c r="H113" s="12">
        <v>329</v>
      </c>
      <c r="I113" s="13">
        <v>73</v>
      </c>
      <c r="J113" s="11">
        <v>170</v>
      </c>
      <c r="K113" s="12">
        <v>287</v>
      </c>
      <c r="L113" s="13">
        <v>19</v>
      </c>
    </row>
    <row r="114" spans="1:12" x14ac:dyDescent="0.3">
      <c r="A114" s="11">
        <v>120084</v>
      </c>
      <c r="B114" s="12">
        <v>190988</v>
      </c>
      <c r="C114" s="13">
        <v>43427</v>
      </c>
      <c r="D114" s="11">
        <v>69019</v>
      </c>
      <c r="E114" s="12">
        <v>95571</v>
      </c>
      <c r="F114" s="13">
        <v>21</v>
      </c>
      <c r="G114" s="11">
        <v>386</v>
      </c>
      <c r="H114" s="12">
        <v>659</v>
      </c>
      <c r="I114" s="13">
        <v>89</v>
      </c>
      <c r="J114" s="11">
        <v>396</v>
      </c>
      <c r="K114" s="12">
        <v>646</v>
      </c>
      <c r="L114" s="13">
        <v>21</v>
      </c>
    </row>
    <row r="115" spans="1:12" x14ac:dyDescent="0.3">
      <c r="A115" s="11">
        <v>119880</v>
      </c>
      <c r="B115" s="12">
        <v>190728</v>
      </c>
      <c r="C115" s="13">
        <v>43318</v>
      </c>
      <c r="D115" s="11">
        <v>3200</v>
      </c>
      <c r="E115" s="12">
        <v>5308</v>
      </c>
      <c r="F115" s="13">
        <v>14</v>
      </c>
      <c r="G115" s="11">
        <v>26</v>
      </c>
      <c r="H115" s="12">
        <v>46</v>
      </c>
      <c r="I115" s="13">
        <v>14</v>
      </c>
      <c r="J115" s="11">
        <v>94</v>
      </c>
      <c r="K115" s="12">
        <v>162</v>
      </c>
      <c r="L115" s="13">
        <v>14</v>
      </c>
    </row>
    <row r="116" spans="1:12" x14ac:dyDescent="0.3">
      <c r="A116" s="11">
        <v>119713</v>
      </c>
      <c r="B116" s="12">
        <v>190435</v>
      </c>
      <c r="C116" s="13">
        <v>42992</v>
      </c>
      <c r="D116" s="11">
        <v>123989</v>
      </c>
      <c r="E116" s="12">
        <v>154722</v>
      </c>
      <c r="F116" s="13">
        <v>24</v>
      </c>
      <c r="G116" s="11">
        <v>401</v>
      </c>
      <c r="H116" s="12">
        <v>676</v>
      </c>
      <c r="I116" s="13">
        <v>60</v>
      </c>
      <c r="J116" s="11">
        <v>1782</v>
      </c>
      <c r="K116" s="12">
        <v>2844</v>
      </c>
      <c r="L116" s="13">
        <v>24</v>
      </c>
    </row>
    <row r="117" spans="1:12" x14ac:dyDescent="0.3">
      <c r="A117" s="8">
        <v>119467</v>
      </c>
      <c r="B117" s="9">
        <v>190167</v>
      </c>
      <c r="C117" s="10">
        <v>43029</v>
      </c>
      <c r="D117" s="8">
        <v>69721</v>
      </c>
      <c r="E117" s="9">
        <v>96307</v>
      </c>
      <c r="F117" s="10">
        <v>21</v>
      </c>
      <c r="G117" s="8">
        <v>133</v>
      </c>
      <c r="H117" s="9">
        <v>225</v>
      </c>
      <c r="I117" s="10">
        <v>35</v>
      </c>
      <c r="J117" s="8">
        <v>1640</v>
      </c>
      <c r="K117" s="9">
        <v>2635</v>
      </c>
      <c r="L117" s="10">
        <v>21</v>
      </c>
    </row>
    <row r="118" spans="1:12" x14ac:dyDescent="0.3">
      <c r="A118" s="11">
        <v>119390</v>
      </c>
      <c r="B118" s="12">
        <v>190023</v>
      </c>
      <c r="C118" s="13">
        <v>42810</v>
      </c>
      <c r="D118" s="11">
        <v>143743</v>
      </c>
      <c r="E118" s="12">
        <v>168383</v>
      </c>
      <c r="F118" s="13">
        <v>24</v>
      </c>
      <c r="G118" s="11">
        <v>366</v>
      </c>
      <c r="H118" s="12">
        <v>616</v>
      </c>
      <c r="I118" s="13">
        <v>90</v>
      </c>
      <c r="J118" s="11">
        <v>2106</v>
      </c>
      <c r="K118" s="12">
        <v>3433</v>
      </c>
      <c r="L118" s="13">
        <v>24</v>
      </c>
    </row>
    <row r="119" spans="1:12" x14ac:dyDescent="0.3">
      <c r="A119" s="11">
        <v>119144</v>
      </c>
      <c r="B119" s="12">
        <v>189707</v>
      </c>
      <c r="C119" s="13">
        <v>42675</v>
      </c>
      <c r="D119" s="11">
        <v>149224</v>
      </c>
      <c r="E119" s="12">
        <v>173638</v>
      </c>
      <c r="F119" s="13">
        <v>25</v>
      </c>
      <c r="G119" s="11">
        <v>919</v>
      </c>
      <c r="H119" s="12">
        <v>1534</v>
      </c>
      <c r="I119" s="13">
        <v>99</v>
      </c>
      <c r="J119" s="11">
        <v>5834</v>
      </c>
      <c r="K119" s="12">
        <v>9112</v>
      </c>
      <c r="L119" s="13">
        <v>25</v>
      </c>
    </row>
    <row r="120" spans="1:12" x14ac:dyDescent="0.3">
      <c r="A120" s="8">
        <v>119064</v>
      </c>
      <c r="B120" s="9">
        <v>189664</v>
      </c>
      <c r="C120" s="10">
        <v>42844</v>
      </c>
      <c r="D120" s="8">
        <v>25827</v>
      </c>
      <c r="E120" s="9">
        <v>38360</v>
      </c>
      <c r="F120" s="10">
        <v>18</v>
      </c>
      <c r="G120" s="8">
        <v>177</v>
      </c>
      <c r="H120" s="9">
        <v>301</v>
      </c>
      <c r="I120" s="10">
        <v>62</v>
      </c>
      <c r="J120" s="8">
        <v>111</v>
      </c>
      <c r="K120" s="9">
        <v>187</v>
      </c>
      <c r="L120" s="10">
        <v>18</v>
      </c>
    </row>
    <row r="121" spans="1:12" x14ac:dyDescent="0.3">
      <c r="A121" s="8">
        <v>119006</v>
      </c>
      <c r="B121" s="9">
        <v>189531</v>
      </c>
      <c r="C121" s="10">
        <v>42589</v>
      </c>
      <c r="D121" s="8">
        <v>2282</v>
      </c>
      <c r="E121" s="9">
        <v>3794</v>
      </c>
      <c r="F121" s="10">
        <v>13</v>
      </c>
      <c r="G121" s="8">
        <v>167</v>
      </c>
      <c r="H121" s="9">
        <v>284</v>
      </c>
      <c r="I121" s="10">
        <v>27</v>
      </c>
      <c r="J121" s="8">
        <v>40</v>
      </c>
      <c r="K121" s="9">
        <v>70</v>
      </c>
      <c r="L121" s="10">
        <v>13</v>
      </c>
    </row>
    <row r="122" spans="1:12" x14ac:dyDescent="0.3">
      <c r="A122" s="11">
        <v>118779</v>
      </c>
      <c r="B122" s="12">
        <v>189246</v>
      </c>
      <c r="C122" s="13">
        <v>42580</v>
      </c>
      <c r="D122" s="11">
        <v>3722</v>
      </c>
      <c r="E122" s="12">
        <v>6036</v>
      </c>
      <c r="F122" s="13">
        <v>14</v>
      </c>
      <c r="G122" s="11">
        <v>67</v>
      </c>
      <c r="H122" s="12">
        <v>115</v>
      </c>
      <c r="I122" s="13">
        <v>24</v>
      </c>
      <c r="J122" s="11">
        <v>148</v>
      </c>
      <c r="K122" s="12">
        <v>249</v>
      </c>
      <c r="L122" s="13">
        <v>14</v>
      </c>
    </row>
    <row r="123" spans="1:12" x14ac:dyDescent="0.3">
      <c r="A123" s="8">
        <v>118651</v>
      </c>
      <c r="B123" s="9">
        <v>189117</v>
      </c>
      <c r="C123" s="10">
        <v>42578</v>
      </c>
      <c r="D123" s="8">
        <v>167805</v>
      </c>
      <c r="E123" s="9">
        <v>182398</v>
      </c>
      <c r="F123" s="10">
        <v>26</v>
      </c>
      <c r="G123" s="8">
        <v>456</v>
      </c>
      <c r="H123" s="9">
        <v>765</v>
      </c>
      <c r="I123" s="10">
        <v>94</v>
      </c>
      <c r="J123" s="8">
        <v>2877</v>
      </c>
      <c r="K123" s="9">
        <v>4586</v>
      </c>
      <c r="L123" s="10">
        <v>26</v>
      </c>
    </row>
    <row r="124" spans="1:12" x14ac:dyDescent="0.3">
      <c r="A124" s="11">
        <v>118425</v>
      </c>
      <c r="B124" s="12">
        <v>188815</v>
      </c>
      <c r="C124" s="13">
        <v>42421</v>
      </c>
      <c r="D124" s="11">
        <v>19202</v>
      </c>
      <c r="E124" s="12">
        <v>29040</v>
      </c>
      <c r="F124" s="13">
        <v>17</v>
      </c>
      <c r="G124" s="11">
        <v>214</v>
      </c>
      <c r="H124" s="12">
        <v>369</v>
      </c>
      <c r="I124" s="13">
        <v>43</v>
      </c>
      <c r="J124" s="11">
        <v>356</v>
      </c>
      <c r="K124" s="12">
        <v>583</v>
      </c>
      <c r="L124" s="13">
        <v>17</v>
      </c>
    </row>
    <row r="125" spans="1:12" x14ac:dyDescent="0.3">
      <c r="A125" s="11">
        <v>118025</v>
      </c>
      <c r="B125" s="12">
        <v>188256</v>
      </c>
      <c r="C125" s="13">
        <v>42132</v>
      </c>
      <c r="D125" s="11">
        <v>83663</v>
      </c>
      <c r="E125" s="12">
        <v>113061</v>
      </c>
      <c r="F125" s="13">
        <v>22</v>
      </c>
      <c r="G125" s="11">
        <v>279</v>
      </c>
      <c r="H125" s="12">
        <v>469</v>
      </c>
      <c r="I125" s="13">
        <v>80</v>
      </c>
      <c r="J125" s="11">
        <v>1352</v>
      </c>
      <c r="K125" s="12">
        <v>2135</v>
      </c>
      <c r="L125" s="13">
        <v>22</v>
      </c>
    </row>
    <row r="126" spans="1:12" x14ac:dyDescent="0.3">
      <c r="A126" s="11">
        <v>117891</v>
      </c>
      <c r="B126" s="12">
        <v>188068</v>
      </c>
      <c r="C126" s="13">
        <v>41892</v>
      </c>
      <c r="D126" s="11">
        <v>49446</v>
      </c>
      <c r="E126" s="12">
        <v>71959</v>
      </c>
      <c r="F126" s="13">
        <v>20</v>
      </c>
      <c r="G126" s="11">
        <v>41</v>
      </c>
      <c r="H126" s="12">
        <v>75</v>
      </c>
      <c r="I126" s="13">
        <v>20</v>
      </c>
      <c r="J126" s="11">
        <v>821</v>
      </c>
      <c r="K126" s="12">
        <v>1313</v>
      </c>
      <c r="L126" s="13">
        <v>20</v>
      </c>
    </row>
    <row r="127" spans="1:12" x14ac:dyDescent="0.3">
      <c r="A127" s="11">
        <v>117799</v>
      </c>
      <c r="B127" s="12">
        <v>187971</v>
      </c>
      <c r="C127" s="13">
        <v>42004</v>
      </c>
      <c r="D127" s="11">
        <v>53542</v>
      </c>
      <c r="E127" s="12">
        <v>74784</v>
      </c>
      <c r="F127" s="13">
        <v>20</v>
      </c>
      <c r="G127" s="11">
        <v>87</v>
      </c>
      <c r="H127" s="12">
        <v>152</v>
      </c>
      <c r="I127" s="13">
        <v>44</v>
      </c>
      <c r="J127" s="11">
        <v>536</v>
      </c>
      <c r="K127" s="12">
        <v>868</v>
      </c>
      <c r="L127" s="13">
        <v>20</v>
      </c>
    </row>
    <row r="128" spans="1:12" x14ac:dyDescent="0.3">
      <c r="A128" s="11">
        <v>117715</v>
      </c>
      <c r="B128" s="12">
        <v>187828</v>
      </c>
      <c r="C128" s="13">
        <v>41764</v>
      </c>
      <c r="D128" s="11">
        <v>52684</v>
      </c>
      <c r="E128" s="12">
        <v>73829</v>
      </c>
      <c r="F128" s="13">
        <v>20</v>
      </c>
      <c r="G128" s="11">
        <v>81</v>
      </c>
      <c r="H128" s="12">
        <v>144</v>
      </c>
      <c r="I128" s="13">
        <v>38</v>
      </c>
      <c r="J128" s="11">
        <v>285</v>
      </c>
      <c r="K128" s="12">
        <v>469</v>
      </c>
      <c r="L128" s="13">
        <v>20</v>
      </c>
    </row>
    <row r="129" spans="1:12" x14ac:dyDescent="0.3">
      <c r="A129" s="11">
        <v>117646</v>
      </c>
      <c r="B129" s="12">
        <v>187772</v>
      </c>
      <c r="C129" s="13">
        <v>41910</v>
      </c>
      <c r="D129" s="11">
        <v>160497</v>
      </c>
      <c r="E129" s="12">
        <v>180405</v>
      </c>
      <c r="F129" s="13">
        <v>26</v>
      </c>
      <c r="G129" s="11">
        <v>285</v>
      </c>
      <c r="H129" s="12">
        <v>482</v>
      </c>
      <c r="I129" s="13">
        <v>70</v>
      </c>
      <c r="J129" s="11">
        <v>2539</v>
      </c>
      <c r="K129" s="12">
        <v>4135</v>
      </c>
      <c r="L129" s="13">
        <v>26</v>
      </c>
    </row>
    <row r="130" spans="1:12" x14ac:dyDescent="0.3">
      <c r="A130" s="11">
        <v>117607</v>
      </c>
      <c r="B130" s="12">
        <v>187719</v>
      </c>
      <c r="C130" s="13">
        <v>41871</v>
      </c>
      <c r="D130" s="11">
        <v>101828</v>
      </c>
      <c r="E130" s="12">
        <v>134243</v>
      </c>
      <c r="F130" s="13">
        <v>23</v>
      </c>
      <c r="G130" s="11">
        <v>113</v>
      </c>
      <c r="H130" s="12">
        <v>196</v>
      </c>
      <c r="I130" s="13">
        <v>33</v>
      </c>
      <c r="J130" s="11">
        <v>1451</v>
      </c>
      <c r="K130" s="12">
        <v>2379</v>
      </c>
      <c r="L130" s="13">
        <v>23</v>
      </c>
    </row>
    <row r="131" spans="1:12" x14ac:dyDescent="0.3">
      <c r="A131" s="11">
        <v>117586</v>
      </c>
      <c r="B131" s="12">
        <v>187639</v>
      </c>
      <c r="C131" s="13">
        <v>41660</v>
      </c>
      <c r="D131" s="11">
        <v>122522</v>
      </c>
      <c r="E131" s="12">
        <v>153687</v>
      </c>
      <c r="F131" s="13">
        <v>24</v>
      </c>
      <c r="G131" s="11">
        <v>729</v>
      </c>
      <c r="H131" s="12">
        <v>1223</v>
      </c>
      <c r="I131" s="13">
        <v>110</v>
      </c>
      <c r="J131" s="11">
        <v>1711</v>
      </c>
      <c r="K131" s="12">
        <v>2737</v>
      </c>
      <c r="L131" s="13">
        <v>24</v>
      </c>
    </row>
    <row r="132" spans="1:12" x14ac:dyDescent="0.3">
      <c r="A132" s="11">
        <v>116977</v>
      </c>
      <c r="B132" s="12">
        <v>186827</v>
      </c>
      <c r="C132" s="13">
        <v>41260</v>
      </c>
      <c r="D132" s="11">
        <v>144937</v>
      </c>
      <c r="E132" s="12">
        <v>168903</v>
      </c>
      <c r="F132" s="13">
        <v>24</v>
      </c>
      <c r="G132" s="11">
        <v>327</v>
      </c>
      <c r="H132" s="12">
        <v>559</v>
      </c>
      <c r="I132" s="13">
        <v>72</v>
      </c>
      <c r="J132" s="11">
        <v>3944</v>
      </c>
      <c r="K132" s="12">
        <v>6209</v>
      </c>
      <c r="L132" s="13">
        <v>24</v>
      </c>
    </row>
    <row r="133" spans="1:12" x14ac:dyDescent="0.3">
      <c r="A133" s="8">
        <v>116934</v>
      </c>
      <c r="B133" s="9">
        <v>186889</v>
      </c>
      <c r="C133" s="10">
        <v>41548</v>
      </c>
      <c r="D133" s="8">
        <v>124573</v>
      </c>
      <c r="E133" s="9">
        <v>155222</v>
      </c>
      <c r="F133" s="10">
        <v>24</v>
      </c>
      <c r="G133" s="8">
        <v>614</v>
      </c>
      <c r="H133" s="9">
        <v>1036</v>
      </c>
      <c r="I133" s="10">
        <v>102</v>
      </c>
      <c r="J133" s="8">
        <v>1412</v>
      </c>
      <c r="K133" s="9">
        <v>2301</v>
      </c>
      <c r="L133" s="10">
        <v>24</v>
      </c>
    </row>
    <row r="134" spans="1:12" x14ac:dyDescent="0.3">
      <c r="A134" s="11">
        <v>116811</v>
      </c>
      <c r="B134" s="12">
        <v>186623</v>
      </c>
      <c r="C134" s="13">
        <v>41275</v>
      </c>
      <c r="D134" s="11">
        <v>19619</v>
      </c>
      <c r="E134" s="12">
        <v>29576</v>
      </c>
      <c r="F134" s="13">
        <v>17</v>
      </c>
      <c r="G134" s="11">
        <v>186</v>
      </c>
      <c r="H134" s="12">
        <v>323</v>
      </c>
      <c r="I134" s="13">
        <v>81</v>
      </c>
      <c r="J134" s="11">
        <v>207</v>
      </c>
      <c r="K134" s="12">
        <v>344</v>
      </c>
      <c r="L134" s="13">
        <v>17</v>
      </c>
    </row>
    <row r="135" spans="1:12" x14ac:dyDescent="0.3">
      <c r="A135" s="11">
        <v>116733</v>
      </c>
      <c r="B135" s="12">
        <v>186464</v>
      </c>
      <c r="C135" s="13">
        <v>41039</v>
      </c>
      <c r="D135" s="11">
        <v>68190</v>
      </c>
      <c r="E135" s="12">
        <v>94571</v>
      </c>
      <c r="F135" s="13">
        <v>21</v>
      </c>
      <c r="G135" s="11">
        <v>275</v>
      </c>
      <c r="H135" s="12">
        <v>466</v>
      </c>
      <c r="I135" s="13">
        <v>75</v>
      </c>
      <c r="J135" s="11">
        <v>973</v>
      </c>
      <c r="K135" s="12">
        <v>1579</v>
      </c>
      <c r="L135" s="13">
        <v>21</v>
      </c>
    </row>
    <row r="136" spans="1:12" x14ac:dyDescent="0.3">
      <c r="A136" s="11">
        <v>116603</v>
      </c>
      <c r="B136" s="12">
        <v>186284</v>
      </c>
      <c r="C136" s="13">
        <v>40947</v>
      </c>
      <c r="D136" s="11">
        <v>103104</v>
      </c>
      <c r="E136" s="12">
        <v>135306</v>
      </c>
      <c r="F136" s="13">
        <v>23</v>
      </c>
      <c r="G136" s="11">
        <v>239</v>
      </c>
      <c r="H136" s="12">
        <v>410</v>
      </c>
      <c r="I136" s="13">
        <v>65</v>
      </c>
      <c r="J136" s="11">
        <v>2218</v>
      </c>
      <c r="K136" s="12">
        <v>3515</v>
      </c>
      <c r="L136" s="13">
        <v>23</v>
      </c>
    </row>
    <row r="137" spans="1:12" x14ac:dyDescent="0.3">
      <c r="A137" s="11">
        <v>116562</v>
      </c>
      <c r="B137" s="12">
        <v>186281</v>
      </c>
      <c r="C137" s="13">
        <v>41109</v>
      </c>
      <c r="D137" s="11">
        <v>41756</v>
      </c>
      <c r="E137" s="12">
        <v>59821</v>
      </c>
      <c r="F137" s="13">
        <v>19</v>
      </c>
      <c r="G137" s="11">
        <v>51</v>
      </c>
      <c r="H137" s="12">
        <v>91</v>
      </c>
      <c r="I137" s="13">
        <v>25</v>
      </c>
      <c r="J137" s="11">
        <v>167</v>
      </c>
      <c r="K137" s="12">
        <v>276</v>
      </c>
      <c r="L137" s="13">
        <v>19</v>
      </c>
    </row>
    <row r="138" spans="1:12" x14ac:dyDescent="0.3">
      <c r="A138" s="11">
        <v>116326</v>
      </c>
      <c r="B138" s="12">
        <v>185919</v>
      </c>
      <c r="C138" s="13">
        <v>40765</v>
      </c>
      <c r="D138" s="11">
        <v>142665</v>
      </c>
      <c r="E138" s="12">
        <v>169691</v>
      </c>
      <c r="F138" s="13">
        <v>25</v>
      </c>
      <c r="G138" s="11">
        <v>369</v>
      </c>
      <c r="H138" s="12">
        <v>624</v>
      </c>
      <c r="I138" s="13">
        <v>61</v>
      </c>
      <c r="J138" s="11">
        <v>1620</v>
      </c>
      <c r="K138" s="12">
        <v>2605</v>
      </c>
      <c r="L138" s="13">
        <v>25</v>
      </c>
    </row>
    <row r="139" spans="1:12" x14ac:dyDescent="0.3">
      <c r="A139" s="11">
        <v>115823</v>
      </c>
      <c r="B139" s="12">
        <v>185343</v>
      </c>
      <c r="C139" s="13">
        <v>40727</v>
      </c>
      <c r="D139" s="11">
        <v>67054</v>
      </c>
      <c r="E139" s="12">
        <v>93571</v>
      </c>
      <c r="F139" s="13">
        <v>21</v>
      </c>
      <c r="G139" s="11">
        <v>432</v>
      </c>
      <c r="H139" s="12">
        <v>741</v>
      </c>
      <c r="I139" s="13">
        <v>83</v>
      </c>
      <c r="J139" s="11">
        <v>1011</v>
      </c>
      <c r="K139" s="12">
        <v>1650</v>
      </c>
      <c r="L139" s="13">
        <v>21</v>
      </c>
    </row>
    <row r="140" spans="1:12" x14ac:dyDescent="0.3">
      <c r="A140" s="11">
        <v>115756</v>
      </c>
      <c r="B140" s="12">
        <v>185155</v>
      </c>
      <c r="C140" s="13">
        <v>40382</v>
      </c>
      <c r="D140" s="11">
        <v>9503</v>
      </c>
      <c r="E140" s="12">
        <v>15041</v>
      </c>
      <c r="F140" s="13">
        <v>16</v>
      </c>
      <c r="G140" s="11">
        <v>24</v>
      </c>
      <c r="H140" s="12">
        <v>42</v>
      </c>
      <c r="I140" s="13">
        <v>16</v>
      </c>
      <c r="J140" s="11">
        <v>199</v>
      </c>
      <c r="K140" s="12">
        <v>335</v>
      </c>
      <c r="L140" s="13">
        <v>16</v>
      </c>
    </row>
    <row r="141" spans="1:12" x14ac:dyDescent="0.3">
      <c r="A141" s="11">
        <v>115694</v>
      </c>
      <c r="B141" s="12">
        <v>185070</v>
      </c>
      <c r="C141" s="13">
        <v>40336</v>
      </c>
      <c r="D141" s="11">
        <v>3849</v>
      </c>
      <c r="E141" s="12">
        <v>6206</v>
      </c>
      <c r="F141" s="13">
        <v>14</v>
      </c>
      <c r="G141" s="11">
        <v>318</v>
      </c>
      <c r="H141" s="12">
        <v>546</v>
      </c>
      <c r="I141" s="13">
        <v>64</v>
      </c>
      <c r="J141" s="11">
        <v>45</v>
      </c>
      <c r="K141" s="12">
        <v>80</v>
      </c>
      <c r="L141" s="13">
        <v>14</v>
      </c>
    </row>
    <row r="142" spans="1:12" x14ac:dyDescent="0.3">
      <c r="A142" s="8">
        <v>115501</v>
      </c>
      <c r="B142" s="9">
        <v>184799</v>
      </c>
      <c r="C142" s="10">
        <v>40280</v>
      </c>
      <c r="D142" s="8">
        <v>166962</v>
      </c>
      <c r="E142" s="9">
        <v>182293</v>
      </c>
      <c r="F142" s="10">
        <v>26</v>
      </c>
      <c r="G142" s="8">
        <v>87</v>
      </c>
      <c r="H142" s="9">
        <v>147</v>
      </c>
      <c r="I142" s="10">
        <v>46</v>
      </c>
      <c r="J142" s="8">
        <v>2092</v>
      </c>
      <c r="K142" s="9">
        <v>3372</v>
      </c>
      <c r="L142" s="10">
        <v>26</v>
      </c>
    </row>
    <row r="143" spans="1:12" x14ac:dyDescent="0.3">
      <c r="A143" s="11">
        <v>115346</v>
      </c>
      <c r="B143" s="12">
        <v>184719</v>
      </c>
      <c r="C143" s="13">
        <v>40428</v>
      </c>
      <c r="D143" s="11">
        <v>43238</v>
      </c>
      <c r="E143" s="12">
        <v>63779</v>
      </c>
      <c r="F143" s="13">
        <v>20</v>
      </c>
      <c r="G143" s="11">
        <v>617</v>
      </c>
      <c r="H143" s="12">
        <v>1034</v>
      </c>
      <c r="I143" s="13">
        <v>32</v>
      </c>
      <c r="J143" s="11">
        <v>600</v>
      </c>
      <c r="K143" s="12">
        <v>969</v>
      </c>
      <c r="L143" s="13">
        <v>20</v>
      </c>
    </row>
    <row r="144" spans="1:12" x14ac:dyDescent="0.3">
      <c r="A144" s="11">
        <v>115301</v>
      </c>
      <c r="B144" s="12">
        <v>184515</v>
      </c>
      <c r="C144" s="13">
        <v>40019</v>
      </c>
      <c r="D144" s="11">
        <v>42386</v>
      </c>
      <c r="E144" s="12">
        <v>60591</v>
      </c>
      <c r="F144" s="13">
        <v>19</v>
      </c>
      <c r="G144" s="11">
        <v>32</v>
      </c>
      <c r="H144" s="12">
        <v>58</v>
      </c>
      <c r="I144" s="13">
        <v>19</v>
      </c>
      <c r="J144" s="11">
        <v>223</v>
      </c>
      <c r="K144" s="12">
        <v>370</v>
      </c>
      <c r="L144" s="13">
        <v>19</v>
      </c>
    </row>
    <row r="145" spans="1:12" x14ac:dyDescent="0.3">
      <c r="A145" s="8">
        <v>115250</v>
      </c>
      <c r="B145" s="9">
        <v>184439</v>
      </c>
      <c r="C145" s="10">
        <v>39974</v>
      </c>
      <c r="D145" s="8">
        <v>52652</v>
      </c>
      <c r="E145" s="9">
        <v>75387</v>
      </c>
      <c r="F145" s="10">
        <v>20</v>
      </c>
      <c r="G145" s="8">
        <v>66</v>
      </c>
      <c r="H145" s="9">
        <v>116</v>
      </c>
      <c r="I145" s="10">
        <v>36</v>
      </c>
      <c r="J145" s="8">
        <v>400</v>
      </c>
      <c r="K145" s="9">
        <v>651</v>
      </c>
      <c r="L145" s="10">
        <v>20</v>
      </c>
    </row>
    <row r="146" spans="1:12" x14ac:dyDescent="0.3">
      <c r="A146" s="11">
        <v>115247</v>
      </c>
      <c r="B146" s="12">
        <v>184574</v>
      </c>
      <c r="C146" s="13">
        <v>40347</v>
      </c>
      <c r="D146" s="11">
        <v>5918</v>
      </c>
      <c r="E146" s="12">
        <v>9667</v>
      </c>
      <c r="F146" s="13">
        <v>15</v>
      </c>
      <c r="G146" s="11">
        <v>29</v>
      </c>
      <c r="H146" s="12">
        <v>52</v>
      </c>
      <c r="I146" s="13">
        <v>19</v>
      </c>
      <c r="J146" s="11">
        <v>219</v>
      </c>
      <c r="K146" s="12">
        <v>362</v>
      </c>
      <c r="L146" s="13">
        <v>15</v>
      </c>
    </row>
    <row r="147" spans="1:12" x14ac:dyDescent="0.3">
      <c r="A147" s="11">
        <v>115178</v>
      </c>
      <c r="B147" s="12">
        <v>184351</v>
      </c>
      <c r="C147" s="13">
        <v>40033</v>
      </c>
      <c r="D147" s="11">
        <v>42010</v>
      </c>
      <c r="E147" s="12">
        <v>60139</v>
      </c>
      <c r="F147" s="13">
        <v>19</v>
      </c>
      <c r="G147" s="11">
        <v>497</v>
      </c>
      <c r="H147" s="12">
        <v>839</v>
      </c>
      <c r="I147" s="13">
        <v>63</v>
      </c>
      <c r="J147" s="11">
        <v>227</v>
      </c>
      <c r="K147" s="12">
        <v>377</v>
      </c>
      <c r="L147" s="13">
        <v>19</v>
      </c>
    </row>
    <row r="148" spans="1:12" x14ac:dyDescent="0.3">
      <c r="A148" s="8">
        <v>115058</v>
      </c>
      <c r="B148" s="9">
        <v>184189</v>
      </c>
      <c r="C148" s="10">
        <v>39852</v>
      </c>
      <c r="D148" s="8">
        <v>30558</v>
      </c>
      <c r="E148" s="9">
        <v>44852</v>
      </c>
      <c r="F148" s="10">
        <v>18</v>
      </c>
      <c r="G148" s="8">
        <v>138</v>
      </c>
      <c r="H148" s="9">
        <v>236</v>
      </c>
      <c r="I148" s="10">
        <v>40</v>
      </c>
      <c r="J148" s="8">
        <v>195</v>
      </c>
      <c r="K148" s="9">
        <v>331</v>
      </c>
      <c r="L148" s="10">
        <v>18</v>
      </c>
    </row>
    <row r="149" spans="1:12" x14ac:dyDescent="0.3">
      <c r="A149" s="11">
        <v>114965</v>
      </c>
      <c r="B149" s="12">
        <v>184226</v>
      </c>
      <c r="C149" s="13">
        <v>40216</v>
      </c>
      <c r="D149" s="11">
        <v>25245</v>
      </c>
      <c r="E149" s="12">
        <v>37644</v>
      </c>
      <c r="F149" s="13">
        <v>18</v>
      </c>
      <c r="G149" s="11">
        <v>256</v>
      </c>
      <c r="H149" s="12">
        <v>437</v>
      </c>
      <c r="I149" s="13">
        <v>74</v>
      </c>
      <c r="J149" s="11">
        <v>166</v>
      </c>
      <c r="K149" s="12">
        <v>278</v>
      </c>
      <c r="L149" s="13">
        <v>18</v>
      </c>
    </row>
    <row r="150" spans="1:12" x14ac:dyDescent="0.3">
      <c r="A150" s="11">
        <v>114929</v>
      </c>
      <c r="B150" s="12">
        <v>184171</v>
      </c>
      <c r="C150" s="13">
        <v>40184</v>
      </c>
      <c r="D150" s="11">
        <v>1705</v>
      </c>
      <c r="E150" s="12">
        <v>2729</v>
      </c>
      <c r="F150" s="13">
        <v>12</v>
      </c>
      <c r="G150" s="11">
        <v>148</v>
      </c>
      <c r="H150" s="12">
        <v>249</v>
      </c>
      <c r="I150" s="13">
        <v>48</v>
      </c>
      <c r="J150" s="11">
        <v>35</v>
      </c>
      <c r="K150" s="12">
        <v>63</v>
      </c>
      <c r="L150" s="13">
        <v>12</v>
      </c>
    </row>
    <row r="151" spans="1:12" x14ac:dyDescent="0.3">
      <c r="A151" s="11">
        <v>114826</v>
      </c>
      <c r="B151" s="12">
        <v>183852</v>
      </c>
      <c r="C151" s="13">
        <v>39662</v>
      </c>
      <c r="D151" s="11">
        <v>119285</v>
      </c>
      <c r="E151" s="12">
        <v>151313</v>
      </c>
      <c r="F151" s="13">
        <v>24</v>
      </c>
      <c r="G151" s="11">
        <v>152</v>
      </c>
      <c r="H151" s="12">
        <v>259</v>
      </c>
      <c r="I151" s="13">
        <v>50</v>
      </c>
      <c r="J151" s="11">
        <v>2212</v>
      </c>
      <c r="K151" s="12">
        <v>3562</v>
      </c>
      <c r="L151" s="13">
        <v>24</v>
      </c>
    </row>
    <row r="152" spans="1:12" x14ac:dyDescent="0.3">
      <c r="A152" s="11">
        <v>114806</v>
      </c>
      <c r="B152" s="12">
        <v>183992</v>
      </c>
      <c r="C152" s="13">
        <v>40084</v>
      </c>
      <c r="D152" s="11">
        <v>19262</v>
      </c>
      <c r="E152" s="12">
        <v>30314</v>
      </c>
      <c r="F152" s="13">
        <v>18</v>
      </c>
      <c r="G152" s="11">
        <v>110</v>
      </c>
      <c r="H152" s="12">
        <v>189</v>
      </c>
      <c r="I152" s="13">
        <v>46</v>
      </c>
      <c r="J152" s="11">
        <v>256</v>
      </c>
      <c r="K152" s="12">
        <v>419</v>
      </c>
      <c r="L152" s="13">
        <v>18</v>
      </c>
    </row>
    <row r="153" spans="1:12" x14ac:dyDescent="0.3">
      <c r="A153" s="11">
        <v>114593</v>
      </c>
      <c r="B153" s="12">
        <v>183526</v>
      </c>
      <c r="C153" s="13">
        <v>39490</v>
      </c>
      <c r="D153" s="11">
        <v>167767</v>
      </c>
      <c r="E153" s="12">
        <v>182380</v>
      </c>
      <c r="F153" s="13">
        <v>26</v>
      </c>
      <c r="G153" s="11">
        <v>586</v>
      </c>
      <c r="H153" s="12">
        <v>997</v>
      </c>
      <c r="I153" s="13">
        <v>108</v>
      </c>
      <c r="J153" s="11">
        <v>7869</v>
      </c>
      <c r="K153" s="12">
        <v>12276</v>
      </c>
      <c r="L153" s="13">
        <v>28</v>
      </c>
    </row>
    <row r="154" spans="1:12" x14ac:dyDescent="0.3">
      <c r="A154" s="11">
        <v>114466</v>
      </c>
      <c r="B154" s="12">
        <v>183356</v>
      </c>
      <c r="C154" s="13">
        <v>39410</v>
      </c>
      <c r="D154" s="11">
        <v>74863</v>
      </c>
      <c r="E154" s="12">
        <v>104687</v>
      </c>
      <c r="F154" s="13">
        <v>22</v>
      </c>
      <c r="G154" s="11">
        <v>174</v>
      </c>
      <c r="H154" s="12">
        <v>302</v>
      </c>
      <c r="I154" s="13">
        <v>64</v>
      </c>
      <c r="J154" s="11">
        <v>889</v>
      </c>
      <c r="K154" s="12">
        <v>1449</v>
      </c>
      <c r="L154" s="13">
        <v>22</v>
      </c>
    </row>
    <row r="155" spans="1:12" x14ac:dyDescent="0.3">
      <c r="A155" s="11">
        <v>114299</v>
      </c>
      <c r="B155" s="12">
        <v>183112</v>
      </c>
      <c r="C155" s="13">
        <v>39258</v>
      </c>
      <c r="D155" s="11">
        <v>118377</v>
      </c>
      <c r="E155" s="12">
        <v>150625</v>
      </c>
      <c r="F155" s="13">
        <v>24</v>
      </c>
      <c r="G155" s="11">
        <v>159</v>
      </c>
      <c r="H155" s="12">
        <v>266</v>
      </c>
      <c r="I155" s="13">
        <v>52</v>
      </c>
      <c r="J155" s="11">
        <v>2024</v>
      </c>
      <c r="K155" s="12">
        <v>3250</v>
      </c>
      <c r="L155" s="13">
        <v>24</v>
      </c>
    </row>
    <row r="156" spans="1:12" x14ac:dyDescent="0.3">
      <c r="A156" s="11">
        <v>114272</v>
      </c>
      <c r="B156" s="12">
        <v>183246</v>
      </c>
      <c r="C156" s="13">
        <v>39692</v>
      </c>
      <c r="D156" s="11">
        <v>18507</v>
      </c>
      <c r="E156" s="12">
        <v>29421</v>
      </c>
      <c r="F156" s="13">
        <v>18</v>
      </c>
      <c r="G156" s="11">
        <v>337</v>
      </c>
      <c r="H156" s="12">
        <v>570</v>
      </c>
      <c r="I156" s="13">
        <v>80</v>
      </c>
      <c r="J156" s="11">
        <v>179</v>
      </c>
      <c r="K156" s="12">
        <v>294</v>
      </c>
      <c r="L156" s="13">
        <v>18</v>
      </c>
    </row>
    <row r="157" spans="1:12" x14ac:dyDescent="0.3">
      <c r="A157" s="11">
        <v>114176</v>
      </c>
      <c r="B157" s="12">
        <v>183109</v>
      </c>
      <c r="C157" s="13">
        <v>39612</v>
      </c>
      <c r="D157" s="11">
        <v>136996</v>
      </c>
      <c r="E157" s="12">
        <v>162848</v>
      </c>
      <c r="F157" s="13">
        <v>24</v>
      </c>
      <c r="G157" s="11">
        <v>144</v>
      </c>
      <c r="H157" s="12">
        <v>246</v>
      </c>
      <c r="I157" s="13">
        <v>46</v>
      </c>
      <c r="J157" s="11">
        <v>1990</v>
      </c>
      <c r="K157" s="12">
        <v>3253</v>
      </c>
      <c r="L157" s="13">
        <v>24</v>
      </c>
    </row>
    <row r="158" spans="1:12" x14ac:dyDescent="0.3">
      <c r="A158" s="11">
        <v>114160</v>
      </c>
      <c r="B158" s="12">
        <v>182919</v>
      </c>
      <c r="C158" s="13">
        <v>39156</v>
      </c>
      <c r="D158" s="11">
        <v>147386</v>
      </c>
      <c r="E158" s="12">
        <v>169941</v>
      </c>
      <c r="F158" s="13">
        <v>24</v>
      </c>
      <c r="G158" s="11">
        <v>520</v>
      </c>
      <c r="H158" s="12">
        <v>882</v>
      </c>
      <c r="I158" s="13">
        <v>58</v>
      </c>
      <c r="J158" s="11">
        <v>1665</v>
      </c>
      <c r="K158" s="12">
        <v>2664</v>
      </c>
      <c r="L158" s="13">
        <v>24</v>
      </c>
    </row>
    <row r="159" spans="1:12" x14ac:dyDescent="0.3">
      <c r="A159" s="11">
        <v>114063</v>
      </c>
      <c r="B159" s="12">
        <v>182983</v>
      </c>
      <c r="C159" s="13">
        <v>39585</v>
      </c>
      <c r="D159" s="11">
        <v>62264</v>
      </c>
      <c r="E159" s="12">
        <v>88422</v>
      </c>
      <c r="F159" s="13">
        <v>21</v>
      </c>
      <c r="G159" s="11">
        <v>225</v>
      </c>
      <c r="H159" s="12">
        <v>384</v>
      </c>
      <c r="I159" s="13">
        <v>45</v>
      </c>
      <c r="J159" s="11">
        <v>1875</v>
      </c>
      <c r="K159" s="12">
        <v>3068</v>
      </c>
      <c r="L159" s="13">
        <v>21</v>
      </c>
    </row>
    <row r="160" spans="1:12" x14ac:dyDescent="0.3">
      <c r="A160" s="11">
        <v>113943</v>
      </c>
      <c r="B160" s="12">
        <v>182810</v>
      </c>
      <c r="C160" s="13">
        <v>39497</v>
      </c>
      <c r="D160" s="11">
        <v>39526</v>
      </c>
      <c r="E160" s="12">
        <v>57409</v>
      </c>
      <c r="F160" s="13">
        <v>19</v>
      </c>
      <c r="G160" s="11">
        <v>284</v>
      </c>
      <c r="H160" s="12">
        <v>482</v>
      </c>
      <c r="I160" s="13">
        <v>53</v>
      </c>
      <c r="J160" s="11">
        <v>530</v>
      </c>
      <c r="K160" s="12">
        <v>868</v>
      </c>
      <c r="L160" s="13">
        <v>19</v>
      </c>
    </row>
    <row r="161" spans="1:12" x14ac:dyDescent="0.3">
      <c r="A161" s="8">
        <v>113873</v>
      </c>
      <c r="B161" s="9">
        <v>182523</v>
      </c>
      <c r="C161" s="10">
        <v>38933</v>
      </c>
      <c r="D161" s="8">
        <v>156014</v>
      </c>
      <c r="E161" s="9">
        <v>176891</v>
      </c>
      <c r="F161" s="10">
        <v>25</v>
      </c>
      <c r="G161" s="8">
        <v>445</v>
      </c>
      <c r="H161" s="9">
        <v>759</v>
      </c>
      <c r="I161" s="10">
        <v>115</v>
      </c>
      <c r="J161" s="8">
        <v>2214</v>
      </c>
      <c r="K161" s="9">
        <v>3591</v>
      </c>
      <c r="L161" s="10">
        <v>25</v>
      </c>
    </row>
    <row r="162" spans="1:12" x14ac:dyDescent="0.3">
      <c r="A162" s="8">
        <v>113355</v>
      </c>
      <c r="B162" s="9">
        <v>181979</v>
      </c>
      <c r="C162" s="10">
        <v>39068</v>
      </c>
      <c r="D162" s="8">
        <v>82019</v>
      </c>
      <c r="E162" s="9">
        <v>111543</v>
      </c>
      <c r="F162" s="10">
        <v>22</v>
      </c>
      <c r="G162" s="8">
        <v>972</v>
      </c>
      <c r="H162" s="9">
        <v>1618</v>
      </c>
      <c r="I162" s="10">
        <v>142</v>
      </c>
      <c r="J162" s="8">
        <v>705</v>
      </c>
      <c r="K162" s="9">
        <v>1148</v>
      </c>
      <c r="L162" s="10">
        <v>22</v>
      </c>
    </row>
    <row r="163" spans="1:12" x14ac:dyDescent="0.3">
      <c r="A163" s="11">
        <v>113279</v>
      </c>
      <c r="B163" s="12">
        <v>181866</v>
      </c>
      <c r="C163" s="13">
        <v>39000</v>
      </c>
      <c r="D163" s="11">
        <v>93536</v>
      </c>
      <c r="E163" s="12">
        <v>121807</v>
      </c>
      <c r="F163" s="13">
        <v>22</v>
      </c>
      <c r="G163" s="11">
        <v>300</v>
      </c>
      <c r="H163" s="12">
        <v>518</v>
      </c>
      <c r="I163" s="13">
        <v>110</v>
      </c>
      <c r="J163" s="11">
        <v>1152</v>
      </c>
      <c r="K163" s="12">
        <v>1873</v>
      </c>
      <c r="L163" s="13">
        <v>22</v>
      </c>
    </row>
    <row r="164" spans="1:12" x14ac:dyDescent="0.3">
      <c r="A164" s="11">
        <v>113055</v>
      </c>
      <c r="B164" s="12">
        <v>181563</v>
      </c>
      <c r="C164" s="13">
        <v>38835</v>
      </c>
      <c r="D164" s="11">
        <v>74564</v>
      </c>
      <c r="E164" s="12">
        <v>101286</v>
      </c>
      <c r="F164" s="13">
        <v>21</v>
      </c>
      <c r="G164" s="11">
        <v>1103</v>
      </c>
      <c r="H164" s="12">
        <v>1848</v>
      </c>
      <c r="I164" s="13">
        <v>115</v>
      </c>
      <c r="J164" s="11">
        <v>666</v>
      </c>
      <c r="K164" s="12">
        <v>1088</v>
      </c>
      <c r="L164" s="13">
        <v>21</v>
      </c>
    </row>
    <row r="165" spans="1:12" x14ac:dyDescent="0.3">
      <c r="A165" s="11">
        <v>112442</v>
      </c>
      <c r="B165" s="12">
        <v>180586</v>
      </c>
      <c r="C165" s="13">
        <v>38075</v>
      </c>
      <c r="D165" s="11">
        <v>157059</v>
      </c>
      <c r="E165" s="12">
        <v>177307</v>
      </c>
      <c r="F165" s="13">
        <v>25</v>
      </c>
      <c r="G165" s="11">
        <v>444</v>
      </c>
      <c r="H165" s="12">
        <v>741</v>
      </c>
      <c r="I165" s="13">
        <v>79</v>
      </c>
      <c r="J165" s="11">
        <v>3306</v>
      </c>
      <c r="K165" s="12">
        <v>5211</v>
      </c>
      <c r="L165" s="13">
        <v>25</v>
      </c>
    </row>
    <row r="166" spans="1:12" x14ac:dyDescent="0.3">
      <c r="A166" s="11">
        <v>111981</v>
      </c>
      <c r="B166" s="12">
        <v>179989</v>
      </c>
      <c r="C166" s="13">
        <v>37929</v>
      </c>
      <c r="D166" s="11">
        <v>69742</v>
      </c>
      <c r="E166" s="12">
        <v>96316</v>
      </c>
      <c r="F166" s="13">
        <v>21</v>
      </c>
      <c r="G166" s="11">
        <v>463</v>
      </c>
      <c r="H166" s="12">
        <v>787</v>
      </c>
      <c r="I166" s="13">
        <v>81</v>
      </c>
      <c r="J166" s="11">
        <v>732</v>
      </c>
      <c r="K166" s="12">
        <v>1201</v>
      </c>
      <c r="L166" s="13">
        <v>21</v>
      </c>
    </row>
    <row r="167" spans="1:12" x14ac:dyDescent="0.3">
      <c r="A167" s="11">
        <v>111697</v>
      </c>
      <c r="B167" s="12">
        <v>179551</v>
      </c>
      <c r="C167" s="13">
        <v>37515</v>
      </c>
      <c r="D167" s="11">
        <v>72051</v>
      </c>
      <c r="E167" s="12">
        <v>98587</v>
      </c>
      <c r="F167" s="13">
        <v>21</v>
      </c>
      <c r="G167" s="11">
        <v>433</v>
      </c>
      <c r="H167" s="12">
        <v>726</v>
      </c>
      <c r="I167" s="13">
        <v>31</v>
      </c>
      <c r="J167" s="11">
        <v>804</v>
      </c>
      <c r="K167" s="12">
        <v>1333</v>
      </c>
      <c r="L167" s="13">
        <v>21</v>
      </c>
    </row>
    <row r="168" spans="1:12" x14ac:dyDescent="0.3">
      <c r="A168" s="11">
        <v>111688</v>
      </c>
      <c r="B168" s="12">
        <v>179586</v>
      </c>
      <c r="C168" s="13">
        <v>37714</v>
      </c>
      <c r="D168" s="11">
        <v>95173</v>
      </c>
      <c r="E168" s="12">
        <v>123220</v>
      </c>
      <c r="F168" s="13">
        <v>22</v>
      </c>
      <c r="G168" s="11">
        <v>513</v>
      </c>
      <c r="H168" s="12">
        <v>856</v>
      </c>
      <c r="I168" s="13">
        <v>44</v>
      </c>
      <c r="J168" s="11">
        <v>1215</v>
      </c>
      <c r="K168" s="12">
        <v>2005</v>
      </c>
      <c r="L168" s="13">
        <v>22</v>
      </c>
    </row>
    <row r="169" spans="1:12" x14ac:dyDescent="0.3">
      <c r="A169" s="11">
        <v>111571</v>
      </c>
      <c r="B169" s="12">
        <v>179293</v>
      </c>
      <c r="C169" s="13">
        <v>37216</v>
      </c>
      <c r="D169" s="11">
        <v>101332</v>
      </c>
      <c r="E169" s="12">
        <v>130660</v>
      </c>
      <c r="F169" s="13">
        <v>22</v>
      </c>
      <c r="G169" s="11">
        <v>413</v>
      </c>
      <c r="H169" s="12">
        <v>700</v>
      </c>
      <c r="I169" s="13">
        <v>108</v>
      </c>
      <c r="J169" s="11">
        <v>1997</v>
      </c>
      <c r="K169" s="12">
        <v>3177</v>
      </c>
      <c r="L169" s="13">
        <v>22</v>
      </c>
    </row>
    <row r="170" spans="1:12" x14ac:dyDescent="0.3">
      <c r="A170" s="11">
        <v>111565</v>
      </c>
      <c r="B170" s="12">
        <v>179283</v>
      </c>
      <c r="C170" s="13">
        <v>37209</v>
      </c>
      <c r="D170" s="11">
        <v>107454</v>
      </c>
      <c r="E170" s="12">
        <v>138750</v>
      </c>
      <c r="F170" s="13">
        <v>23</v>
      </c>
      <c r="G170" s="11">
        <v>401</v>
      </c>
      <c r="H170" s="12">
        <v>675</v>
      </c>
      <c r="I170" s="13">
        <v>135</v>
      </c>
      <c r="J170" s="11">
        <v>1804</v>
      </c>
      <c r="K170" s="12">
        <v>2885</v>
      </c>
      <c r="L170" s="13">
        <v>23</v>
      </c>
    </row>
    <row r="171" spans="1:12" x14ac:dyDescent="0.3">
      <c r="A171" s="11">
        <v>111472</v>
      </c>
      <c r="B171" s="12">
        <v>179148</v>
      </c>
      <c r="C171" s="13">
        <v>37123</v>
      </c>
      <c r="D171" s="11">
        <v>12724</v>
      </c>
      <c r="E171" s="12">
        <v>20698</v>
      </c>
      <c r="F171" s="13">
        <v>17</v>
      </c>
      <c r="G171" s="11">
        <v>89</v>
      </c>
      <c r="H171" s="12">
        <v>155</v>
      </c>
      <c r="I171" s="13">
        <v>39</v>
      </c>
      <c r="J171" s="11">
        <v>135</v>
      </c>
      <c r="K171" s="12">
        <v>225</v>
      </c>
      <c r="L171" s="13">
        <v>17</v>
      </c>
    </row>
    <row r="172" spans="1:12" x14ac:dyDescent="0.3">
      <c r="A172" s="8">
        <v>111401</v>
      </c>
      <c r="B172" s="9">
        <v>179169</v>
      </c>
      <c r="C172" s="10">
        <v>37478</v>
      </c>
      <c r="D172" s="8">
        <v>24121</v>
      </c>
      <c r="E172" s="9">
        <v>36285</v>
      </c>
      <c r="F172" s="10">
        <v>18</v>
      </c>
      <c r="G172" s="8">
        <v>704</v>
      </c>
      <c r="H172" s="9">
        <v>1181</v>
      </c>
      <c r="I172" s="10">
        <v>62</v>
      </c>
      <c r="J172" s="8">
        <v>290</v>
      </c>
      <c r="K172" s="9">
        <v>480</v>
      </c>
      <c r="L172" s="10">
        <v>18</v>
      </c>
    </row>
    <row r="173" spans="1:12" x14ac:dyDescent="0.3">
      <c r="A173" s="11">
        <v>111359</v>
      </c>
      <c r="B173" s="12">
        <v>178988</v>
      </c>
      <c r="C173" s="13">
        <v>37024</v>
      </c>
      <c r="D173" s="11">
        <v>169582</v>
      </c>
      <c r="E173" s="12">
        <v>182395</v>
      </c>
      <c r="F173" s="13">
        <v>26</v>
      </c>
      <c r="G173" s="11">
        <v>148</v>
      </c>
      <c r="H173" s="12">
        <v>251</v>
      </c>
      <c r="I173" s="13">
        <v>34</v>
      </c>
      <c r="J173" s="11">
        <v>2011</v>
      </c>
      <c r="K173" s="12">
        <v>3197</v>
      </c>
      <c r="L173" s="13">
        <v>26</v>
      </c>
    </row>
    <row r="174" spans="1:12" x14ac:dyDescent="0.3">
      <c r="A174" s="8">
        <v>110958</v>
      </c>
      <c r="B174" s="9">
        <v>178553</v>
      </c>
      <c r="C174" s="10">
        <v>37149</v>
      </c>
      <c r="D174" s="8">
        <v>155889</v>
      </c>
      <c r="E174" s="9">
        <v>177102</v>
      </c>
      <c r="F174" s="10">
        <v>25</v>
      </c>
      <c r="G174" s="8">
        <v>302</v>
      </c>
      <c r="H174" s="9">
        <v>519</v>
      </c>
      <c r="I174" s="10">
        <v>93</v>
      </c>
      <c r="J174" s="8">
        <v>2122</v>
      </c>
      <c r="K174" s="9">
        <v>3439</v>
      </c>
      <c r="L174" s="10">
        <v>25</v>
      </c>
    </row>
    <row r="175" spans="1:12" x14ac:dyDescent="0.3">
      <c r="A175" s="11">
        <v>110943</v>
      </c>
      <c r="B175" s="12">
        <v>178528</v>
      </c>
      <c r="C175" s="13">
        <v>37134</v>
      </c>
      <c r="D175" s="11">
        <v>169555</v>
      </c>
      <c r="E175" s="12">
        <v>182443</v>
      </c>
      <c r="F175" s="13">
        <v>26</v>
      </c>
      <c r="G175" s="11">
        <v>715</v>
      </c>
      <c r="H175" s="12">
        <v>1204</v>
      </c>
      <c r="I175" s="13">
        <v>94</v>
      </c>
      <c r="J175" s="11">
        <v>2866</v>
      </c>
      <c r="K175" s="12">
        <v>4576</v>
      </c>
      <c r="L175" s="13">
        <v>26</v>
      </c>
    </row>
    <row r="176" spans="1:12" x14ac:dyDescent="0.3">
      <c r="A176" s="11">
        <v>110934</v>
      </c>
      <c r="B176" s="12">
        <v>178516</v>
      </c>
      <c r="C176" s="13">
        <v>37125</v>
      </c>
      <c r="D176" s="11">
        <v>175971</v>
      </c>
      <c r="E176" s="12">
        <v>184230</v>
      </c>
      <c r="F176" s="13">
        <v>27</v>
      </c>
      <c r="G176" s="11">
        <v>572</v>
      </c>
      <c r="H176" s="12">
        <v>966</v>
      </c>
      <c r="I176" s="13">
        <v>71</v>
      </c>
      <c r="J176" s="11">
        <v>3611</v>
      </c>
      <c r="K176" s="12">
        <v>5811</v>
      </c>
      <c r="L176" s="13">
        <v>27</v>
      </c>
    </row>
    <row r="177" spans="1:12" x14ac:dyDescent="0.3">
      <c r="A177" s="11">
        <v>110792</v>
      </c>
      <c r="B177" s="12">
        <v>178199</v>
      </c>
      <c r="C177" s="13">
        <v>36588</v>
      </c>
      <c r="D177" s="11">
        <v>88386</v>
      </c>
      <c r="E177" s="12">
        <v>117410</v>
      </c>
      <c r="F177" s="13">
        <v>22</v>
      </c>
      <c r="G177" s="11">
        <v>265</v>
      </c>
      <c r="H177" s="12">
        <v>450</v>
      </c>
      <c r="I177" s="13">
        <v>32</v>
      </c>
      <c r="J177" s="11">
        <v>1369</v>
      </c>
      <c r="K177" s="12">
        <v>2214</v>
      </c>
      <c r="L177" s="13">
        <v>22</v>
      </c>
    </row>
    <row r="178" spans="1:12" x14ac:dyDescent="0.3">
      <c r="A178" s="11">
        <v>110699</v>
      </c>
      <c r="B178" s="12">
        <v>178192</v>
      </c>
      <c r="C178" s="13">
        <v>36957</v>
      </c>
      <c r="D178" s="11">
        <v>60136</v>
      </c>
      <c r="E178" s="12">
        <v>86282</v>
      </c>
      <c r="F178" s="13">
        <v>21</v>
      </c>
      <c r="G178" s="11">
        <v>191</v>
      </c>
      <c r="H178" s="12">
        <v>327</v>
      </c>
      <c r="I178" s="13">
        <v>77</v>
      </c>
      <c r="J178" s="11">
        <v>1234</v>
      </c>
      <c r="K178" s="12">
        <v>2000</v>
      </c>
      <c r="L178" s="13">
        <v>21</v>
      </c>
    </row>
    <row r="179" spans="1:12" x14ac:dyDescent="0.3">
      <c r="A179" s="11">
        <v>110693</v>
      </c>
      <c r="B179" s="12">
        <v>178183</v>
      </c>
      <c r="C179" s="13">
        <v>36951</v>
      </c>
      <c r="D179" s="11">
        <v>15085</v>
      </c>
      <c r="E179" s="12">
        <v>23802</v>
      </c>
      <c r="F179" s="13">
        <v>17</v>
      </c>
      <c r="G179" s="11">
        <v>44</v>
      </c>
      <c r="H179" s="12">
        <v>76</v>
      </c>
      <c r="I179" s="13">
        <v>17</v>
      </c>
      <c r="J179" s="11">
        <v>196</v>
      </c>
      <c r="K179" s="12">
        <v>328</v>
      </c>
      <c r="L179" s="13">
        <v>17</v>
      </c>
    </row>
    <row r="180" spans="1:12" x14ac:dyDescent="0.3">
      <c r="A180" s="11">
        <v>110667</v>
      </c>
      <c r="B180" s="12">
        <v>178156</v>
      </c>
      <c r="C180" s="13">
        <v>36947</v>
      </c>
      <c r="D180" s="11">
        <v>147223</v>
      </c>
      <c r="E180" s="12">
        <v>172526</v>
      </c>
      <c r="F180" s="13">
        <v>25</v>
      </c>
      <c r="G180" s="11">
        <v>119</v>
      </c>
      <c r="H180" s="12">
        <v>203</v>
      </c>
      <c r="I180" s="13">
        <v>45</v>
      </c>
      <c r="J180" s="11">
        <v>3290</v>
      </c>
      <c r="K180" s="12">
        <v>5256</v>
      </c>
      <c r="L180" s="13">
        <v>25</v>
      </c>
    </row>
    <row r="181" spans="1:12" x14ac:dyDescent="0.3">
      <c r="A181" s="11">
        <v>110666</v>
      </c>
      <c r="B181" s="12">
        <v>178019</v>
      </c>
      <c r="C181" s="13">
        <v>36480</v>
      </c>
      <c r="D181" s="11">
        <v>95690</v>
      </c>
      <c r="E181" s="12">
        <v>126230</v>
      </c>
      <c r="F181" s="13">
        <v>22</v>
      </c>
      <c r="G181" s="11">
        <v>563</v>
      </c>
      <c r="H181" s="12">
        <v>945</v>
      </c>
      <c r="I181" s="13">
        <v>80</v>
      </c>
      <c r="J181" s="11">
        <v>1524</v>
      </c>
      <c r="K181" s="12">
        <v>2477</v>
      </c>
      <c r="L181" s="13">
        <v>22</v>
      </c>
    </row>
    <row r="182" spans="1:12" x14ac:dyDescent="0.3">
      <c r="A182" s="11">
        <v>110612</v>
      </c>
      <c r="B182" s="12">
        <v>178075</v>
      </c>
      <c r="C182" s="13">
        <v>36893</v>
      </c>
      <c r="D182" s="11">
        <v>73398</v>
      </c>
      <c r="E182" s="12">
        <v>100134</v>
      </c>
      <c r="F182" s="13">
        <v>21</v>
      </c>
      <c r="G182" s="11">
        <v>72</v>
      </c>
      <c r="H182" s="12">
        <v>127</v>
      </c>
      <c r="I182" s="13">
        <v>33</v>
      </c>
      <c r="J182" s="11">
        <v>841</v>
      </c>
      <c r="K182" s="12">
        <v>1367</v>
      </c>
      <c r="L182" s="13">
        <v>21</v>
      </c>
    </row>
    <row r="183" spans="1:12" x14ac:dyDescent="0.3">
      <c r="A183" s="11">
        <v>110606</v>
      </c>
      <c r="B183" s="12">
        <v>177934</v>
      </c>
      <c r="C183" s="13">
        <v>36432</v>
      </c>
      <c r="D183" s="11">
        <v>128886</v>
      </c>
      <c r="E183" s="12">
        <v>157982</v>
      </c>
      <c r="F183" s="13">
        <v>24</v>
      </c>
      <c r="G183" s="11">
        <v>761</v>
      </c>
      <c r="H183" s="12">
        <v>1276</v>
      </c>
      <c r="I183" s="13">
        <v>170</v>
      </c>
      <c r="J183" s="11">
        <v>2167</v>
      </c>
      <c r="K183" s="12">
        <v>3503</v>
      </c>
      <c r="L183" s="13">
        <v>24</v>
      </c>
    </row>
    <row r="184" spans="1:12" x14ac:dyDescent="0.3">
      <c r="A184" s="11">
        <v>110454</v>
      </c>
      <c r="B184" s="12">
        <v>177851</v>
      </c>
      <c r="C184" s="13">
        <v>36765</v>
      </c>
      <c r="D184" s="11">
        <v>154077</v>
      </c>
      <c r="E184" s="12">
        <v>176321</v>
      </c>
      <c r="F184" s="13">
        <v>25</v>
      </c>
      <c r="G184" s="11">
        <v>151</v>
      </c>
      <c r="H184" s="12">
        <v>258</v>
      </c>
      <c r="I184" s="13">
        <v>47</v>
      </c>
      <c r="J184" s="11">
        <v>6323</v>
      </c>
      <c r="K184" s="12">
        <v>9963</v>
      </c>
      <c r="L184" s="13">
        <v>25</v>
      </c>
    </row>
    <row r="185" spans="1:12" x14ac:dyDescent="0.3">
      <c r="A185" s="11">
        <v>110382</v>
      </c>
      <c r="B185" s="12">
        <v>177753</v>
      </c>
      <c r="C185" s="13">
        <v>36711</v>
      </c>
      <c r="D185" s="11">
        <v>69843</v>
      </c>
      <c r="E185" s="12">
        <v>96429</v>
      </c>
      <c r="F185" s="13">
        <v>21</v>
      </c>
      <c r="G185" s="11">
        <v>241</v>
      </c>
      <c r="H185" s="12">
        <v>413</v>
      </c>
      <c r="I185" s="13">
        <v>79</v>
      </c>
      <c r="J185" s="11">
        <v>823</v>
      </c>
      <c r="K185" s="12">
        <v>1354</v>
      </c>
      <c r="L185" s="13">
        <v>21</v>
      </c>
    </row>
    <row r="186" spans="1:12" x14ac:dyDescent="0.3">
      <c r="A186" s="11">
        <v>110093</v>
      </c>
      <c r="B186" s="12">
        <v>177343</v>
      </c>
      <c r="C186" s="13">
        <v>36487</v>
      </c>
      <c r="D186" s="11">
        <v>101193</v>
      </c>
      <c r="E186" s="12">
        <v>133701</v>
      </c>
      <c r="F186" s="13">
        <v>23</v>
      </c>
      <c r="G186" s="11">
        <v>202</v>
      </c>
      <c r="H186" s="12">
        <v>341</v>
      </c>
      <c r="I186" s="13">
        <v>65</v>
      </c>
      <c r="J186" s="11">
        <v>1938</v>
      </c>
      <c r="K186" s="12">
        <v>3157</v>
      </c>
      <c r="L186" s="13">
        <v>23</v>
      </c>
    </row>
    <row r="187" spans="1:12" x14ac:dyDescent="0.3">
      <c r="A187" s="11">
        <v>109963</v>
      </c>
      <c r="B187" s="12">
        <v>177164</v>
      </c>
      <c r="C187" s="13">
        <v>36395</v>
      </c>
      <c r="D187" s="11">
        <v>77375</v>
      </c>
      <c r="E187" s="12">
        <v>104143</v>
      </c>
      <c r="F187" s="13">
        <v>21</v>
      </c>
      <c r="G187" s="11">
        <v>439</v>
      </c>
      <c r="H187" s="12">
        <v>737</v>
      </c>
      <c r="I187" s="13">
        <v>93</v>
      </c>
      <c r="J187" s="11">
        <v>843</v>
      </c>
      <c r="K187" s="12">
        <v>1388</v>
      </c>
      <c r="L187" s="13">
        <v>21</v>
      </c>
    </row>
    <row r="188" spans="1:12" x14ac:dyDescent="0.3">
      <c r="A188" s="11">
        <v>109963</v>
      </c>
      <c r="B188" s="12">
        <v>177175</v>
      </c>
      <c r="C188" s="13">
        <v>36414</v>
      </c>
      <c r="D188" s="11">
        <v>138979</v>
      </c>
      <c r="E188" s="12">
        <v>163940</v>
      </c>
      <c r="F188" s="13">
        <v>24</v>
      </c>
      <c r="G188" s="11">
        <v>439</v>
      </c>
      <c r="H188" s="12">
        <v>743</v>
      </c>
      <c r="I188" s="13">
        <v>80</v>
      </c>
      <c r="J188" s="11">
        <v>427</v>
      </c>
      <c r="K188" s="12">
        <v>711</v>
      </c>
      <c r="L188" s="13">
        <v>24</v>
      </c>
    </row>
    <row r="189" spans="1:12" x14ac:dyDescent="0.3">
      <c r="A189" s="11">
        <v>109954</v>
      </c>
      <c r="B189" s="12">
        <v>177073</v>
      </c>
      <c r="C189" s="13">
        <v>36006</v>
      </c>
      <c r="D189" s="11">
        <v>138034</v>
      </c>
      <c r="E189" s="12">
        <v>163373</v>
      </c>
      <c r="F189" s="13">
        <v>24</v>
      </c>
      <c r="G189" s="11">
        <v>105</v>
      </c>
      <c r="H189" s="12">
        <v>181</v>
      </c>
      <c r="I189" s="13">
        <v>50</v>
      </c>
      <c r="J189" s="11">
        <v>1873</v>
      </c>
      <c r="K189" s="12">
        <v>3032</v>
      </c>
      <c r="L189" s="13">
        <v>24</v>
      </c>
    </row>
    <row r="190" spans="1:12" x14ac:dyDescent="0.3">
      <c r="A190" s="11">
        <v>109905</v>
      </c>
      <c r="B190" s="12">
        <v>176999</v>
      </c>
      <c r="C190" s="13">
        <v>35968</v>
      </c>
      <c r="D190" s="11">
        <v>93507</v>
      </c>
      <c r="E190" s="12">
        <v>121793</v>
      </c>
      <c r="F190" s="13">
        <v>22</v>
      </c>
      <c r="G190" s="11">
        <v>63</v>
      </c>
      <c r="H190" s="12">
        <v>111</v>
      </c>
      <c r="I190" s="13">
        <v>28</v>
      </c>
      <c r="J190" s="11">
        <v>392</v>
      </c>
      <c r="K190" s="12">
        <v>636</v>
      </c>
      <c r="L190" s="13">
        <v>22</v>
      </c>
    </row>
    <row r="191" spans="1:12" x14ac:dyDescent="0.3">
      <c r="A191" s="11">
        <v>109858</v>
      </c>
      <c r="B191" s="12">
        <v>177029</v>
      </c>
      <c r="C191" s="13">
        <v>36329</v>
      </c>
      <c r="D191" s="11">
        <v>155045</v>
      </c>
      <c r="E191" s="12">
        <v>176730</v>
      </c>
      <c r="F191" s="13">
        <v>25</v>
      </c>
      <c r="G191" s="11">
        <v>329</v>
      </c>
      <c r="H191" s="12">
        <v>555</v>
      </c>
      <c r="I191" s="13">
        <v>59</v>
      </c>
      <c r="J191" s="11">
        <v>1106</v>
      </c>
      <c r="K191" s="12">
        <v>1760</v>
      </c>
      <c r="L191" s="13">
        <v>25</v>
      </c>
    </row>
    <row r="192" spans="1:12" x14ac:dyDescent="0.3">
      <c r="A192" s="11">
        <v>109621</v>
      </c>
      <c r="B192" s="12">
        <v>176693</v>
      </c>
      <c r="C192" s="13">
        <v>36131</v>
      </c>
      <c r="D192" s="11">
        <v>172897</v>
      </c>
      <c r="E192" s="12">
        <v>183829</v>
      </c>
      <c r="F192" s="13">
        <v>27</v>
      </c>
      <c r="G192" s="11">
        <v>212</v>
      </c>
      <c r="H192" s="12">
        <v>363</v>
      </c>
      <c r="I192" s="13">
        <v>71</v>
      </c>
      <c r="J192" s="11">
        <v>4905</v>
      </c>
      <c r="K192" s="12">
        <v>7911</v>
      </c>
      <c r="L192" s="13">
        <v>27</v>
      </c>
    </row>
    <row r="193" spans="1:12" x14ac:dyDescent="0.3">
      <c r="A193" s="11">
        <v>109582</v>
      </c>
      <c r="B193" s="12">
        <v>176646</v>
      </c>
      <c r="C193" s="13">
        <v>36108</v>
      </c>
      <c r="D193" s="11">
        <v>162252</v>
      </c>
      <c r="E193" s="12">
        <v>181124</v>
      </c>
      <c r="F193" s="13">
        <v>26</v>
      </c>
      <c r="G193" s="11">
        <v>149</v>
      </c>
      <c r="H193" s="12">
        <v>254</v>
      </c>
      <c r="I193" s="13">
        <v>52</v>
      </c>
      <c r="J193" s="11">
        <v>3155</v>
      </c>
      <c r="K193" s="12">
        <v>5115</v>
      </c>
      <c r="L193" s="13">
        <v>26</v>
      </c>
    </row>
    <row r="194" spans="1:12" x14ac:dyDescent="0.3">
      <c r="A194" s="11">
        <v>109570</v>
      </c>
      <c r="B194" s="12">
        <v>176621</v>
      </c>
      <c r="C194" s="13">
        <v>36088</v>
      </c>
      <c r="D194" s="11">
        <v>134299</v>
      </c>
      <c r="E194" s="12">
        <v>161402</v>
      </c>
      <c r="F194" s="13">
        <v>24</v>
      </c>
      <c r="G194" s="11">
        <v>104</v>
      </c>
      <c r="H194" s="12">
        <v>182</v>
      </c>
      <c r="I194" s="13">
        <v>42</v>
      </c>
      <c r="J194" s="11">
        <v>4665</v>
      </c>
      <c r="K194" s="12">
        <v>7539</v>
      </c>
      <c r="L194" s="13">
        <v>26</v>
      </c>
    </row>
    <row r="195" spans="1:12" x14ac:dyDescent="0.3">
      <c r="A195" s="8">
        <v>109566</v>
      </c>
      <c r="B195" s="9">
        <v>176500</v>
      </c>
      <c r="C195" s="10">
        <v>35680</v>
      </c>
      <c r="D195" s="8">
        <v>4628</v>
      </c>
      <c r="E195" s="9">
        <v>7476</v>
      </c>
      <c r="F195" s="10">
        <v>14</v>
      </c>
      <c r="G195" s="8">
        <v>236</v>
      </c>
      <c r="H195" s="9">
        <v>398</v>
      </c>
      <c r="I195" s="10">
        <v>66</v>
      </c>
      <c r="J195" s="8">
        <v>175</v>
      </c>
      <c r="K195" s="9">
        <v>284</v>
      </c>
      <c r="L195" s="10">
        <v>14</v>
      </c>
    </row>
    <row r="196" spans="1:12" x14ac:dyDescent="0.3">
      <c r="A196" s="11">
        <v>109049</v>
      </c>
      <c r="B196" s="12">
        <v>175802</v>
      </c>
      <c r="C196" s="13">
        <v>35342</v>
      </c>
      <c r="D196" s="11">
        <v>162461</v>
      </c>
      <c r="E196" s="12">
        <v>181170</v>
      </c>
      <c r="F196" s="13">
        <v>26</v>
      </c>
      <c r="G196" s="11">
        <v>262</v>
      </c>
      <c r="H196" s="12">
        <v>440</v>
      </c>
      <c r="I196" s="13">
        <v>70</v>
      </c>
      <c r="J196" s="11">
        <v>4069</v>
      </c>
      <c r="K196" s="12">
        <v>6547</v>
      </c>
      <c r="L196" s="13">
        <v>26</v>
      </c>
    </row>
    <row r="197" spans="1:12" x14ac:dyDescent="0.3">
      <c r="A197" s="11">
        <v>108926</v>
      </c>
      <c r="B197" s="12">
        <v>175723</v>
      </c>
      <c r="C197" s="13">
        <v>35551</v>
      </c>
      <c r="D197" s="11">
        <v>34608</v>
      </c>
      <c r="E197" s="12">
        <v>51311</v>
      </c>
      <c r="F197" s="13">
        <v>19</v>
      </c>
      <c r="G197" s="11">
        <v>71</v>
      </c>
      <c r="H197" s="12">
        <v>126</v>
      </c>
      <c r="I197" s="13">
        <v>31</v>
      </c>
      <c r="J197" s="11">
        <v>201</v>
      </c>
      <c r="K197" s="12">
        <v>333</v>
      </c>
      <c r="L197" s="13">
        <v>19</v>
      </c>
    </row>
    <row r="198" spans="1:12" x14ac:dyDescent="0.3">
      <c r="A198" s="11">
        <v>108816</v>
      </c>
      <c r="B198" s="12">
        <v>175466</v>
      </c>
      <c r="C198" s="13">
        <v>35144</v>
      </c>
      <c r="D198" s="11">
        <v>52512</v>
      </c>
      <c r="E198" s="12">
        <v>73629</v>
      </c>
      <c r="F198" s="13">
        <v>20</v>
      </c>
      <c r="G198" s="11">
        <v>82</v>
      </c>
      <c r="H198" s="12">
        <v>141</v>
      </c>
      <c r="I198" s="13">
        <v>42</v>
      </c>
      <c r="J198" s="11">
        <v>308</v>
      </c>
      <c r="K198" s="12">
        <v>505</v>
      </c>
      <c r="L198" s="13">
        <v>20</v>
      </c>
    </row>
    <row r="199" spans="1:12" x14ac:dyDescent="0.3">
      <c r="A199" s="11">
        <v>108421</v>
      </c>
      <c r="B199" s="12">
        <v>174912</v>
      </c>
      <c r="C199" s="13">
        <v>34840</v>
      </c>
      <c r="D199" s="11">
        <v>83323</v>
      </c>
      <c r="E199" s="12">
        <v>112733</v>
      </c>
      <c r="F199" s="13">
        <v>22</v>
      </c>
      <c r="G199" s="11">
        <v>771</v>
      </c>
      <c r="H199" s="12">
        <v>1307</v>
      </c>
      <c r="I199" s="13">
        <v>146</v>
      </c>
      <c r="J199" s="11">
        <v>1345</v>
      </c>
      <c r="K199" s="12">
        <v>2144</v>
      </c>
      <c r="L199" s="13">
        <v>22</v>
      </c>
    </row>
    <row r="200" spans="1:12" x14ac:dyDescent="0.3">
      <c r="A200" s="11">
        <v>108384</v>
      </c>
      <c r="B200" s="12">
        <v>174858</v>
      </c>
      <c r="C200" s="13">
        <v>34810</v>
      </c>
      <c r="D200" s="11">
        <v>95060</v>
      </c>
      <c r="E200" s="12">
        <v>125641</v>
      </c>
      <c r="F200" s="13">
        <v>22</v>
      </c>
      <c r="G200" s="11">
        <v>370</v>
      </c>
      <c r="H200" s="12">
        <v>624</v>
      </c>
      <c r="I200" s="13">
        <v>80</v>
      </c>
      <c r="J200" s="11">
        <v>1436</v>
      </c>
      <c r="K200" s="12">
        <v>2361</v>
      </c>
      <c r="L200" s="13">
        <v>22</v>
      </c>
    </row>
    <row r="201" spans="1:12" x14ac:dyDescent="0.3">
      <c r="A201" s="11">
        <v>108323</v>
      </c>
      <c r="B201" s="12">
        <v>174843</v>
      </c>
      <c r="C201" s="13">
        <v>35086</v>
      </c>
      <c r="D201" s="11">
        <v>169738</v>
      </c>
      <c r="E201" s="12">
        <v>182416</v>
      </c>
      <c r="F201" s="13">
        <v>26</v>
      </c>
      <c r="G201" s="11">
        <v>638</v>
      </c>
      <c r="H201" s="12">
        <v>1082</v>
      </c>
      <c r="I201" s="13">
        <v>106</v>
      </c>
      <c r="J201" s="11">
        <v>2816</v>
      </c>
      <c r="K201" s="12">
        <v>4500</v>
      </c>
      <c r="L201" s="13">
        <v>26</v>
      </c>
    </row>
    <row r="202" spans="1:12" x14ac:dyDescent="0.3">
      <c r="A202" s="11">
        <v>108070</v>
      </c>
      <c r="B202" s="12">
        <v>174467</v>
      </c>
      <c r="C202" s="13">
        <v>34866</v>
      </c>
      <c r="D202" s="11">
        <v>166319</v>
      </c>
      <c r="E202" s="12">
        <v>182215</v>
      </c>
      <c r="F202" s="13">
        <v>26</v>
      </c>
      <c r="G202" s="11">
        <v>459</v>
      </c>
      <c r="H202" s="12">
        <v>768</v>
      </c>
      <c r="I202" s="13">
        <v>100</v>
      </c>
      <c r="J202" s="11">
        <v>2629</v>
      </c>
      <c r="K202" s="12">
        <v>4229</v>
      </c>
      <c r="L202" s="13">
        <v>26</v>
      </c>
    </row>
    <row r="203" spans="1:12" x14ac:dyDescent="0.3">
      <c r="A203" s="11">
        <v>107886</v>
      </c>
      <c r="B203" s="12">
        <v>174164</v>
      </c>
      <c r="C203" s="13">
        <v>34454</v>
      </c>
      <c r="D203" s="11">
        <v>23484</v>
      </c>
      <c r="E203" s="12">
        <v>36561</v>
      </c>
      <c r="F203" s="13">
        <v>18</v>
      </c>
      <c r="G203" s="11">
        <v>150</v>
      </c>
      <c r="H203" s="12">
        <v>263</v>
      </c>
      <c r="I203" s="13">
        <v>38</v>
      </c>
      <c r="J203" s="11">
        <v>309</v>
      </c>
      <c r="K203" s="12">
        <v>512</v>
      </c>
      <c r="L203" s="13">
        <v>18</v>
      </c>
    </row>
    <row r="204" spans="1:12" x14ac:dyDescent="0.3">
      <c r="A204" s="11">
        <v>107847</v>
      </c>
      <c r="B204" s="12">
        <v>174231</v>
      </c>
      <c r="C204" s="13">
        <v>34777</v>
      </c>
      <c r="D204" s="11">
        <v>61379</v>
      </c>
      <c r="E204" s="12">
        <v>87598</v>
      </c>
      <c r="F204" s="13">
        <v>21</v>
      </c>
      <c r="G204" s="11">
        <v>311</v>
      </c>
      <c r="H204" s="12">
        <v>529</v>
      </c>
      <c r="I204" s="13">
        <v>85</v>
      </c>
      <c r="J204" s="11">
        <v>226</v>
      </c>
      <c r="K204" s="12">
        <v>370</v>
      </c>
      <c r="L204" s="13">
        <v>21</v>
      </c>
    </row>
    <row r="205" spans="1:12" x14ac:dyDescent="0.3">
      <c r="A205" s="11">
        <v>107687</v>
      </c>
      <c r="B205" s="12">
        <v>173882</v>
      </c>
      <c r="C205" s="13">
        <v>34303</v>
      </c>
      <c r="D205" s="11">
        <v>29493</v>
      </c>
      <c r="E205" s="12">
        <v>45404</v>
      </c>
      <c r="F205" s="13">
        <v>19</v>
      </c>
      <c r="G205" s="11">
        <v>739</v>
      </c>
      <c r="H205" s="12">
        <v>1254</v>
      </c>
      <c r="I205" s="13">
        <v>93</v>
      </c>
      <c r="J205" s="11">
        <v>503</v>
      </c>
      <c r="K205" s="12">
        <v>830</v>
      </c>
      <c r="L205" s="13">
        <v>19</v>
      </c>
    </row>
    <row r="206" spans="1:12" x14ac:dyDescent="0.3">
      <c r="A206" s="11">
        <v>107565</v>
      </c>
      <c r="B206" s="12">
        <v>173771</v>
      </c>
      <c r="C206" s="13">
        <v>34477</v>
      </c>
      <c r="D206" s="11">
        <v>78269</v>
      </c>
      <c r="E206" s="12">
        <v>105043</v>
      </c>
      <c r="F206" s="13">
        <v>21</v>
      </c>
      <c r="G206" s="11">
        <v>504</v>
      </c>
      <c r="H206" s="12">
        <v>853</v>
      </c>
      <c r="I206" s="13">
        <v>49</v>
      </c>
      <c r="J206" s="11">
        <v>1618</v>
      </c>
      <c r="K206" s="12">
        <v>2588</v>
      </c>
      <c r="L206" s="13">
        <v>21</v>
      </c>
    </row>
    <row r="207" spans="1:12" x14ac:dyDescent="0.3">
      <c r="A207" s="11">
        <v>107470</v>
      </c>
      <c r="B207" s="12">
        <v>173628</v>
      </c>
      <c r="C207" s="13">
        <v>34399</v>
      </c>
      <c r="D207" s="11">
        <v>151263</v>
      </c>
      <c r="E207" s="12">
        <v>174939</v>
      </c>
      <c r="F207" s="13">
        <v>25</v>
      </c>
      <c r="G207" s="11">
        <v>626</v>
      </c>
      <c r="H207" s="12">
        <v>1052</v>
      </c>
      <c r="I207" s="13">
        <v>107</v>
      </c>
      <c r="J207" s="11">
        <v>2586</v>
      </c>
      <c r="K207" s="12">
        <v>4174</v>
      </c>
      <c r="L207" s="13">
        <v>25</v>
      </c>
    </row>
    <row r="208" spans="1:12" x14ac:dyDescent="0.3">
      <c r="A208" s="11">
        <v>107411</v>
      </c>
      <c r="B208" s="12">
        <v>173544</v>
      </c>
      <c r="C208" s="13">
        <v>34355</v>
      </c>
      <c r="D208" s="11">
        <v>64781</v>
      </c>
      <c r="E208" s="12">
        <v>91154</v>
      </c>
      <c r="F208" s="13">
        <v>21</v>
      </c>
      <c r="G208" s="11">
        <v>86</v>
      </c>
      <c r="H208" s="12">
        <v>150</v>
      </c>
      <c r="I208" s="13">
        <v>37</v>
      </c>
      <c r="J208" s="11">
        <v>894</v>
      </c>
      <c r="K208" s="12">
        <v>1471</v>
      </c>
      <c r="L208" s="13">
        <v>21</v>
      </c>
    </row>
    <row r="209" spans="1:12" x14ac:dyDescent="0.3">
      <c r="A209" s="11">
        <v>107405</v>
      </c>
      <c r="B209" s="12">
        <v>173483</v>
      </c>
      <c r="C209" s="13">
        <v>34074</v>
      </c>
      <c r="D209" s="11">
        <v>42672</v>
      </c>
      <c r="E209" s="12">
        <v>63136</v>
      </c>
      <c r="F209" s="13">
        <v>20</v>
      </c>
      <c r="G209" s="11">
        <v>520</v>
      </c>
      <c r="H209" s="12">
        <v>871</v>
      </c>
      <c r="I209" s="13">
        <v>80</v>
      </c>
      <c r="J209" s="11">
        <v>822</v>
      </c>
      <c r="K209" s="12">
        <v>1354</v>
      </c>
      <c r="L209" s="13">
        <v>20</v>
      </c>
    </row>
    <row r="210" spans="1:12" x14ac:dyDescent="0.3">
      <c r="A210" s="11">
        <v>107311</v>
      </c>
      <c r="B210" s="12">
        <v>173357</v>
      </c>
      <c r="C210" s="13">
        <v>34010</v>
      </c>
      <c r="D210" s="11">
        <v>45641</v>
      </c>
      <c r="E210" s="12">
        <v>66337</v>
      </c>
      <c r="F210" s="13">
        <v>20</v>
      </c>
      <c r="G210" s="11">
        <v>127</v>
      </c>
      <c r="H210" s="12">
        <v>215</v>
      </c>
      <c r="I210" s="13">
        <v>48</v>
      </c>
      <c r="J210" s="11">
        <v>117</v>
      </c>
      <c r="K210" s="12">
        <v>195</v>
      </c>
      <c r="L210" s="13">
        <v>20</v>
      </c>
    </row>
    <row r="211" spans="1:12" x14ac:dyDescent="0.3">
      <c r="A211" s="11">
        <v>107148</v>
      </c>
      <c r="B211" s="12">
        <v>173158</v>
      </c>
      <c r="C211" s="13">
        <v>34135</v>
      </c>
      <c r="D211" s="11">
        <v>3318</v>
      </c>
      <c r="E211" s="12">
        <v>5229</v>
      </c>
      <c r="F211" s="13">
        <v>13</v>
      </c>
      <c r="G211" s="11">
        <v>21</v>
      </c>
      <c r="H211" s="12">
        <v>40</v>
      </c>
      <c r="I211" s="13">
        <v>15</v>
      </c>
      <c r="J211" s="11">
        <v>25</v>
      </c>
      <c r="K211" s="12">
        <v>44</v>
      </c>
      <c r="L211" s="13">
        <v>13</v>
      </c>
    </row>
    <row r="212" spans="1:12" x14ac:dyDescent="0.3">
      <c r="A212" s="11">
        <v>107117</v>
      </c>
      <c r="B212" s="12">
        <v>173116</v>
      </c>
      <c r="C212" s="13">
        <v>34111</v>
      </c>
      <c r="D212" s="11">
        <v>491</v>
      </c>
      <c r="E212" s="12">
        <v>784</v>
      </c>
      <c r="F212" s="13">
        <v>9</v>
      </c>
      <c r="G212" s="11">
        <v>66</v>
      </c>
      <c r="H212" s="12">
        <v>116</v>
      </c>
      <c r="I212" s="13">
        <v>37</v>
      </c>
      <c r="J212" s="11">
        <v>16</v>
      </c>
      <c r="K212" s="12">
        <v>30</v>
      </c>
      <c r="L212" s="13">
        <v>9</v>
      </c>
    </row>
    <row r="213" spans="1:12" x14ac:dyDescent="0.3">
      <c r="A213" s="11">
        <v>107106</v>
      </c>
      <c r="B213" s="12">
        <v>173135</v>
      </c>
      <c r="C213" s="13">
        <v>34135</v>
      </c>
      <c r="D213" s="11">
        <v>107105</v>
      </c>
      <c r="E213" s="12">
        <v>138491</v>
      </c>
      <c r="F213" s="13">
        <v>23</v>
      </c>
      <c r="G213" s="11">
        <v>498</v>
      </c>
      <c r="H213" s="12">
        <v>850</v>
      </c>
      <c r="I213" s="13">
        <v>105</v>
      </c>
      <c r="J213" s="11">
        <v>1796</v>
      </c>
      <c r="K213" s="12">
        <v>2900</v>
      </c>
      <c r="L213" s="13">
        <v>23</v>
      </c>
    </row>
    <row r="214" spans="1:12" x14ac:dyDescent="0.3">
      <c r="A214" s="11">
        <v>106948</v>
      </c>
      <c r="B214" s="12">
        <v>172869</v>
      </c>
      <c r="C214" s="13">
        <v>33961</v>
      </c>
      <c r="D214" s="11">
        <v>5415</v>
      </c>
      <c r="E214" s="12">
        <v>8988</v>
      </c>
      <c r="F214" s="13">
        <v>15</v>
      </c>
      <c r="G214" s="11">
        <v>33</v>
      </c>
      <c r="H214" s="12">
        <v>60</v>
      </c>
      <c r="I214" s="13">
        <v>17</v>
      </c>
      <c r="J214" s="11">
        <v>36</v>
      </c>
      <c r="K214" s="12">
        <v>62</v>
      </c>
      <c r="L214" s="13">
        <v>15</v>
      </c>
    </row>
    <row r="215" spans="1:12" x14ac:dyDescent="0.3">
      <c r="A215" s="11">
        <v>106708</v>
      </c>
      <c r="B215" s="12">
        <v>172515</v>
      </c>
      <c r="C215" s="13">
        <v>33543</v>
      </c>
      <c r="D215" s="11">
        <v>109211</v>
      </c>
      <c r="E215" s="12">
        <v>140175</v>
      </c>
      <c r="F215" s="13">
        <v>23</v>
      </c>
      <c r="G215" s="11">
        <v>351</v>
      </c>
      <c r="H215" s="12">
        <v>593</v>
      </c>
      <c r="I215" s="13">
        <v>55</v>
      </c>
      <c r="J215" s="11">
        <v>1816</v>
      </c>
      <c r="K215" s="12">
        <v>2938</v>
      </c>
      <c r="L215" s="13">
        <v>23</v>
      </c>
    </row>
    <row r="216" spans="1:12" x14ac:dyDescent="0.3">
      <c r="A216" s="11">
        <v>106679</v>
      </c>
      <c r="B216" s="12">
        <v>172477</v>
      </c>
      <c r="C216" s="13">
        <v>33744</v>
      </c>
      <c r="D216" s="11">
        <v>26457</v>
      </c>
      <c r="E216" s="12">
        <v>39114</v>
      </c>
      <c r="F216" s="13">
        <v>18</v>
      </c>
      <c r="G216" s="11">
        <v>463</v>
      </c>
      <c r="H216" s="12">
        <v>777</v>
      </c>
      <c r="I216" s="13">
        <v>84</v>
      </c>
      <c r="J216" s="11">
        <v>108</v>
      </c>
      <c r="K216" s="12">
        <v>178</v>
      </c>
      <c r="L216" s="13">
        <v>18</v>
      </c>
    </row>
    <row r="217" spans="1:12" x14ac:dyDescent="0.3">
      <c r="A217" s="8">
        <v>106669</v>
      </c>
      <c r="B217" s="9">
        <v>172455</v>
      </c>
      <c r="C217" s="10">
        <v>33506</v>
      </c>
      <c r="D217" s="8">
        <v>84224</v>
      </c>
      <c r="E217" s="9">
        <v>113582</v>
      </c>
      <c r="F217" s="10">
        <v>22</v>
      </c>
      <c r="G217" s="8">
        <v>301</v>
      </c>
      <c r="H217" s="9">
        <v>508</v>
      </c>
      <c r="I217" s="10">
        <v>86</v>
      </c>
      <c r="J217" s="8">
        <v>1542</v>
      </c>
      <c r="K217" s="9">
        <v>2522</v>
      </c>
      <c r="L217" s="10">
        <v>22</v>
      </c>
    </row>
    <row r="218" spans="1:12" x14ac:dyDescent="0.3">
      <c r="A218" s="11">
        <v>106573</v>
      </c>
      <c r="B218" s="12">
        <v>172372</v>
      </c>
      <c r="C218" s="13">
        <v>33701</v>
      </c>
      <c r="D218" s="11">
        <v>113854</v>
      </c>
      <c r="E218" s="12">
        <v>143540</v>
      </c>
      <c r="F218" s="13">
        <v>23</v>
      </c>
      <c r="G218" s="11">
        <v>519</v>
      </c>
      <c r="H218" s="12">
        <v>884</v>
      </c>
      <c r="I218" s="13">
        <v>67</v>
      </c>
      <c r="J218" s="11">
        <v>498</v>
      </c>
      <c r="K218" s="12">
        <v>822</v>
      </c>
      <c r="L218" s="13">
        <v>23</v>
      </c>
    </row>
    <row r="219" spans="1:12" x14ac:dyDescent="0.3">
      <c r="A219" s="8">
        <v>106552</v>
      </c>
      <c r="B219" s="9">
        <v>172340</v>
      </c>
      <c r="C219" s="10">
        <v>33682</v>
      </c>
      <c r="D219" s="8">
        <v>169742</v>
      </c>
      <c r="E219" s="9">
        <v>182398</v>
      </c>
      <c r="F219" s="10">
        <v>26</v>
      </c>
      <c r="G219" s="8">
        <v>243</v>
      </c>
      <c r="H219" s="9">
        <v>401</v>
      </c>
      <c r="I219" s="10">
        <v>62</v>
      </c>
      <c r="J219" s="8">
        <v>2058</v>
      </c>
      <c r="K219" s="9">
        <v>3325</v>
      </c>
      <c r="L219" s="10">
        <v>26</v>
      </c>
    </row>
    <row r="220" spans="1:12" x14ac:dyDescent="0.3">
      <c r="A220" s="11">
        <v>106322</v>
      </c>
      <c r="B220" s="12">
        <v>172011</v>
      </c>
      <c r="C220" s="13">
        <v>33491</v>
      </c>
      <c r="D220" s="11">
        <v>146561</v>
      </c>
      <c r="E220" s="12">
        <v>172113</v>
      </c>
      <c r="F220" s="13">
        <v>25</v>
      </c>
      <c r="G220" s="11">
        <v>152</v>
      </c>
      <c r="H220" s="12">
        <v>261</v>
      </c>
      <c r="I220" s="13">
        <v>61</v>
      </c>
      <c r="J220" s="11">
        <v>2786</v>
      </c>
      <c r="K220" s="12">
        <v>4386</v>
      </c>
      <c r="L220" s="13">
        <v>25</v>
      </c>
    </row>
    <row r="221" spans="1:12" x14ac:dyDescent="0.3">
      <c r="A221" s="11">
        <v>106192</v>
      </c>
      <c r="B221" s="12">
        <v>171780</v>
      </c>
      <c r="C221" s="13">
        <v>33134</v>
      </c>
      <c r="D221" s="11">
        <v>8435</v>
      </c>
      <c r="E221" s="12">
        <v>13649</v>
      </c>
      <c r="F221" s="13">
        <v>16</v>
      </c>
      <c r="G221" s="11">
        <v>54</v>
      </c>
      <c r="H221" s="12">
        <v>98</v>
      </c>
      <c r="I221" s="13">
        <v>22</v>
      </c>
      <c r="J221" s="11">
        <v>197</v>
      </c>
      <c r="K221" s="12">
        <v>329</v>
      </c>
      <c r="L221" s="13">
        <v>16</v>
      </c>
    </row>
    <row r="222" spans="1:12" x14ac:dyDescent="0.3">
      <c r="A222" s="11">
        <v>105998</v>
      </c>
      <c r="B222" s="12">
        <v>171529</v>
      </c>
      <c r="C222" s="13">
        <v>33246</v>
      </c>
      <c r="D222" s="11">
        <v>23885</v>
      </c>
      <c r="E222" s="12">
        <v>35993</v>
      </c>
      <c r="F222" s="13">
        <v>18</v>
      </c>
      <c r="G222" s="11">
        <v>409</v>
      </c>
      <c r="H222" s="12">
        <v>692</v>
      </c>
      <c r="I222" s="13">
        <v>60</v>
      </c>
      <c r="J222" s="11">
        <v>476</v>
      </c>
      <c r="K222" s="12">
        <v>776</v>
      </c>
      <c r="L222" s="13">
        <v>18</v>
      </c>
    </row>
    <row r="223" spans="1:12" x14ac:dyDescent="0.3">
      <c r="A223" s="11">
        <v>105975</v>
      </c>
      <c r="B223" s="12">
        <v>171519</v>
      </c>
      <c r="C223" s="13">
        <v>33219</v>
      </c>
      <c r="D223" s="11">
        <v>149902</v>
      </c>
      <c r="E223" s="12">
        <v>174050</v>
      </c>
      <c r="F223" s="13">
        <v>25</v>
      </c>
      <c r="G223" s="11">
        <v>185</v>
      </c>
      <c r="H223" s="12">
        <v>309</v>
      </c>
      <c r="I223" s="13">
        <v>55</v>
      </c>
      <c r="J223" s="11">
        <v>2328</v>
      </c>
      <c r="K223" s="12">
        <v>3780</v>
      </c>
      <c r="L223" s="13">
        <v>25</v>
      </c>
    </row>
    <row r="224" spans="1:12" x14ac:dyDescent="0.3">
      <c r="A224" s="8">
        <v>105880</v>
      </c>
      <c r="B224" s="9">
        <v>171359</v>
      </c>
      <c r="C224" s="10">
        <v>33161</v>
      </c>
      <c r="D224" s="8">
        <v>40973</v>
      </c>
      <c r="E224" s="9">
        <v>59005</v>
      </c>
      <c r="F224" s="10">
        <v>19</v>
      </c>
      <c r="G224" s="8">
        <v>62</v>
      </c>
      <c r="H224" s="9">
        <v>104</v>
      </c>
      <c r="I224" s="10">
        <v>19</v>
      </c>
      <c r="J224" s="8">
        <v>385</v>
      </c>
      <c r="K224" s="9">
        <v>634</v>
      </c>
      <c r="L224" s="10">
        <v>19</v>
      </c>
    </row>
    <row r="225" spans="1:12" x14ac:dyDescent="0.3">
      <c r="A225" s="11">
        <v>105573</v>
      </c>
      <c r="B225" s="12">
        <v>170910</v>
      </c>
      <c r="C225" s="13">
        <v>32654</v>
      </c>
      <c r="D225" s="11">
        <v>168427</v>
      </c>
      <c r="E225" s="12">
        <v>183534</v>
      </c>
      <c r="F225" s="13">
        <v>26</v>
      </c>
      <c r="G225" s="11">
        <v>562</v>
      </c>
      <c r="H225" s="12">
        <v>954</v>
      </c>
      <c r="I225" s="13">
        <v>136</v>
      </c>
      <c r="J225" s="11">
        <v>1784</v>
      </c>
      <c r="K225" s="12">
        <v>2794</v>
      </c>
      <c r="L225" s="13">
        <v>26</v>
      </c>
    </row>
    <row r="226" spans="1:12" x14ac:dyDescent="0.3">
      <c r="A226" s="11">
        <v>105489</v>
      </c>
      <c r="B226" s="12">
        <v>170801</v>
      </c>
      <c r="C226" s="13">
        <v>32847</v>
      </c>
      <c r="D226" s="11">
        <v>16655</v>
      </c>
      <c r="E226" s="12">
        <v>25816</v>
      </c>
      <c r="F226" s="13">
        <v>17</v>
      </c>
      <c r="G226" s="11">
        <v>408</v>
      </c>
      <c r="H226" s="12">
        <v>686</v>
      </c>
      <c r="I226" s="13">
        <v>83</v>
      </c>
      <c r="J226" s="11">
        <v>157</v>
      </c>
      <c r="K226" s="12">
        <v>267</v>
      </c>
      <c r="L226" s="13">
        <v>17</v>
      </c>
    </row>
    <row r="227" spans="1:12" x14ac:dyDescent="0.3">
      <c r="A227" s="11">
        <v>105477</v>
      </c>
      <c r="B227" s="12">
        <v>170782</v>
      </c>
      <c r="C227" s="13">
        <v>32835</v>
      </c>
      <c r="D227" s="11">
        <v>18637</v>
      </c>
      <c r="E227" s="12">
        <v>28325</v>
      </c>
      <c r="F227" s="13">
        <v>17</v>
      </c>
      <c r="G227" s="11">
        <v>269</v>
      </c>
      <c r="H227" s="12">
        <v>454</v>
      </c>
      <c r="I227" s="13">
        <v>67</v>
      </c>
      <c r="J227" s="11">
        <v>220</v>
      </c>
      <c r="K227" s="12">
        <v>359</v>
      </c>
      <c r="L227" s="13">
        <v>17</v>
      </c>
    </row>
    <row r="228" spans="1:12" x14ac:dyDescent="0.3">
      <c r="A228" s="11">
        <v>105274</v>
      </c>
      <c r="B228" s="12">
        <v>170486</v>
      </c>
      <c r="C228" s="13">
        <v>32671</v>
      </c>
      <c r="D228" s="11">
        <v>122179</v>
      </c>
      <c r="E228" s="12">
        <v>150206</v>
      </c>
      <c r="F228" s="13">
        <v>23</v>
      </c>
      <c r="G228" s="11">
        <v>560</v>
      </c>
      <c r="H228" s="12">
        <v>938</v>
      </c>
      <c r="I228" s="13">
        <v>53</v>
      </c>
      <c r="J228" s="11">
        <v>1551</v>
      </c>
      <c r="K228" s="12">
        <v>2494</v>
      </c>
      <c r="L228" s="13">
        <v>23</v>
      </c>
    </row>
    <row r="229" spans="1:12" x14ac:dyDescent="0.3">
      <c r="A229" s="11">
        <v>105212</v>
      </c>
      <c r="B229" s="12">
        <v>170395</v>
      </c>
      <c r="C229" s="13">
        <v>32585</v>
      </c>
      <c r="D229" s="11">
        <v>157263</v>
      </c>
      <c r="E229" s="12">
        <v>177395</v>
      </c>
      <c r="F229" s="13">
        <v>25</v>
      </c>
      <c r="G229" s="11">
        <v>476</v>
      </c>
      <c r="H229" s="12">
        <v>803</v>
      </c>
      <c r="I229" s="13">
        <v>57</v>
      </c>
      <c r="J229" s="11">
        <v>4526</v>
      </c>
      <c r="K229" s="12">
        <v>7183</v>
      </c>
      <c r="L229" s="13">
        <v>25</v>
      </c>
    </row>
    <row r="230" spans="1:12" x14ac:dyDescent="0.3">
      <c r="A230" s="11">
        <v>105122</v>
      </c>
      <c r="B230" s="12">
        <v>170262</v>
      </c>
      <c r="C230" s="13">
        <v>32537</v>
      </c>
      <c r="D230" s="11">
        <v>144279</v>
      </c>
      <c r="E230" s="12">
        <v>170883</v>
      </c>
      <c r="F230" s="13">
        <v>25</v>
      </c>
      <c r="G230" s="11">
        <v>359</v>
      </c>
      <c r="H230" s="12">
        <v>606</v>
      </c>
      <c r="I230" s="13">
        <v>107</v>
      </c>
      <c r="J230" s="11">
        <v>2567</v>
      </c>
      <c r="K230" s="12">
        <v>4122</v>
      </c>
      <c r="L230" s="13">
        <v>25</v>
      </c>
    </row>
    <row r="231" spans="1:12" x14ac:dyDescent="0.3">
      <c r="A231" s="11">
        <v>104665</v>
      </c>
      <c r="B231" s="12">
        <v>169594</v>
      </c>
      <c r="C231" s="13">
        <v>31867</v>
      </c>
      <c r="D231" s="11">
        <v>37097</v>
      </c>
      <c r="E231" s="12">
        <v>54189</v>
      </c>
      <c r="F231" s="13">
        <v>19</v>
      </c>
      <c r="G231" s="11">
        <v>91</v>
      </c>
      <c r="H231" s="12">
        <v>158</v>
      </c>
      <c r="I231" s="13">
        <v>31</v>
      </c>
      <c r="J231" s="11">
        <v>271</v>
      </c>
      <c r="K231" s="12">
        <v>452</v>
      </c>
      <c r="L231" s="13">
        <v>19</v>
      </c>
    </row>
    <row r="232" spans="1:12" x14ac:dyDescent="0.3">
      <c r="A232" s="11">
        <v>104610</v>
      </c>
      <c r="B232" s="12">
        <v>169507</v>
      </c>
      <c r="C232" s="13">
        <v>31813</v>
      </c>
      <c r="D232" s="11">
        <v>61451</v>
      </c>
      <c r="E232" s="12">
        <v>87663</v>
      </c>
      <c r="F232" s="13">
        <v>21</v>
      </c>
      <c r="G232" s="11">
        <v>192</v>
      </c>
      <c r="H232" s="12">
        <v>331</v>
      </c>
      <c r="I232" s="13">
        <v>59</v>
      </c>
      <c r="J232" s="11">
        <v>772</v>
      </c>
      <c r="K232" s="12">
        <v>1256</v>
      </c>
      <c r="L232" s="13">
        <v>21</v>
      </c>
    </row>
    <row r="233" spans="1:12" x14ac:dyDescent="0.3">
      <c r="A233" s="8">
        <v>104371</v>
      </c>
      <c r="B233" s="9">
        <v>169157</v>
      </c>
      <c r="C233" s="10">
        <v>31622</v>
      </c>
      <c r="D233" s="8">
        <v>133463</v>
      </c>
      <c r="E233" s="9">
        <v>162303</v>
      </c>
      <c r="F233" s="10">
        <v>24</v>
      </c>
      <c r="G233" s="8">
        <v>34</v>
      </c>
      <c r="H233" s="9">
        <v>61</v>
      </c>
      <c r="I233" s="10">
        <v>24</v>
      </c>
      <c r="J233" s="8">
        <v>1351</v>
      </c>
      <c r="K233" s="9">
        <v>2210</v>
      </c>
      <c r="L233" s="10">
        <v>24</v>
      </c>
    </row>
    <row r="234" spans="1:12" x14ac:dyDescent="0.3">
      <c r="A234" s="11">
        <v>104304</v>
      </c>
      <c r="B234" s="12">
        <v>169054</v>
      </c>
      <c r="C234" s="13">
        <v>31836</v>
      </c>
      <c r="D234" s="11">
        <v>39721</v>
      </c>
      <c r="E234" s="12">
        <v>59898</v>
      </c>
      <c r="F234" s="13">
        <v>20</v>
      </c>
      <c r="G234" s="11">
        <v>246</v>
      </c>
      <c r="H234" s="12">
        <v>418</v>
      </c>
      <c r="I234" s="13">
        <v>62</v>
      </c>
      <c r="J234" s="11">
        <v>736</v>
      </c>
      <c r="K234" s="12">
        <v>1215</v>
      </c>
      <c r="L234" s="13">
        <v>20</v>
      </c>
    </row>
    <row r="235" spans="1:12" x14ac:dyDescent="0.3">
      <c r="A235" s="11">
        <v>103995</v>
      </c>
      <c r="B235" s="12">
        <v>168608</v>
      </c>
      <c r="C235" s="13">
        <v>31592</v>
      </c>
      <c r="D235" s="11">
        <v>136242</v>
      </c>
      <c r="E235" s="12">
        <v>162548</v>
      </c>
      <c r="F235" s="13">
        <v>24</v>
      </c>
      <c r="G235" s="11">
        <v>436</v>
      </c>
      <c r="H235" s="12">
        <v>730</v>
      </c>
      <c r="I235" s="13">
        <v>122</v>
      </c>
      <c r="J235" s="11">
        <v>3097</v>
      </c>
      <c r="K235" s="12">
        <v>4944</v>
      </c>
      <c r="L235" s="13">
        <v>24</v>
      </c>
    </row>
    <row r="236" spans="1:12" x14ac:dyDescent="0.3">
      <c r="A236" s="8">
        <v>103900</v>
      </c>
      <c r="B236" s="9">
        <v>168469</v>
      </c>
      <c r="C236" s="10">
        <v>31507</v>
      </c>
      <c r="D236" s="8">
        <v>147609</v>
      </c>
      <c r="E236" s="9">
        <v>172774</v>
      </c>
      <c r="F236" s="10">
        <v>25</v>
      </c>
      <c r="G236" s="8">
        <v>302</v>
      </c>
      <c r="H236" s="9">
        <v>513</v>
      </c>
      <c r="I236" s="10">
        <v>103</v>
      </c>
      <c r="J236" s="8">
        <v>1828</v>
      </c>
      <c r="K236" s="9">
        <v>2978</v>
      </c>
      <c r="L236" s="10">
        <v>25</v>
      </c>
    </row>
    <row r="237" spans="1:12" x14ac:dyDescent="0.3">
      <c r="A237" s="8">
        <v>103570</v>
      </c>
      <c r="B237" s="9">
        <v>167999</v>
      </c>
      <c r="C237" s="10">
        <v>31233</v>
      </c>
      <c r="D237" s="8">
        <v>13653</v>
      </c>
      <c r="E237" s="9">
        <v>21909</v>
      </c>
      <c r="F237" s="10">
        <v>17</v>
      </c>
      <c r="G237" s="8">
        <v>448</v>
      </c>
      <c r="H237" s="9">
        <v>751</v>
      </c>
      <c r="I237" s="10">
        <v>93</v>
      </c>
      <c r="J237" s="8">
        <v>228</v>
      </c>
      <c r="K237" s="9">
        <v>382</v>
      </c>
      <c r="L237" s="10">
        <v>17</v>
      </c>
    </row>
    <row r="238" spans="1:12" x14ac:dyDescent="0.3">
      <c r="A238" s="11">
        <v>103316</v>
      </c>
      <c r="B238" s="12">
        <v>167635</v>
      </c>
      <c r="C238" s="13">
        <v>31021</v>
      </c>
      <c r="D238" s="11">
        <v>117248</v>
      </c>
      <c r="E238" s="12">
        <v>146735</v>
      </c>
      <c r="F238" s="13">
        <v>23</v>
      </c>
      <c r="G238" s="11">
        <v>95</v>
      </c>
      <c r="H238" s="12">
        <v>163</v>
      </c>
      <c r="I238" s="13">
        <v>29</v>
      </c>
      <c r="J238" s="11">
        <v>833</v>
      </c>
      <c r="K238" s="12">
        <v>1339</v>
      </c>
      <c r="L238" s="13">
        <v>23</v>
      </c>
    </row>
    <row r="239" spans="1:12" x14ac:dyDescent="0.3">
      <c r="A239" s="11">
        <v>103250</v>
      </c>
      <c r="B239" s="12">
        <v>167497</v>
      </c>
      <c r="C239" s="13">
        <v>30666</v>
      </c>
      <c r="D239" s="11">
        <v>136411</v>
      </c>
      <c r="E239" s="12">
        <v>162596</v>
      </c>
      <c r="F239" s="13">
        <v>24</v>
      </c>
      <c r="G239" s="11">
        <v>68</v>
      </c>
      <c r="H239" s="12">
        <v>116</v>
      </c>
      <c r="I239" s="13">
        <v>34</v>
      </c>
      <c r="J239" s="11">
        <v>1507</v>
      </c>
      <c r="K239" s="12">
        <v>2456</v>
      </c>
      <c r="L239" s="13">
        <v>24</v>
      </c>
    </row>
    <row r="240" spans="1:12" x14ac:dyDescent="0.3">
      <c r="A240" s="8">
        <v>103155</v>
      </c>
      <c r="B240" s="9">
        <v>167385</v>
      </c>
      <c r="C240" s="10">
        <v>30888</v>
      </c>
      <c r="D240" s="8">
        <v>123419</v>
      </c>
      <c r="E240" s="9">
        <v>154366</v>
      </c>
      <c r="F240" s="10">
        <v>24</v>
      </c>
      <c r="G240" s="8">
        <v>56</v>
      </c>
      <c r="H240" s="9">
        <v>98</v>
      </c>
      <c r="I240" s="10">
        <v>30</v>
      </c>
      <c r="J240" s="8">
        <v>2042</v>
      </c>
      <c r="K240" s="9">
        <v>3261</v>
      </c>
      <c r="L240" s="10">
        <v>24</v>
      </c>
    </row>
    <row r="241" spans="1:12" x14ac:dyDescent="0.3">
      <c r="A241" s="11">
        <v>103122</v>
      </c>
      <c r="B241" s="12">
        <v>167334</v>
      </c>
      <c r="C241" s="13">
        <v>30855</v>
      </c>
      <c r="D241" s="11">
        <v>61844</v>
      </c>
      <c r="E241" s="12">
        <v>88028</v>
      </c>
      <c r="F241" s="13">
        <v>21</v>
      </c>
      <c r="G241" s="11">
        <v>292</v>
      </c>
      <c r="H241" s="12">
        <v>502</v>
      </c>
      <c r="I241" s="13">
        <v>79</v>
      </c>
      <c r="J241" s="11">
        <v>956</v>
      </c>
      <c r="K241" s="12">
        <v>1520</v>
      </c>
      <c r="L241" s="13">
        <v>21</v>
      </c>
    </row>
    <row r="242" spans="1:12" x14ac:dyDescent="0.3">
      <c r="A242" s="8">
        <v>102991</v>
      </c>
      <c r="B242" s="9">
        <v>167142</v>
      </c>
      <c r="C242" s="10">
        <v>30745</v>
      </c>
      <c r="D242" s="8">
        <v>155777</v>
      </c>
      <c r="E242" s="9">
        <v>177055</v>
      </c>
      <c r="F242" s="10">
        <v>25</v>
      </c>
      <c r="G242" s="8">
        <v>228</v>
      </c>
      <c r="H242" s="9">
        <v>392</v>
      </c>
      <c r="I242" s="10">
        <v>91</v>
      </c>
      <c r="J242" s="8">
        <v>1916</v>
      </c>
      <c r="K242" s="9">
        <v>3106</v>
      </c>
      <c r="L242" s="10">
        <v>25</v>
      </c>
    </row>
    <row r="243" spans="1:12" x14ac:dyDescent="0.3">
      <c r="A243" s="11">
        <v>102944</v>
      </c>
      <c r="B243" s="12">
        <v>167101</v>
      </c>
      <c r="C243" s="13">
        <v>30751</v>
      </c>
      <c r="D243" s="11">
        <v>41949</v>
      </c>
      <c r="E243" s="12">
        <v>60062</v>
      </c>
      <c r="F243" s="13">
        <v>19</v>
      </c>
      <c r="G243" s="11">
        <v>90</v>
      </c>
      <c r="H243" s="12">
        <v>156</v>
      </c>
      <c r="I243" s="13">
        <v>35</v>
      </c>
      <c r="J243" s="11">
        <v>228</v>
      </c>
      <c r="K243" s="12">
        <v>381</v>
      </c>
      <c r="L243" s="13">
        <v>19</v>
      </c>
    </row>
    <row r="244" spans="1:12" x14ac:dyDescent="0.3">
      <c r="A244" s="8">
        <v>102907</v>
      </c>
      <c r="B244" s="9">
        <v>167015</v>
      </c>
      <c r="C244" s="10">
        <v>30663</v>
      </c>
      <c r="D244" s="8">
        <v>123865</v>
      </c>
      <c r="E244" s="9">
        <v>151233</v>
      </c>
      <c r="F244" s="10">
        <v>23</v>
      </c>
      <c r="G244" s="8">
        <v>447</v>
      </c>
      <c r="H244" s="9">
        <v>749</v>
      </c>
      <c r="I244" s="10">
        <v>89</v>
      </c>
      <c r="J244" s="8">
        <v>970</v>
      </c>
      <c r="K244" s="9">
        <v>1555</v>
      </c>
      <c r="L244" s="10">
        <v>23</v>
      </c>
    </row>
    <row r="245" spans="1:12" x14ac:dyDescent="0.3">
      <c r="A245" s="11">
        <v>102815</v>
      </c>
      <c r="B245" s="12">
        <v>166922</v>
      </c>
      <c r="C245" s="13">
        <v>30655</v>
      </c>
      <c r="D245" s="11">
        <v>68326</v>
      </c>
      <c r="E245" s="12">
        <v>94701</v>
      </c>
      <c r="F245" s="13">
        <v>21</v>
      </c>
      <c r="G245" s="11">
        <v>477</v>
      </c>
      <c r="H245" s="12">
        <v>808</v>
      </c>
      <c r="I245" s="13">
        <v>107</v>
      </c>
      <c r="J245" s="11">
        <v>1077</v>
      </c>
      <c r="K245" s="12">
        <v>1771</v>
      </c>
      <c r="L245" s="13">
        <v>21</v>
      </c>
    </row>
    <row r="246" spans="1:12" x14ac:dyDescent="0.3">
      <c r="A246" s="11">
        <v>102792</v>
      </c>
      <c r="B246" s="12">
        <v>166817</v>
      </c>
      <c r="C246" s="13">
        <v>30298</v>
      </c>
      <c r="D246" s="11">
        <v>99968</v>
      </c>
      <c r="E246" s="12">
        <v>129567</v>
      </c>
      <c r="F246" s="13">
        <v>22</v>
      </c>
      <c r="G246" s="11">
        <v>289</v>
      </c>
      <c r="H246" s="12">
        <v>491</v>
      </c>
      <c r="I246" s="13">
        <v>100</v>
      </c>
      <c r="J246" s="11">
        <v>675</v>
      </c>
      <c r="K246" s="12">
        <v>1104</v>
      </c>
      <c r="L246" s="13">
        <v>22</v>
      </c>
    </row>
    <row r="247" spans="1:12" x14ac:dyDescent="0.3">
      <c r="A247" s="11">
        <v>102270</v>
      </c>
      <c r="B247" s="12">
        <v>166107</v>
      </c>
      <c r="C247" s="13">
        <v>30187</v>
      </c>
      <c r="D247" s="11">
        <v>112841</v>
      </c>
      <c r="E247" s="12">
        <v>143381</v>
      </c>
      <c r="F247" s="13">
        <v>23</v>
      </c>
      <c r="G247" s="11">
        <v>102</v>
      </c>
      <c r="H247" s="12">
        <v>179</v>
      </c>
      <c r="I247" s="13">
        <v>35</v>
      </c>
      <c r="J247" s="11">
        <v>617</v>
      </c>
      <c r="K247" s="12">
        <v>1004</v>
      </c>
      <c r="L247" s="13">
        <v>23</v>
      </c>
    </row>
    <row r="248" spans="1:12" x14ac:dyDescent="0.3">
      <c r="A248" s="11">
        <v>102015</v>
      </c>
      <c r="B248" s="12">
        <v>165684</v>
      </c>
      <c r="C248" s="13">
        <v>29658</v>
      </c>
      <c r="D248" s="11">
        <v>141080</v>
      </c>
      <c r="E248" s="12">
        <v>167010</v>
      </c>
      <c r="F248" s="13">
        <v>24</v>
      </c>
      <c r="G248" s="11">
        <v>212</v>
      </c>
      <c r="H248" s="12">
        <v>365</v>
      </c>
      <c r="I248" s="13">
        <v>78</v>
      </c>
      <c r="J248" s="11">
        <v>2562</v>
      </c>
      <c r="K248" s="12">
        <v>4093</v>
      </c>
      <c r="L248" s="13">
        <v>24</v>
      </c>
    </row>
    <row r="249" spans="1:12" x14ac:dyDescent="0.3">
      <c r="A249" s="11">
        <v>101817</v>
      </c>
      <c r="B249" s="12">
        <v>165447</v>
      </c>
      <c r="C249" s="13">
        <v>29795</v>
      </c>
      <c r="D249" s="11">
        <v>106859</v>
      </c>
      <c r="E249" s="12">
        <v>138506</v>
      </c>
      <c r="F249" s="13">
        <v>23</v>
      </c>
      <c r="G249" s="11">
        <v>523</v>
      </c>
      <c r="H249" s="12">
        <v>877</v>
      </c>
      <c r="I249" s="13">
        <v>101</v>
      </c>
      <c r="J249" s="11">
        <v>2303</v>
      </c>
      <c r="K249" s="12">
        <v>3650</v>
      </c>
      <c r="L249" s="13">
        <v>23</v>
      </c>
    </row>
    <row r="250" spans="1:12" x14ac:dyDescent="0.3">
      <c r="A250" s="11">
        <v>101760</v>
      </c>
      <c r="B250" s="12">
        <v>165308</v>
      </c>
      <c r="C250" s="13">
        <v>29437</v>
      </c>
      <c r="D250" s="11">
        <v>38906</v>
      </c>
      <c r="E250" s="12">
        <v>56354</v>
      </c>
      <c r="F250" s="13">
        <v>19</v>
      </c>
      <c r="G250" s="11">
        <v>294</v>
      </c>
      <c r="H250" s="12">
        <v>496</v>
      </c>
      <c r="I250" s="13">
        <v>71</v>
      </c>
      <c r="J250" s="11">
        <v>487</v>
      </c>
      <c r="K250" s="12">
        <v>794</v>
      </c>
      <c r="L250" s="13">
        <v>19</v>
      </c>
    </row>
    <row r="251" spans="1:12" x14ac:dyDescent="0.3">
      <c r="A251" s="11">
        <v>101712</v>
      </c>
      <c r="B251" s="12">
        <v>165311</v>
      </c>
      <c r="C251" s="13">
        <v>29726</v>
      </c>
      <c r="D251" s="11">
        <v>49160</v>
      </c>
      <c r="E251" s="12">
        <v>70101</v>
      </c>
      <c r="F251" s="13">
        <v>20</v>
      </c>
      <c r="G251" s="11">
        <v>298</v>
      </c>
      <c r="H251" s="12">
        <v>495</v>
      </c>
      <c r="I251" s="13">
        <v>38</v>
      </c>
      <c r="J251" s="11">
        <v>916</v>
      </c>
      <c r="K251" s="12">
        <v>1472</v>
      </c>
      <c r="L251" s="13">
        <v>20</v>
      </c>
    </row>
    <row r="252" spans="1:12" x14ac:dyDescent="0.3">
      <c r="A252" s="11">
        <v>101636</v>
      </c>
      <c r="B252" s="12">
        <v>165191</v>
      </c>
      <c r="C252" s="13">
        <v>29651</v>
      </c>
      <c r="D252" s="11">
        <v>103721</v>
      </c>
      <c r="E252" s="12">
        <v>135901</v>
      </c>
      <c r="F252" s="13">
        <v>23</v>
      </c>
      <c r="G252" s="11">
        <v>203</v>
      </c>
      <c r="H252" s="12">
        <v>348</v>
      </c>
      <c r="I252" s="13">
        <v>67</v>
      </c>
      <c r="J252" s="11">
        <v>1437</v>
      </c>
      <c r="K252" s="12">
        <v>2350</v>
      </c>
      <c r="L252" s="13">
        <v>23</v>
      </c>
    </row>
    <row r="253" spans="1:12" x14ac:dyDescent="0.3">
      <c r="A253" s="11">
        <v>101511</v>
      </c>
      <c r="B253" s="12">
        <v>164954</v>
      </c>
      <c r="C253" s="13">
        <v>29233</v>
      </c>
      <c r="D253" s="11">
        <v>30957</v>
      </c>
      <c r="E253" s="12">
        <v>47129</v>
      </c>
      <c r="F253" s="13">
        <v>19</v>
      </c>
      <c r="G253" s="11">
        <v>182</v>
      </c>
      <c r="H253" s="12">
        <v>310</v>
      </c>
      <c r="I253" s="13">
        <v>63</v>
      </c>
      <c r="J253" s="11">
        <v>538</v>
      </c>
      <c r="K253" s="12">
        <v>882</v>
      </c>
      <c r="L253" s="13">
        <v>19</v>
      </c>
    </row>
    <row r="254" spans="1:12" x14ac:dyDescent="0.3">
      <c r="A254" s="11">
        <v>101292</v>
      </c>
      <c r="B254" s="12">
        <v>164680</v>
      </c>
      <c r="C254" s="13">
        <v>29378</v>
      </c>
      <c r="D254" s="11">
        <v>91927</v>
      </c>
      <c r="E254" s="12">
        <v>120408</v>
      </c>
      <c r="F254" s="13">
        <v>22</v>
      </c>
      <c r="G254" s="11">
        <v>170</v>
      </c>
      <c r="H254" s="12">
        <v>289</v>
      </c>
      <c r="I254" s="13">
        <v>38</v>
      </c>
      <c r="J254" s="11">
        <v>1402</v>
      </c>
      <c r="K254" s="12">
        <v>2254</v>
      </c>
      <c r="L254" s="13">
        <v>22</v>
      </c>
    </row>
    <row r="255" spans="1:12" x14ac:dyDescent="0.3">
      <c r="A255" s="11">
        <v>101219</v>
      </c>
      <c r="B255" s="12">
        <v>164504</v>
      </c>
      <c r="C255" s="13">
        <v>28960</v>
      </c>
      <c r="D255" s="11">
        <v>136071</v>
      </c>
      <c r="E255" s="12">
        <v>162378</v>
      </c>
      <c r="F255" s="13">
        <v>24</v>
      </c>
      <c r="G255" s="11">
        <v>202</v>
      </c>
      <c r="H255" s="12">
        <v>340</v>
      </c>
      <c r="I255" s="13">
        <v>52</v>
      </c>
      <c r="J255" s="11">
        <v>4170</v>
      </c>
      <c r="K255" s="12">
        <v>6593</v>
      </c>
      <c r="L255" s="13">
        <v>24</v>
      </c>
    </row>
    <row r="256" spans="1:12" x14ac:dyDescent="0.3">
      <c r="A256" s="11">
        <v>101188</v>
      </c>
      <c r="B256" s="12">
        <v>164527</v>
      </c>
      <c r="C256" s="13">
        <v>29291</v>
      </c>
      <c r="D256" s="11">
        <v>99452</v>
      </c>
      <c r="E256" s="12">
        <v>132109</v>
      </c>
      <c r="F256" s="13">
        <v>23</v>
      </c>
      <c r="G256" s="11">
        <v>423</v>
      </c>
      <c r="H256" s="12">
        <v>710</v>
      </c>
      <c r="I256" s="13">
        <v>43</v>
      </c>
      <c r="J256" s="11">
        <v>2416</v>
      </c>
      <c r="K256" s="12">
        <v>3912</v>
      </c>
      <c r="L256" s="13">
        <v>23</v>
      </c>
    </row>
    <row r="257" spans="1:12" x14ac:dyDescent="0.3">
      <c r="A257" s="11">
        <v>100981</v>
      </c>
      <c r="B257" s="12">
        <v>164216</v>
      </c>
      <c r="C257" s="13">
        <v>29103</v>
      </c>
      <c r="D257" s="11">
        <v>61301</v>
      </c>
      <c r="E257" s="12">
        <v>87458</v>
      </c>
      <c r="F257" s="13">
        <v>21</v>
      </c>
      <c r="G257" s="11">
        <v>127</v>
      </c>
      <c r="H257" s="12">
        <v>220</v>
      </c>
      <c r="I257" s="13">
        <v>41</v>
      </c>
      <c r="J257" s="11">
        <v>785</v>
      </c>
      <c r="K257" s="12">
        <v>1282</v>
      </c>
      <c r="L257" s="13">
        <v>21</v>
      </c>
    </row>
    <row r="258" spans="1:12" x14ac:dyDescent="0.3">
      <c r="A258" s="11">
        <v>100935</v>
      </c>
      <c r="B258" s="12">
        <v>164080</v>
      </c>
      <c r="C258" s="13">
        <v>28722</v>
      </c>
      <c r="D258" s="11">
        <v>119924</v>
      </c>
      <c r="E258" s="12">
        <v>151800</v>
      </c>
      <c r="F258" s="13">
        <v>24</v>
      </c>
      <c r="G258" s="11">
        <v>95</v>
      </c>
      <c r="H258" s="12">
        <v>164</v>
      </c>
      <c r="I258" s="13">
        <v>38</v>
      </c>
      <c r="J258" s="11">
        <v>863</v>
      </c>
      <c r="K258" s="12">
        <v>1407</v>
      </c>
      <c r="L258" s="13">
        <v>24</v>
      </c>
    </row>
    <row r="259" spans="1:12" x14ac:dyDescent="0.3">
      <c r="A259" s="11">
        <v>100915</v>
      </c>
      <c r="B259" s="12">
        <v>164127</v>
      </c>
      <c r="C259" s="13">
        <v>29055</v>
      </c>
      <c r="D259" s="11">
        <v>160205</v>
      </c>
      <c r="E259" s="12">
        <v>178456</v>
      </c>
      <c r="F259" s="13">
        <v>25</v>
      </c>
      <c r="G259" s="11">
        <v>141</v>
      </c>
      <c r="H259" s="12">
        <v>243</v>
      </c>
      <c r="I259" s="13">
        <v>61</v>
      </c>
      <c r="J259" s="11">
        <v>2281</v>
      </c>
      <c r="K259" s="12">
        <v>3661</v>
      </c>
      <c r="L259" s="13">
        <v>25</v>
      </c>
    </row>
    <row r="260" spans="1:12" x14ac:dyDescent="0.3">
      <c r="A260" s="11">
        <v>100882</v>
      </c>
      <c r="B260" s="12">
        <v>164074</v>
      </c>
      <c r="C260" s="13">
        <v>29027</v>
      </c>
      <c r="D260" s="11">
        <v>154686</v>
      </c>
      <c r="E260" s="12">
        <v>176547</v>
      </c>
      <c r="F260" s="13">
        <v>25</v>
      </c>
      <c r="G260" s="11">
        <v>310</v>
      </c>
      <c r="H260" s="12">
        <v>526</v>
      </c>
      <c r="I260" s="13">
        <v>85</v>
      </c>
      <c r="J260" s="11">
        <v>2454</v>
      </c>
      <c r="K260" s="12">
        <v>3925</v>
      </c>
      <c r="L260" s="13">
        <v>25</v>
      </c>
    </row>
    <row r="261" spans="1:12" x14ac:dyDescent="0.3">
      <c r="A261" s="8">
        <v>100873</v>
      </c>
      <c r="B261" s="9">
        <v>164055</v>
      </c>
      <c r="C261" s="10">
        <v>29018</v>
      </c>
      <c r="D261" s="8">
        <v>72079</v>
      </c>
      <c r="E261" s="9">
        <v>102035</v>
      </c>
      <c r="F261" s="10">
        <v>22</v>
      </c>
      <c r="G261" s="8">
        <v>346</v>
      </c>
      <c r="H261" s="9">
        <v>585</v>
      </c>
      <c r="I261" s="10">
        <v>70</v>
      </c>
      <c r="J261" s="8">
        <v>1009</v>
      </c>
      <c r="K261" s="9">
        <v>1665</v>
      </c>
      <c r="L261" s="10">
        <v>22</v>
      </c>
    </row>
    <row r="262" spans="1:12" x14ac:dyDescent="0.3">
      <c r="A262" s="11">
        <v>100801</v>
      </c>
      <c r="B262" s="12">
        <v>163952</v>
      </c>
      <c r="C262" s="13">
        <v>28962</v>
      </c>
      <c r="D262" s="11">
        <v>211</v>
      </c>
      <c r="E262" s="12">
        <v>348</v>
      </c>
      <c r="F262" s="13">
        <v>8</v>
      </c>
      <c r="G262" s="11">
        <v>34</v>
      </c>
      <c r="H262" s="12">
        <v>61</v>
      </c>
      <c r="I262" s="13">
        <v>8</v>
      </c>
      <c r="J262" s="11">
        <v>18</v>
      </c>
      <c r="K262" s="12">
        <v>34</v>
      </c>
      <c r="L262" s="13">
        <v>8</v>
      </c>
    </row>
    <row r="263" spans="1:12" x14ac:dyDescent="0.3">
      <c r="A263" s="11">
        <v>100724</v>
      </c>
      <c r="B263" s="12">
        <v>163838</v>
      </c>
      <c r="C263" s="13">
        <v>28892</v>
      </c>
      <c r="D263" s="11">
        <v>79957</v>
      </c>
      <c r="E263" s="12">
        <v>109592</v>
      </c>
      <c r="F263" s="13">
        <v>22</v>
      </c>
      <c r="G263" s="11">
        <v>257</v>
      </c>
      <c r="H263" s="12">
        <v>439</v>
      </c>
      <c r="I263" s="13">
        <v>48</v>
      </c>
      <c r="J263" s="11">
        <v>1988</v>
      </c>
      <c r="K263" s="12">
        <v>3185</v>
      </c>
      <c r="L263" s="13">
        <v>24</v>
      </c>
    </row>
    <row r="264" spans="1:12" x14ac:dyDescent="0.3">
      <c r="A264" s="11">
        <v>100509</v>
      </c>
      <c r="B264" s="12">
        <v>163576</v>
      </c>
      <c r="C264" s="13">
        <v>28787</v>
      </c>
      <c r="D264" s="11">
        <v>58823</v>
      </c>
      <c r="E264" s="12">
        <v>84846</v>
      </c>
      <c r="F264" s="13">
        <v>21</v>
      </c>
      <c r="G264" s="11">
        <v>388</v>
      </c>
      <c r="H264" s="12">
        <v>651</v>
      </c>
      <c r="I264" s="13">
        <v>93</v>
      </c>
      <c r="J264" s="11">
        <v>596</v>
      </c>
      <c r="K264" s="12">
        <v>992</v>
      </c>
      <c r="L264" s="13">
        <v>21</v>
      </c>
    </row>
    <row r="265" spans="1:12" x14ac:dyDescent="0.3">
      <c r="A265" s="8">
        <v>100367</v>
      </c>
      <c r="B265" s="9">
        <v>163328</v>
      </c>
      <c r="C265" s="10">
        <v>28598</v>
      </c>
      <c r="D265" s="8">
        <v>39939</v>
      </c>
      <c r="E265" s="9">
        <v>60121</v>
      </c>
      <c r="F265" s="10">
        <v>20</v>
      </c>
      <c r="G265" s="8">
        <v>362</v>
      </c>
      <c r="H265" s="9">
        <v>607</v>
      </c>
      <c r="I265" s="10">
        <v>100</v>
      </c>
      <c r="J265" s="8">
        <v>639</v>
      </c>
      <c r="K265" s="9">
        <v>1052</v>
      </c>
      <c r="L265" s="10">
        <v>20</v>
      </c>
    </row>
    <row r="266" spans="1:12" x14ac:dyDescent="0.3">
      <c r="A266" s="11">
        <v>100335</v>
      </c>
      <c r="B266" s="12">
        <v>163209</v>
      </c>
      <c r="C266" s="13">
        <v>28216</v>
      </c>
      <c r="D266" s="11">
        <v>13600</v>
      </c>
      <c r="E266" s="12">
        <v>20887</v>
      </c>
      <c r="F266" s="13">
        <v>16</v>
      </c>
      <c r="G266" s="11">
        <v>28</v>
      </c>
      <c r="H266" s="12">
        <v>50</v>
      </c>
      <c r="I266" s="13">
        <v>16</v>
      </c>
      <c r="J266" s="11">
        <v>58</v>
      </c>
      <c r="K266" s="12">
        <v>94</v>
      </c>
      <c r="L266" s="13">
        <v>16</v>
      </c>
    </row>
    <row r="267" spans="1:12" x14ac:dyDescent="0.3">
      <c r="A267" s="11">
        <v>100323</v>
      </c>
      <c r="B267" s="12">
        <v>163191</v>
      </c>
      <c r="C267" s="13">
        <v>28204</v>
      </c>
      <c r="D267" s="11">
        <v>84174</v>
      </c>
      <c r="E267" s="12">
        <v>113535</v>
      </c>
      <c r="F267" s="13">
        <v>22</v>
      </c>
      <c r="G267" s="11">
        <v>160</v>
      </c>
      <c r="H267" s="12">
        <v>274</v>
      </c>
      <c r="I267" s="13">
        <v>38</v>
      </c>
      <c r="J267" s="11">
        <v>1002</v>
      </c>
      <c r="K267" s="12">
        <v>1611</v>
      </c>
      <c r="L267" s="13">
        <v>22</v>
      </c>
    </row>
    <row r="268" spans="1:12" x14ac:dyDescent="0.3">
      <c r="A268" s="11">
        <v>100274</v>
      </c>
      <c r="B268" s="12">
        <v>163191</v>
      </c>
      <c r="C268" s="13">
        <v>28522</v>
      </c>
      <c r="D268" s="11">
        <v>78195</v>
      </c>
      <c r="E268" s="12">
        <v>107914</v>
      </c>
      <c r="F268" s="13">
        <v>22</v>
      </c>
      <c r="G268" s="11">
        <v>47</v>
      </c>
      <c r="H268" s="12">
        <v>83</v>
      </c>
      <c r="I268" s="13">
        <v>24</v>
      </c>
      <c r="J268" s="11">
        <v>1152</v>
      </c>
      <c r="K268" s="12">
        <v>1846</v>
      </c>
      <c r="L268" s="13">
        <v>22</v>
      </c>
    </row>
    <row r="269" spans="1:12" x14ac:dyDescent="0.3">
      <c r="A269" s="11">
        <v>99882</v>
      </c>
      <c r="B269" s="12">
        <v>162601</v>
      </c>
      <c r="C269" s="13">
        <v>28183</v>
      </c>
      <c r="D269" s="11">
        <v>308</v>
      </c>
      <c r="E269" s="12">
        <v>519</v>
      </c>
      <c r="F269" s="13">
        <v>9</v>
      </c>
      <c r="G269" s="11">
        <v>19</v>
      </c>
      <c r="H269" s="12">
        <v>34</v>
      </c>
      <c r="I269" s="13">
        <v>9</v>
      </c>
      <c r="J269" s="11">
        <v>21</v>
      </c>
      <c r="K269" s="12">
        <v>37</v>
      </c>
      <c r="L269" s="13">
        <v>9</v>
      </c>
    </row>
    <row r="270" spans="1:12" x14ac:dyDescent="0.3">
      <c r="A270" s="11">
        <v>99744</v>
      </c>
      <c r="B270" s="12">
        <v>162344</v>
      </c>
      <c r="C270" s="13">
        <v>27722</v>
      </c>
      <c r="D270" s="11">
        <v>53056</v>
      </c>
      <c r="E270" s="12">
        <v>75829</v>
      </c>
      <c r="F270" s="13">
        <v>20</v>
      </c>
      <c r="G270" s="11">
        <v>137</v>
      </c>
      <c r="H270" s="12">
        <v>234</v>
      </c>
      <c r="I270" s="13">
        <v>50</v>
      </c>
      <c r="J270" s="11">
        <v>503</v>
      </c>
      <c r="K270" s="12">
        <v>823</v>
      </c>
      <c r="L270" s="13">
        <v>20</v>
      </c>
    </row>
    <row r="271" spans="1:12" x14ac:dyDescent="0.3">
      <c r="A271" s="8">
        <v>99693</v>
      </c>
      <c r="B271" s="9">
        <v>162317</v>
      </c>
      <c r="C271" s="10">
        <v>28017</v>
      </c>
      <c r="D271" s="8">
        <v>77517</v>
      </c>
      <c r="E271" s="9">
        <v>104268</v>
      </c>
      <c r="F271" s="10">
        <v>21</v>
      </c>
      <c r="G271" s="8">
        <v>371</v>
      </c>
      <c r="H271" s="9">
        <v>620</v>
      </c>
      <c r="I271" s="10">
        <v>101</v>
      </c>
      <c r="J271" s="8">
        <v>472</v>
      </c>
      <c r="K271" s="9">
        <v>777</v>
      </c>
      <c r="L271" s="10">
        <v>21</v>
      </c>
    </row>
    <row r="272" spans="1:12" x14ac:dyDescent="0.3">
      <c r="A272" s="11">
        <v>99409</v>
      </c>
      <c r="B272" s="12">
        <v>161855</v>
      </c>
      <c r="C272" s="13">
        <v>27448</v>
      </c>
      <c r="D272" s="11">
        <v>42171</v>
      </c>
      <c r="E272" s="12">
        <v>62599</v>
      </c>
      <c r="F272" s="13">
        <v>20</v>
      </c>
      <c r="G272" s="11">
        <v>184</v>
      </c>
      <c r="H272" s="12">
        <v>314</v>
      </c>
      <c r="I272" s="13">
        <v>50</v>
      </c>
      <c r="J272" s="11">
        <v>403</v>
      </c>
      <c r="K272" s="12">
        <v>662</v>
      </c>
      <c r="L272" s="13">
        <v>20</v>
      </c>
    </row>
    <row r="273" spans="1:12" x14ac:dyDescent="0.3">
      <c r="A273" s="8">
        <v>99300</v>
      </c>
      <c r="B273" s="9">
        <v>161698</v>
      </c>
      <c r="C273" s="10">
        <v>27358</v>
      </c>
      <c r="D273" s="8">
        <v>11624</v>
      </c>
      <c r="E273" s="9">
        <v>17841</v>
      </c>
      <c r="F273" s="10">
        <v>16</v>
      </c>
      <c r="G273" s="8">
        <v>247</v>
      </c>
      <c r="H273" s="9">
        <v>424</v>
      </c>
      <c r="I273" s="10">
        <v>40</v>
      </c>
      <c r="J273" s="8">
        <v>274</v>
      </c>
      <c r="K273" s="9">
        <v>442</v>
      </c>
      <c r="L273" s="10">
        <v>16</v>
      </c>
    </row>
    <row r="274" spans="1:12" x14ac:dyDescent="0.3">
      <c r="A274" s="8">
        <v>99128</v>
      </c>
      <c r="B274" s="9">
        <v>161456</v>
      </c>
      <c r="C274" s="10">
        <v>27227</v>
      </c>
      <c r="D274" s="8">
        <v>158865</v>
      </c>
      <c r="E274" s="9">
        <v>178027</v>
      </c>
      <c r="F274" s="10">
        <v>25</v>
      </c>
      <c r="G274" s="8">
        <v>230</v>
      </c>
      <c r="H274" s="9">
        <v>394</v>
      </c>
      <c r="I274" s="10">
        <v>57</v>
      </c>
      <c r="J274" s="8">
        <v>1624</v>
      </c>
      <c r="K274" s="9">
        <v>2615</v>
      </c>
      <c r="L274" s="10">
        <v>25</v>
      </c>
    </row>
    <row r="275" spans="1:12" x14ac:dyDescent="0.3">
      <c r="A275" s="11">
        <v>98791</v>
      </c>
      <c r="B275" s="12">
        <v>160987</v>
      </c>
      <c r="C275" s="13">
        <v>27258</v>
      </c>
      <c r="D275" s="11">
        <v>8044</v>
      </c>
      <c r="E275" s="12">
        <v>13120</v>
      </c>
      <c r="F275" s="13">
        <v>16</v>
      </c>
      <c r="G275" s="11">
        <v>293</v>
      </c>
      <c r="H275" s="12">
        <v>501</v>
      </c>
      <c r="I275" s="13">
        <v>50</v>
      </c>
      <c r="J275" s="11">
        <v>138</v>
      </c>
      <c r="K275" s="12">
        <v>234</v>
      </c>
      <c r="L275" s="13">
        <v>16</v>
      </c>
    </row>
    <row r="276" spans="1:12" x14ac:dyDescent="0.3">
      <c r="A276" s="11">
        <v>98718</v>
      </c>
      <c r="B276" s="12">
        <v>160895</v>
      </c>
      <c r="C276" s="13">
        <v>26935</v>
      </c>
      <c r="D276" s="11">
        <v>71501</v>
      </c>
      <c r="E276" s="12">
        <v>98018</v>
      </c>
      <c r="F276" s="13">
        <v>21</v>
      </c>
      <c r="G276" s="11">
        <v>173</v>
      </c>
      <c r="H276" s="12">
        <v>301</v>
      </c>
      <c r="I276" s="13">
        <v>65</v>
      </c>
      <c r="J276" s="11">
        <v>383</v>
      </c>
      <c r="K276" s="12">
        <v>649</v>
      </c>
      <c r="L276" s="13">
        <v>21</v>
      </c>
    </row>
    <row r="277" spans="1:12" x14ac:dyDescent="0.3">
      <c r="A277" s="11">
        <v>98623</v>
      </c>
      <c r="B277" s="12">
        <v>160737</v>
      </c>
      <c r="C277" s="13">
        <v>27106</v>
      </c>
      <c r="D277" s="11">
        <v>178813</v>
      </c>
      <c r="E277" s="12">
        <v>184216</v>
      </c>
      <c r="F277" s="13">
        <v>28</v>
      </c>
      <c r="G277" s="11">
        <v>601</v>
      </c>
      <c r="H277" s="12">
        <v>1021</v>
      </c>
      <c r="I277" s="13">
        <v>146</v>
      </c>
      <c r="J277" s="11">
        <v>7790</v>
      </c>
      <c r="K277" s="12">
        <v>12432</v>
      </c>
      <c r="L277" s="13">
        <v>28</v>
      </c>
    </row>
    <row r="278" spans="1:12" x14ac:dyDescent="0.3">
      <c r="A278" s="11">
        <v>98595</v>
      </c>
      <c r="B278" s="12">
        <v>160723</v>
      </c>
      <c r="C278" s="13">
        <v>26833</v>
      </c>
      <c r="D278" s="11">
        <v>143905</v>
      </c>
      <c r="E278" s="12">
        <v>170479</v>
      </c>
      <c r="F278" s="13">
        <v>25</v>
      </c>
      <c r="G278" s="11">
        <v>418</v>
      </c>
      <c r="H278" s="12">
        <v>704</v>
      </c>
      <c r="I278" s="13">
        <v>65</v>
      </c>
      <c r="J278" s="11">
        <v>2677</v>
      </c>
      <c r="K278" s="12">
        <v>4343</v>
      </c>
      <c r="L278" s="13">
        <v>25</v>
      </c>
    </row>
    <row r="279" spans="1:12" x14ac:dyDescent="0.3">
      <c r="A279" s="11">
        <v>98538</v>
      </c>
      <c r="B279" s="12">
        <v>160641</v>
      </c>
      <c r="C279" s="13">
        <v>26790</v>
      </c>
      <c r="D279" s="11">
        <v>47112</v>
      </c>
      <c r="E279" s="12">
        <v>67898</v>
      </c>
      <c r="F279" s="13">
        <v>20</v>
      </c>
      <c r="G279" s="11">
        <v>90</v>
      </c>
      <c r="H279" s="12">
        <v>155</v>
      </c>
      <c r="I279" s="13">
        <v>36</v>
      </c>
      <c r="J279" s="11">
        <v>531</v>
      </c>
      <c r="K279" s="12">
        <v>868</v>
      </c>
      <c r="L279" s="13">
        <v>20</v>
      </c>
    </row>
    <row r="280" spans="1:12" x14ac:dyDescent="0.3">
      <c r="A280" s="8">
        <v>98498</v>
      </c>
      <c r="B280" s="9">
        <v>160557</v>
      </c>
      <c r="C280" s="10">
        <v>27010</v>
      </c>
      <c r="D280" s="8">
        <v>122966</v>
      </c>
      <c r="E280" s="9">
        <v>154023</v>
      </c>
      <c r="F280" s="10">
        <v>24</v>
      </c>
      <c r="G280" s="8">
        <v>82</v>
      </c>
      <c r="H280" s="9">
        <v>146</v>
      </c>
      <c r="I280" s="10">
        <v>46</v>
      </c>
      <c r="J280" s="8">
        <v>2160</v>
      </c>
      <c r="K280" s="9">
        <v>3485</v>
      </c>
      <c r="L280" s="10">
        <v>24</v>
      </c>
    </row>
    <row r="281" spans="1:12" x14ac:dyDescent="0.3">
      <c r="A281" s="11">
        <v>98384</v>
      </c>
      <c r="B281" s="12">
        <v>160389</v>
      </c>
      <c r="C281" s="13">
        <v>26905</v>
      </c>
      <c r="D281" s="11">
        <v>72289</v>
      </c>
      <c r="E281" s="12">
        <v>98963</v>
      </c>
      <c r="F281" s="13">
        <v>21</v>
      </c>
      <c r="G281" s="11">
        <v>50</v>
      </c>
      <c r="H281" s="12">
        <v>89</v>
      </c>
      <c r="I281" s="13">
        <v>25</v>
      </c>
      <c r="J281" s="11">
        <v>348</v>
      </c>
      <c r="K281" s="12">
        <v>573</v>
      </c>
      <c r="L281" s="13">
        <v>21</v>
      </c>
    </row>
    <row r="282" spans="1:12" x14ac:dyDescent="0.3">
      <c r="A282" s="11">
        <v>98337</v>
      </c>
      <c r="B282" s="12">
        <v>160316</v>
      </c>
      <c r="C282" s="13">
        <v>26864</v>
      </c>
      <c r="D282" s="11">
        <v>89209</v>
      </c>
      <c r="E282" s="12">
        <v>118138</v>
      </c>
      <c r="F282" s="13">
        <v>22</v>
      </c>
      <c r="G282" s="11">
        <v>579</v>
      </c>
      <c r="H282" s="12">
        <v>977</v>
      </c>
      <c r="I282" s="13">
        <v>108</v>
      </c>
      <c r="J282" s="11">
        <v>1137</v>
      </c>
      <c r="K282" s="12">
        <v>1861</v>
      </c>
      <c r="L282" s="13">
        <v>22</v>
      </c>
    </row>
    <row r="283" spans="1:12" x14ac:dyDescent="0.3">
      <c r="A283" s="11">
        <v>98310</v>
      </c>
      <c r="B283" s="12">
        <v>160315</v>
      </c>
      <c r="C283" s="13">
        <v>26594</v>
      </c>
      <c r="D283" s="11">
        <v>82297</v>
      </c>
      <c r="E283" s="12">
        <v>114450</v>
      </c>
      <c r="F283" s="13">
        <v>22</v>
      </c>
      <c r="G283" s="11">
        <v>382</v>
      </c>
      <c r="H283" s="12">
        <v>648</v>
      </c>
      <c r="I283" s="13">
        <v>34</v>
      </c>
      <c r="J283" s="11">
        <v>1189</v>
      </c>
      <c r="K283" s="12">
        <v>1952</v>
      </c>
      <c r="L283" s="13">
        <v>22</v>
      </c>
    </row>
    <row r="284" spans="1:12" x14ac:dyDescent="0.3">
      <c r="A284" s="11">
        <v>98292</v>
      </c>
      <c r="B284" s="12">
        <v>160287</v>
      </c>
      <c r="C284" s="13">
        <v>26576</v>
      </c>
      <c r="D284" s="11">
        <v>178560</v>
      </c>
      <c r="E284" s="12">
        <v>184228</v>
      </c>
      <c r="F284" s="13">
        <v>28</v>
      </c>
      <c r="G284" s="11">
        <v>920</v>
      </c>
      <c r="H284" s="12">
        <v>1535</v>
      </c>
      <c r="I284" s="13">
        <v>98</v>
      </c>
      <c r="J284" s="11">
        <v>9283</v>
      </c>
      <c r="K284" s="12">
        <v>14522</v>
      </c>
      <c r="L284" s="13">
        <v>28</v>
      </c>
    </row>
    <row r="285" spans="1:12" x14ac:dyDescent="0.3">
      <c r="A285" s="11">
        <v>98234</v>
      </c>
      <c r="B285" s="12">
        <v>160237</v>
      </c>
      <c r="C285" s="13">
        <v>26941</v>
      </c>
      <c r="D285" s="11">
        <v>172033</v>
      </c>
      <c r="E285" s="12">
        <v>183778</v>
      </c>
      <c r="F285" s="13">
        <v>27</v>
      </c>
      <c r="G285" s="11">
        <v>324</v>
      </c>
      <c r="H285" s="12">
        <v>542</v>
      </c>
      <c r="I285" s="13">
        <v>79</v>
      </c>
      <c r="J285" s="11">
        <v>6362</v>
      </c>
      <c r="K285" s="12">
        <v>10065</v>
      </c>
      <c r="L285" s="13">
        <v>27</v>
      </c>
    </row>
    <row r="286" spans="1:12" x14ac:dyDescent="0.3">
      <c r="A286" s="8">
        <v>97920</v>
      </c>
      <c r="B286" s="9">
        <v>159699</v>
      </c>
      <c r="C286" s="10">
        <v>26508</v>
      </c>
      <c r="D286" s="8">
        <v>84032</v>
      </c>
      <c r="E286" s="9">
        <v>113413</v>
      </c>
      <c r="F286" s="10">
        <v>22</v>
      </c>
      <c r="G286" s="8">
        <v>145</v>
      </c>
      <c r="H286" s="9">
        <v>250</v>
      </c>
      <c r="I286" s="10">
        <v>60</v>
      </c>
      <c r="J286" s="8">
        <v>401</v>
      </c>
      <c r="K286" s="9">
        <v>661</v>
      </c>
      <c r="L286" s="10">
        <v>22</v>
      </c>
    </row>
    <row r="287" spans="1:12" x14ac:dyDescent="0.3">
      <c r="A287" s="8">
        <v>97908</v>
      </c>
      <c r="B287" s="9">
        <v>159733</v>
      </c>
      <c r="C287" s="10">
        <v>26252</v>
      </c>
      <c r="D287" s="8">
        <v>60311</v>
      </c>
      <c r="E287" s="9">
        <v>83497</v>
      </c>
      <c r="F287" s="10">
        <v>20</v>
      </c>
      <c r="G287" s="8">
        <v>287</v>
      </c>
      <c r="H287" s="9">
        <v>485</v>
      </c>
      <c r="I287" s="10">
        <v>34</v>
      </c>
      <c r="J287" s="8">
        <v>1047</v>
      </c>
      <c r="K287" s="9">
        <v>1713</v>
      </c>
      <c r="L287" s="10">
        <v>20</v>
      </c>
    </row>
    <row r="288" spans="1:12" x14ac:dyDescent="0.3">
      <c r="A288" s="8">
        <v>97778</v>
      </c>
      <c r="B288" s="9">
        <v>159551</v>
      </c>
      <c r="C288" s="10">
        <v>26524</v>
      </c>
      <c r="D288" s="8">
        <v>50462</v>
      </c>
      <c r="E288" s="9">
        <v>71510</v>
      </c>
      <c r="F288" s="10">
        <v>20</v>
      </c>
      <c r="G288" s="8">
        <v>218</v>
      </c>
      <c r="H288" s="9">
        <v>362</v>
      </c>
      <c r="I288" s="10">
        <v>50</v>
      </c>
      <c r="J288" s="8">
        <v>1096</v>
      </c>
      <c r="K288" s="9">
        <v>1808</v>
      </c>
      <c r="L288" s="10">
        <v>20</v>
      </c>
    </row>
    <row r="289" spans="1:12" x14ac:dyDescent="0.3">
      <c r="A289" s="11">
        <v>97711</v>
      </c>
      <c r="B289" s="12">
        <v>159452</v>
      </c>
      <c r="C289" s="13">
        <v>26102</v>
      </c>
      <c r="D289" s="11">
        <v>167316</v>
      </c>
      <c r="E289" s="12">
        <v>182372</v>
      </c>
      <c r="F289" s="13">
        <v>26</v>
      </c>
      <c r="G289" s="11">
        <v>302</v>
      </c>
      <c r="H289" s="12">
        <v>512</v>
      </c>
      <c r="I289" s="13">
        <v>98</v>
      </c>
      <c r="J289" s="11">
        <v>1515</v>
      </c>
      <c r="K289" s="12">
        <v>2466</v>
      </c>
      <c r="L289" s="13">
        <v>26</v>
      </c>
    </row>
    <row r="290" spans="1:12" x14ac:dyDescent="0.3">
      <c r="A290" s="8">
        <v>97565</v>
      </c>
      <c r="B290" s="9">
        <v>159227</v>
      </c>
      <c r="C290" s="10">
        <v>26338</v>
      </c>
      <c r="D290" s="8">
        <v>24849</v>
      </c>
      <c r="E290" s="9">
        <v>37178</v>
      </c>
      <c r="F290" s="10">
        <v>18</v>
      </c>
      <c r="G290" s="8">
        <v>350</v>
      </c>
      <c r="H290" s="9">
        <v>594</v>
      </c>
      <c r="I290" s="10">
        <v>72</v>
      </c>
      <c r="J290" s="8">
        <v>509</v>
      </c>
      <c r="K290" s="9">
        <v>819</v>
      </c>
      <c r="L290" s="10">
        <v>18</v>
      </c>
    </row>
    <row r="291" spans="1:12" x14ac:dyDescent="0.3">
      <c r="A291" s="11">
        <v>97379</v>
      </c>
      <c r="B291" s="12">
        <v>158904</v>
      </c>
      <c r="C291" s="13">
        <v>26051</v>
      </c>
      <c r="D291" s="11">
        <v>57486</v>
      </c>
      <c r="E291" s="12">
        <v>83429</v>
      </c>
      <c r="F291" s="13">
        <v>21</v>
      </c>
      <c r="G291" s="11">
        <v>281</v>
      </c>
      <c r="H291" s="12">
        <v>475</v>
      </c>
      <c r="I291" s="13">
        <v>59</v>
      </c>
      <c r="J291" s="11">
        <v>805</v>
      </c>
      <c r="K291" s="12">
        <v>1308</v>
      </c>
      <c r="L291" s="13">
        <v>21</v>
      </c>
    </row>
    <row r="292" spans="1:12" x14ac:dyDescent="0.3">
      <c r="A292" s="11">
        <v>97271</v>
      </c>
      <c r="B292" s="12">
        <v>158737</v>
      </c>
      <c r="C292" s="13">
        <v>25945</v>
      </c>
      <c r="D292" s="11">
        <v>144229</v>
      </c>
      <c r="E292" s="12">
        <v>170824</v>
      </c>
      <c r="F292" s="13">
        <v>25</v>
      </c>
      <c r="G292" s="11">
        <v>155</v>
      </c>
      <c r="H292" s="12">
        <v>270</v>
      </c>
      <c r="I292" s="13">
        <v>61</v>
      </c>
      <c r="J292" s="11">
        <v>1718</v>
      </c>
      <c r="K292" s="12">
        <v>2743</v>
      </c>
      <c r="L292" s="13">
        <v>25</v>
      </c>
    </row>
    <row r="293" spans="1:12" x14ac:dyDescent="0.3">
      <c r="A293" s="11">
        <v>96550</v>
      </c>
      <c r="B293" s="12">
        <v>157699</v>
      </c>
      <c r="C293" s="13">
        <v>25092</v>
      </c>
      <c r="D293" s="11">
        <v>134015</v>
      </c>
      <c r="E293" s="12">
        <v>162666</v>
      </c>
      <c r="F293" s="13">
        <v>24</v>
      </c>
      <c r="G293" s="11">
        <v>81</v>
      </c>
      <c r="H293" s="12">
        <v>140</v>
      </c>
      <c r="I293" s="13">
        <v>34</v>
      </c>
      <c r="J293" s="11">
        <v>3281</v>
      </c>
      <c r="K293" s="12">
        <v>5205</v>
      </c>
      <c r="L293" s="13">
        <v>24</v>
      </c>
    </row>
    <row r="294" spans="1:12" x14ac:dyDescent="0.3">
      <c r="A294" s="11">
        <v>96282</v>
      </c>
      <c r="B294" s="12">
        <v>157277</v>
      </c>
      <c r="C294" s="13">
        <v>25096</v>
      </c>
      <c r="D294" s="11">
        <v>134662</v>
      </c>
      <c r="E294" s="12">
        <v>161595</v>
      </c>
      <c r="F294" s="13">
        <v>24</v>
      </c>
      <c r="G294" s="11">
        <v>448</v>
      </c>
      <c r="H294" s="12">
        <v>760</v>
      </c>
      <c r="I294" s="13">
        <v>114</v>
      </c>
      <c r="J294" s="11">
        <v>1326</v>
      </c>
      <c r="K294" s="12">
        <v>2174</v>
      </c>
      <c r="L294" s="13">
        <v>24</v>
      </c>
    </row>
    <row r="295" spans="1:12" x14ac:dyDescent="0.3">
      <c r="A295" s="8">
        <v>96264</v>
      </c>
      <c r="B295" s="9">
        <v>157253</v>
      </c>
      <c r="C295" s="10">
        <v>25080</v>
      </c>
      <c r="D295" s="8">
        <v>24607</v>
      </c>
      <c r="E295" s="9">
        <v>36898</v>
      </c>
      <c r="F295" s="10">
        <v>18</v>
      </c>
      <c r="G295" s="8">
        <v>277</v>
      </c>
      <c r="H295" s="9">
        <v>473</v>
      </c>
      <c r="I295" s="10">
        <v>70</v>
      </c>
      <c r="J295" s="8">
        <v>376</v>
      </c>
      <c r="K295" s="9">
        <v>616</v>
      </c>
      <c r="L295" s="10">
        <v>18</v>
      </c>
    </row>
    <row r="296" spans="1:12" x14ac:dyDescent="0.3">
      <c r="A296" s="11">
        <v>96217</v>
      </c>
      <c r="B296" s="12">
        <v>157248</v>
      </c>
      <c r="C296" s="13">
        <v>25203</v>
      </c>
      <c r="D296" s="11">
        <v>111187</v>
      </c>
      <c r="E296" s="12">
        <v>141655</v>
      </c>
      <c r="F296" s="13">
        <v>23</v>
      </c>
      <c r="G296" s="11">
        <v>672</v>
      </c>
      <c r="H296" s="12">
        <v>1141</v>
      </c>
      <c r="I296" s="13">
        <v>69</v>
      </c>
      <c r="J296" s="11">
        <v>1519</v>
      </c>
      <c r="K296" s="12">
        <v>2480</v>
      </c>
      <c r="L296" s="13">
        <v>23</v>
      </c>
    </row>
    <row r="297" spans="1:12" x14ac:dyDescent="0.3">
      <c r="A297" s="11">
        <v>96211</v>
      </c>
      <c r="B297" s="12">
        <v>157238</v>
      </c>
      <c r="C297" s="13">
        <v>25197</v>
      </c>
      <c r="D297" s="11">
        <v>110265</v>
      </c>
      <c r="E297" s="12">
        <v>140927</v>
      </c>
      <c r="F297" s="13">
        <v>23</v>
      </c>
      <c r="G297" s="11">
        <v>427</v>
      </c>
      <c r="H297" s="12">
        <v>713</v>
      </c>
      <c r="I297" s="13">
        <v>91</v>
      </c>
      <c r="J297" s="11">
        <v>569</v>
      </c>
      <c r="K297" s="12">
        <v>939</v>
      </c>
      <c r="L297" s="13">
        <v>23</v>
      </c>
    </row>
    <row r="298" spans="1:12" x14ac:dyDescent="0.3">
      <c r="A298" s="11">
        <v>96195</v>
      </c>
      <c r="B298" s="12">
        <v>157141</v>
      </c>
      <c r="C298" s="13">
        <v>25012</v>
      </c>
      <c r="D298" s="11">
        <v>53572</v>
      </c>
      <c r="E298" s="12">
        <v>74815</v>
      </c>
      <c r="F298" s="13">
        <v>20</v>
      </c>
      <c r="G298" s="11">
        <v>93</v>
      </c>
      <c r="H298" s="12">
        <v>166</v>
      </c>
      <c r="I298" s="13">
        <v>48</v>
      </c>
      <c r="J298" s="11">
        <v>163</v>
      </c>
      <c r="K298" s="12">
        <v>269</v>
      </c>
      <c r="L298" s="13">
        <v>20</v>
      </c>
    </row>
    <row r="299" spans="1:12" x14ac:dyDescent="0.3">
      <c r="A299" s="11">
        <v>95878</v>
      </c>
      <c r="B299" s="12">
        <v>156682</v>
      </c>
      <c r="C299" s="13">
        <v>24772</v>
      </c>
      <c r="D299" s="11">
        <v>74366</v>
      </c>
      <c r="E299" s="12">
        <v>104283</v>
      </c>
      <c r="F299" s="13">
        <v>22</v>
      </c>
      <c r="G299" s="11">
        <v>335</v>
      </c>
      <c r="H299" s="12">
        <v>573</v>
      </c>
      <c r="I299" s="13">
        <v>84</v>
      </c>
      <c r="J299" s="11">
        <v>1965</v>
      </c>
      <c r="K299" s="12">
        <v>3144</v>
      </c>
      <c r="L299" s="13">
        <v>22</v>
      </c>
    </row>
    <row r="300" spans="1:12" x14ac:dyDescent="0.3">
      <c r="A300" s="11">
        <v>95617</v>
      </c>
      <c r="B300" s="12">
        <v>156338</v>
      </c>
      <c r="C300" s="13">
        <v>24659</v>
      </c>
      <c r="D300" s="11">
        <v>17490</v>
      </c>
      <c r="E300" s="12">
        <v>26847</v>
      </c>
      <c r="F300" s="13">
        <v>17</v>
      </c>
      <c r="G300" s="11">
        <v>295</v>
      </c>
      <c r="H300" s="12">
        <v>502</v>
      </c>
      <c r="I300" s="13">
        <v>85</v>
      </c>
      <c r="J300" s="11">
        <v>190</v>
      </c>
      <c r="K300" s="12">
        <v>314</v>
      </c>
      <c r="L300" s="13">
        <v>17</v>
      </c>
    </row>
    <row r="301" spans="1:12" x14ac:dyDescent="0.3">
      <c r="A301" s="11">
        <v>95512</v>
      </c>
      <c r="B301" s="12">
        <v>156185</v>
      </c>
      <c r="C301" s="13">
        <v>24252</v>
      </c>
      <c r="D301" s="11">
        <v>43134</v>
      </c>
      <c r="E301" s="12">
        <v>63658</v>
      </c>
      <c r="F301" s="13">
        <v>20</v>
      </c>
      <c r="G301" s="11">
        <v>92</v>
      </c>
      <c r="H301" s="12">
        <v>156</v>
      </c>
      <c r="I301" s="13">
        <v>34</v>
      </c>
      <c r="J301" s="11">
        <v>593</v>
      </c>
      <c r="K301" s="12">
        <v>988</v>
      </c>
      <c r="L301" s="13">
        <v>20</v>
      </c>
    </row>
    <row r="302" spans="1:12" x14ac:dyDescent="0.3">
      <c r="A302" s="8">
        <v>95399</v>
      </c>
      <c r="B302" s="9">
        <v>156012</v>
      </c>
      <c r="C302" s="10">
        <v>24474</v>
      </c>
      <c r="D302" s="8">
        <v>169917</v>
      </c>
      <c r="E302" s="9">
        <v>182398</v>
      </c>
      <c r="F302" s="10">
        <v>26</v>
      </c>
      <c r="G302" s="8">
        <v>440</v>
      </c>
      <c r="H302" s="9">
        <v>748</v>
      </c>
      <c r="I302" s="10">
        <v>94</v>
      </c>
      <c r="J302" s="8">
        <v>6101</v>
      </c>
      <c r="K302" s="9">
        <v>9686</v>
      </c>
      <c r="L302" s="10">
        <v>26</v>
      </c>
    </row>
    <row r="303" spans="1:12" x14ac:dyDescent="0.3">
      <c r="A303" s="11">
        <v>95094</v>
      </c>
      <c r="B303" s="12">
        <v>155518</v>
      </c>
      <c r="C303" s="13">
        <v>24094</v>
      </c>
      <c r="D303" s="11">
        <v>51855</v>
      </c>
      <c r="E303" s="12">
        <v>72966</v>
      </c>
      <c r="F303" s="13">
        <v>20</v>
      </c>
      <c r="G303" s="11">
        <v>68</v>
      </c>
      <c r="H303" s="12">
        <v>119</v>
      </c>
      <c r="I303" s="13">
        <v>36</v>
      </c>
      <c r="J303" s="11">
        <v>248</v>
      </c>
      <c r="K303" s="12">
        <v>409</v>
      </c>
      <c r="L303" s="13">
        <v>20</v>
      </c>
    </row>
    <row r="304" spans="1:12" x14ac:dyDescent="0.3">
      <c r="A304" s="8">
        <v>95078</v>
      </c>
      <c r="B304" s="9">
        <v>155574</v>
      </c>
      <c r="C304" s="10">
        <v>23914</v>
      </c>
      <c r="D304" s="8">
        <v>86262</v>
      </c>
      <c r="E304" s="9">
        <v>115397</v>
      </c>
      <c r="F304" s="10">
        <v>22</v>
      </c>
      <c r="G304" s="8">
        <v>221</v>
      </c>
      <c r="H304" s="9">
        <v>374</v>
      </c>
      <c r="I304" s="10">
        <v>74</v>
      </c>
      <c r="J304" s="8">
        <v>407</v>
      </c>
      <c r="K304" s="9">
        <v>659</v>
      </c>
      <c r="L304" s="10">
        <v>22</v>
      </c>
    </row>
    <row r="305" spans="1:12" x14ac:dyDescent="0.3">
      <c r="A305" s="11">
        <v>95048</v>
      </c>
      <c r="B305" s="12">
        <v>155455</v>
      </c>
      <c r="C305" s="13">
        <v>24056</v>
      </c>
      <c r="D305" s="11">
        <v>165755</v>
      </c>
      <c r="E305" s="12">
        <v>182122</v>
      </c>
      <c r="F305" s="13">
        <v>26</v>
      </c>
      <c r="G305" s="11">
        <v>308</v>
      </c>
      <c r="H305" s="12">
        <v>523</v>
      </c>
      <c r="I305" s="13">
        <v>82</v>
      </c>
      <c r="J305" s="11">
        <v>6113</v>
      </c>
      <c r="K305" s="12">
        <v>9699</v>
      </c>
      <c r="L305" s="13">
        <v>26</v>
      </c>
    </row>
    <row r="306" spans="1:12" x14ac:dyDescent="0.3">
      <c r="A306" s="11">
        <v>94848</v>
      </c>
      <c r="B306" s="12">
        <v>155183</v>
      </c>
      <c r="C306" s="13">
        <v>23993</v>
      </c>
      <c r="D306" s="11">
        <v>122582</v>
      </c>
      <c r="E306" s="12">
        <v>150267</v>
      </c>
      <c r="F306" s="13">
        <v>23</v>
      </c>
      <c r="G306" s="11">
        <v>720</v>
      </c>
      <c r="H306" s="12">
        <v>1213</v>
      </c>
      <c r="I306" s="13">
        <v>63</v>
      </c>
      <c r="J306" s="11">
        <v>2540</v>
      </c>
      <c r="K306" s="12">
        <v>4005</v>
      </c>
      <c r="L306" s="13">
        <v>23</v>
      </c>
    </row>
    <row r="307" spans="1:12" x14ac:dyDescent="0.3">
      <c r="A307" s="11">
        <v>94605</v>
      </c>
      <c r="B307" s="12">
        <v>154812</v>
      </c>
      <c r="C307" s="13">
        <v>23779</v>
      </c>
      <c r="D307" s="11">
        <v>151955</v>
      </c>
      <c r="E307" s="12">
        <v>175044</v>
      </c>
      <c r="F307" s="13">
        <v>25</v>
      </c>
      <c r="G307" s="11">
        <v>623</v>
      </c>
      <c r="H307" s="12">
        <v>1049</v>
      </c>
      <c r="I307" s="13">
        <v>95</v>
      </c>
      <c r="J307" s="11">
        <v>3713</v>
      </c>
      <c r="K307" s="12">
        <v>5933</v>
      </c>
      <c r="L307" s="13">
        <v>25</v>
      </c>
    </row>
    <row r="308" spans="1:12" x14ac:dyDescent="0.3">
      <c r="A308" s="11">
        <v>94385</v>
      </c>
      <c r="B308" s="12">
        <v>154463</v>
      </c>
      <c r="C308" s="13">
        <v>23472</v>
      </c>
      <c r="D308" s="11">
        <v>26537</v>
      </c>
      <c r="E308" s="12">
        <v>39202</v>
      </c>
      <c r="F308" s="13">
        <v>18</v>
      </c>
      <c r="G308" s="11">
        <v>322</v>
      </c>
      <c r="H308" s="12">
        <v>548</v>
      </c>
      <c r="I308" s="13">
        <v>76</v>
      </c>
      <c r="J308" s="11">
        <v>289</v>
      </c>
      <c r="K308" s="12">
        <v>476</v>
      </c>
      <c r="L308" s="13">
        <v>18</v>
      </c>
    </row>
    <row r="309" spans="1:12" x14ac:dyDescent="0.3">
      <c r="A309" s="8">
        <v>94158</v>
      </c>
      <c r="B309" s="9">
        <v>154164</v>
      </c>
      <c r="C309" s="10">
        <v>23106</v>
      </c>
      <c r="D309" s="8">
        <v>44956</v>
      </c>
      <c r="E309" s="9">
        <v>67074</v>
      </c>
      <c r="F309" s="10">
        <v>20</v>
      </c>
      <c r="G309" s="8">
        <v>355</v>
      </c>
      <c r="H309" s="9">
        <v>596</v>
      </c>
      <c r="I309" s="10">
        <v>76</v>
      </c>
      <c r="J309" s="8">
        <v>859</v>
      </c>
      <c r="K309" s="9">
        <v>1377</v>
      </c>
      <c r="L309" s="10">
        <v>20</v>
      </c>
    </row>
    <row r="310" spans="1:12" x14ac:dyDescent="0.3">
      <c r="A310" s="8">
        <v>94077</v>
      </c>
      <c r="B310" s="9">
        <v>153989</v>
      </c>
      <c r="C310" s="10">
        <v>23211</v>
      </c>
      <c r="D310" s="8">
        <v>115828</v>
      </c>
      <c r="E310" s="9">
        <v>145756</v>
      </c>
      <c r="F310" s="10">
        <v>23</v>
      </c>
      <c r="G310" s="8">
        <v>545</v>
      </c>
      <c r="H310" s="9">
        <v>920</v>
      </c>
      <c r="I310" s="10">
        <v>97</v>
      </c>
      <c r="J310" s="8">
        <v>1578</v>
      </c>
      <c r="K310" s="9">
        <v>2553</v>
      </c>
      <c r="L310" s="10">
        <v>23</v>
      </c>
    </row>
    <row r="311" spans="1:12" x14ac:dyDescent="0.3">
      <c r="A311" s="11">
        <v>94020</v>
      </c>
      <c r="B311" s="12">
        <v>153904</v>
      </c>
      <c r="C311" s="13">
        <v>23159</v>
      </c>
      <c r="D311" s="11">
        <v>36915</v>
      </c>
      <c r="E311" s="12">
        <v>54459</v>
      </c>
      <c r="F311" s="13">
        <v>19</v>
      </c>
      <c r="G311" s="11">
        <v>55</v>
      </c>
      <c r="H311" s="12">
        <v>98</v>
      </c>
      <c r="I311" s="13">
        <v>25</v>
      </c>
      <c r="J311" s="11">
        <v>599</v>
      </c>
      <c r="K311" s="12">
        <v>975</v>
      </c>
      <c r="L311" s="13">
        <v>19</v>
      </c>
    </row>
    <row r="312" spans="1:12" x14ac:dyDescent="0.3">
      <c r="A312" s="11">
        <v>93984</v>
      </c>
      <c r="B312" s="12">
        <v>153850</v>
      </c>
      <c r="C312" s="13">
        <v>23123</v>
      </c>
      <c r="D312" s="11">
        <v>472</v>
      </c>
      <c r="E312" s="12">
        <v>758</v>
      </c>
      <c r="F312" s="13">
        <v>9</v>
      </c>
      <c r="G312" s="11">
        <v>385</v>
      </c>
      <c r="H312" s="12">
        <v>648</v>
      </c>
      <c r="I312" s="13">
        <v>45</v>
      </c>
      <c r="J312" s="11">
        <v>23</v>
      </c>
      <c r="K312" s="12">
        <v>39</v>
      </c>
      <c r="L312" s="13">
        <v>9</v>
      </c>
    </row>
    <row r="313" spans="1:12" x14ac:dyDescent="0.3">
      <c r="A313" s="11">
        <v>93969</v>
      </c>
      <c r="B313" s="12">
        <v>153825</v>
      </c>
      <c r="C313" s="13">
        <v>23109</v>
      </c>
      <c r="D313" s="11">
        <v>75545</v>
      </c>
      <c r="E313" s="12">
        <v>102289</v>
      </c>
      <c r="F313" s="13">
        <v>21</v>
      </c>
      <c r="G313" s="11">
        <v>105</v>
      </c>
      <c r="H313" s="12">
        <v>181</v>
      </c>
      <c r="I313" s="13">
        <v>33</v>
      </c>
      <c r="J313" s="11">
        <v>497</v>
      </c>
      <c r="K313" s="12">
        <v>798</v>
      </c>
      <c r="L313" s="13">
        <v>21</v>
      </c>
    </row>
    <row r="314" spans="1:12" x14ac:dyDescent="0.3">
      <c r="A314" s="11">
        <v>93620</v>
      </c>
      <c r="B314" s="12">
        <v>153287</v>
      </c>
      <c r="C314" s="13">
        <v>22796</v>
      </c>
      <c r="D314" s="11">
        <v>72489</v>
      </c>
      <c r="E314" s="12">
        <v>102431</v>
      </c>
      <c r="F314" s="13">
        <v>22</v>
      </c>
      <c r="G314" s="11">
        <v>365</v>
      </c>
      <c r="H314" s="12">
        <v>618</v>
      </c>
      <c r="I314" s="13">
        <v>102</v>
      </c>
      <c r="J314" s="11">
        <v>619</v>
      </c>
      <c r="K314" s="12">
        <v>1015</v>
      </c>
      <c r="L314" s="13">
        <v>22</v>
      </c>
    </row>
    <row r="315" spans="1:12" x14ac:dyDescent="0.3">
      <c r="A315" s="11">
        <v>93572</v>
      </c>
      <c r="B315" s="12">
        <v>153270</v>
      </c>
      <c r="C315" s="13">
        <v>22879</v>
      </c>
      <c r="D315" s="11">
        <v>104732</v>
      </c>
      <c r="E315" s="12">
        <v>136601</v>
      </c>
      <c r="F315" s="13">
        <v>23</v>
      </c>
      <c r="G315" s="11">
        <v>430</v>
      </c>
      <c r="H315" s="12">
        <v>716</v>
      </c>
      <c r="I315" s="13">
        <v>79</v>
      </c>
      <c r="J315" s="11">
        <v>2352</v>
      </c>
      <c r="K315" s="12">
        <v>3797</v>
      </c>
      <c r="L315" s="13">
        <v>23</v>
      </c>
    </row>
    <row r="316" spans="1:12" x14ac:dyDescent="0.3">
      <c r="A316" s="11">
        <v>93570</v>
      </c>
      <c r="B316" s="12">
        <v>153213</v>
      </c>
      <c r="C316" s="13">
        <v>22757</v>
      </c>
      <c r="D316" s="11">
        <v>115154</v>
      </c>
      <c r="E316" s="12">
        <v>145200</v>
      </c>
      <c r="F316" s="13">
        <v>23</v>
      </c>
      <c r="G316" s="11">
        <v>552</v>
      </c>
      <c r="H316" s="12">
        <v>938</v>
      </c>
      <c r="I316" s="13">
        <v>107</v>
      </c>
      <c r="J316" s="11">
        <v>681</v>
      </c>
      <c r="K316" s="12">
        <v>1096</v>
      </c>
      <c r="L316" s="13">
        <v>23</v>
      </c>
    </row>
    <row r="317" spans="1:12" x14ac:dyDescent="0.3">
      <c r="A317" s="8">
        <v>93495</v>
      </c>
      <c r="B317" s="9">
        <v>153095</v>
      </c>
      <c r="C317" s="10">
        <v>22698</v>
      </c>
      <c r="D317" s="8">
        <v>169410</v>
      </c>
      <c r="E317" s="9">
        <v>182416</v>
      </c>
      <c r="F317" s="10">
        <v>26</v>
      </c>
      <c r="G317" s="8">
        <v>645</v>
      </c>
      <c r="H317" s="9">
        <v>1094</v>
      </c>
      <c r="I317" s="10">
        <v>108</v>
      </c>
      <c r="J317" s="8">
        <v>4343</v>
      </c>
      <c r="K317" s="9">
        <v>7005</v>
      </c>
      <c r="L317" s="10">
        <v>26</v>
      </c>
    </row>
    <row r="318" spans="1:12" x14ac:dyDescent="0.3">
      <c r="A318" s="8">
        <v>93412</v>
      </c>
      <c r="B318" s="9">
        <v>152966</v>
      </c>
      <c r="C318" s="10">
        <v>22619</v>
      </c>
      <c r="D318" s="8">
        <v>63317</v>
      </c>
      <c r="E318" s="9">
        <v>89543</v>
      </c>
      <c r="F318" s="10">
        <v>21</v>
      </c>
      <c r="G318" s="8">
        <v>244</v>
      </c>
      <c r="H318" s="9">
        <v>405</v>
      </c>
      <c r="I318" s="10">
        <v>43</v>
      </c>
      <c r="J318" s="8">
        <v>1255</v>
      </c>
      <c r="K318" s="9">
        <v>2022</v>
      </c>
      <c r="L318" s="10">
        <v>21</v>
      </c>
    </row>
    <row r="319" spans="1:12" x14ac:dyDescent="0.3">
      <c r="A319" s="11">
        <v>93348</v>
      </c>
      <c r="B319" s="12">
        <v>152872</v>
      </c>
      <c r="C319" s="13">
        <v>22570</v>
      </c>
      <c r="D319" s="11">
        <v>178651</v>
      </c>
      <c r="E319" s="12">
        <v>184216</v>
      </c>
      <c r="F319" s="13">
        <v>28</v>
      </c>
      <c r="G319" s="11">
        <v>127</v>
      </c>
      <c r="H319" s="12">
        <v>219</v>
      </c>
      <c r="I319" s="13">
        <v>52</v>
      </c>
      <c r="J319" s="11">
        <v>6713</v>
      </c>
      <c r="K319" s="12">
        <v>10647</v>
      </c>
      <c r="L319" s="13">
        <v>28</v>
      </c>
    </row>
    <row r="320" spans="1:12" x14ac:dyDescent="0.3">
      <c r="A320" s="11">
        <v>93237</v>
      </c>
      <c r="B320" s="12">
        <v>152708</v>
      </c>
      <c r="C320" s="13">
        <v>22488</v>
      </c>
      <c r="D320" s="11">
        <v>177618</v>
      </c>
      <c r="E320" s="12">
        <v>184223</v>
      </c>
      <c r="F320" s="13">
        <v>28</v>
      </c>
      <c r="G320" s="11">
        <v>259</v>
      </c>
      <c r="H320" s="12">
        <v>439</v>
      </c>
      <c r="I320" s="13">
        <v>68</v>
      </c>
      <c r="J320" s="11">
        <v>9486</v>
      </c>
      <c r="K320" s="12">
        <v>15007</v>
      </c>
      <c r="L320" s="13">
        <v>28</v>
      </c>
    </row>
    <row r="321" spans="1:12" x14ac:dyDescent="0.3">
      <c r="A321" s="11">
        <v>93057</v>
      </c>
      <c r="B321" s="12">
        <v>152447</v>
      </c>
      <c r="C321" s="13">
        <v>22338</v>
      </c>
      <c r="D321" s="11">
        <v>124261</v>
      </c>
      <c r="E321" s="12">
        <v>154981</v>
      </c>
      <c r="F321" s="13">
        <v>24</v>
      </c>
      <c r="G321" s="11">
        <v>148</v>
      </c>
      <c r="H321" s="12">
        <v>253</v>
      </c>
      <c r="I321" s="13">
        <v>40</v>
      </c>
      <c r="J321" s="11">
        <v>1381</v>
      </c>
      <c r="K321" s="12">
        <v>2220</v>
      </c>
      <c r="L321" s="13">
        <v>24</v>
      </c>
    </row>
    <row r="322" spans="1:12" x14ac:dyDescent="0.3">
      <c r="A322" s="11">
        <v>93011</v>
      </c>
      <c r="B322" s="12">
        <v>152462</v>
      </c>
      <c r="C322" s="13">
        <v>22144</v>
      </c>
      <c r="D322" s="11">
        <v>39341</v>
      </c>
      <c r="E322" s="12">
        <v>59444</v>
      </c>
      <c r="F322" s="13">
        <v>20</v>
      </c>
      <c r="G322" s="11">
        <v>76</v>
      </c>
      <c r="H322" s="12">
        <v>132</v>
      </c>
      <c r="I322" s="13">
        <v>36</v>
      </c>
      <c r="J322" s="11">
        <v>734</v>
      </c>
      <c r="K322" s="12">
        <v>1204</v>
      </c>
      <c r="L322" s="13">
        <v>20</v>
      </c>
    </row>
    <row r="323" spans="1:12" x14ac:dyDescent="0.3">
      <c r="A323" s="8">
        <v>93011</v>
      </c>
      <c r="B323" s="9">
        <v>152450</v>
      </c>
      <c r="C323" s="10">
        <v>22432</v>
      </c>
      <c r="D323" s="8">
        <v>79611</v>
      </c>
      <c r="E323" s="9">
        <v>109265</v>
      </c>
      <c r="F323" s="10">
        <v>22</v>
      </c>
      <c r="G323" s="8">
        <v>51</v>
      </c>
      <c r="H323" s="9">
        <v>90</v>
      </c>
      <c r="I323" s="10">
        <v>26</v>
      </c>
      <c r="J323" s="8">
        <v>475</v>
      </c>
      <c r="K323" s="9">
        <v>773</v>
      </c>
      <c r="L323" s="10">
        <v>22</v>
      </c>
    </row>
    <row r="324" spans="1:12" x14ac:dyDescent="0.3">
      <c r="A324" s="8">
        <v>92999</v>
      </c>
      <c r="B324" s="9">
        <v>152359</v>
      </c>
      <c r="C324" s="10">
        <v>22294</v>
      </c>
      <c r="D324" s="8">
        <v>155970</v>
      </c>
      <c r="E324" s="9">
        <v>178183</v>
      </c>
      <c r="F324" s="10">
        <v>26</v>
      </c>
      <c r="G324" s="8">
        <v>749</v>
      </c>
      <c r="H324" s="9">
        <v>1269</v>
      </c>
      <c r="I324" s="10">
        <v>76</v>
      </c>
      <c r="J324" s="8">
        <v>3297</v>
      </c>
      <c r="K324" s="9">
        <v>5275</v>
      </c>
      <c r="L324" s="10">
        <v>26</v>
      </c>
    </row>
    <row r="325" spans="1:12" x14ac:dyDescent="0.3">
      <c r="A325" s="11">
        <v>92751</v>
      </c>
      <c r="B325" s="12">
        <v>151988</v>
      </c>
      <c r="C325" s="13">
        <v>22082</v>
      </c>
      <c r="D325" s="11">
        <v>88164</v>
      </c>
      <c r="E325" s="12">
        <v>117134</v>
      </c>
      <c r="F325" s="13">
        <v>22</v>
      </c>
      <c r="G325" s="11">
        <v>423</v>
      </c>
      <c r="H325" s="12">
        <v>719</v>
      </c>
      <c r="I325" s="13">
        <v>64</v>
      </c>
      <c r="J325" s="11">
        <v>1149</v>
      </c>
      <c r="K325" s="12">
        <v>1885</v>
      </c>
      <c r="L325" s="13">
        <v>22</v>
      </c>
    </row>
    <row r="326" spans="1:12" x14ac:dyDescent="0.3">
      <c r="A326" s="11">
        <v>92250</v>
      </c>
      <c r="B326" s="12">
        <v>151298</v>
      </c>
      <c r="C326" s="13">
        <v>21493</v>
      </c>
      <c r="D326" s="11">
        <v>180766</v>
      </c>
      <c r="E326" s="12">
        <v>184106</v>
      </c>
      <c r="F326" s="13">
        <v>29</v>
      </c>
      <c r="G326" s="11">
        <v>210</v>
      </c>
      <c r="H326" s="12">
        <v>354</v>
      </c>
      <c r="I326" s="13">
        <v>81</v>
      </c>
      <c r="J326" s="11">
        <v>8896</v>
      </c>
      <c r="K326" s="12">
        <v>13984</v>
      </c>
      <c r="L326" s="13">
        <v>29</v>
      </c>
    </row>
    <row r="327" spans="1:12" x14ac:dyDescent="0.3">
      <c r="A327" s="11">
        <v>91876</v>
      </c>
      <c r="B327" s="12">
        <v>150638</v>
      </c>
      <c r="C327" s="13">
        <v>21325</v>
      </c>
      <c r="D327" s="11">
        <v>114299</v>
      </c>
      <c r="E327" s="12">
        <v>144580</v>
      </c>
      <c r="F327" s="13">
        <v>23</v>
      </c>
      <c r="G327" s="11">
        <v>388</v>
      </c>
      <c r="H327" s="12">
        <v>668</v>
      </c>
      <c r="I327" s="13">
        <v>123</v>
      </c>
      <c r="J327" s="11">
        <v>1175</v>
      </c>
      <c r="K327" s="12">
        <v>1916</v>
      </c>
      <c r="L327" s="13">
        <v>23</v>
      </c>
    </row>
    <row r="328" spans="1:12" x14ac:dyDescent="0.3">
      <c r="A328" s="11">
        <v>91861</v>
      </c>
      <c r="B328" s="12">
        <v>150611</v>
      </c>
      <c r="C328" s="13">
        <v>21311</v>
      </c>
      <c r="D328" s="11">
        <v>17286</v>
      </c>
      <c r="E328" s="12">
        <v>26621</v>
      </c>
      <c r="F328" s="13">
        <v>17</v>
      </c>
      <c r="G328" s="11">
        <v>439</v>
      </c>
      <c r="H328" s="12">
        <v>743</v>
      </c>
      <c r="I328" s="13">
        <v>81</v>
      </c>
      <c r="J328" s="11">
        <v>74</v>
      </c>
      <c r="K328" s="12">
        <v>121</v>
      </c>
      <c r="L328" s="13">
        <v>17</v>
      </c>
    </row>
    <row r="329" spans="1:12" x14ac:dyDescent="0.3">
      <c r="A329" s="11">
        <v>91680</v>
      </c>
      <c r="B329" s="12">
        <v>150459</v>
      </c>
      <c r="C329" s="13">
        <v>21017</v>
      </c>
      <c r="D329" s="11">
        <v>155617</v>
      </c>
      <c r="E329" s="12">
        <v>176724</v>
      </c>
      <c r="F329" s="13">
        <v>25</v>
      </c>
      <c r="G329" s="11">
        <v>413</v>
      </c>
      <c r="H329" s="12">
        <v>692</v>
      </c>
      <c r="I329" s="13">
        <v>89</v>
      </c>
      <c r="J329" s="11">
        <v>2267</v>
      </c>
      <c r="K329" s="12">
        <v>3695</v>
      </c>
      <c r="L329" s="13">
        <v>25</v>
      </c>
    </row>
    <row r="330" spans="1:12" x14ac:dyDescent="0.3">
      <c r="A330" s="11">
        <v>91180</v>
      </c>
      <c r="B330" s="12">
        <v>149727</v>
      </c>
      <c r="C330" s="13">
        <v>20596</v>
      </c>
      <c r="D330" s="11">
        <v>126631</v>
      </c>
      <c r="E330" s="12">
        <v>157551</v>
      </c>
      <c r="F330" s="13">
        <v>24</v>
      </c>
      <c r="G330" s="11">
        <v>420</v>
      </c>
      <c r="H330" s="12">
        <v>701</v>
      </c>
      <c r="I330" s="13">
        <v>68</v>
      </c>
      <c r="J330" s="11">
        <v>2751</v>
      </c>
      <c r="K330" s="12">
        <v>4391</v>
      </c>
      <c r="L330" s="13">
        <v>24</v>
      </c>
    </row>
    <row r="331" spans="1:12" x14ac:dyDescent="0.3">
      <c r="A331" s="8">
        <v>91115</v>
      </c>
      <c r="B331" s="9">
        <v>149443</v>
      </c>
      <c r="C331" s="10">
        <v>20610</v>
      </c>
      <c r="D331" s="8">
        <v>75746</v>
      </c>
      <c r="E331" s="9">
        <v>105567</v>
      </c>
      <c r="F331" s="10">
        <v>22</v>
      </c>
      <c r="G331" s="8">
        <v>687</v>
      </c>
      <c r="H331" s="9">
        <v>1155</v>
      </c>
      <c r="I331" s="10">
        <v>108</v>
      </c>
      <c r="J331" s="8">
        <v>1233</v>
      </c>
      <c r="K331" s="9">
        <v>2011</v>
      </c>
      <c r="L331" s="10">
        <v>22</v>
      </c>
    </row>
    <row r="332" spans="1:12" x14ac:dyDescent="0.3">
      <c r="A332" s="11">
        <v>91114</v>
      </c>
      <c r="B332" s="12">
        <v>149445</v>
      </c>
      <c r="C332" s="13">
        <v>20616</v>
      </c>
      <c r="D332" s="11">
        <v>165820</v>
      </c>
      <c r="E332" s="12">
        <v>182133</v>
      </c>
      <c r="F332" s="13">
        <v>26</v>
      </c>
      <c r="G332" s="11">
        <v>43</v>
      </c>
      <c r="H332" s="12">
        <v>78</v>
      </c>
      <c r="I332" s="13">
        <v>28</v>
      </c>
      <c r="J332" s="11">
        <v>3080</v>
      </c>
      <c r="K332" s="12">
        <v>4928</v>
      </c>
      <c r="L332" s="13">
        <v>26</v>
      </c>
    </row>
    <row r="333" spans="1:12" x14ac:dyDescent="0.3">
      <c r="A333" s="11">
        <v>90482</v>
      </c>
      <c r="B333" s="12">
        <v>148493</v>
      </c>
      <c r="C333" s="13">
        <v>20056</v>
      </c>
      <c r="D333" s="11">
        <v>122015</v>
      </c>
      <c r="E333" s="12">
        <v>153360</v>
      </c>
      <c r="F333" s="13">
        <v>24</v>
      </c>
      <c r="G333" s="11">
        <v>430</v>
      </c>
      <c r="H333" s="12">
        <v>716</v>
      </c>
      <c r="I333" s="13">
        <v>88</v>
      </c>
      <c r="J333" s="11">
        <v>1204</v>
      </c>
      <c r="K333" s="12">
        <v>1940</v>
      </c>
      <c r="L333" s="13">
        <v>24</v>
      </c>
    </row>
    <row r="334" spans="1:12" x14ac:dyDescent="0.3">
      <c r="A334" s="11">
        <v>90451</v>
      </c>
      <c r="B334" s="12">
        <v>148601</v>
      </c>
      <c r="C334" s="13">
        <v>20199</v>
      </c>
      <c r="D334" s="11">
        <v>177059</v>
      </c>
      <c r="E334" s="12">
        <v>184126</v>
      </c>
      <c r="F334" s="13">
        <v>27</v>
      </c>
      <c r="G334" s="11">
        <v>350</v>
      </c>
      <c r="H334" s="12">
        <v>592</v>
      </c>
      <c r="I334" s="13">
        <v>87</v>
      </c>
      <c r="J334" s="11">
        <v>3809</v>
      </c>
      <c r="K334" s="12">
        <v>6052</v>
      </c>
      <c r="L334" s="13">
        <v>27</v>
      </c>
    </row>
    <row r="335" spans="1:12" x14ac:dyDescent="0.3">
      <c r="A335" s="11">
        <v>90395</v>
      </c>
      <c r="B335" s="12">
        <v>148350</v>
      </c>
      <c r="C335" s="13">
        <v>19970</v>
      </c>
      <c r="D335" s="11">
        <v>166240</v>
      </c>
      <c r="E335" s="12">
        <v>182198</v>
      </c>
      <c r="F335" s="13">
        <v>26</v>
      </c>
      <c r="G335" s="11">
        <v>246</v>
      </c>
      <c r="H335" s="12">
        <v>411</v>
      </c>
      <c r="I335" s="13">
        <v>78</v>
      </c>
      <c r="J335" s="11">
        <v>2151</v>
      </c>
      <c r="K335" s="12">
        <v>3498</v>
      </c>
      <c r="L335" s="13">
        <v>26</v>
      </c>
    </row>
    <row r="336" spans="1:12" x14ac:dyDescent="0.3">
      <c r="A336" s="11">
        <v>90220</v>
      </c>
      <c r="B336" s="12">
        <v>148079</v>
      </c>
      <c r="C336" s="13">
        <v>19821</v>
      </c>
      <c r="D336" s="11">
        <v>34953</v>
      </c>
      <c r="E336" s="12">
        <v>52105</v>
      </c>
      <c r="F336" s="13">
        <v>19</v>
      </c>
      <c r="G336" s="11">
        <v>124</v>
      </c>
      <c r="H336" s="12">
        <v>208</v>
      </c>
      <c r="I336" s="13">
        <v>45</v>
      </c>
      <c r="J336" s="11">
        <v>308</v>
      </c>
      <c r="K336" s="12">
        <v>520</v>
      </c>
      <c r="L336" s="13">
        <v>19</v>
      </c>
    </row>
    <row r="337" spans="1:12" x14ac:dyDescent="0.3">
      <c r="A337" s="11">
        <v>90185</v>
      </c>
      <c r="B337" s="12">
        <v>148202</v>
      </c>
      <c r="C337" s="13">
        <v>19708</v>
      </c>
      <c r="D337" s="11">
        <v>52956</v>
      </c>
      <c r="E337" s="12">
        <v>74132</v>
      </c>
      <c r="F337" s="13">
        <v>20</v>
      </c>
      <c r="G337" s="11">
        <v>65</v>
      </c>
      <c r="H337" s="12">
        <v>115</v>
      </c>
      <c r="I337" s="13">
        <v>30</v>
      </c>
      <c r="J337" s="11">
        <v>402</v>
      </c>
      <c r="K337" s="12">
        <v>650</v>
      </c>
      <c r="L337" s="13">
        <v>20</v>
      </c>
    </row>
    <row r="338" spans="1:12" x14ac:dyDescent="0.3">
      <c r="A338" s="11">
        <v>90101</v>
      </c>
      <c r="B338" s="12">
        <v>148073</v>
      </c>
      <c r="C338" s="13">
        <v>19638</v>
      </c>
      <c r="D338" s="11">
        <v>135115</v>
      </c>
      <c r="E338" s="12">
        <v>161892</v>
      </c>
      <c r="F338" s="13">
        <v>24</v>
      </c>
      <c r="G338" s="11">
        <v>200</v>
      </c>
      <c r="H338" s="12">
        <v>339</v>
      </c>
      <c r="I338" s="13">
        <v>48</v>
      </c>
      <c r="J338" s="11">
        <v>3056</v>
      </c>
      <c r="K338" s="12">
        <v>4911</v>
      </c>
      <c r="L338" s="13">
        <v>24</v>
      </c>
    </row>
    <row r="339" spans="1:12" x14ac:dyDescent="0.3">
      <c r="A339" s="8">
        <v>89840</v>
      </c>
      <c r="B339" s="9">
        <v>147508</v>
      </c>
      <c r="C339" s="10">
        <v>19503</v>
      </c>
      <c r="D339" s="8">
        <v>116459</v>
      </c>
      <c r="E339" s="9">
        <v>146138</v>
      </c>
      <c r="F339" s="10">
        <v>23</v>
      </c>
      <c r="G339" s="8">
        <v>55</v>
      </c>
      <c r="H339" s="9">
        <v>98</v>
      </c>
      <c r="I339" s="10">
        <v>29</v>
      </c>
      <c r="J339" s="8">
        <v>820</v>
      </c>
      <c r="K339" s="9">
        <v>1337</v>
      </c>
      <c r="L339" s="10">
        <v>23</v>
      </c>
    </row>
    <row r="340" spans="1:12" x14ac:dyDescent="0.3">
      <c r="A340" s="11">
        <v>89819</v>
      </c>
      <c r="B340" s="12">
        <v>147641</v>
      </c>
      <c r="C340" s="13">
        <v>19372</v>
      </c>
      <c r="D340" s="11">
        <v>49366</v>
      </c>
      <c r="E340" s="12">
        <v>70323</v>
      </c>
      <c r="F340" s="13">
        <v>20</v>
      </c>
      <c r="G340" s="11">
        <v>43</v>
      </c>
      <c r="H340" s="12">
        <v>76</v>
      </c>
      <c r="I340" s="13">
        <v>20</v>
      </c>
      <c r="J340" s="11">
        <v>491</v>
      </c>
      <c r="K340" s="12">
        <v>792</v>
      </c>
      <c r="L340" s="13">
        <v>20</v>
      </c>
    </row>
    <row r="341" spans="1:12" x14ac:dyDescent="0.3">
      <c r="A341" s="11">
        <v>89790</v>
      </c>
      <c r="B341" s="12">
        <v>147426</v>
      </c>
      <c r="C341" s="13">
        <v>19459</v>
      </c>
      <c r="D341" s="11">
        <v>98774</v>
      </c>
      <c r="E341" s="12">
        <v>131495</v>
      </c>
      <c r="F341" s="13">
        <v>23</v>
      </c>
      <c r="G341" s="11">
        <v>244</v>
      </c>
      <c r="H341" s="12">
        <v>407</v>
      </c>
      <c r="I341" s="13">
        <v>59</v>
      </c>
      <c r="J341" s="11">
        <v>1078</v>
      </c>
      <c r="K341" s="12">
        <v>1731</v>
      </c>
      <c r="L341" s="13">
        <v>23</v>
      </c>
    </row>
    <row r="342" spans="1:12" x14ac:dyDescent="0.3">
      <c r="A342" s="11">
        <v>89784</v>
      </c>
      <c r="B342" s="12">
        <v>147416</v>
      </c>
      <c r="C342" s="13">
        <v>19453</v>
      </c>
      <c r="D342" s="11">
        <v>99175</v>
      </c>
      <c r="E342" s="12">
        <v>131860</v>
      </c>
      <c r="F342" s="13">
        <v>23</v>
      </c>
      <c r="G342" s="11">
        <v>253</v>
      </c>
      <c r="H342" s="12">
        <v>425</v>
      </c>
      <c r="I342" s="13">
        <v>65</v>
      </c>
      <c r="J342" s="11">
        <v>377</v>
      </c>
      <c r="K342" s="12">
        <v>615</v>
      </c>
      <c r="L342" s="13">
        <v>23</v>
      </c>
    </row>
    <row r="343" spans="1:12" x14ac:dyDescent="0.3">
      <c r="A343" s="11">
        <v>89724</v>
      </c>
      <c r="B343" s="12">
        <v>147326</v>
      </c>
      <c r="C343" s="13">
        <v>19404</v>
      </c>
      <c r="D343" s="11">
        <v>45312</v>
      </c>
      <c r="E343" s="12">
        <v>65984</v>
      </c>
      <c r="F343" s="13">
        <v>20</v>
      </c>
      <c r="G343" s="11">
        <v>435</v>
      </c>
      <c r="H343" s="12">
        <v>735</v>
      </c>
      <c r="I343" s="13">
        <v>88</v>
      </c>
      <c r="J343" s="11">
        <v>1162</v>
      </c>
      <c r="K343" s="12">
        <v>1855</v>
      </c>
      <c r="L343" s="13">
        <v>20</v>
      </c>
    </row>
    <row r="344" spans="1:12" x14ac:dyDescent="0.3">
      <c r="A344" s="11">
        <v>89684</v>
      </c>
      <c r="B344" s="12">
        <v>147269</v>
      </c>
      <c r="C344" s="13">
        <v>19372</v>
      </c>
      <c r="D344" s="11">
        <v>21119</v>
      </c>
      <c r="E344" s="12">
        <v>32587</v>
      </c>
      <c r="F344" s="13">
        <v>18</v>
      </c>
      <c r="G344" s="11">
        <v>329</v>
      </c>
      <c r="H344" s="12">
        <v>559</v>
      </c>
      <c r="I344" s="13">
        <v>72</v>
      </c>
      <c r="J344" s="11">
        <v>375</v>
      </c>
      <c r="K344" s="12">
        <v>608</v>
      </c>
      <c r="L344" s="13">
        <v>18</v>
      </c>
    </row>
    <row r="345" spans="1:12" x14ac:dyDescent="0.3">
      <c r="A345" s="8">
        <v>89629</v>
      </c>
      <c r="B345" s="9">
        <v>147359</v>
      </c>
      <c r="C345" s="10">
        <v>19218</v>
      </c>
      <c r="D345" s="8">
        <v>105151</v>
      </c>
      <c r="E345" s="9">
        <v>133481</v>
      </c>
      <c r="F345" s="10">
        <v>22</v>
      </c>
      <c r="G345" s="8">
        <v>662</v>
      </c>
      <c r="H345" s="9">
        <v>1115</v>
      </c>
      <c r="I345" s="10">
        <v>104</v>
      </c>
      <c r="J345" s="8">
        <v>3554</v>
      </c>
      <c r="K345" s="9">
        <v>5606</v>
      </c>
      <c r="L345" s="10">
        <v>22</v>
      </c>
    </row>
    <row r="346" spans="1:12" x14ac:dyDescent="0.3">
      <c r="A346" s="8">
        <v>89626</v>
      </c>
      <c r="B346" s="9">
        <v>147377</v>
      </c>
      <c r="C346" s="10">
        <v>19516</v>
      </c>
      <c r="D346" s="8">
        <v>81538</v>
      </c>
      <c r="E346" s="9">
        <v>111070</v>
      </c>
      <c r="F346" s="10">
        <v>22</v>
      </c>
      <c r="G346" s="8">
        <v>170</v>
      </c>
      <c r="H346" s="9">
        <v>295</v>
      </c>
      <c r="I346" s="10">
        <v>34</v>
      </c>
      <c r="J346" s="8">
        <v>401</v>
      </c>
      <c r="K346" s="9">
        <v>658</v>
      </c>
      <c r="L346" s="10">
        <v>22</v>
      </c>
    </row>
    <row r="347" spans="1:12" x14ac:dyDescent="0.3">
      <c r="A347" s="11">
        <v>89533</v>
      </c>
      <c r="B347" s="12">
        <v>147220</v>
      </c>
      <c r="C347" s="13">
        <v>19128</v>
      </c>
      <c r="D347" s="11">
        <v>94086</v>
      </c>
      <c r="E347" s="12">
        <v>122307</v>
      </c>
      <c r="F347" s="13">
        <v>22</v>
      </c>
      <c r="G347" s="11">
        <v>642</v>
      </c>
      <c r="H347" s="12">
        <v>1071</v>
      </c>
      <c r="I347" s="13">
        <v>132</v>
      </c>
      <c r="J347" s="11">
        <v>1268</v>
      </c>
      <c r="K347" s="12">
        <v>2024</v>
      </c>
      <c r="L347" s="13">
        <v>22</v>
      </c>
    </row>
    <row r="348" spans="1:12" x14ac:dyDescent="0.3">
      <c r="A348" s="11">
        <v>89471</v>
      </c>
      <c r="B348" s="12">
        <v>146961</v>
      </c>
      <c r="C348" s="13">
        <v>19190</v>
      </c>
      <c r="D348" s="11">
        <v>126319</v>
      </c>
      <c r="E348" s="12">
        <v>156373</v>
      </c>
      <c r="F348" s="13">
        <v>24</v>
      </c>
      <c r="G348" s="11">
        <v>106</v>
      </c>
      <c r="H348" s="12">
        <v>184</v>
      </c>
      <c r="I348" s="13">
        <v>48</v>
      </c>
      <c r="J348" s="11">
        <v>1024</v>
      </c>
      <c r="K348" s="12">
        <v>1657</v>
      </c>
      <c r="L348" s="13">
        <v>24</v>
      </c>
    </row>
    <row r="349" spans="1:12" x14ac:dyDescent="0.3">
      <c r="A349" s="11">
        <v>89291</v>
      </c>
      <c r="B349" s="12">
        <v>146700</v>
      </c>
      <c r="C349" s="13">
        <v>19040</v>
      </c>
      <c r="D349" s="11">
        <v>75471</v>
      </c>
      <c r="E349" s="12">
        <v>105333</v>
      </c>
      <c r="F349" s="13">
        <v>22</v>
      </c>
      <c r="G349" s="11">
        <v>755</v>
      </c>
      <c r="H349" s="12">
        <v>1270</v>
      </c>
      <c r="I349" s="13">
        <v>162</v>
      </c>
      <c r="J349" s="11">
        <v>1446</v>
      </c>
      <c r="K349" s="12">
        <v>2352</v>
      </c>
      <c r="L349" s="13">
        <v>22</v>
      </c>
    </row>
    <row r="350" spans="1:12" x14ac:dyDescent="0.3">
      <c r="A350" s="8">
        <v>89267</v>
      </c>
      <c r="B350" s="9">
        <v>146659</v>
      </c>
      <c r="C350" s="10">
        <v>19016</v>
      </c>
      <c r="D350" s="8">
        <v>42861</v>
      </c>
      <c r="E350" s="9">
        <v>63376</v>
      </c>
      <c r="F350" s="10">
        <v>20</v>
      </c>
      <c r="G350" s="8">
        <v>302</v>
      </c>
      <c r="H350" s="9">
        <v>510</v>
      </c>
      <c r="I350" s="10">
        <v>46</v>
      </c>
      <c r="J350" s="8">
        <v>566</v>
      </c>
      <c r="K350" s="9">
        <v>933</v>
      </c>
      <c r="L350" s="10">
        <v>20</v>
      </c>
    </row>
    <row r="351" spans="1:12" x14ac:dyDescent="0.3">
      <c r="A351" s="11">
        <v>89089</v>
      </c>
      <c r="B351" s="12">
        <v>146404</v>
      </c>
      <c r="C351" s="13">
        <v>18876</v>
      </c>
      <c r="D351" s="11">
        <v>121735</v>
      </c>
      <c r="E351" s="12">
        <v>153144</v>
      </c>
      <c r="F351" s="13">
        <v>24</v>
      </c>
      <c r="G351" s="11">
        <v>160</v>
      </c>
      <c r="H351" s="12">
        <v>272</v>
      </c>
      <c r="I351" s="13">
        <v>58</v>
      </c>
      <c r="J351" s="11">
        <v>96</v>
      </c>
      <c r="K351" s="12">
        <v>157</v>
      </c>
      <c r="L351" s="13">
        <v>24</v>
      </c>
    </row>
    <row r="352" spans="1:12" x14ac:dyDescent="0.3">
      <c r="A352" s="11">
        <v>89063</v>
      </c>
      <c r="B352" s="12">
        <v>146512</v>
      </c>
      <c r="C352" s="13">
        <v>18728</v>
      </c>
      <c r="D352" s="11">
        <v>20466</v>
      </c>
      <c r="E352" s="12">
        <v>31787</v>
      </c>
      <c r="F352" s="13">
        <v>18</v>
      </c>
      <c r="G352" s="11">
        <v>779</v>
      </c>
      <c r="H352" s="12">
        <v>1310</v>
      </c>
      <c r="I352" s="13">
        <v>90</v>
      </c>
      <c r="J352" s="11">
        <v>207</v>
      </c>
      <c r="K352" s="12">
        <v>345</v>
      </c>
      <c r="L352" s="13">
        <v>18</v>
      </c>
    </row>
    <row r="353" spans="1:12" x14ac:dyDescent="0.3">
      <c r="A353" s="8">
        <v>88992</v>
      </c>
      <c r="B353" s="9">
        <v>146257</v>
      </c>
      <c r="C353" s="10">
        <v>18791</v>
      </c>
      <c r="D353" s="8">
        <v>107601</v>
      </c>
      <c r="E353" s="9">
        <v>139113</v>
      </c>
      <c r="F353" s="10">
        <v>23</v>
      </c>
      <c r="G353" s="8">
        <v>342</v>
      </c>
      <c r="H353" s="9">
        <v>574</v>
      </c>
      <c r="I353" s="10">
        <v>69</v>
      </c>
      <c r="J353" s="8">
        <v>1999</v>
      </c>
      <c r="K353" s="9">
        <v>3236</v>
      </c>
      <c r="L353" s="10">
        <v>23</v>
      </c>
    </row>
    <row r="354" spans="1:12" x14ac:dyDescent="0.3">
      <c r="A354" s="11">
        <v>88961</v>
      </c>
      <c r="B354" s="12">
        <v>146363</v>
      </c>
      <c r="C354" s="13">
        <v>18637</v>
      </c>
      <c r="D354" s="11">
        <v>147898</v>
      </c>
      <c r="E354" s="12">
        <v>172915</v>
      </c>
      <c r="F354" s="13">
        <v>25</v>
      </c>
      <c r="G354" s="11">
        <v>149</v>
      </c>
      <c r="H354" s="12">
        <v>257</v>
      </c>
      <c r="I354" s="13">
        <v>55</v>
      </c>
      <c r="J354" s="11">
        <v>4043</v>
      </c>
      <c r="K354" s="12">
        <v>6465</v>
      </c>
      <c r="L354" s="13">
        <v>25</v>
      </c>
    </row>
    <row r="355" spans="1:12" x14ac:dyDescent="0.3">
      <c r="A355" s="11">
        <v>88502</v>
      </c>
      <c r="B355" s="12">
        <v>145499</v>
      </c>
      <c r="C355" s="13">
        <v>18358</v>
      </c>
      <c r="D355" s="11">
        <v>120287</v>
      </c>
      <c r="E355" s="12">
        <v>152070</v>
      </c>
      <c r="F355" s="13">
        <v>24</v>
      </c>
      <c r="G355" s="11">
        <v>346</v>
      </c>
      <c r="H355" s="12">
        <v>587</v>
      </c>
      <c r="I355" s="13">
        <v>106</v>
      </c>
      <c r="J355" s="11">
        <v>1987</v>
      </c>
      <c r="K355" s="12">
        <v>3227</v>
      </c>
      <c r="L355" s="13">
        <v>24</v>
      </c>
    </row>
    <row r="356" spans="1:12" x14ac:dyDescent="0.3">
      <c r="A356" s="11">
        <v>88263</v>
      </c>
      <c r="B356" s="12">
        <v>145136</v>
      </c>
      <c r="C356" s="13">
        <v>18148</v>
      </c>
      <c r="D356" s="11">
        <v>24428</v>
      </c>
      <c r="E356" s="12">
        <v>36653</v>
      </c>
      <c r="F356" s="13">
        <v>18</v>
      </c>
      <c r="G356" s="11">
        <v>108</v>
      </c>
      <c r="H356" s="12">
        <v>184</v>
      </c>
      <c r="I356" s="13">
        <v>48</v>
      </c>
      <c r="J356" s="11">
        <v>173</v>
      </c>
      <c r="K356" s="12">
        <v>289</v>
      </c>
      <c r="L356" s="13">
        <v>18</v>
      </c>
    </row>
    <row r="357" spans="1:12" x14ac:dyDescent="0.3">
      <c r="A357" s="8">
        <v>88164</v>
      </c>
      <c r="B357" s="9">
        <v>144991</v>
      </c>
      <c r="C357" s="10">
        <v>18060</v>
      </c>
      <c r="D357" s="8">
        <v>24461</v>
      </c>
      <c r="E357" s="9">
        <v>36698</v>
      </c>
      <c r="F357" s="10">
        <v>18</v>
      </c>
      <c r="G357" s="8">
        <v>422</v>
      </c>
      <c r="H357" s="9">
        <v>710</v>
      </c>
      <c r="I357" s="10">
        <v>92</v>
      </c>
      <c r="J357" s="8">
        <v>413</v>
      </c>
      <c r="K357" s="9">
        <v>673</v>
      </c>
      <c r="L357" s="10">
        <v>18</v>
      </c>
    </row>
    <row r="358" spans="1:12" x14ac:dyDescent="0.3">
      <c r="A358" s="11">
        <v>88128</v>
      </c>
      <c r="B358" s="12">
        <v>144947</v>
      </c>
      <c r="C358" s="13">
        <v>18030</v>
      </c>
      <c r="D358" s="11">
        <v>79009</v>
      </c>
      <c r="E358" s="12">
        <v>108711</v>
      </c>
      <c r="F358" s="13">
        <v>22</v>
      </c>
      <c r="G358" s="11">
        <v>78</v>
      </c>
      <c r="H358" s="12">
        <v>139</v>
      </c>
      <c r="I358" s="13">
        <v>32</v>
      </c>
      <c r="J358" s="11">
        <v>993</v>
      </c>
      <c r="K358" s="12">
        <v>1642</v>
      </c>
      <c r="L358" s="13">
        <v>22</v>
      </c>
    </row>
    <row r="359" spans="1:12" x14ac:dyDescent="0.3">
      <c r="A359" s="11">
        <v>87898</v>
      </c>
      <c r="B359" s="12">
        <v>144781</v>
      </c>
      <c r="C359" s="13">
        <v>17987</v>
      </c>
      <c r="D359" s="11">
        <v>102058</v>
      </c>
      <c r="E359" s="12">
        <v>134346</v>
      </c>
      <c r="F359" s="13">
        <v>23</v>
      </c>
      <c r="G359" s="11">
        <v>160</v>
      </c>
      <c r="H359" s="12">
        <v>268</v>
      </c>
      <c r="I359" s="13">
        <v>23</v>
      </c>
      <c r="J359" s="11">
        <v>2302</v>
      </c>
      <c r="K359" s="12">
        <v>3707</v>
      </c>
      <c r="L359" s="13">
        <v>23</v>
      </c>
    </row>
    <row r="360" spans="1:12" x14ac:dyDescent="0.3">
      <c r="A360" s="8">
        <v>87842</v>
      </c>
      <c r="B360" s="9">
        <v>144515</v>
      </c>
      <c r="C360" s="10">
        <v>17768</v>
      </c>
      <c r="D360" s="8">
        <v>77207</v>
      </c>
      <c r="E360" s="9">
        <v>106934</v>
      </c>
      <c r="F360" s="10">
        <v>22</v>
      </c>
      <c r="G360" s="8">
        <v>83</v>
      </c>
      <c r="H360" s="9">
        <v>147</v>
      </c>
      <c r="I360" s="10">
        <v>42</v>
      </c>
      <c r="J360" s="8">
        <v>438</v>
      </c>
      <c r="K360" s="9">
        <v>719</v>
      </c>
      <c r="L360" s="10">
        <v>22</v>
      </c>
    </row>
    <row r="361" spans="1:12" x14ac:dyDescent="0.3">
      <c r="A361" s="11">
        <v>87777</v>
      </c>
      <c r="B361" s="12">
        <v>144624</v>
      </c>
      <c r="C361" s="13">
        <v>17645</v>
      </c>
      <c r="D361" s="11">
        <v>159171</v>
      </c>
      <c r="E361" s="12">
        <v>178133</v>
      </c>
      <c r="F361" s="13">
        <v>25</v>
      </c>
      <c r="G361" s="11">
        <v>580</v>
      </c>
      <c r="H361" s="12">
        <v>983</v>
      </c>
      <c r="I361" s="13">
        <v>105</v>
      </c>
      <c r="J361" s="11">
        <v>3623</v>
      </c>
      <c r="K361" s="12">
        <v>5708</v>
      </c>
      <c r="L361" s="13">
        <v>25</v>
      </c>
    </row>
    <row r="362" spans="1:12" x14ac:dyDescent="0.3">
      <c r="A362" s="11">
        <v>87449</v>
      </c>
      <c r="B362" s="12">
        <v>143923</v>
      </c>
      <c r="C362" s="13">
        <v>17416</v>
      </c>
      <c r="D362" s="11">
        <v>135772</v>
      </c>
      <c r="E362" s="12">
        <v>162277</v>
      </c>
      <c r="F362" s="13">
        <v>24</v>
      </c>
      <c r="G362" s="11">
        <v>112</v>
      </c>
      <c r="H362" s="12">
        <v>188</v>
      </c>
      <c r="I362" s="13">
        <v>26</v>
      </c>
      <c r="J362" s="11">
        <v>4216</v>
      </c>
      <c r="K362" s="12">
        <v>6729</v>
      </c>
      <c r="L362" s="13">
        <v>24</v>
      </c>
    </row>
    <row r="363" spans="1:12" x14ac:dyDescent="0.3">
      <c r="A363" s="11">
        <v>87420</v>
      </c>
      <c r="B363" s="12">
        <v>144036</v>
      </c>
      <c r="C363" s="13">
        <v>17543</v>
      </c>
      <c r="D363" s="11">
        <v>29898</v>
      </c>
      <c r="E363" s="12">
        <v>45885</v>
      </c>
      <c r="F363" s="13">
        <v>19</v>
      </c>
      <c r="G363" s="11">
        <v>585</v>
      </c>
      <c r="H363" s="12">
        <v>983</v>
      </c>
      <c r="I363" s="13">
        <v>75</v>
      </c>
      <c r="J363" s="11">
        <v>192</v>
      </c>
      <c r="K363" s="12">
        <v>313</v>
      </c>
      <c r="L363" s="13">
        <v>19</v>
      </c>
    </row>
    <row r="364" spans="1:12" x14ac:dyDescent="0.3">
      <c r="A364" s="8">
        <v>87346</v>
      </c>
      <c r="B364" s="9">
        <v>143959</v>
      </c>
      <c r="C364" s="10">
        <v>17276</v>
      </c>
      <c r="D364" s="8">
        <v>122520</v>
      </c>
      <c r="E364" s="9">
        <v>153685</v>
      </c>
      <c r="F364" s="10">
        <v>24</v>
      </c>
      <c r="G364" s="8">
        <v>697</v>
      </c>
      <c r="H364" s="9">
        <v>1173</v>
      </c>
      <c r="I364" s="10">
        <v>120</v>
      </c>
      <c r="J364" s="8">
        <v>1880</v>
      </c>
      <c r="K364" s="9">
        <v>3000</v>
      </c>
      <c r="L364" s="10">
        <v>24</v>
      </c>
    </row>
    <row r="365" spans="1:12" x14ac:dyDescent="0.3">
      <c r="A365" s="11">
        <v>87178</v>
      </c>
      <c r="B365" s="12">
        <v>143687</v>
      </c>
      <c r="C365" s="13">
        <v>17126</v>
      </c>
      <c r="D365" s="11">
        <v>165288</v>
      </c>
      <c r="E365" s="12">
        <v>182545</v>
      </c>
      <c r="F365" s="13">
        <v>26</v>
      </c>
      <c r="G365" s="11">
        <v>727</v>
      </c>
      <c r="H365" s="12">
        <v>1211</v>
      </c>
      <c r="I365" s="13">
        <v>72</v>
      </c>
      <c r="J365" s="11">
        <v>7671</v>
      </c>
      <c r="K365" s="12">
        <v>12215</v>
      </c>
      <c r="L365" s="13">
        <v>26</v>
      </c>
    </row>
    <row r="366" spans="1:12" x14ac:dyDescent="0.3">
      <c r="A366" s="8">
        <v>87078</v>
      </c>
      <c r="B366" s="9">
        <v>143387</v>
      </c>
      <c r="C366" s="10">
        <v>17128</v>
      </c>
      <c r="D366" s="8">
        <v>422</v>
      </c>
      <c r="E366" s="9">
        <v>721</v>
      </c>
      <c r="F366" s="10">
        <v>10</v>
      </c>
      <c r="G366" s="8">
        <v>12</v>
      </c>
      <c r="H366" s="9">
        <v>21</v>
      </c>
      <c r="I366" s="10">
        <v>10</v>
      </c>
      <c r="J366" s="8">
        <v>41</v>
      </c>
      <c r="K366" s="9">
        <v>68</v>
      </c>
      <c r="L366" s="10">
        <v>10</v>
      </c>
    </row>
    <row r="367" spans="1:12" x14ac:dyDescent="0.3">
      <c r="A367" s="11">
        <v>86969</v>
      </c>
      <c r="B367" s="12">
        <v>143219</v>
      </c>
      <c r="C367" s="13">
        <v>17032</v>
      </c>
      <c r="D367" s="11">
        <v>18286</v>
      </c>
      <c r="E367" s="12">
        <v>29169</v>
      </c>
      <c r="F367" s="13">
        <v>18</v>
      </c>
      <c r="G367" s="11">
        <v>50</v>
      </c>
      <c r="H367" s="12">
        <v>88</v>
      </c>
      <c r="I367" s="13">
        <v>28</v>
      </c>
      <c r="J367" s="11">
        <v>224</v>
      </c>
      <c r="K367" s="12">
        <v>367</v>
      </c>
      <c r="L367" s="13">
        <v>18</v>
      </c>
    </row>
    <row r="368" spans="1:12" x14ac:dyDescent="0.3">
      <c r="A368" s="11">
        <v>86882</v>
      </c>
      <c r="B368" s="12">
        <v>143084</v>
      </c>
      <c r="C368" s="13">
        <v>16960</v>
      </c>
      <c r="D368" s="11">
        <v>23037</v>
      </c>
      <c r="E368" s="12">
        <v>34950</v>
      </c>
      <c r="F368" s="13">
        <v>18</v>
      </c>
      <c r="G368" s="11">
        <v>376</v>
      </c>
      <c r="H368" s="12">
        <v>629</v>
      </c>
      <c r="I368" s="13">
        <v>58</v>
      </c>
      <c r="J368" s="11">
        <v>296</v>
      </c>
      <c r="K368" s="12">
        <v>477</v>
      </c>
      <c r="L368" s="13">
        <v>18</v>
      </c>
    </row>
    <row r="369" spans="1:12" x14ac:dyDescent="0.3">
      <c r="A369" s="11">
        <v>86873</v>
      </c>
      <c r="B369" s="12">
        <v>143066</v>
      </c>
      <c r="C369" s="13">
        <v>16948</v>
      </c>
      <c r="D369" s="11">
        <v>21365</v>
      </c>
      <c r="E369" s="12">
        <v>32880</v>
      </c>
      <c r="F369" s="13">
        <v>18</v>
      </c>
      <c r="G369" s="11">
        <v>90</v>
      </c>
      <c r="H369" s="12">
        <v>156</v>
      </c>
      <c r="I369" s="13">
        <v>30</v>
      </c>
      <c r="J369" s="11">
        <v>226</v>
      </c>
      <c r="K369" s="12">
        <v>376</v>
      </c>
      <c r="L369" s="13">
        <v>18</v>
      </c>
    </row>
    <row r="370" spans="1:12" x14ac:dyDescent="0.3">
      <c r="A370" s="11">
        <v>86812</v>
      </c>
      <c r="B370" s="12">
        <v>143137</v>
      </c>
      <c r="C370" s="13">
        <v>16806</v>
      </c>
      <c r="D370" s="11">
        <v>128273</v>
      </c>
      <c r="E370" s="12">
        <v>157614</v>
      </c>
      <c r="F370" s="13">
        <v>24</v>
      </c>
      <c r="G370" s="11">
        <v>141</v>
      </c>
      <c r="H370" s="12">
        <v>243</v>
      </c>
      <c r="I370" s="13">
        <v>54</v>
      </c>
      <c r="J370" s="11">
        <v>831</v>
      </c>
      <c r="K370" s="12">
        <v>1344</v>
      </c>
      <c r="L370" s="13">
        <v>24</v>
      </c>
    </row>
    <row r="371" spans="1:12" x14ac:dyDescent="0.3">
      <c r="A371" s="8">
        <v>86762</v>
      </c>
      <c r="B371" s="9">
        <v>142893</v>
      </c>
      <c r="C371" s="10">
        <v>16845</v>
      </c>
      <c r="D371" s="8">
        <v>57730</v>
      </c>
      <c r="E371" s="9">
        <v>83700</v>
      </c>
      <c r="F371" s="10">
        <v>21</v>
      </c>
      <c r="G371" s="8">
        <v>48</v>
      </c>
      <c r="H371" s="9">
        <v>86</v>
      </c>
      <c r="I371" s="10">
        <v>29</v>
      </c>
      <c r="J371" s="8">
        <v>869</v>
      </c>
      <c r="K371" s="9">
        <v>1413</v>
      </c>
      <c r="L371" s="10">
        <v>21</v>
      </c>
    </row>
    <row r="372" spans="1:12" x14ac:dyDescent="0.3">
      <c r="A372" s="8">
        <v>86364</v>
      </c>
      <c r="B372" s="9">
        <v>142469</v>
      </c>
      <c r="C372" s="10">
        <v>16422</v>
      </c>
      <c r="D372" s="8">
        <v>30385</v>
      </c>
      <c r="E372" s="9">
        <v>44672</v>
      </c>
      <c r="F372" s="10">
        <v>18</v>
      </c>
      <c r="G372" s="8">
        <v>138</v>
      </c>
      <c r="H372" s="9">
        <v>239</v>
      </c>
      <c r="I372" s="10">
        <v>36</v>
      </c>
      <c r="J372" s="8">
        <v>591</v>
      </c>
      <c r="K372" s="9">
        <v>974</v>
      </c>
      <c r="L372" s="10">
        <v>18</v>
      </c>
    </row>
    <row r="373" spans="1:12" x14ac:dyDescent="0.3">
      <c r="A373" s="11">
        <v>86298</v>
      </c>
      <c r="B373" s="12">
        <v>142319</v>
      </c>
      <c r="C373" s="13">
        <v>16523</v>
      </c>
      <c r="D373" s="11">
        <v>112847</v>
      </c>
      <c r="E373" s="12">
        <v>142822</v>
      </c>
      <c r="F373" s="13">
        <v>23</v>
      </c>
      <c r="G373" s="11">
        <v>435</v>
      </c>
      <c r="H373" s="12">
        <v>732</v>
      </c>
      <c r="I373" s="13">
        <v>85</v>
      </c>
      <c r="J373" s="11">
        <v>2617</v>
      </c>
      <c r="K373" s="12">
        <v>4146</v>
      </c>
      <c r="L373" s="13">
        <v>23</v>
      </c>
    </row>
    <row r="374" spans="1:12" x14ac:dyDescent="0.3">
      <c r="A374" s="11">
        <v>86280</v>
      </c>
      <c r="B374" s="12">
        <v>142133</v>
      </c>
      <c r="C374" s="13">
        <v>16404</v>
      </c>
      <c r="D374" s="11">
        <v>95149</v>
      </c>
      <c r="E374" s="12">
        <v>123188</v>
      </c>
      <c r="F374" s="13">
        <v>22</v>
      </c>
      <c r="G374" s="11">
        <v>86</v>
      </c>
      <c r="H374" s="12">
        <v>151</v>
      </c>
      <c r="I374" s="13">
        <v>44</v>
      </c>
      <c r="J374" s="11">
        <v>775</v>
      </c>
      <c r="K374" s="12">
        <v>1279</v>
      </c>
      <c r="L374" s="13">
        <v>22</v>
      </c>
    </row>
    <row r="375" spans="1:12" x14ac:dyDescent="0.3">
      <c r="A375" s="11">
        <v>86274</v>
      </c>
      <c r="B375" s="12">
        <v>142123</v>
      </c>
      <c r="C375" s="13">
        <v>16398</v>
      </c>
      <c r="D375" s="11">
        <v>117771</v>
      </c>
      <c r="E375" s="12">
        <v>150159</v>
      </c>
      <c r="F375" s="13">
        <v>24</v>
      </c>
      <c r="G375" s="11">
        <v>385</v>
      </c>
      <c r="H375" s="12">
        <v>646</v>
      </c>
      <c r="I375" s="13">
        <v>46</v>
      </c>
      <c r="J375" s="11">
        <v>2996</v>
      </c>
      <c r="K375" s="12">
        <v>4774</v>
      </c>
      <c r="L375" s="13">
        <v>24</v>
      </c>
    </row>
    <row r="376" spans="1:12" x14ac:dyDescent="0.3">
      <c r="A376" s="8">
        <v>86211</v>
      </c>
      <c r="B376" s="9">
        <v>142032</v>
      </c>
      <c r="C376" s="10">
        <v>16341</v>
      </c>
      <c r="D376" s="8">
        <v>30716</v>
      </c>
      <c r="E376" s="9">
        <v>46950</v>
      </c>
      <c r="F376" s="10">
        <v>19</v>
      </c>
      <c r="G376" s="8">
        <v>176</v>
      </c>
      <c r="H376" s="9">
        <v>304</v>
      </c>
      <c r="I376" s="10">
        <v>59</v>
      </c>
      <c r="J376" s="8">
        <v>298</v>
      </c>
      <c r="K376" s="9">
        <v>494</v>
      </c>
      <c r="L376" s="10">
        <v>19</v>
      </c>
    </row>
    <row r="377" spans="1:12" x14ac:dyDescent="0.3">
      <c r="A377" s="11">
        <v>85817</v>
      </c>
      <c r="B377" s="12">
        <v>141425</v>
      </c>
      <c r="C377" s="13">
        <v>15995</v>
      </c>
      <c r="D377" s="11">
        <v>156354</v>
      </c>
      <c r="E377" s="12">
        <v>177265</v>
      </c>
      <c r="F377" s="13">
        <v>25</v>
      </c>
      <c r="G377" s="11">
        <v>430</v>
      </c>
      <c r="H377" s="12">
        <v>718</v>
      </c>
      <c r="I377" s="13">
        <v>59</v>
      </c>
      <c r="J377" s="11">
        <v>3015</v>
      </c>
      <c r="K377" s="12">
        <v>4885</v>
      </c>
      <c r="L377" s="13">
        <v>25</v>
      </c>
    </row>
    <row r="378" spans="1:12" x14ac:dyDescent="0.3">
      <c r="A378" s="11">
        <v>85683</v>
      </c>
      <c r="B378" s="12">
        <v>141415</v>
      </c>
      <c r="C378" s="13">
        <v>15810</v>
      </c>
      <c r="D378" s="11">
        <v>51782</v>
      </c>
      <c r="E378" s="12">
        <v>72862</v>
      </c>
      <c r="F378" s="13">
        <v>20</v>
      </c>
      <c r="G378" s="11">
        <v>183</v>
      </c>
      <c r="H378" s="12">
        <v>317</v>
      </c>
      <c r="I378" s="13">
        <v>66</v>
      </c>
      <c r="J378" s="11">
        <v>288</v>
      </c>
      <c r="K378" s="12">
        <v>472</v>
      </c>
      <c r="L378" s="13">
        <v>20</v>
      </c>
    </row>
    <row r="379" spans="1:12" x14ac:dyDescent="0.3">
      <c r="A379" s="11">
        <v>85503</v>
      </c>
      <c r="B379" s="12">
        <v>140970</v>
      </c>
      <c r="C379" s="13">
        <v>15739</v>
      </c>
      <c r="D379" s="11">
        <v>57688</v>
      </c>
      <c r="E379" s="12">
        <v>83657</v>
      </c>
      <c r="F379" s="13">
        <v>21</v>
      </c>
      <c r="G379" s="11">
        <v>127</v>
      </c>
      <c r="H379" s="12">
        <v>214</v>
      </c>
      <c r="I379" s="13">
        <v>41</v>
      </c>
      <c r="J379" s="11">
        <v>853</v>
      </c>
      <c r="K379" s="12">
        <v>1389</v>
      </c>
      <c r="L379" s="13">
        <v>21</v>
      </c>
    </row>
    <row r="380" spans="1:12" x14ac:dyDescent="0.3">
      <c r="A380" s="11">
        <v>85410</v>
      </c>
      <c r="B380" s="12">
        <v>140824</v>
      </c>
      <c r="C380" s="13">
        <v>15651</v>
      </c>
      <c r="D380" s="11">
        <v>63098</v>
      </c>
      <c r="E380" s="12">
        <v>89310</v>
      </c>
      <c r="F380" s="13">
        <v>21</v>
      </c>
      <c r="G380" s="11">
        <v>807</v>
      </c>
      <c r="H380" s="12">
        <v>1362</v>
      </c>
      <c r="I380" s="13">
        <v>95</v>
      </c>
      <c r="J380" s="11">
        <v>976</v>
      </c>
      <c r="K380" s="12">
        <v>1592</v>
      </c>
      <c r="L380" s="13">
        <v>21</v>
      </c>
    </row>
    <row r="381" spans="1:12" x14ac:dyDescent="0.3">
      <c r="A381" s="11">
        <v>85058</v>
      </c>
      <c r="B381" s="12">
        <v>140288</v>
      </c>
      <c r="C381" s="13">
        <v>15335</v>
      </c>
      <c r="D381" s="11">
        <v>146104</v>
      </c>
      <c r="E381" s="12">
        <v>171916</v>
      </c>
      <c r="F381" s="13">
        <v>25</v>
      </c>
      <c r="G381" s="11">
        <v>244</v>
      </c>
      <c r="H381" s="12">
        <v>416</v>
      </c>
      <c r="I381" s="13">
        <v>55</v>
      </c>
      <c r="J381" s="11">
        <v>5794</v>
      </c>
      <c r="K381" s="12">
        <v>9131</v>
      </c>
      <c r="L381" s="13">
        <v>25</v>
      </c>
    </row>
    <row r="382" spans="1:12" x14ac:dyDescent="0.3">
      <c r="A382" s="8">
        <v>84906</v>
      </c>
      <c r="B382" s="9">
        <v>140062</v>
      </c>
      <c r="C382" s="10">
        <v>15213</v>
      </c>
      <c r="D382" s="8">
        <v>78425</v>
      </c>
      <c r="E382" s="9">
        <v>105207</v>
      </c>
      <c r="F382" s="10">
        <v>21</v>
      </c>
      <c r="G382" s="8">
        <v>56</v>
      </c>
      <c r="H382" s="9">
        <v>101</v>
      </c>
      <c r="I382" s="10">
        <v>31</v>
      </c>
      <c r="J382" s="8">
        <v>1106</v>
      </c>
      <c r="K382" s="9">
        <v>1799</v>
      </c>
      <c r="L382" s="10">
        <v>21</v>
      </c>
    </row>
    <row r="383" spans="1:12" x14ac:dyDescent="0.3">
      <c r="A383" s="11">
        <v>84831</v>
      </c>
      <c r="B383" s="12">
        <v>140064</v>
      </c>
      <c r="C383" s="13">
        <v>15209</v>
      </c>
      <c r="D383" s="11">
        <v>57483</v>
      </c>
      <c r="E383" s="12">
        <v>83418</v>
      </c>
      <c r="F383" s="13">
        <v>21</v>
      </c>
      <c r="G383" s="11">
        <v>384</v>
      </c>
      <c r="H383" s="12">
        <v>650</v>
      </c>
      <c r="I383" s="13">
        <v>75</v>
      </c>
      <c r="J383" s="11">
        <v>888</v>
      </c>
      <c r="K383" s="12">
        <v>1443</v>
      </c>
      <c r="L383" s="13">
        <v>21</v>
      </c>
    </row>
    <row r="384" spans="1:12" x14ac:dyDescent="0.3">
      <c r="A384" s="11">
        <v>84720</v>
      </c>
      <c r="B384" s="12">
        <v>139889</v>
      </c>
      <c r="C384" s="13">
        <v>15099</v>
      </c>
      <c r="D384" s="11">
        <v>143975</v>
      </c>
      <c r="E384" s="12">
        <v>170530</v>
      </c>
      <c r="F384" s="13">
        <v>25</v>
      </c>
      <c r="G384" s="11">
        <v>204</v>
      </c>
      <c r="H384" s="12">
        <v>346</v>
      </c>
      <c r="I384" s="13">
        <v>61</v>
      </c>
      <c r="J384" s="11">
        <v>2601</v>
      </c>
      <c r="K384" s="12">
        <v>4207</v>
      </c>
      <c r="L384" s="13">
        <v>25</v>
      </c>
    </row>
    <row r="385" spans="1:12" x14ac:dyDescent="0.3">
      <c r="A385" s="8">
        <v>84685</v>
      </c>
      <c r="B385" s="9">
        <v>139831</v>
      </c>
      <c r="C385" s="10">
        <v>15066</v>
      </c>
      <c r="D385" s="8">
        <v>128117</v>
      </c>
      <c r="E385" s="9">
        <v>157511</v>
      </c>
      <c r="F385" s="10">
        <v>24</v>
      </c>
      <c r="G385" s="8">
        <v>128</v>
      </c>
      <c r="H385" s="9">
        <v>219</v>
      </c>
      <c r="I385" s="10">
        <v>50</v>
      </c>
      <c r="J385" s="8">
        <v>1691</v>
      </c>
      <c r="K385" s="9">
        <v>2702</v>
      </c>
      <c r="L385" s="10">
        <v>24</v>
      </c>
    </row>
    <row r="386" spans="1:12" x14ac:dyDescent="0.3">
      <c r="A386" s="11">
        <v>84657</v>
      </c>
      <c r="B386" s="12">
        <v>139681</v>
      </c>
      <c r="C386" s="13">
        <v>14987</v>
      </c>
      <c r="D386" s="11">
        <v>61543</v>
      </c>
      <c r="E386" s="12">
        <v>87712</v>
      </c>
      <c r="F386" s="13">
        <v>21</v>
      </c>
      <c r="G386" s="11">
        <v>76</v>
      </c>
      <c r="H386" s="12">
        <v>135</v>
      </c>
      <c r="I386" s="13">
        <v>41</v>
      </c>
      <c r="J386" s="11">
        <v>1095</v>
      </c>
      <c r="K386" s="12">
        <v>1781</v>
      </c>
      <c r="L386" s="13">
        <v>21</v>
      </c>
    </row>
    <row r="387" spans="1:12" x14ac:dyDescent="0.3">
      <c r="A387" s="11">
        <v>84516</v>
      </c>
      <c r="B387" s="12">
        <v>139473</v>
      </c>
      <c r="C387" s="13">
        <v>14874</v>
      </c>
      <c r="D387" s="11">
        <v>78368</v>
      </c>
      <c r="E387" s="12">
        <v>108095</v>
      </c>
      <c r="F387" s="13">
        <v>22</v>
      </c>
      <c r="G387" s="11">
        <v>207</v>
      </c>
      <c r="H387" s="12">
        <v>351</v>
      </c>
      <c r="I387" s="13">
        <v>72</v>
      </c>
      <c r="J387" s="11">
        <v>785</v>
      </c>
      <c r="K387" s="12">
        <v>1291</v>
      </c>
      <c r="L387" s="13">
        <v>22</v>
      </c>
    </row>
    <row r="388" spans="1:12" x14ac:dyDescent="0.3">
      <c r="A388" s="11">
        <v>84420</v>
      </c>
      <c r="B388" s="12">
        <v>139426</v>
      </c>
      <c r="C388" s="13">
        <v>14825</v>
      </c>
      <c r="D388" s="11">
        <v>112217</v>
      </c>
      <c r="E388" s="12">
        <v>142340</v>
      </c>
      <c r="F388" s="13">
        <v>23</v>
      </c>
      <c r="G388" s="11">
        <v>415</v>
      </c>
      <c r="H388" s="12">
        <v>710</v>
      </c>
      <c r="I388" s="13">
        <v>111</v>
      </c>
      <c r="J388" s="11">
        <v>3442</v>
      </c>
      <c r="K388" s="12">
        <v>5497</v>
      </c>
      <c r="L388" s="13">
        <v>23</v>
      </c>
    </row>
    <row r="389" spans="1:12" x14ac:dyDescent="0.3">
      <c r="A389" s="11">
        <v>84044</v>
      </c>
      <c r="B389" s="12">
        <v>138886</v>
      </c>
      <c r="C389" s="13">
        <v>14324</v>
      </c>
      <c r="D389" s="11">
        <v>47160</v>
      </c>
      <c r="E389" s="12">
        <v>69437</v>
      </c>
      <c r="F389" s="13">
        <v>20</v>
      </c>
      <c r="G389" s="11">
        <v>197</v>
      </c>
      <c r="H389" s="12">
        <v>338</v>
      </c>
      <c r="I389" s="13">
        <v>22</v>
      </c>
      <c r="J389" s="11">
        <v>1560</v>
      </c>
      <c r="K389" s="12">
        <v>2493</v>
      </c>
      <c r="L389" s="13">
        <v>20</v>
      </c>
    </row>
    <row r="390" spans="1:12" x14ac:dyDescent="0.3">
      <c r="A390" s="8">
        <v>83940</v>
      </c>
      <c r="B390" s="9">
        <v>138578</v>
      </c>
      <c r="C390" s="10">
        <v>14345</v>
      </c>
      <c r="D390" s="8">
        <v>106128</v>
      </c>
      <c r="E390" s="9">
        <v>137912</v>
      </c>
      <c r="F390" s="10">
        <v>23</v>
      </c>
      <c r="G390" s="8">
        <v>128</v>
      </c>
      <c r="H390" s="9">
        <v>220</v>
      </c>
      <c r="I390" s="10">
        <v>47</v>
      </c>
      <c r="J390" s="8">
        <v>1908</v>
      </c>
      <c r="K390" s="9">
        <v>3074</v>
      </c>
      <c r="L390" s="10">
        <v>23</v>
      </c>
    </row>
    <row r="391" spans="1:12" x14ac:dyDescent="0.3">
      <c r="A391" s="11">
        <v>83897</v>
      </c>
      <c r="B391" s="12">
        <v>138642</v>
      </c>
      <c r="C391" s="13">
        <v>14180</v>
      </c>
      <c r="D391" s="11">
        <v>48543</v>
      </c>
      <c r="E391" s="12">
        <v>69443</v>
      </c>
      <c r="F391" s="13">
        <v>20</v>
      </c>
      <c r="G391" s="11">
        <v>439</v>
      </c>
      <c r="H391" s="12">
        <v>728</v>
      </c>
      <c r="I391" s="13">
        <v>82</v>
      </c>
      <c r="J391" s="11">
        <v>337</v>
      </c>
      <c r="K391" s="12">
        <v>547</v>
      </c>
      <c r="L391" s="13">
        <v>20</v>
      </c>
    </row>
    <row r="392" spans="1:12" x14ac:dyDescent="0.3">
      <c r="A392" s="11">
        <v>83707</v>
      </c>
      <c r="B392" s="12">
        <v>138241</v>
      </c>
      <c r="C392" s="13">
        <v>14155</v>
      </c>
      <c r="D392" s="11">
        <v>13079</v>
      </c>
      <c r="E392" s="12">
        <v>21167</v>
      </c>
      <c r="F392" s="13">
        <v>17</v>
      </c>
      <c r="G392" s="11">
        <v>254</v>
      </c>
      <c r="H392" s="12">
        <v>428</v>
      </c>
      <c r="I392" s="13">
        <v>45</v>
      </c>
      <c r="J392" s="11">
        <v>193</v>
      </c>
      <c r="K392" s="12">
        <v>323</v>
      </c>
      <c r="L392" s="13">
        <v>17</v>
      </c>
    </row>
    <row r="393" spans="1:12" x14ac:dyDescent="0.3">
      <c r="A393" s="11">
        <v>83689</v>
      </c>
      <c r="B393" s="12">
        <v>138210</v>
      </c>
      <c r="C393" s="13">
        <v>14137</v>
      </c>
      <c r="D393" s="11">
        <v>144864</v>
      </c>
      <c r="E393" s="12">
        <v>171239</v>
      </c>
      <c r="F393" s="13">
        <v>25</v>
      </c>
      <c r="G393" s="11">
        <v>200</v>
      </c>
      <c r="H393" s="12">
        <v>342</v>
      </c>
      <c r="I393" s="13">
        <v>41</v>
      </c>
      <c r="J393" s="11">
        <v>2498</v>
      </c>
      <c r="K393" s="12">
        <v>4017</v>
      </c>
      <c r="L393" s="13">
        <v>25</v>
      </c>
    </row>
    <row r="394" spans="1:12" x14ac:dyDescent="0.3">
      <c r="A394" s="11">
        <v>83494</v>
      </c>
      <c r="B394" s="12">
        <v>137884</v>
      </c>
      <c r="C394" s="13">
        <v>13951</v>
      </c>
      <c r="D394" s="11">
        <v>35787</v>
      </c>
      <c r="E394" s="12">
        <v>53074</v>
      </c>
      <c r="F394" s="13">
        <v>19</v>
      </c>
      <c r="G394" s="11">
        <v>175</v>
      </c>
      <c r="H394" s="12">
        <v>304</v>
      </c>
      <c r="I394" s="13">
        <v>47</v>
      </c>
      <c r="J394" s="11">
        <v>1184</v>
      </c>
      <c r="K394" s="12">
        <v>1915</v>
      </c>
      <c r="L394" s="13">
        <v>19</v>
      </c>
    </row>
    <row r="395" spans="1:12" x14ac:dyDescent="0.3">
      <c r="A395" s="11">
        <v>83401</v>
      </c>
      <c r="B395" s="12">
        <v>137741</v>
      </c>
      <c r="C395" s="13">
        <v>13864</v>
      </c>
      <c r="D395" s="11">
        <v>123710</v>
      </c>
      <c r="E395" s="12">
        <v>154562</v>
      </c>
      <c r="F395" s="13">
        <v>24</v>
      </c>
      <c r="G395" s="11">
        <v>551</v>
      </c>
      <c r="H395" s="12">
        <v>927</v>
      </c>
      <c r="I395" s="13">
        <v>74</v>
      </c>
      <c r="J395" s="11">
        <v>1930</v>
      </c>
      <c r="K395" s="12">
        <v>3059</v>
      </c>
      <c r="L395" s="13">
        <v>24</v>
      </c>
    </row>
    <row r="396" spans="1:12" x14ac:dyDescent="0.3">
      <c r="A396" s="11">
        <v>83200</v>
      </c>
      <c r="B396" s="12">
        <v>137530</v>
      </c>
      <c r="C396" s="13">
        <v>13701</v>
      </c>
      <c r="D396" s="11">
        <v>142870</v>
      </c>
      <c r="E396" s="12">
        <v>169829</v>
      </c>
      <c r="F396" s="13">
        <v>25</v>
      </c>
      <c r="G396" s="11">
        <v>586</v>
      </c>
      <c r="H396" s="12">
        <v>987</v>
      </c>
      <c r="I396" s="13">
        <v>87</v>
      </c>
      <c r="J396" s="11">
        <v>2539</v>
      </c>
      <c r="K396" s="12">
        <v>4101</v>
      </c>
      <c r="L396" s="13">
        <v>25</v>
      </c>
    </row>
    <row r="397" spans="1:12" x14ac:dyDescent="0.3">
      <c r="A397" s="11">
        <v>83181</v>
      </c>
      <c r="B397" s="12">
        <v>137539</v>
      </c>
      <c r="C397" s="13">
        <v>13534</v>
      </c>
      <c r="D397" s="11">
        <v>139644</v>
      </c>
      <c r="E397" s="12">
        <v>164300</v>
      </c>
      <c r="F397" s="13">
        <v>24</v>
      </c>
      <c r="G397" s="11">
        <v>165</v>
      </c>
      <c r="H397" s="12">
        <v>283</v>
      </c>
      <c r="I397" s="13">
        <v>64</v>
      </c>
      <c r="J397" s="11">
        <v>1911</v>
      </c>
      <c r="K397" s="12">
        <v>3090</v>
      </c>
      <c r="L397" s="13">
        <v>24</v>
      </c>
    </row>
    <row r="398" spans="1:12" x14ac:dyDescent="0.3">
      <c r="A398" s="8">
        <v>82960</v>
      </c>
      <c r="B398" s="9">
        <v>137198</v>
      </c>
      <c r="C398" s="10">
        <v>13327</v>
      </c>
      <c r="D398" s="8">
        <v>175662</v>
      </c>
      <c r="E398" s="9">
        <v>184106</v>
      </c>
      <c r="F398" s="10">
        <v>27</v>
      </c>
      <c r="G398" s="8">
        <v>658</v>
      </c>
      <c r="H398" s="9">
        <v>1111</v>
      </c>
      <c r="I398" s="10">
        <v>79</v>
      </c>
      <c r="J398" s="8">
        <v>4611</v>
      </c>
      <c r="K398" s="9">
        <v>7341</v>
      </c>
      <c r="L398" s="10">
        <v>27</v>
      </c>
    </row>
    <row r="399" spans="1:12" x14ac:dyDescent="0.3">
      <c r="A399" s="8">
        <v>82916</v>
      </c>
      <c r="B399" s="9">
        <v>136995</v>
      </c>
      <c r="C399" s="10">
        <v>13442</v>
      </c>
      <c r="D399" s="8">
        <v>50995</v>
      </c>
      <c r="E399" s="9">
        <v>72061</v>
      </c>
      <c r="F399" s="10">
        <v>20</v>
      </c>
      <c r="G399" s="8">
        <v>85</v>
      </c>
      <c r="H399" s="9">
        <v>146</v>
      </c>
      <c r="I399" s="10">
        <v>36</v>
      </c>
      <c r="J399" s="8">
        <v>1028</v>
      </c>
      <c r="K399" s="9">
        <v>1658</v>
      </c>
      <c r="L399" s="10">
        <v>20</v>
      </c>
    </row>
    <row r="400" spans="1:12" x14ac:dyDescent="0.3">
      <c r="A400" s="11">
        <v>82891</v>
      </c>
      <c r="B400" s="12">
        <v>137083</v>
      </c>
      <c r="C400" s="13">
        <v>13268</v>
      </c>
      <c r="D400" s="11">
        <v>85389</v>
      </c>
      <c r="E400" s="12">
        <v>114613</v>
      </c>
      <c r="F400" s="13">
        <v>22</v>
      </c>
      <c r="G400" s="11">
        <v>155</v>
      </c>
      <c r="H400" s="12">
        <v>269</v>
      </c>
      <c r="I400" s="13">
        <v>54</v>
      </c>
      <c r="J400" s="11">
        <v>430</v>
      </c>
      <c r="K400" s="12">
        <v>719</v>
      </c>
      <c r="L400" s="13">
        <v>22</v>
      </c>
    </row>
    <row r="401" spans="1:12" x14ac:dyDescent="0.3">
      <c r="A401" s="11">
        <v>82845</v>
      </c>
      <c r="B401" s="12">
        <v>136988</v>
      </c>
      <c r="C401" s="13">
        <v>13375</v>
      </c>
      <c r="D401" s="11">
        <v>113568</v>
      </c>
      <c r="E401" s="12">
        <v>143369</v>
      </c>
      <c r="F401" s="13">
        <v>23</v>
      </c>
      <c r="G401" s="11">
        <v>409</v>
      </c>
      <c r="H401" s="12">
        <v>683</v>
      </c>
      <c r="I401" s="13">
        <v>73</v>
      </c>
      <c r="J401" s="11">
        <v>2381</v>
      </c>
      <c r="K401" s="12">
        <v>3826</v>
      </c>
      <c r="L401" s="13">
        <v>23</v>
      </c>
    </row>
    <row r="402" spans="1:12" x14ac:dyDescent="0.3">
      <c r="A402" s="11">
        <v>82766</v>
      </c>
      <c r="B402" s="12">
        <v>136759</v>
      </c>
      <c r="C402" s="13">
        <v>13298</v>
      </c>
      <c r="D402" s="11">
        <v>26708</v>
      </c>
      <c r="E402" s="12">
        <v>39403</v>
      </c>
      <c r="F402" s="13">
        <v>18</v>
      </c>
      <c r="G402" s="11">
        <v>201</v>
      </c>
      <c r="H402" s="12">
        <v>339</v>
      </c>
      <c r="I402" s="13">
        <v>58</v>
      </c>
      <c r="J402" s="11">
        <v>308</v>
      </c>
      <c r="K402" s="12">
        <v>503</v>
      </c>
      <c r="L402" s="13">
        <v>18</v>
      </c>
    </row>
    <row r="403" spans="1:12" x14ac:dyDescent="0.3">
      <c r="A403" s="11">
        <v>82726</v>
      </c>
      <c r="B403" s="12">
        <v>136826</v>
      </c>
      <c r="C403" s="13">
        <v>13126</v>
      </c>
      <c r="D403" s="11">
        <v>61444</v>
      </c>
      <c r="E403" s="12">
        <v>84584</v>
      </c>
      <c r="F403" s="13">
        <v>20</v>
      </c>
      <c r="G403" s="11">
        <v>204</v>
      </c>
      <c r="H403" s="12">
        <v>351</v>
      </c>
      <c r="I403" s="13">
        <v>62</v>
      </c>
      <c r="J403" s="11">
        <v>333</v>
      </c>
      <c r="K403" s="12">
        <v>549</v>
      </c>
      <c r="L403" s="13">
        <v>20</v>
      </c>
    </row>
    <row r="404" spans="1:12" x14ac:dyDescent="0.3">
      <c r="A404" s="8">
        <v>82721</v>
      </c>
      <c r="B404" s="9">
        <v>136691</v>
      </c>
      <c r="C404" s="10">
        <v>13257</v>
      </c>
      <c r="D404" s="8">
        <v>36873</v>
      </c>
      <c r="E404" s="9">
        <v>54391</v>
      </c>
      <c r="F404" s="10">
        <v>19</v>
      </c>
      <c r="G404" s="8">
        <v>112</v>
      </c>
      <c r="H404" s="9">
        <v>187</v>
      </c>
      <c r="I404" s="10">
        <v>39</v>
      </c>
      <c r="J404" s="8">
        <v>543</v>
      </c>
      <c r="K404" s="9">
        <v>871</v>
      </c>
      <c r="L404" s="10">
        <v>19</v>
      </c>
    </row>
    <row r="405" spans="1:12" x14ac:dyDescent="0.3">
      <c r="A405" s="11">
        <v>82618</v>
      </c>
      <c r="B405" s="12">
        <v>136532</v>
      </c>
      <c r="C405" s="13">
        <v>13169</v>
      </c>
      <c r="D405" s="11">
        <v>119261</v>
      </c>
      <c r="E405" s="12">
        <v>148278</v>
      </c>
      <c r="F405" s="13">
        <v>23</v>
      </c>
      <c r="G405" s="11">
        <v>210</v>
      </c>
      <c r="H405" s="12">
        <v>350</v>
      </c>
      <c r="I405" s="13">
        <v>39</v>
      </c>
      <c r="J405" s="11">
        <v>1890</v>
      </c>
      <c r="K405" s="12">
        <v>3038</v>
      </c>
      <c r="L405" s="13">
        <v>23</v>
      </c>
    </row>
    <row r="406" spans="1:12" x14ac:dyDescent="0.3">
      <c r="A406" s="11">
        <v>82510</v>
      </c>
      <c r="B406" s="12">
        <v>136482</v>
      </c>
      <c r="C406" s="13">
        <v>12922</v>
      </c>
      <c r="D406" s="11">
        <v>155851</v>
      </c>
      <c r="E406" s="12">
        <v>178098</v>
      </c>
      <c r="F406" s="13">
        <v>26</v>
      </c>
      <c r="G406" s="11">
        <v>217</v>
      </c>
      <c r="H406" s="12">
        <v>361</v>
      </c>
      <c r="I406" s="13">
        <v>40</v>
      </c>
      <c r="J406" s="11">
        <v>6252</v>
      </c>
      <c r="K406" s="12">
        <v>9922</v>
      </c>
      <c r="L406" s="13">
        <v>26</v>
      </c>
    </row>
    <row r="407" spans="1:12" x14ac:dyDescent="0.3">
      <c r="A407" s="11">
        <v>82437</v>
      </c>
      <c r="B407" s="12">
        <v>136262</v>
      </c>
      <c r="C407" s="13">
        <v>13002</v>
      </c>
      <c r="D407" s="11">
        <v>162501</v>
      </c>
      <c r="E407" s="12">
        <v>181295</v>
      </c>
      <c r="F407" s="13">
        <v>26</v>
      </c>
      <c r="G407" s="11">
        <v>165</v>
      </c>
      <c r="H407" s="12">
        <v>280</v>
      </c>
      <c r="I407" s="13">
        <v>68</v>
      </c>
      <c r="J407" s="11">
        <v>6128</v>
      </c>
      <c r="K407" s="12">
        <v>9735</v>
      </c>
      <c r="L407" s="13">
        <v>26</v>
      </c>
    </row>
    <row r="408" spans="1:12" x14ac:dyDescent="0.3">
      <c r="A408" s="11">
        <v>82388</v>
      </c>
      <c r="B408" s="12">
        <v>136293</v>
      </c>
      <c r="C408" s="13">
        <v>12814</v>
      </c>
      <c r="D408" s="11">
        <v>171457</v>
      </c>
      <c r="E408" s="12">
        <v>183881</v>
      </c>
      <c r="F408" s="13">
        <v>26</v>
      </c>
      <c r="G408" s="11">
        <v>61</v>
      </c>
      <c r="H408" s="12">
        <v>110</v>
      </c>
      <c r="I408" s="13">
        <v>34</v>
      </c>
      <c r="J408" s="11">
        <v>2961</v>
      </c>
      <c r="K408" s="12">
        <v>4787</v>
      </c>
      <c r="L408" s="13">
        <v>26</v>
      </c>
    </row>
    <row r="409" spans="1:12" x14ac:dyDescent="0.3">
      <c r="A409" s="8">
        <v>82114</v>
      </c>
      <c r="B409" s="9">
        <v>135753</v>
      </c>
      <c r="C409" s="10">
        <v>12706</v>
      </c>
      <c r="D409" s="8">
        <v>170002</v>
      </c>
      <c r="E409" s="9">
        <v>182443</v>
      </c>
      <c r="F409" s="10">
        <v>26</v>
      </c>
      <c r="G409" s="8">
        <v>135</v>
      </c>
      <c r="H409" s="9">
        <v>235</v>
      </c>
      <c r="I409" s="10">
        <v>50</v>
      </c>
      <c r="J409" s="8">
        <v>4949</v>
      </c>
      <c r="K409" s="9">
        <v>7946</v>
      </c>
      <c r="L409" s="10">
        <v>26</v>
      </c>
    </row>
    <row r="410" spans="1:12" x14ac:dyDescent="0.3">
      <c r="A410" s="8">
        <v>82078</v>
      </c>
      <c r="B410" s="9">
        <v>135700</v>
      </c>
      <c r="C410" s="10">
        <v>12673</v>
      </c>
      <c r="D410" s="8">
        <v>61819</v>
      </c>
      <c r="E410" s="9">
        <v>87999</v>
      </c>
      <c r="F410" s="10">
        <v>21</v>
      </c>
      <c r="G410" s="8">
        <v>307</v>
      </c>
      <c r="H410" s="9">
        <v>523</v>
      </c>
      <c r="I410" s="10">
        <v>85</v>
      </c>
      <c r="J410" s="8">
        <v>291</v>
      </c>
      <c r="K410" s="9">
        <v>474</v>
      </c>
      <c r="L410" s="10">
        <v>21</v>
      </c>
    </row>
    <row r="411" spans="1:12" x14ac:dyDescent="0.3">
      <c r="A411" s="11">
        <v>81997</v>
      </c>
      <c r="B411" s="12">
        <v>135579</v>
      </c>
      <c r="C411" s="13">
        <v>12612</v>
      </c>
      <c r="D411" s="11">
        <v>157115</v>
      </c>
      <c r="E411" s="12">
        <v>178848</v>
      </c>
      <c r="F411" s="13">
        <v>26</v>
      </c>
      <c r="G411" s="11">
        <v>83</v>
      </c>
      <c r="H411" s="12">
        <v>144</v>
      </c>
      <c r="I411" s="13">
        <v>40</v>
      </c>
      <c r="J411" s="11">
        <v>3347</v>
      </c>
      <c r="K411" s="12">
        <v>5342</v>
      </c>
      <c r="L411" s="13">
        <v>26</v>
      </c>
    </row>
    <row r="412" spans="1:12" x14ac:dyDescent="0.3">
      <c r="A412" s="11">
        <v>81590</v>
      </c>
      <c r="B412" s="12">
        <v>135045</v>
      </c>
      <c r="C412" s="13">
        <v>12083</v>
      </c>
      <c r="D412" s="11">
        <v>115856</v>
      </c>
      <c r="E412" s="12">
        <v>145121</v>
      </c>
      <c r="F412" s="13">
        <v>23</v>
      </c>
      <c r="G412" s="11">
        <v>496</v>
      </c>
      <c r="H412" s="12">
        <v>841</v>
      </c>
      <c r="I412" s="13">
        <v>71</v>
      </c>
      <c r="J412" s="11">
        <v>2766</v>
      </c>
      <c r="K412" s="12">
        <v>4334</v>
      </c>
      <c r="L412" s="13">
        <v>23</v>
      </c>
    </row>
    <row r="413" spans="1:12" x14ac:dyDescent="0.3">
      <c r="A413" s="8">
        <v>81554</v>
      </c>
      <c r="B413" s="9">
        <v>134877</v>
      </c>
      <c r="C413" s="10">
        <v>12211</v>
      </c>
      <c r="D413" s="8">
        <v>107669</v>
      </c>
      <c r="E413" s="9">
        <v>139177</v>
      </c>
      <c r="F413" s="10">
        <v>23</v>
      </c>
      <c r="G413" s="8">
        <v>492</v>
      </c>
      <c r="H413" s="9">
        <v>819</v>
      </c>
      <c r="I413" s="10">
        <v>89</v>
      </c>
      <c r="J413" s="8">
        <v>803</v>
      </c>
      <c r="K413" s="9">
        <v>1303</v>
      </c>
      <c r="L413" s="10">
        <v>23</v>
      </c>
    </row>
    <row r="414" spans="1:12" x14ac:dyDescent="0.3">
      <c r="A414" s="11">
        <v>81527</v>
      </c>
      <c r="B414" s="12">
        <v>134955</v>
      </c>
      <c r="C414" s="13">
        <v>12029</v>
      </c>
      <c r="D414" s="11">
        <v>106889</v>
      </c>
      <c r="E414" s="12">
        <v>138331</v>
      </c>
      <c r="F414" s="13">
        <v>23</v>
      </c>
      <c r="G414" s="11">
        <v>134</v>
      </c>
      <c r="H414" s="12">
        <v>230</v>
      </c>
      <c r="I414" s="13">
        <v>37</v>
      </c>
      <c r="J414" s="11">
        <v>1516</v>
      </c>
      <c r="K414" s="12">
        <v>2452</v>
      </c>
      <c r="L414" s="13">
        <v>23</v>
      </c>
    </row>
    <row r="415" spans="1:12" x14ac:dyDescent="0.3">
      <c r="A415" s="11">
        <v>81488</v>
      </c>
      <c r="B415" s="12">
        <v>134779</v>
      </c>
      <c r="C415" s="13">
        <v>12153</v>
      </c>
      <c r="D415" s="11">
        <v>31516</v>
      </c>
      <c r="E415" s="12">
        <v>47892</v>
      </c>
      <c r="F415" s="13">
        <v>19</v>
      </c>
      <c r="G415" s="11">
        <v>403</v>
      </c>
      <c r="H415" s="12">
        <v>682</v>
      </c>
      <c r="I415" s="13">
        <v>69</v>
      </c>
      <c r="J415" s="11">
        <v>801</v>
      </c>
      <c r="K415" s="12">
        <v>1299</v>
      </c>
      <c r="L415" s="13">
        <v>19</v>
      </c>
    </row>
    <row r="416" spans="1:12" x14ac:dyDescent="0.3">
      <c r="A416" s="11">
        <v>81253</v>
      </c>
      <c r="B416" s="12">
        <v>134467</v>
      </c>
      <c r="C416" s="13">
        <v>11889</v>
      </c>
      <c r="D416" s="11">
        <v>64840</v>
      </c>
      <c r="E416" s="12">
        <v>91208</v>
      </c>
      <c r="F416" s="13">
        <v>21</v>
      </c>
      <c r="G416" s="11">
        <v>80</v>
      </c>
      <c r="H416" s="12">
        <v>141</v>
      </c>
      <c r="I416" s="13">
        <v>35</v>
      </c>
      <c r="J416" s="11">
        <v>540</v>
      </c>
      <c r="K416" s="12">
        <v>882</v>
      </c>
      <c r="L416" s="13">
        <v>21</v>
      </c>
    </row>
    <row r="417" spans="1:12" x14ac:dyDescent="0.3">
      <c r="A417" s="11">
        <v>81159</v>
      </c>
      <c r="B417" s="12">
        <v>134300</v>
      </c>
      <c r="C417" s="13">
        <v>11888</v>
      </c>
      <c r="D417" s="11">
        <v>128634</v>
      </c>
      <c r="E417" s="12">
        <v>157895</v>
      </c>
      <c r="F417" s="13">
        <v>24</v>
      </c>
      <c r="G417" s="11">
        <v>157</v>
      </c>
      <c r="H417" s="12">
        <v>271</v>
      </c>
      <c r="I417" s="13">
        <v>54</v>
      </c>
      <c r="J417" s="11">
        <v>3559</v>
      </c>
      <c r="K417" s="12">
        <v>5650</v>
      </c>
      <c r="L417" s="13">
        <v>24</v>
      </c>
    </row>
    <row r="418" spans="1:12" x14ac:dyDescent="0.3">
      <c r="A418" s="11">
        <v>81087</v>
      </c>
      <c r="B418" s="12">
        <v>134190</v>
      </c>
      <c r="C418" s="13">
        <v>11819</v>
      </c>
      <c r="D418" s="11">
        <v>156940</v>
      </c>
      <c r="E418" s="12">
        <v>177574</v>
      </c>
      <c r="F418" s="13">
        <v>25</v>
      </c>
      <c r="G418" s="11">
        <v>72</v>
      </c>
      <c r="H418" s="12">
        <v>127</v>
      </c>
      <c r="I418" s="13">
        <v>33</v>
      </c>
      <c r="J418" s="11">
        <v>4853</v>
      </c>
      <c r="K418" s="12">
        <v>7768</v>
      </c>
      <c r="L418" s="13">
        <v>25</v>
      </c>
    </row>
    <row r="419" spans="1:12" x14ac:dyDescent="0.3">
      <c r="A419" s="8">
        <v>80895</v>
      </c>
      <c r="B419" s="9">
        <v>133973</v>
      </c>
      <c r="C419" s="10">
        <v>11452</v>
      </c>
      <c r="D419" s="8">
        <v>119511</v>
      </c>
      <c r="E419" s="9">
        <v>151461</v>
      </c>
      <c r="F419" s="10">
        <v>24</v>
      </c>
      <c r="G419" s="8">
        <v>106</v>
      </c>
      <c r="H419" s="9">
        <v>182</v>
      </c>
      <c r="I419" s="10">
        <v>26</v>
      </c>
      <c r="J419" s="8">
        <v>2468</v>
      </c>
      <c r="K419" s="9">
        <v>3971</v>
      </c>
      <c r="L419" s="10">
        <v>24</v>
      </c>
    </row>
    <row r="420" spans="1:12" x14ac:dyDescent="0.3">
      <c r="A420" s="11">
        <v>80779</v>
      </c>
      <c r="B420" s="12">
        <v>133744</v>
      </c>
      <c r="C420" s="13">
        <v>11566</v>
      </c>
      <c r="D420" s="11">
        <v>50253</v>
      </c>
      <c r="E420" s="12">
        <v>71284</v>
      </c>
      <c r="F420" s="13">
        <v>20</v>
      </c>
      <c r="G420" s="11">
        <v>211</v>
      </c>
      <c r="H420" s="12">
        <v>355</v>
      </c>
      <c r="I420" s="13">
        <v>70</v>
      </c>
      <c r="J420" s="11">
        <v>828</v>
      </c>
      <c r="K420" s="12">
        <v>1315</v>
      </c>
      <c r="L420" s="13">
        <v>20</v>
      </c>
    </row>
    <row r="421" spans="1:12" x14ac:dyDescent="0.3">
      <c r="A421" s="11">
        <v>80772</v>
      </c>
      <c r="B421" s="12">
        <v>133776</v>
      </c>
      <c r="C421" s="13">
        <v>11337</v>
      </c>
      <c r="D421" s="11">
        <v>67026</v>
      </c>
      <c r="E421" s="12">
        <v>93447</v>
      </c>
      <c r="F421" s="13">
        <v>21</v>
      </c>
      <c r="G421" s="11">
        <v>175</v>
      </c>
      <c r="H421" s="12">
        <v>302</v>
      </c>
      <c r="I421" s="13">
        <v>69</v>
      </c>
      <c r="J421" s="11">
        <v>980</v>
      </c>
      <c r="K421" s="12">
        <v>1608</v>
      </c>
      <c r="L421" s="13">
        <v>21</v>
      </c>
    </row>
    <row r="422" spans="1:12" x14ac:dyDescent="0.3">
      <c r="A422" s="8">
        <v>80750</v>
      </c>
      <c r="B422" s="9">
        <v>133697</v>
      </c>
      <c r="C422" s="10">
        <v>11538</v>
      </c>
      <c r="D422" s="8">
        <v>50508</v>
      </c>
      <c r="E422" s="9">
        <v>71542</v>
      </c>
      <c r="F422" s="10">
        <v>20</v>
      </c>
      <c r="G422" s="8">
        <v>292</v>
      </c>
      <c r="H422" s="9">
        <v>496</v>
      </c>
      <c r="I422" s="10">
        <v>64</v>
      </c>
      <c r="J422" s="8">
        <v>640</v>
      </c>
      <c r="K422" s="9">
        <v>1026</v>
      </c>
      <c r="L422" s="10">
        <v>20</v>
      </c>
    </row>
    <row r="423" spans="1:12" x14ac:dyDescent="0.3">
      <c r="A423" s="11">
        <v>80685</v>
      </c>
      <c r="B423" s="12">
        <v>133636</v>
      </c>
      <c r="C423" s="13">
        <v>11264</v>
      </c>
      <c r="D423" s="11">
        <v>156794</v>
      </c>
      <c r="E423" s="12">
        <v>178632</v>
      </c>
      <c r="F423" s="13">
        <v>26</v>
      </c>
      <c r="G423" s="11">
        <v>61</v>
      </c>
      <c r="H423" s="12">
        <v>105</v>
      </c>
      <c r="I423" s="13">
        <v>34</v>
      </c>
      <c r="J423" s="11">
        <v>3582</v>
      </c>
      <c r="K423" s="12">
        <v>5815</v>
      </c>
      <c r="L423" s="13">
        <v>26</v>
      </c>
    </row>
    <row r="424" spans="1:12" x14ac:dyDescent="0.3">
      <c r="A424" s="8">
        <v>80631</v>
      </c>
      <c r="B424" s="9">
        <v>133555</v>
      </c>
      <c r="C424" s="10">
        <v>11217</v>
      </c>
      <c r="D424" s="8">
        <v>156712</v>
      </c>
      <c r="E424" s="9">
        <v>177188</v>
      </c>
      <c r="F424" s="10">
        <v>25</v>
      </c>
      <c r="G424" s="8">
        <v>432</v>
      </c>
      <c r="H424" s="9">
        <v>726</v>
      </c>
      <c r="I424" s="10">
        <v>123</v>
      </c>
      <c r="J424" s="8">
        <v>4050</v>
      </c>
      <c r="K424" s="9">
        <v>6577</v>
      </c>
      <c r="L424" s="10">
        <v>25</v>
      </c>
    </row>
    <row r="425" spans="1:12" x14ac:dyDescent="0.3">
      <c r="A425" s="8">
        <v>80536</v>
      </c>
      <c r="B425" s="9">
        <v>133362</v>
      </c>
      <c r="C425" s="10">
        <v>11344</v>
      </c>
      <c r="D425" s="8">
        <v>47209</v>
      </c>
      <c r="E425" s="9">
        <v>68004</v>
      </c>
      <c r="F425" s="10">
        <v>20</v>
      </c>
      <c r="G425" s="8">
        <v>70</v>
      </c>
      <c r="H425" s="9">
        <v>128</v>
      </c>
      <c r="I425" s="10">
        <v>34</v>
      </c>
      <c r="J425" s="8">
        <v>514</v>
      </c>
      <c r="K425" s="9">
        <v>847</v>
      </c>
      <c r="L425" s="10">
        <v>20</v>
      </c>
    </row>
    <row r="426" spans="1:12" x14ac:dyDescent="0.3">
      <c r="A426" s="11">
        <v>80443</v>
      </c>
      <c r="B426" s="12">
        <v>133208</v>
      </c>
      <c r="C426" s="13">
        <v>11252</v>
      </c>
      <c r="D426" s="11">
        <v>122038</v>
      </c>
      <c r="E426" s="12">
        <v>153381</v>
      </c>
      <c r="F426" s="13">
        <v>24</v>
      </c>
      <c r="G426" s="11">
        <v>229</v>
      </c>
      <c r="H426" s="12">
        <v>388</v>
      </c>
      <c r="I426" s="13">
        <v>74</v>
      </c>
      <c r="J426" s="11">
        <v>732</v>
      </c>
      <c r="K426" s="12">
        <v>1193</v>
      </c>
      <c r="L426" s="13">
        <v>24</v>
      </c>
    </row>
    <row r="427" spans="1:12" x14ac:dyDescent="0.3">
      <c r="A427" s="11">
        <v>80440</v>
      </c>
      <c r="B427" s="12">
        <v>133205</v>
      </c>
      <c r="C427" s="13">
        <v>11249</v>
      </c>
      <c r="D427" s="11">
        <v>59931</v>
      </c>
      <c r="E427" s="12">
        <v>86058</v>
      </c>
      <c r="F427" s="13">
        <v>21</v>
      </c>
      <c r="G427" s="11">
        <v>160</v>
      </c>
      <c r="H427" s="12">
        <v>280</v>
      </c>
      <c r="I427" s="13">
        <v>61</v>
      </c>
      <c r="J427" s="11">
        <v>152</v>
      </c>
      <c r="K427" s="12">
        <v>250</v>
      </c>
      <c r="L427" s="13">
        <v>21</v>
      </c>
    </row>
    <row r="428" spans="1:12" x14ac:dyDescent="0.3">
      <c r="A428" s="11">
        <v>80281</v>
      </c>
      <c r="B428" s="12">
        <v>132945</v>
      </c>
      <c r="C428" s="13">
        <v>11094</v>
      </c>
      <c r="D428" s="11">
        <v>166177</v>
      </c>
      <c r="E428" s="12">
        <v>182198</v>
      </c>
      <c r="F428" s="13">
        <v>26</v>
      </c>
      <c r="G428" s="11">
        <v>213</v>
      </c>
      <c r="H428" s="12">
        <v>365</v>
      </c>
      <c r="I428" s="13">
        <v>76</v>
      </c>
      <c r="J428" s="11">
        <v>2558</v>
      </c>
      <c r="K428" s="12">
        <v>4113</v>
      </c>
      <c r="L428" s="13">
        <v>26</v>
      </c>
    </row>
    <row r="429" spans="1:12" x14ac:dyDescent="0.3">
      <c r="A429" s="11">
        <v>80260</v>
      </c>
      <c r="B429" s="12">
        <v>132915</v>
      </c>
      <c r="C429" s="13">
        <v>11073</v>
      </c>
      <c r="D429" s="11">
        <v>107092</v>
      </c>
      <c r="E429" s="12">
        <v>138695</v>
      </c>
      <c r="F429" s="13">
        <v>23</v>
      </c>
      <c r="G429" s="11">
        <v>565</v>
      </c>
      <c r="H429" s="12">
        <v>953</v>
      </c>
      <c r="I429" s="13">
        <v>85</v>
      </c>
      <c r="J429" s="11">
        <v>1095</v>
      </c>
      <c r="K429" s="12">
        <v>1771</v>
      </c>
      <c r="L429" s="13">
        <v>23</v>
      </c>
    </row>
    <row r="430" spans="1:12" x14ac:dyDescent="0.3">
      <c r="A430" s="11">
        <v>80239</v>
      </c>
      <c r="B430" s="12">
        <v>132881</v>
      </c>
      <c r="C430" s="13">
        <v>11053</v>
      </c>
      <c r="D430" s="11">
        <v>118506</v>
      </c>
      <c r="E430" s="12">
        <v>147678</v>
      </c>
      <c r="F430" s="13">
        <v>23</v>
      </c>
      <c r="G430" s="11">
        <v>153</v>
      </c>
      <c r="H430" s="12">
        <v>267</v>
      </c>
      <c r="I430" s="13">
        <v>61</v>
      </c>
      <c r="J430" s="11">
        <v>385</v>
      </c>
      <c r="K430" s="12">
        <v>638</v>
      </c>
      <c r="L430" s="13">
        <v>23</v>
      </c>
    </row>
    <row r="431" spans="1:12" x14ac:dyDescent="0.3">
      <c r="A431" s="11">
        <v>80113</v>
      </c>
      <c r="B431" s="12">
        <v>132761</v>
      </c>
      <c r="C431" s="13">
        <v>10761</v>
      </c>
      <c r="D431" s="11">
        <v>176143</v>
      </c>
      <c r="E431" s="12">
        <v>184106</v>
      </c>
      <c r="F431" s="13">
        <v>27</v>
      </c>
      <c r="G431" s="11">
        <v>445</v>
      </c>
      <c r="H431" s="12">
        <v>747</v>
      </c>
      <c r="I431" s="13">
        <v>123</v>
      </c>
      <c r="J431" s="11">
        <v>7656</v>
      </c>
      <c r="K431" s="12">
        <v>12076</v>
      </c>
      <c r="L431" s="13">
        <v>27</v>
      </c>
    </row>
    <row r="432" spans="1:12" x14ac:dyDescent="0.3">
      <c r="A432" s="8">
        <v>80041</v>
      </c>
      <c r="B432" s="9">
        <v>132654</v>
      </c>
      <c r="C432" s="10">
        <v>10701</v>
      </c>
      <c r="D432" s="8">
        <v>102666</v>
      </c>
      <c r="E432" s="9">
        <v>134888</v>
      </c>
      <c r="F432" s="10">
        <v>23</v>
      </c>
      <c r="G432" s="8">
        <v>121</v>
      </c>
      <c r="H432" s="9">
        <v>211</v>
      </c>
      <c r="I432" s="10">
        <v>43</v>
      </c>
      <c r="J432" s="8">
        <v>1377</v>
      </c>
      <c r="K432" s="9">
        <v>2179</v>
      </c>
      <c r="L432" s="10">
        <v>23</v>
      </c>
    </row>
    <row r="433" spans="1:12" x14ac:dyDescent="0.3">
      <c r="A433" s="11">
        <v>80035</v>
      </c>
      <c r="B433" s="12">
        <v>132644</v>
      </c>
      <c r="C433" s="13">
        <v>10695</v>
      </c>
      <c r="D433" s="11">
        <v>65352</v>
      </c>
      <c r="E433" s="12">
        <v>91744</v>
      </c>
      <c r="F433" s="13">
        <v>21</v>
      </c>
      <c r="G433" s="11">
        <v>84</v>
      </c>
      <c r="H433" s="12">
        <v>151</v>
      </c>
      <c r="I433" s="13">
        <v>35</v>
      </c>
      <c r="J433" s="11">
        <v>402</v>
      </c>
      <c r="K433" s="12">
        <v>658</v>
      </c>
      <c r="L433" s="13">
        <v>21</v>
      </c>
    </row>
    <row r="434" spans="1:12" x14ac:dyDescent="0.3">
      <c r="A434" s="11">
        <v>80022</v>
      </c>
      <c r="B434" s="12">
        <v>132564</v>
      </c>
      <c r="C434" s="13">
        <v>10771</v>
      </c>
      <c r="D434" s="11">
        <v>58030</v>
      </c>
      <c r="E434" s="12">
        <v>84008</v>
      </c>
      <c r="F434" s="13">
        <v>21</v>
      </c>
      <c r="G434" s="11">
        <v>236</v>
      </c>
      <c r="H434" s="12">
        <v>399</v>
      </c>
      <c r="I434" s="13">
        <v>77</v>
      </c>
      <c r="J434" s="11">
        <v>332</v>
      </c>
      <c r="K434" s="12">
        <v>556</v>
      </c>
      <c r="L434" s="13">
        <v>21</v>
      </c>
    </row>
    <row r="435" spans="1:12" x14ac:dyDescent="0.3">
      <c r="A435" s="8">
        <v>79988</v>
      </c>
      <c r="B435" s="9">
        <v>132491</v>
      </c>
      <c r="C435" s="10">
        <v>10819</v>
      </c>
      <c r="D435" s="8">
        <v>76000</v>
      </c>
      <c r="E435" s="9">
        <v>102764</v>
      </c>
      <c r="F435" s="10">
        <v>21</v>
      </c>
      <c r="G435" s="8">
        <v>444</v>
      </c>
      <c r="H435" s="9">
        <v>745</v>
      </c>
      <c r="I435" s="10">
        <v>67</v>
      </c>
      <c r="J435" s="8">
        <v>1236</v>
      </c>
      <c r="K435" s="9">
        <v>1997</v>
      </c>
      <c r="L435" s="10">
        <v>21</v>
      </c>
    </row>
    <row r="436" spans="1:12" x14ac:dyDescent="0.3">
      <c r="A436" s="11">
        <v>79912</v>
      </c>
      <c r="B436" s="12">
        <v>132458</v>
      </c>
      <c r="C436" s="13">
        <v>10580</v>
      </c>
      <c r="D436" s="11">
        <v>61276</v>
      </c>
      <c r="E436" s="12">
        <v>84441</v>
      </c>
      <c r="F436" s="13">
        <v>20</v>
      </c>
      <c r="G436" s="11">
        <v>451</v>
      </c>
      <c r="H436" s="12">
        <v>766</v>
      </c>
      <c r="I436" s="13">
        <v>114</v>
      </c>
      <c r="J436" s="11">
        <v>230</v>
      </c>
      <c r="K436" s="12">
        <v>380</v>
      </c>
      <c r="L436" s="13">
        <v>20</v>
      </c>
    </row>
    <row r="437" spans="1:12" x14ac:dyDescent="0.3">
      <c r="A437" s="11">
        <v>79898</v>
      </c>
      <c r="B437" s="12">
        <v>132362</v>
      </c>
      <c r="C437" s="13">
        <v>10746</v>
      </c>
      <c r="D437" s="11">
        <v>20845</v>
      </c>
      <c r="E437" s="12">
        <v>32243</v>
      </c>
      <c r="F437" s="13">
        <v>18</v>
      </c>
      <c r="G437" s="11">
        <v>240</v>
      </c>
      <c r="H437" s="12">
        <v>412</v>
      </c>
      <c r="I437" s="13">
        <v>48</v>
      </c>
      <c r="J437" s="11">
        <v>49</v>
      </c>
      <c r="K437" s="12">
        <v>78</v>
      </c>
      <c r="L437" s="13">
        <v>18</v>
      </c>
    </row>
    <row r="438" spans="1:12" x14ac:dyDescent="0.3">
      <c r="A438" s="11">
        <v>79750</v>
      </c>
      <c r="B438" s="12">
        <v>132157</v>
      </c>
      <c r="C438" s="13">
        <v>10539</v>
      </c>
      <c r="D438" s="11">
        <v>150948</v>
      </c>
      <c r="E438" s="12">
        <v>174491</v>
      </c>
      <c r="F438" s="13">
        <v>25</v>
      </c>
      <c r="G438" s="11">
        <v>188</v>
      </c>
      <c r="H438" s="12">
        <v>327</v>
      </c>
      <c r="I438" s="13">
        <v>65</v>
      </c>
      <c r="J438" s="11">
        <v>1116</v>
      </c>
      <c r="K438" s="12">
        <v>1793</v>
      </c>
      <c r="L438" s="13">
        <v>25</v>
      </c>
    </row>
    <row r="439" spans="1:12" x14ac:dyDescent="0.3">
      <c r="A439" s="8">
        <v>79718</v>
      </c>
      <c r="B439" s="9">
        <v>132082</v>
      </c>
      <c r="C439" s="10">
        <v>10571</v>
      </c>
      <c r="D439" s="8">
        <v>171584</v>
      </c>
      <c r="E439" s="9">
        <v>183544</v>
      </c>
      <c r="F439" s="10">
        <v>27</v>
      </c>
      <c r="G439" s="8">
        <v>335</v>
      </c>
      <c r="H439" s="9">
        <v>565</v>
      </c>
      <c r="I439" s="10">
        <v>107</v>
      </c>
      <c r="J439" s="8">
        <v>5487</v>
      </c>
      <c r="K439" s="9">
        <v>8743</v>
      </c>
      <c r="L439" s="10">
        <v>27</v>
      </c>
    </row>
    <row r="440" spans="1:12" x14ac:dyDescent="0.3">
      <c r="A440" s="11">
        <v>79670</v>
      </c>
      <c r="B440" s="12">
        <v>132000</v>
      </c>
      <c r="C440" s="13">
        <v>10527</v>
      </c>
      <c r="D440" s="11">
        <v>30792</v>
      </c>
      <c r="E440" s="12">
        <v>47028</v>
      </c>
      <c r="F440" s="13">
        <v>19</v>
      </c>
      <c r="G440" s="11">
        <v>215</v>
      </c>
      <c r="H440" s="12">
        <v>368</v>
      </c>
      <c r="I440" s="13">
        <v>79</v>
      </c>
      <c r="J440" s="11">
        <v>436</v>
      </c>
      <c r="K440" s="12">
        <v>711</v>
      </c>
      <c r="L440" s="13">
        <v>19</v>
      </c>
    </row>
    <row r="441" spans="1:12" x14ac:dyDescent="0.3">
      <c r="A441" s="11">
        <v>79541</v>
      </c>
      <c r="B441" s="12">
        <v>131883</v>
      </c>
      <c r="C441" s="13">
        <v>10239</v>
      </c>
      <c r="D441" s="11">
        <v>37160</v>
      </c>
      <c r="E441" s="12">
        <v>54258</v>
      </c>
      <c r="F441" s="13">
        <v>19</v>
      </c>
      <c r="G441" s="11">
        <v>88</v>
      </c>
      <c r="H441" s="12">
        <v>153</v>
      </c>
      <c r="I441" s="13">
        <v>37</v>
      </c>
      <c r="J441" s="11">
        <v>296</v>
      </c>
      <c r="K441" s="12">
        <v>483</v>
      </c>
      <c r="L441" s="13">
        <v>19</v>
      </c>
    </row>
    <row r="442" spans="1:12" x14ac:dyDescent="0.3">
      <c r="A442" s="11">
        <v>79537</v>
      </c>
      <c r="B442" s="12">
        <v>131829</v>
      </c>
      <c r="C442" s="13">
        <v>10347</v>
      </c>
      <c r="D442" s="11">
        <v>99680</v>
      </c>
      <c r="E442" s="12">
        <v>132330</v>
      </c>
      <c r="F442" s="13">
        <v>23</v>
      </c>
      <c r="G442" s="11">
        <v>206</v>
      </c>
      <c r="H442" s="12">
        <v>348</v>
      </c>
      <c r="I442" s="13">
        <v>65</v>
      </c>
      <c r="J442" s="11">
        <v>1532</v>
      </c>
      <c r="K442" s="12">
        <v>2445</v>
      </c>
      <c r="L442" s="13">
        <v>23</v>
      </c>
    </row>
    <row r="443" spans="1:12" x14ac:dyDescent="0.3">
      <c r="A443" s="11">
        <v>79517</v>
      </c>
      <c r="B443" s="12">
        <v>131780</v>
      </c>
      <c r="C443" s="13">
        <v>10414</v>
      </c>
      <c r="D443" s="11">
        <v>129069</v>
      </c>
      <c r="E443" s="12">
        <v>158127</v>
      </c>
      <c r="F443" s="13">
        <v>24</v>
      </c>
      <c r="G443" s="11">
        <v>639</v>
      </c>
      <c r="H443" s="12">
        <v>1081</v>
      </c>
      <c r="I443" s="13">
        <v>122</v>
      </c>
      <c r="J443" s="11">
        <v>1742</v>
      </c>
      <c r="K443" s="12">
        <v>2789</v>
      </c>
      <c r="L443" s="13">
        <v>24</v>
      </c>
    </row>
    <row r="444" spans="1:12" x14ac:dyDescent="0.3">
      <c r="A444" s="8">
        <v>79388</v>
      </c>
      <c r="B444" s="9">
        <v>131636</v>
      </c>
      <c r="C444" s="10">
        <v>10095</v>
      </c>
      <c r="D444" s="8">
        <v>159485</v>
      </c>
      <c r="E444" s="9">
        <v>178212</v>
      </c>
      <c r="F444" s="10">
        <v>25</v>
      </c>
      <c r="G444" s="8">
        <v>388</v>
      </c>
      <c r="H444" s="9">
        <v>652</v>
      </c>
      <c r="I444" s="10">
        <v>83</v>
      </c>
      <c r="J444" s="8">
        <v>773</v>
      </c>
      <c r="K444" s="9">
        <v>1250</v>
      </c>
      <c r="L444" s="10">
        <v>25</v>
      </c>
    </row>
    <row r="445" spans="1:12" x14ac:dyDescent="0.3">
      <c r="A445" s="8">
        <v>79289</v>
      </c>
      <c r="B445" s="9">
        <v>131407</v>
      </c>
      <c r="C445" s="10">
        <v>10196</v>
      </c>
      <c r="D445" s="8">
        <v>40741</v>
      </c>
      <c r="E445" s="9">
        <v>61003</v>
      </c>
      <c r="F445" s="10">
        <v>20</v>
      </c>
      <c r="G445" s="8">
        <v>416</v>
      </c>
      <c r="H445" s="9">
        <v>709</v>
      </c>
      <c r="I445" s="10">
        <v>76</v>
      </c>
      <c r="J445" s="8">
        <v>215</v>
      </c>
      <c r="K445" s="9">
        <v>360</v>
      </c>
      <c r="L445" s="10">
        <v>20</v>
      </c>
    </row>
    <row r="446" spans="1:12" x14ac:dyDescent="0.3">
      <c r="A446" s="11">
        <v>79193</v>
      </c>
      <c r="B446" s="12">
        <v>131263</v>
      </c>
      <c r="C446" s="13">
        <v>10118</v>
      </c>
      <c r="D446" s="11">
        <v>17412</v>
      </c>
      <c r="E446" s="12">
        <v>28066</v>
      </c>
      <c r="F446" s="13">
        <v>18</v>
      </c>
      <c r="G446" s="11">
        <v>157</v>
      </c>
      <c r="H446" s="12">
        <v>267</v>
      </c>
      <c r="I446" s="13">
        <v>30</v>
      </c>
      <c r="J446" s="11">
        <v>297</v>
      </c>
      <c r="K446" s="12">
        <v>485</v>
      </c>
      <c r="L446" s="13">
        <v>18</v>
      </c>
    </row>
    <row r="447" spans="1:12" x14ac:dyDescent="0.3">
      <c r="A447" s="11">
        <v>79189</v>
      </c>
      <c r="B447" s="12">
        <v>131309</v>
      </c>
      <c r="C447" s="13">
        <v>10059</v>
      </c>
      <c r="D447" s="11">
        <v>70717</v>
      </c>
      <c r="E447" s="12">
        <v>97211</v>
      </c>
      <c r="F447" s="13">
        <v>21</v>
      </c>
      <c r="G447" s="11">
        <v>97</v>
      </c>
      <c r="H447" s="12">
        <v>168</v>
      </c>
      <c r="I447" s="13">
        <v>41</v>
      </c>
      <c r="J447" s="11">
        <v>453</v>
      </c>
      <c r="K447" s="12">
        <v>741</v>
      </c>
      <c r="L447" s="13">
        <v>21</v>
      </c>
    </row>
    <row r="448" spans="1:12" x14ac:dyDescent="0.3">
      <c r="A448" s="8">
        <v>79179</v>
      </c>
      <c r="B448" s="9">
        <v>131317</v>
      </c>
      <c r="C448" s="10">
        <v>9909</v>
      </c>
      <c r="D448" s="8">
        <v>103592</v>
      </c>
      <c r="E448" s="9">
        <v>135727</v>
      </c>
      <c r="F448" s="10">
        <v>23</v>
      </c>
      <c r="G448" s="8">
        <v>141</v>
      </c>
      <c r="H448" s="9">
        <v>242</v>
      </c>
      <c r="I448" s="10">
        <v>55</v>
      </c>
      <c r="J448" s="8">
        <v>1016</v>
      </c>
      <c r="K448" s="9">
        <v>1663</v>
      </c>
      <c r="L448" s="10">
        <v>23</v>
      </c>
    </row>
    <row r="449" spans="1:12" x14ac:dyDescent="0.3">
      <c r="A449" s="8">
        <v>79076</v>
      </c>
      <c r="B449" s="9">
        <v>131081</v>
      </c>
      <c r="C449" s="10">
        <v>10010</v>
      </c>
      <c r="D449" s="8">
        <v>163669</v>
      </c>
      <c r="E449" s="9">
        <v>181671</v>
      </c>
      <c r="F449" s="10">
        <v>26</v>
      </c>
      <c r="G449" s="8">
        <v>137</v>
      </c>
      <c r="H449" s="9">
        <v>240</v>
      </c>
      <c r="I449" s="10">
        <v>52</v>
      </c>
      <c r="J449" s="8">
        <v>6413</v>
      </c>
      <c r="K449" s="9">
        <v>10289</v>
      </c>
      <c r="L449" s="10">
        <v>26</v>
      </c>
    </row>
    <row r="450" spans="1:12" x14ac:dyDescent="0.3">
      <c r="A450" s="11">
        <v>78956</v>
      </c>
      <c r="B450" s="12">
        <v>130947</v>
      </c>
      <c r="C450" s="13">
        <v>9851</v>
      </c>
      <c r="D450" s="11">
        <v>106258</v>
      </c>
      <c r="E450" s="12">
        <v>137853</v>
      </c>
      <c r="F450" s="13">
        <v>23</v>
      </c>
      <c r="G450" s="11">
        <v>97</v>
      </c>
      <c r="H450" s="12">
        <v>165</v>
      </c>
      <c r="I450" s="13">
        <v>33</v>
      </c>
      <c r="J450" s="11">
        <v>1633</v>
      </c>
      <c r="K450" s="12">
        <v>2649</v>
      </c>
      <c r="L450" s="13">
        <v>23</v>
      </c>
    </row>
    <row r="451" spans="1:12" x14ac:dyDescent="0.3">
      <c r="A451" s="11">
        <v>78860</v>
      </c>
      <c r="B451" s="12">
        <v>130740</v>
      </c>
      <c r="C451" s="13">
        <v>9815</v>
      </c>
      <c r="D451" s="11">
        <v>61020</v>
      </c>
      <c r="E451" s="12">
        <v>87200</v>
      </c>
      <c r="F451" s="13">
        <v>21</v>
      </c>
      <c r="G451" s="11">
        <v>501</v>
      </c>
      <c r="H451" s="12">
        <v>844</v>
      </c>
      <c r="I451" s="13">
        <v>141</v>
      </c>
      <c r="J451" s="11">
        <v>1693</v>
      </c>
      <c r="K451" s="12">
        <v>2743</v>
      </c>
      <c r="L451" s="13">
        <v>21</v>
      </c>
    </row>
    <row r="452" spans="1:12" x14ac:dyDescent="0.3">
      <c r="A452" s="11">
        <v>78166</v>
      </c>
      <c r="B452" s="12">
        <v>129729</v>
      </c>
      <c r="C452" s="13">
        <v>9135</v>
      </c>
      <c r="D452" s="11">
        <v>119130</v>
      </c>
      <c r="E452" s="12">
        <v>147726</v>
      </c>
      <c r="F452" s="13">
        <v>23</v>
      </c>
      <c r="G452" s="11">
        <v>162</v>
      </c>
      <c r="H452" s="12">
        <v>281</v>
      </c>
      <c r="I452" s="13">
        <v>41</v>
      </c>
      <c r="J452" s="11">
        <v>920</v>
      </c>
      <c r="K452" s="12">
        <v>1518</v>
      </c>
      <c r="L452" s="13">
        <v>23</v>
      </c>
    </row>
    <row r="453" spans="1:12" x14ac:dyDescent="0.3">
      <c r="A453" s="11">
        <v>78134</v>
      </c>
      <c r="B453" s="12">
        <v>129698</v>
      </c>
      <c r="C453" s="13">
        <v>8955</v>
      </c>
      <c r="D453" s="11">
        <v>14400</v>
      </c>
      <c r="E453" s="12">
        <v>22892</v>
      </c>
      <c r="F453" s="13">
        <v>17</v>
      </c>
      <c r="G453" s="11">
        <v>99</v>
      </c>
      <c r="H453" s="12">
        <v>166</v>
      </c>
      <c r="I453" s="13">
        <v>29</v>
      </c>
      <c r="J453" s="11">
        <v>385</v>
      </c>
      <c r="K453" s="12">
        <v>629</v>
      </c>
      <c r="L453" s="13">
        <v>17</v>
      </c>
    </row>
    <row r="454" spans="1:12" x14ac:dyDescent="0.3">
      <c r="A454" s="11">
        <v>78107</v>
      </c>
      <c r="B454" s="12">
        <v>129653</v>
      </c>
      <c r="C454" s="13">
        <v>8930</v>
      </c>
      <c r="D454" s="11">
        <v>88688</v>
      </c>
      <c r="E454" s="12">
        <v>120136</v>
      </c>
      <c r="F454" s="13">
        <v>22</v>
      </c>
      <c r="G454" s="11">
        <v>271</v>
      </c>
      <c r="H454" s="12">
        <v>468</v>
      </c>
      <c r="I454" s="13">
        <v>72</v>
      </c>
      <c r="J454" s="11">
        <v>875</v>
      </c>
      <c r="K454" s="12">
        <v>1420</v>
      </c>
      <c r="L454" s="13">
        <v>22</v>
      </c>
    </row>
    <row r="455" spans="1:12" x14ac:dyDescent="0.3">
      <c r="A455" s="8">
        <v>77794</v>
      </c>
      <c r="B455" s="9">
        <v>129101</v>
      </c>
      <c r="C455" s="10">
        <v>8850</v>
      </c>
      <c r="D455" s="8">
        <v>91658</v>
      </c>
      <c r="E455" s="9">
        <v>120217</v>
      </c>
      <c r="F455" s="10">
        <v>22</v>
      </c>
      <c r="G455" s="8">
        <v>91</v>
      </c>
      <c r="H455" s="9">
        <v>160</v>
      </c>
      <c r="I455" s="10">
        <v>32</v>
      </c>
      <c r="J455" s="8">
        <v>1273</v>
      </c>
      <c r="K455" s="9">
        <v>2078</v>
      </c>
      <c r="L455" s="10">
        <v>22</v>
      </c>
    </row>
    <row r="456" spans="1:12" x14ac:dyDescent="0.3">
      <c r="A456" s="11">
        <v>77575</v>
      </c>
      <c r="B456" s="12">
        <v>128747</v>
      </c>
      <c r="C456" s="13">
        <v>8646</v>
      </c>
      <c r="D456" s="11">
        <v>165265</v>
      </c>
      <c r="E456" s="12">
        <v>182046</v>
      </c>
      <c r="F456" s="13">
        <v>26</v>
      </c>
      <c r="G456" s="11">
        <v>120</v>
      </c>
      <c r="H456" s="12">
        <v>201</v>
      </c>
      <c r="I456" s="13">
        <v>48</v>
      </c>
      <c r="J456" s="11">
        <v>4402</v>
      </c>
      <c r="K456" s="12">
        <v>7021</v>
      </c>
      <c r="L456" s="13">
        <v>26</v>
      </c>
    </row>
    <row r="457" spans="1:12" x14ac:dyDescent="0.3">
      <c r="A457" s="11">
        <v>77562</v>
      </c>
      <c r="B457" s="12">
        <v>128809</v>
      </c>
      <c r="C457" s="13">
        <v>8435</v>
      </c>
      <c r="D457" s="11">
        <v>62629</v>
      </c>
      <c r="E457" s="12">
        <v>88968</v>
      </c>
      <c r="F457" s="13">
        <v>21</v>
      </c>
      <c r="G457" s="11">
        <v>80</v>
      </c>
      <c r="H457" s="12">
        <v>139</v>
      </c>
      <c r="I457" s="13">
        <v>41</v>
      </c>
      <c r="J457" s="11">
        <v>791</v>
      </c>
      <c r="K457" s="12">
        <v>1281</v>
      </c>
      <c r="L457" s="13">
        <v>21</v>
      </c>
    </row>
    <row r="458" spans="1:12" x14ac:dyDescent="0.3">
      <c r="A458" s="11">
        <v>77524</v>
      </c>
      <c r="B458" s="12">
        <v>128665</v>
      </c>
      <c r="C458" s="13">
        <v>8595</v>
      </c>
      <c r="D458" s="11">
        <v>111875</v>
      </c>
      <c r="E458" s="12">
        <v>142609</v>
      </c>
      <c r="F458" s="13">
        <v>23</v>
      </c>
      <c r="G458" s="11">
        <v>65</v>
      </c>
      <c r="H458" s="12">
        <v>114</v>
      </c>
      <c r="I458" s="13">
        <v>35</v>
      </c>
      <c r="J458" s="11">
        <v>799</v>
      </c>
      <c r="K458" s="12">
        <v>1325</v>
      </c>
      <c r="L458" s="13">
        <v>23</v>
      </c>
    </row>
    <row r="459" spans="1:12" x14ac:dyDescent="0.3">
      <c r="A459" s="8">
        <v>77486</v>
      </c>
      <c r="B459" s="9">
        <v>128602</v>
      </c>
      <c r="C459" s="10">
        <v>8558</v>
      </c>
      <c r="D459" s="8">
        <v>18929</v>
      </c>
      <c r="E459" s="9">
        <v>29918</v>
      </c>
      <c r="F459" s="10">
        <v>18</v>
      </c>
      <c r="G459" s="8">
        <v>523</v>
      </c>
      <c r="H459" s="9">
        <v>884</v>
      </c>
      <c r="I459" s="10">
        <v>78</v>
      </c>
      <c r="J459" s="8">
        <v>160</v>
      </c>
      <c r="K459" s="9">
        <v>269</v>
      </c>
      <c r="L459" s="10">
        <v>18</v>
      </c>
    </row>
    <row r="460" spans="1:12" x14ac:dyDescent="0.3">
      <c r="A460" s="8">
        <v>77316</v>
      </c>
      <c r="B460" s="9">
        <v>128409</v>
      </c>
      <c r="C460" s="10">
        <v>8204</v>
      </c>
      <c r="D460" s="8">
        <v>93280</v>
      </c>
      <c r="E460" s="9">
        <v>124124</v>
      </c>
      <c r="F460" s="10">
        <v>22</v>
      </c>
      <c r="G460" s="8">
        <v>437</v>
      </c>
      <c r="H460" s="9">
        <v>738</v>
      </c>
      <c r="I460" s="10">
        <v>110</v>
      </c>
      <c r="J460" s="8">
        <v>2194</v>
      </c>
      <c r="K460" s="9">
        <v>3477</v>
      </c>
      <c r="L460" s="10">
        <v>24</v>
      </c>
    </row>
    <row r="461" spans="1:12" x14ac:dyDescent="0.3">
      <c r="A461" s="11">
        <v>77234</v>
      </c>
      <c r="B461" s="12">
        <v>128210</v>
      </c>
      <c r="C461" s="13">
        <v>8330</v>
      </c>
      <c r="D461" s="11">
        <v>21857</v>
      </c>
      <c r="E461" s="12">
        <v>33472</v>
      </c>
      <c r="F461" s="13">
        <v>18</v>
      </c>
      <c r="G461" s="11">
        <v>291</v>
      </c>
      <c r="H461" s="12">
        <v>496</v>
      </c>
      <c r="I461" s="13">
        <v>84</v>
      </c>
      <c r="J461" s="11">
        <v>382</v>
      </c>
      <c r="K461" s="12">
        <v>635</v>
      </c>
      <c r="L461" s="13">
        <v>18</v>
      </c>
    </row>
    <row r="462" spans="1:12" x14ac:dyDescent="0.3">
      <c r="A462" s="11">
        <v>76993</v>
      </c>
      <c r="B462" s="12">
        <v>127829</v>
      </c>
      <c r="C462" s="13">
        <v>8100</v>
      </c>
      <c r="D462" s="11">
        <v>93146</v>
      </c>
      <c r="E462" s="12">
        <v>121473</v>
      </c>
      <c r="F462" s="13">
        <v>22</v>
      </c>
      <c r="G462" s="11">
        <v>457</v>
      </c>
      <c r="H462" s="12">
        <v>770</v>
      </c>
      <c r="I462" s="13">
        <v>114</v>
      </c>
      <c r="J462" s="11">
        <v>970</v>
      </c>
      <c r="K462" s="12">
        <v>1568</v>
      </c>
      <c r="L462" s="13">
        <v>22</v>
      </c>
    </row>
    <row r="463" spans="1:12" x14ac:dyDescent="0.3">
      <c r="A463" s="8">
        <v>76881</v>
      </c>
      <c r="B463" s="9">
        <v>127739</v>
      </c>
      <c r="C463" s="10">
        <v>7807</v>
      </c>
      <c r="D463" s="8">
        <v>109509</v>
      </c>
      <c r="E463" s="9">
        <v>140380</v>
      </c>
      <c r="F463" s="10">
        <v>23</v>
      </c>
      <c r="G463" s="8">
        <v>306</v>
      </c>
      <c r="H463" s="9">
        <v>515</v>
      </c>
      <c r="I463" s="10">
        <v>85</v>
      </c>
      <c r="J463" s="8">
        <v>1948</v>
      </c>
      <c r="K463" s="9">
        <v>3173</v>
      </c>
      <c r="L463" s="10">
        <v>23</v>
      </c>
    </row>
    <row r="464" spans="1:12" x14ac:dyDescent="0.3">
      <c r="A464" s="11">
        <v>76810</v>
      </c>
      <c r="B464" s="12">
        <v>127548</v>
      </c>
      <c r="C464" s="13">
        <v>7920</v>
      </c>
      <c r="D464" s="11">
        <v>138428</v>
      </c>
      <c r="E464" s="12">
        <v>163575</v>
      </c>
      <c r="F464" s="13">
        <v>24</v>
      </c>
      <c r="G464" s="11">
        <v>77</v>
      </c>
      <c r="H464" s="12">
        <v>138</v>
      </c>
      <c r="I464" s="13">
        <v>42</v>
      </c>
      <c r="J464" s="11">
        <v>2321</v>
      </c>
      <c r="K464" s="12">
        <v>3665</v>
      </c>
      <c r="L464" s="13">
        <v>24</v>
      </c>
    </row>
    <row r="465" spans="1:12" x14ac:dyDescent="0.3">
      <c r="A465" s="11">
        <v>76762</v>
      </c>
      <c r="B465" s="12">
        <v>127475</v>
      </c>
      <c r="C465" s="13">
        <v>7873</v>
      </c>
      <c r="D465" s="11">
        <v>177178</v>
      </c>
      <c r="E465" s="12">
        <v>184230</v>
      </c>
      <c r="F465" s="13">
        <v>27</v>
      </c>
      <c r="G465" s="11">
        <v>329</v>
      </c>
      <c r="H465" s="12">
        <v>560</v>
      </c>
      <c r="I465" s="13">
        <v>105</v>
      </c>
      <c r="J465" s="11">
        <v>9919</v>
      </c>
      <c r="K465" s="12">
        <v>15595</v>
      </c>
      <c r="L465" s="13">
        <v>27</v>
      </c>
    </row>
    <row r="466" spans="1:12" x14ac:dyDescent="0.3">
      <c r="A466" s="8">
        <v>76647</v>
      </c>
      <c r="B466" s="9">
        <v>127386</v>
      </c>
      <c r="C466" s="10">
        <v>7610</v>
      </c>
      <c r="D466" s="8">
        <v>104941</v>
      </c>
      <c r="E466" s="9">
        <v>133343</v>
      </c>
      <c r="F466" s="10">
        <v>22</v>
      </c>
      <c r="G466" s="8">
        <v>263</v>
      </c>
      <c r="H466" s="9">
        <v>451</v>
      </c>
      <c r="I466" s="10">
        <v>66</v>
      </c>
      <c r="J466" s="8">
        <v>844</v>
      </c>
      <c r="K466" s="9">
        <v>1362</v>
      </c>
      <c r="L466" s="10">
        <v>22</v>
      </c>
    </row>
    <row r="467" spans="1:12" x14ac:dyDescent="0.3">
      <c r="A467" s="11">
        <v>76602</v>
      </c>
      <c r="B467" s="12">
        <v>127305</v>
      </c>
      <c r="C467" s="13">
        <v>7566</v>
      </c>
      <c r="D467" s="11">
        <v>125045</v>
      </c>
      <c r="E467" s="12">
        <v>155452</v>
      </c>
      <c r="F467" s="13">
        <v>24</v>
      </c>
      <c r="G467" s="11">
        <v>298</v>
      </c>
      <c r="H467" s="12">
        <v>501</v>
      </c>
      <c r="I467" s="13">
        <v>64</v>
      </c>
      <c r="J467" s="11">
        <v>1396</v>
      </c>
      <c r="K467" s="12">
        <v>2254</v>
      </c>
      <c r="L467" s="13">
        <v>24</v>
      </c>
    </row>
    <row r="468" spans="1:12" x14ac:dyDescent="0.3">
      <c r="A468" s="11">
        <v>76203</v>
      </c>
      <c r="B468" s="12">
        <v>126724</v>
      </c>
      <c r="C468" s="13">
        <v>7242</v>
      </c>
      <c r="D468" s="11">
        <v>168922</v>
      </c>
      <c r="E468" s="12">
        <v>183665</v>
      </c>
      <c r="F468" s="13">
        <v>26</v>
      </c>
      <c r="G468" s="11">
        <v>430</v>
      </c>
      <c r="H468" s="12">
        <v>722</v>
      </c>
      <c r="I468" s="13">
        <v>86</v>
      </c>
      <c r="J468" s="11">
        <v>964</v>
      </c>
      <c r="K468" s="12">
        <v>1570</v>
      </c>
      <c r="L468" s="13">
        <v>26</v>
      </c>
    </row>
    <row r="469" spans="1:12" x14ac:dyDescent="0.3">
      <c r="A469" s="11">
        <v>76110</v>
      </c>
      <c r="B469" s="12">
        <v>126580</v>
      </c>
      <c r="C469" s="13">
        <v>7158</v>
      </c>
      <c r="D469" s="11">
        <v>137968</v>
      </c>
      <c r="E469" s="12">
        <v>165164</v>
      </c>
      <c r="F469" s="13">
        <v>24</v>
      </c>
      <c r="G469" s="11">
        <v>408</v>
      </c>
      <c r="H469" s="12">
        <v>681</v>
      </c>
      <c r="I469" s="13">
        <v>110</v>
      </c>
      <c r="J469" s="11">
        <v>925</v>
      </c>
      <c r="K469" s="12">
        <v>1509</v>
      </c>
      <c r="L469" s="13">
        <v>24</v>
      </c>
    </row>
    <row r="470" spans="1:12" x14ac:dyDescent="0.3">
      <c r="A470" s="11">
        <v>76089</v>
      </c>
      <c r="B470" s="12">
        <v>126547</v>
      </c>
      <c r="C470" s="13">
        <v>7138</v>
      </c>
      <c r="D470" s="11">
        <v>163006</v>
      </c>
      <c r="E470" s="12">
        <v>181615</v>
      </c>
      <c r="F470" s="13">
        <v>26</v>
      </c>
      <c r="G470" s="11">
        <v>299</v>
      </c>
      <c r="H470" s="12">
        <v>509</v>
      </c>
      <c r="I470" s="13">
        <v>94</v>
      </c>
      <c r="J470" s="11">
        <v>3093</v>
      </c>
      <c r="K470" s="12">
        <v>4986</v>
      </c>
      <c r="L470" s="13">
        <v>26</v>
      </c>
    </row>
    <row r="471" spans="1:12" x14ac:dyDescent="0.3">
      <c r="A471" s="11">
        <v>75967</v>
      </c>
      <c r="B471" s="12">
        <v>126361</v>
      </c>
      <c r="C471" s="13">
        <v>7034</v>
      </c>
      <c r="D471" s="11">
        <v>14521</v>
      </c>
      <c r="E471" s="12">
        <v>22061</v>
      </c>
      <c r="F471" s="13">
        <v>16</v>
      </c>
      <c r="G471" s="11">
        <v>252</v>
      </c>
      <c r="H471" s="12">
        <v>432</v>
      </c>
      <c r="I471" s="13">
        <v>72</v>
      </c>
      <c r="J471" s="11">
        <v>218</v>
      </c>
      <c r="K471" s="12">
        <v>359</v>
      </c>
      <c r="L471" s="13">
        <v>16</v>
      </c>
    </row>
    <row r="472" spans="1:12" x14ac:dyDescent="0.3">
      <c r="A472" s="11">
        <v>75796</v>
      </c>
      <c r="B472" s="12">
        <v>126101</v>
      </c>
      <c r="C472" s="13">
        <v>6867</v>
      </c>
      <c r="D472" s="11">
        <v>160256</v>
      </c>
      <c r="E472" s="12">
        <v>178467</v>
      </c>
      <c r="F472" s="13">
        <v>25</v>
      </c>
      <c r="G472" s="11">
        <v>96</v>
      </c>
      <c r="H472" s="12">
        <v>166</v>
      </c>
      <c r="I472" s="13">
        <v>45</v>
      </c>
      <c r="J472" s="11">
        <v>3295</v>
      </c>
      <c r="K472" s="12">
        <v>5249</v>
      </c>
      <c r="L472" s="13">
        <v>27</v>
      </c>
    </row>
    <row r="473" spans="1:12" x14ac:dyDescent="0.3">
      <c r="A473" s="11">
        <v>75779</v>
      </c>
      <c r="B473" s="12">
        <v>126058</v>
      </c>
      <c r="C473" s="13">
        <v>6985</v>
      </c>
      <c r="D473" s="11">
        <v>103810</v>
      </c>
      <c r="E473" s="12">
        <v>135876</v>
      </c>
      <c r="F473" s="13">
        <v>23</v>
      </c>
      <c r="G473" s="11">
        <v>451</v>
      </c>
      <c r="H473" s="12">
        <v>757</v>
      </c>
      <c r="I473" s="13">
        <v>129</v>
      </c>
      <c r="J473" s="11">
        <v>1006</v>
      </c>
      <c r="K473" s="12">
        <v>1626</v>
      </c>
      <c r="L473" s="13">
        <v>23</v>
      </c>
    </row>
    <row r="474" spans="1:12" x14ac:dyDescent="0.3">
      <c r="A474" s="11">
        <v>75773</v>
      </c>
      <c r="B474" s="12">
        <v>125916</v>
      </c>
      <c r="C474" s="13">
        <v>6948</v>
      </c>
      <c r="D474" s="11">
        <v>43080</v>
      </c>
      <c r="E474" s="12">
        <v>63620</v>
      </c>
      <c r="F474" s="13">
        <v>20</v>
      </c>
      <c r="G474" s="11">
        <v>69</v>
      </c>
      <c r="H474" s="12">
        <v>122</v>
      </c>
      <c r="I474" s="13">
        <v>32</v>
      </c>
      <c r="J474" s="11">
        <v>807</v>
      </c>
      <c r="K474" s="12">
        <v>1317</v>
      </c>
      <c r="L474" s="13">
        <v>20</v>
      </c>
    </row>
    <row r="475" spans="1:12" x14ac:dyDescent="0.3">
      <c r="A475" s="11">
        <v>75719</v>
      </c>
      <c r="B475" s="12">
        <v>125966</v>
      </c>
      <c r="C475" s="13">
        <v>6931</v>
      </c>
      <c r="D475" s="11">
        <v>28628</v>
      </c>
      <c r="E475" s="12">
        <v>44369</v>
      </c>
      <c r="F475" s="13">
        <v>19</v>
      </c>
      <c r="G475" s="11">
        <v>94</v>
      </c>
      <c r="H475" s="12">
        <v>162</v>
      </c>
      <c r="I475" s="13">
        <v>29</v>
      </c>
      <c r="J475" s="11">
        <v>459</v>
      </c>
      <c r="K475" s="12">
        <v>758</v>
      </c>
      <c r="L475" s="13">
        <v>19</v>
      </c>
    </row>
    <row r="476" spans="1:12" x14ac:dyDescent="0.3">
      <c r="A476" s="8">
        <v>75529</v>
      </c>
      <c r="B476" s="9">
        <v>125694</v>
      </c>
      <c r="C476" s="10">
        <v>6626</v>
      </c>
      <c r="D476" s="8">
        <v>139744</v>
      </c>
      <c r="E476" s="9">
        <v>164341</v>
      </c>
      <c r="F476" s="10">
        <v>24</v>
      </c>
      <c r="G476" s="8">
        <v>85</v>
      </c>
      <c r="H476" s="9">
        <v>146</v>
      </c>
      <c r="I476" s="10">
        <v>38</v>
      </c>
      <c r="J476" s="8">
        <v>2227</v>
      </c>
      <c r="K476" s="9">
        <v>3589</v>
      </c>
      <c r="L476" s="10">
        <v>24</v>
      </c>
    </row>
    <row r="477" spans="1:12" x14ac:dyDescent="0.3">
      <c r="A477" s="11">
        <v>75473</v>
      </c>
      <c r="B477" s="12">
        <v>125462</v>
      </c>
      <c r="C477" s="13">
        <v>6665</v>
      </c>
      <c r="D477" s="11">
        <v>67062</v>
      </c>
      <c r="E477" s="12">
        <v>93579</v>
      </c>
      <c r="F477" s="13">
        <v>21</v>
      </c>
      <c r="G477" s="11">
        <v>430</v>
      </c>
      <c r="H477" s="12">
        <v>722</v>
      </c>
      <c r="I477" s="13">
        <v>71</v>
      </c>
      <c r="J477" s="11">
        <v>391</v>
      </c>
      <c r="K477" s="12">
        <v>650</v>
      </c>
      <c r="L477" s="13">
        <v>21</v>
      </c>
    </row>
    <row r="478" spans="1:12" x14ac:dyDescent="0.3">
      <c r="A478" s="8">
        <v>75461</v>
      </c>
      <c r="B478" s="9">
        <v>125443</v>
      </c>
      <c r="C478" s="10">
        <v>6653</v>
      </c>
      <c r="D478" s="8">
        <v>110576</v>
      </c>
      <c r="E478" s="9">
        <v>141608</v>
      </c>
      <c r="F478" s="10">
        <v>23</v>
      </c>
      <c r="G478" s="8">
        <v>213</v>
      </c>
      <c r="H478" s="9">
        <v>363</v>
      </c>
      <c r="I478" s="10">
        <v>45</v>
      </c>
      <c r="J478" s="8">
        <v>866</v>
      </c>
      <c r="K478" s="9">
        <v>1404</v>
      </c>
      <c r="L478" s="10">
        <v>23</v>
      </c>
    </row>
    <row r="479" spans="1:12" x14ac:dyDescent="0.3">
      <c r="A479" s="11">
        <v>75340</v>
      </c>
      <c r="B479" s="12">
        <v>125396</v>
      </c>
      <c r="C479" s="13">
        <v>6452</v>
      </c>
      <c r="D479" s="11">
        <v>137157</v>
      </c>
      <c r="E479" s="12">
        <v>162998</v>
      </c>
      <c r="F479" s="13">
        <v>24</v>
      </c>
      <c r="G479" s="11">
        <v>721</v>
      </c>
      <c r="H479" s="12">
        <v>1205</v>
      </c>
      <c r="I479" s="13">
        <v>94</v>
      </c>
      <c r="J479" s="11">
        <v>3975</v>
      </c>
      <c r="K479" s="12">
        <v>6370</v>
      </c>
      <c r="L479" s="13">
        <v>24</v>
      </c>
    </row>
    <row r="480" spans="1:12" x14ac:dyDescent="0.3">
      <c r="A480" s="11">
        <v>75161</v>
      </c>
      <c r="B480" s="12">
        <v>124989</v>
      </c>
      <c r="C480" s="13">
        <v>6386</v>
      </c>
      <c r="D480" s="11">
        <v>48998</v>
      </c>
      <c r="E480" s="12">
        <v>69946</v>
      </c>
      <c r="F480" s="13">
        <v>20</v>
      </c>
      <c r="G480" s="11">
        <v>177</v>
      </c>
      <c r="H480" s="12">
        <v>304</v>
      </c>
      <c r="I480" s="13">
        <v>66</v>
      </c>
      <c r="J480" s="11">
        <v>546</v>
      </c>
      <c r="K480" s="12">
        <v>884</v>
      </c>
      <c r="L480" s="13">
        <v>20</v>
      </c>
    </row>
    <row r="481" spans="1:12" x14ac:dyDescent="0.3">
      <c r="A481" s="11">
        <v>75102</v>
      </c>
      <c r="B481" s="12">
        <v>125029</v>
      </c>
      <c r="C481" s="13">
        <v>6238</v>
      </c>
      <c r="D481" s="11">
        <v>171256</v>
      </c>
      <c r="E481" s="12">
        <v>183881</v>
      </c>
      <c r="F481" s="13">
        <v>26</v>
      </c>
      <c r="G481" s="11">
        <v>359</v>
      </c>
      <c r="H481" s="12">
        <v>614</v>
      </c>
      <c r="I481" s="13">
        <v>108</v>
      </c>
      <c r="J481" s="11">
        <v>2606</v>
      </c>
      <c r="K481" s="12">
        <v>4196</v>
      </c>
      <c r="L481" s="13">
        <v>26</v>
      </c>
    </row>
    <row r="482" spans="1:12" x14ac:dyDescent="0.3">
      <c r="A482" s="11">
        <v>75008</v>
      </c>
      <c r="B482" s="12">
        <v>124760</v>
      </c>
      <c r="C482" s="13">
        <v>6245</v>
      </c>
      <c r="D482" s="11">
        <v>77191</v>
      </c>
      <c r="E482" s="12">
        <v>103983</v>
      </c>
      <c r="F482" s="13">
        <v>21</v>
      </c>
      <c r="G482" s="11">
        <v>154</v>
      </c>
      <c r="H482" s="12">
        <v>268</v>
      </c>
      <c r="I482" s="13">
        <v>33</v>
      </c>
      <c r="J482" s="11">
        <v>1992</v>
      </c>
      <c r="K482" s="12">
        <v>3229</v>
      </c>
      <c r="L482" s="13">
        <v>21</v>
      </c>
    </row>
    <row r="483" spans="1:12" x14ac:dyDescent="0.3">
      <c r="A483" s="11">
        <v>74642</v>
      </c>
      <c r="B483" s="12">
        <v>124209</v>
      </c>
      <c r="C483" s="13">
        <v>5910</v>
      </c>
      <c r="D483" s="11">
        <v>179991</v>
      </c>
      <c r="E483" s="12">
        <v>184223</v>
      </c>
      <c r="F483" s="13">
        <v>28</v>
      </c>
      <c r="G483" s="11">
        <v>201</v>
      </c>
      <c r="H483" s="12">
        <v>353</v>
      </c>
      <c r="I483" s="13">
        <v>62</v>
      </c>
      <c r="J483" s="11">
        <v>8008</v>
      </c>
      <c r="K483" s="12">
        <v>12594</v>
      </c>
      <c r="L483" s="13">
        <v>28</v>
      </c>
    </row>
    <row r="484" spans="1:12" x14ac:dyDescent="0.3">
      <c r="A484" s="11">
        <v>74565</v>
      </c>
      <c r="B484" s="12">
        <v>124207</v>
      </c>
      <c r="C484" s="13">
        <v>5783</v>
      </c>
      <c r="D484" s="11">
        <v>172420</v>
      </c>
      <c r="E484" s="12">
        <v>183765</v>
      </c>
      <c r="F484" s="13">
        <v>27</v>
      </c>
      <c r="G484" s="11">
        <v>256</v>
      </c>
      <c r="H484" s="12">
        <v>443</v>
      </c>
      <c r="I484" s="13">
        <v>67</v>
      </c>
      <c r="J484" s="11">
        <v>4451</v>
      </c>
      <c r="K484" s="12">
        <v>7105</v>
      </c>
      <c r="L484" s="13">
        <v>27</v>
      </c>
    </row>
    <row r="485" spans="1:12" x14ac:dyDescent="0.3">
      <c r="A485" s="11">
        <v>74028</v>
      </c>
      <c r="B485" s="12">
        <v>123285</v>
      </c>
      <c r="C485" s="13">
        <v>5381</v>
      </c>
      <c r="D485" s="11">
        <v>63460</v>
      </c>
      <c r="E485" s="12">
        <v>89702</v>
      </c>
      <c r="F485" s="13">
        <v>21</v>
      </c>
      <c r="G485" s="11">
        <v>312</v>
      </c>
      <c r="H485" s="12">
        <v>525</v>
      </c>
      <c r="I485" s="13">
        <v>31</v>
      </c>
      <c r="J485" s="11">
        <v>1524</v>
      </c>
      <c r="K485" s="12">
        <v>2442</v>
      </c>
      <c r="L485" s="13">
        <v>21</v>
      </c>
    </row>
    <row r="486" spans="1:12" x14ac:dyDescent="0.3">
      <c r="A486" s="11">
        <v>73795</v>
      </c>
      <c r="B486" s="12">
        <v>122973</v>
      </c>
      <c r="C486" s="13">
        <v>5051</v>
      </c>
      <c r="D486" s="11">
        <v>103106</v>
      </c>
      <c r="E486" s="12">
        <v>135307</v>
      </c>
      <c r="F486" s="13">
        <v>23</v>
      </c>
      <c r="G486" s="11">
        <v>410</v>
      </c>
      <c r="H486" s="12">
        <v>697</v>
      </c>
      <c r="I486" s="13">
        <v>129</v>
      </c>
      <c r="J486" s="11">
        <v>982</v>
      </c>
      <c r="K486" s="12">
        <v>1592</v>
      </c>
      <c r="L486" s="13">
        <v>23</v>
      </c>
    </row>
    <row r="487" spans="1:12" x14ac:dyDescent="0.3">
      <c r="A487" s="8">
        <v>73570</v>
      </c>
      <c r="B487" s="9">
        <v>122575</v>
      </c>
      <c r="C487" s="10">
        <v>4963</v>
      </c>
      <c r="D487" s="8">
        <v>101688</v>
      </c>
      <c r="E487" s="9">
        <v>134143</v>
      </c>
      <c r="F487" s="10">
        <v>23</v>
      </c>
      <c r="G487" s="8">
        <v>213</v>
      </c>
      <c r="H487" s="9">
        <v>363</v>
      </c>
      <c r="I487" s="10">
        <v>77</v>
      </c>
      <c r="J487" s="8">
        <v>716</v>
      </c>
      <c r="K487" s="9">
        <v>1157</v>
      </c>
      <c r="L487" s="10">
        <v>23</v>
      </c>
    </row>
    <row r="488" spans="1:12" x14ac:dyDescent="0.3">
      <c r="A488" s="8">
        <v>73495</v>
      </c>
      <c r="B488" s="9">
        <v>122458</v>
      </c>
      <c r="C488" s="10">
        <v>4889</v>
      </c>
      <c r="D488" s="8">
        <v>103012</v>
      </c>
      <c r="E488" s="9">
        <v>135303</v>
      </c>
      <c r="F488" s="10">
        <v>23</v>
      </c>
      <c r="G488" s="8">
        <v>62</v>
      </c>
      <c r="H488" s="9">
        <v>108</v>
      </c>
      <c r="I488" s="10">
        <v>23</v>
      </c>
      <c r="J488" s="8">
        <v>1863</v>
      </c>
      <c r="K488" s="9">
        <v>3005</v>
      </c>
      <c r="L488" s="10">
        <v>23</v>
      </c>
    </row>
    <row r="489" spans="1:12" x14ac:dyDescent="0.3">
      <c r="A489" s="11">
        <v>73262</v>
      </c>
      <c r="B489" s="12">
        <v>122087</v>
      </c>
      <c r="C489" s="13">
        <v>4689</v>
      </c>
      <c r="D489" s="11">
        <v>73257</v>
      </c>
      <c r="E489" s="12">
        <v>99856</v>
      </c>
      <c r="F489" s="13">
        <v>21</v>
      </c>
      <c r="G489" s="11">
        <v>670</v>
      </c>
      <c r="H489" s="12">
        <v>1135</v>
      </c>
      <c r="I489" s="13">
        <v>119</v>
      </c>
      <c r="J489" s="11">
        <v>619</v>
      </c>
      <c r="K489" s="12">
        <v>1010</v>
      </c>
      <c r="L489" s="13">
        <v>21</v>
      </c>
    </row>
    <row r="490" spans="1:12" x14ac:dyDescent="0.3">
      <c r="A490" s="11">
        <v>73261</v>
      </c>
      <c r="B490" s="12">
        <v>122079</v>
      </c>
      <c r="C490" s="13">
        <v>4670</v>
      </c>
      <c r="D490" s="11">
        <v>41334</v>
      </c>
      <c r="E490" s="12">
        <v>61679</v>
      </c>
      <c r="F490" s="13">
        <v>20</v>
      </c>
      <c r="G490" s="11">
        <v>264</v>
      </c>
      <c r="H490" s="12">
        <v>434</v>
      </c>
      <c r="I490" s="13">
        <v>30</v>
      </c>
      <c r="J490" s="11">
        <v>695</v>
      </c>
      <c r="K490" s="12">
        <v>1152</v>
      </c>
      <c r="L490" s="13">
        <v>20</v>
      </c>
    </row>
    <row r="491" spans="1:12" x14ac:dyDescent="0.3">
      <c r="A491" s="11">
        <v>73240</v>
      </c>
      <c r="B491" s="12">
        <v>122043</v>
      </c>
      <c r="C491" s="13">
        <v>4649</v>
      </c>
      <c r="D491" s="11">
        <v>114356</v>
      </c>
      <c r="E491" s="12">
        <v>144630</v>
      </c>
      <c r="F491" s="13">
        <v>23</v>
      </c>
      <c r="G491" s="11">
        <v>166</v>
      </c>
      <c r="H491" s="12">
        <v>284</v>
      </c>
      <c r="I491" s="13">
        <v>51</v>
      </c>
      <c r="J491" s="11">
        <v>2019</v>
      </c>
      <c r="K491" s="12">
        <v>3251</v>
      </c>
      <c r="L491" s="13">
        <v>23</v>
      </c>
    </row>
    <row r="492" spans="1:12" x14ac:dyDescent="0.3">
      <c r="A492" s="11">
        <v>73231</v>
      </c>
      <c r="B492" s="12">
        <v>122092</v>
      </c>
      <c r="C492" s="13">
        <v>4539</v>
      </c>
      <c r="D492" s="11">
        <v>146258</v>
      </c>
      <c r="E492" s="12">
        <v>171940</v>
      </c>
      <c r="F492" s="13">
        <v>25</v>
      </c>
      <c r="G492" s="11">
        <v>78</v>
      </c>
      <c r="H492" s="12">
        <v>134</v>
      </c>
      <c r="I492" s="13">
        <v>43</v>
      </c>
      <c r="J492" s="11">
        <v>2368</v>
      </c>
      <c r="K492" s="12">
        <v>3837</v>
      </c>
      <c r="L492" s="13">
        <v>25</v>
      </c>
    </row>
    <row r="493" spans="1:12" x14ac:dyDescent="0.3">
      <c r="A493" s="11">
        <v>73180</v>
      </c>
      <c r="B493" s="12">
        <v>121939</v>
      </c>
      <c r="C493" s="13">
        <v>4590</v>
      </c>
      <c r="D493" s="11">
        <v>125446</v>
      </c>
      <c r="E493" s="12">
        <v>155808</v>
      </c>
      <c r="F493" s="13">
        <v>24</v>
      </c>
      <c r="G493" s="11">
        <v>271</v>
      </c>
      <c r="H493" s="12">
        <v>462</v>
      </c>
      <c r="I493" s="13">
        <v>74</v>
      </c>
      <c r="J493" s="11">
        <v>1691</v>
      </c>
      <c r="K493" s="12">
        <v>2742</v>
      </c>
      <c r="L493" s="13">
        <v>24</v>
      </c>
    </row>
    <row r="494" spans="1:12" x14ac:dyDescent="0.3">
      <c r="A494" s="11">
        <v>73157</v>
      </c>
      <c r="B494" s="12">
        <v>121919</v>
      </c>
      <c r="C494" s="13">
        <v>4593</v>
      </c>
      <c r="D494" s="11">
        <v>66650</v>
      </c>
      <c r="E494" s="12">
        <v>93060</v>
      </c>
      <c r="F494" s="13">
        <v>21</v>
      </c>
      <c r="G494" s="11">
        <v>420</v>
      </c>
      <c r="H494" s="12">
        <v>701</v>
      </c>
      <c r="I494" s="13">
        <v>93</v>
      </c>
      <c r="J494" s="11">
        <v>515</v>
      </c>
      <c r="K494" s="12">
        <v>849</v>
      </c>
      <c r="L494" s="13">
        <v>21</v>
      </c>
    </row>
    <row r="495" spans="1:12" x14ac:dyDescent="0.3">
      <c r="A495" s="8">
        <v>73060</v>
      </c>
      <c r="B495" s="9">
        <v>121824</v>
      </c>
      <c r="C495" s="10">
        <v>4392</v>
      </c>
      <c r="D495" s="8">
        <v>87604</v>
      </c>
      <c r="E495" s="9">
        <v>116657</v>
      </c>
      <c r="F495" s="10">
        <v>22</v>
      </c>
      <c r="G495" s="8">
        <v>405</v>
      </c>
      <c r="H495" s="9">
        <v>688</v>
      </c>
      <c r="I495" s="10">
        <v>82</v>
      </c>
      <c r="J495" s="8">
        <v>800</v>
      </c>
      <c r="K495" s="9">
        <v>1288</v>
      </c>
      <c r="L495" s="10">
        <v>22</v>
      </c>
    </row>
    <row r="496" spans="1:12" x14ac:dyDescent="0.3">
      <c r="A496" s="8">
        <v>73054</v>
      </c>
      <c r="B496" s="9">
        <v>121815</v>
      </c>
      <c r="C496" s="10">
        <v>4386</v>
      </c>
      <c r="D496" s="8">
        <v>93219</v>
      </c>
      <c r="E496" s="9">
        <v>124074</v>
      </c>
      <c r="F496" s="10">
        <v>22</v>
      </c>
      <c r="G496" s="8">
        <v>588</v>
      </c>
      <c r="H496" s="9">
        <v>986</v>
      </c>
      <c r="I496" s="10">
        <v>96</v>
      </c>
      <c r="J496" s="8">
        <v>2950</v>
      </c>
      <c r="K496" s="9">
        <v>4714</v>
      </c>
      <c r="L496" s="10">
        <v>22</v>
      </c>
    </row>
    <row r="497" spans="1:12" x14ac:dyDescent="0.3">
      <c r="A497" s="11">
        <v>72994</v>
      </c>
      <c r="B497" s="12">
        <v>121645</v>
      </c>
      <c r="C497" s="13">
        <v>4419</v>
      </c>
      <c r="D497" s="11">
        <v>30927</v>
      </c>
      <c r="E497" s="12">
        <v>47179</v>
      </c>
      <c r="F497" s="13">
        <v>19</v>
      </c>
      <c r="G497" s="11">
        <v>409</v>
      </c>
      <c r="H497" s="12">
        <v>690</v>
      </c>
      <c r="I497" s="13">
        <v>99</v>
      </c>
      <c r="J497" s="11">
        <v>331</v>
      </c>
      <c r="K497" s="12">
        <v>546</v>
      </c>
      <c r="L497" s="13">
        <v>19</v>
      </c>
    </row>
    <row r="498" spans="1:12" x14ac:dyDescent="0.3">
      <c r="A498" s="11">
        <v>72903</v>
      </c>
      <c r="B498" s="12">
        <v>121518</v>
      </c>
      <c r="C498" s="13">
        <v>4361</v>
      </c>
      <c r="D498" s="11">
        <v>149258</v>
      </c>
      <c r="E498" s="12">
        <v>173684</v>
      </c>
      <c r="F498" s="13">
        <v>25</v>
      </c>
      <c r="G498" s="11">
        <v>771</v>
      </c>
      <c r="H498" s="12">
        <v>1287</v>
      </c>
      <c r="I498" s="13">
        <v>167</v>
      </c>
      <c r="J498" s="11">
        <v>1656</v>
      </c>
      <c r="K498" s="12">
        <v>2678</v>
      </c>
      <c r="L498" s="13">
        <v>25</v>
      </c>
    </row>
    <row r="499" spans="1:12" x14ac:dyDescent="0.3">
      <c r="A499" s="11">
        <v>72703</v>
      </c>
      <c r="B499" s="12">
        <v>121178</v>
      </c>
      <c r="C499" s="13">
        <v>4144</v>
      </c>
      <c r="D499" s="11">
        <v>86702</v>
      </c>
      <c r="E499" s="12">
        <v>115815</v>
      </c>
      <c r="F499" s="13">
        <v>22</v>
      </c>
      <c r="G499" s="11">
        <v>72</v>
      </c>
      <c r="H499" s="12">
        <v>124</v>
      </c>
      <c r="I499" s="13">
        <v>38</v>
      </c>
      <c r="J499" s="11">
        <v>655</v>
      </c>
      <c r="K499" s="12">
        <v>1075</v>
      </c>
      <c r="L499" s="13">
        <v>22</v>
      </c>
    </row>
    <row r="500" spans="1:12" x14ac:dyDescent="0.3">
      <c r="A500" s="11">
        <v>72673</v>
      </c>
      <c r="B500" s="12">
        <v>121156</v>
      </c>
      <c r="C500" s="13">
        <v>4153</v>
      </c>
      <c r="D500" s="11">
        <v>19092</v>
      </c>
      <c r="E500" s="12">
        <v>28912</v>
      </c>
      <c r="F500" s="13">
        <v>17</v>
      </c>
      <c r="G500" s="11">
        <v>329</v>
      </c>
      <c r="H500" s="12">
        <v>560</v>
      </c>
      <c r="I500" s="13">
        <v>53</v>
      </c>
      <c r="J500" s="11">
        <v>180</v>
      </c>
      <c r="K500" s="12">
        <v>301</v>
      </c>
      <c r="L500" s="13">
        <v>17</v>
      </c>
    </row>
    <row r="501" spans="1:12" x14ac:dyDescent="0.3">
      <c r="A501" s="11">
        <v>72622</v>
      </c>
      <c r="B501" s="12">
        <v>121159</v>
      </c>
      <c r="C501" s="13">
        <v>3997</v>
      </c>
      <c r="D501" s="11">
        <v>7063</v>
      </c>
      <c r="E501" s="12">
        <v>11179</v>
      </c>
      <c r="F501" s="13">
        <v>15</v>
      </c>
      <c r="G501" s="11">
        <v>779</v>
      </c>
      <c r="H501" s="12">
        <v>1313</v>
      </c>
      <c r="I501" s="13">
        <v>103</v>
      </c>
      <c r="J501" s="11">
        <v>78</v>
      </c>
      <c r="K501" s="12">
        <v>135</v>
      </c>
      <c r="L501" s="13">
        <v>15</v>
      </c>
    </row>
    <row r="502" spans="1:12" x14ac:dyDescent="0.3">
      <c r="A502" s="11">
        <v>72619</v>
      </c>
      <c r="B502" s="12">
        <v>121041</v>
      </c>
      <c r="C502" s="13">
        <v>4062</v>
      </c>
      <c r="D502" s="11">
        <v>39447</v>
      </c>
      <c r="E502" s="12">
        <v>59587</v>
      </c>
      <c r="F502" s="13">
        <v>20</v>
      </c>
      <c r="G502" s="11">
        <v>154</v>
      </c>
      <c r="H502" s="12">
        <v>262</v>
      </c>
      <c r="I502" s="13">
        <v>64</v>
      </c>
      <c r="J502" s="11">
        <v>330</v>
      </c>
      <c r="K502" s="12">
        <v>545</v>
      </c>
      <c r="L502" s="13">
        <v>20</v>
      </c>
    </row>
    <row r="503" spans="1:12" x14ac:dyDescent="0.3">
      <c r="A503" s="11">
        <v>72268</v>
      </c>
      <c r="B503" s="12">
        <v>120483</v>
      </c>
      <c r="C503" s="13">
        <v>3742</v>
      </c>
      <c r="D503" s="11">
        <v>160460</v>
      </c>
      <c r="E503" s="12">
        <v>180385</v>
      </c>
      <c r="F503" s="13">
        <v>26</v>
      </c>
      <c r="G503" s="11">
        <v>357</v>
      </c>
      <c r="H503" s="12">
        <v>603</v>
      </c>
      <c r="I503" s="13">
        <v>74</v>
      </c>
      <c r="J503" s="11">
        <v>6171</v>
      </c>
      <c r="K503" s="12">
        <v>9805</v>
      </c>
      <c r="L503" s="13">
        <v>28</v>
      </c>
    </row>
    <row r="504" spans="1:12" x14ac:dyDescent="0.3">
      <c r="A504" s="11">
        <v>72178</v>
      </c>
      <c r="B504" s="12">
        <v>120457</v>
      </c>
      <c r="C504" s="13">
        <v>3582</v>
      </c>
      <c r="D504" s="11">
        <v>169450</v>
      </c>
      <c r="E504" s="12">
        <v>183702</v>
      </c>
      <c r="F504" s="13">
        <v>26</v>
      </c>
      <c r="G504" s="11">
        <v>163</v>
      </c>
      <c r="H504" s="12">
        <v>278</v>
      </c>
      <c r="I504" s="13">
        <v>54</v>
      </c>
      <c r="J504" s="11">
        <v>4313</v>
      </c>
      <c r="K504" s="12">
        <v>6837</v>
      </c>
      <c r="L504" s="13">
        <v>26</v>
      </c>
    </row>
    <row r="505" spans="1:12" x14ac:dyDescent="0.3">
      <c r="A505" s="11">
        <v>71467</v>
      </c>
      <c r="B505" s="12">
        <v>119293</v>
      </c>
      <c r="C505" s="13">
        <v>3067</v>
      </c>
      <c r="D505" s="11">
        <v>112363</v>
      </c>
      <c r="E505" s="12">
        <v>142448</v>
      </c>
      <c r="F505" s="13">
        <v>23</v>
      </c>
      <c r="G505" s="11">
        <v>468</v>
      </c>
      <c r="H505" s="12">
        <v>790</v>
      </c>
      <c r="I505" s="13">
        <v>81</v>
      </c>
      <c r="J505" s="11">
        <v>1250</v>
      </c>
      <c r="K505" s="12">
        <v>2010</v>
      </c>
      <c r="L505" s="13">
        <v>23</v>
      </c>
    </row>
    <row r="506" spans="1:12" x14ac:dyDescent="0.3">
      <c r="A506" s="11">
        <v>71414</v>
      </c>
      <c r="B506" s="12">
        <v>119139</v>
      </c>
      <c r="C506" s="13">
        <v>2956</v>
      </c>
      <c r="D506" s="11">
        <v>8241</v>
      </c>
      <c r="E506" s="12">
        <v>13387</v>
      </c>
      <c r="F506" s="13">
        <v>16</v>
      </c>
      <c r="G506" s="11">
        <v>85</v>
      </c>
      <c r="H506" s="12">
        <v>150</v>
      </c>
      <c r="I506" s="13">
        <v>26</v>
      </c>
      <c r="J506" s="11">
        <v>220</v>
      </c>
      <c r="K506" s="12">
        <v>371</v>
      </c>
      <c r="L506" s="13">
        <v>16</v>
      </c>
    </row>
    <row r="507" spans="1:12" x14ac:dyDescent="0.3">
      <c r="A507" s="11">
        <v>71255</v>
      </c>
      <c r="B507" s="12">
        <v>118889</v>
      </c>
      <c r="C507" s="13">
        <v>2810</v>
      </c>
      <c r="D507" s="11">
        <v>165170</v>
      </c>
      <c r="E507" s="12">
        <v>182020</v>
      </c>
      <c r="F507" s="13">
        <v>26</v>
      </c>
      <c r="G507" s="11">
        <v>212</v>
      </c>
      <c r="H507" s="12">
        <v>362</v>
      </c>
      <c r="I507" s="13">
        <v>62</v>
      </c>
      <c r="J507" s="11">
        <v>3277</v>
      </c>
      <c r="K507" s="12">
        <v>5172</v>
      </c>
      <c r="L507" s="13">
        <v>26</v>
      </c>
    </row>
    <row r="508" spans="1:12" x14ac:dyDescent="0.3">
      <c r="A508" s="11">
        <v>71154</v>
      </c>
      <c r="B508" s="12">
        <v>118722</v>
      </c>
      <c r="C508" s="13">
        <v>2717</v>
      </c>
      <c r="D508" s="11">
        <v>155170</v>
      </c>
      <c r="E508" s="12">
        <v>176814</v>
      </c>
      <c r="F508" s="13">
        <v>25</v>
      </c>
      <c r="G508" s="11">
        <v>643</v>
      </c>
      <c r="H508" s="12">
        <v>1092</v>
      </c>
      <c r="I508" s="13">
        <v>99</v>
      </c>
      <c r="J508" s="11">
        <v>3096</v>
      </c>
      <c r="K508" s="12">
        <v>5022</v>
      </c>
      <c r="L508" s="13">
        <v>25</v>
      </c>
    </row>
    <row r="509" spans="1:12" x14ac:dyDescent="0.3">
      <c r="A509" s="11">
        <v>71108</v>
      </c>
      <c r="B509" s="12">
        <v>118762</v>
      </c>
      <c r="C509" s="13">
        <v>2584</v>
      </c>
      <c r="D509" s="11">
        <v>158892</v>
      </c>
      <c r="E509" s="12">
        <v>179599</v>
      </c>
      <c r="F509" s="13">
        <v>26</v>
      </c>
      <c r="G509" s="11">
        <v>407</v>
      </c>
      <c r="H509" s="12">
        <v>689</v>
      </c>
      <c r="I509" s="13">
        <v>86</v>
      </c>
      <c r="J509" s="11">
        <v>2820</v>
      </c>
      <c r="K509" s="12">
        <v>4510</v>
      </c>
      <c r="L509" s="13">
        <v>26</v>
      </c>
    </row>
    <row r="510" spans="1:12" x14ac:dyDescent="0.3">
      <c r="A510" s="11">
        <v>71064</v>
      </c>
      <c r="B510" s="12">
        <v>118696</v>
      </c>
      <c r="C510" s="13">
        <v>2546</v>
      </c>
      <c r="D510" s="11">
        <v>85187</v>
      </c>
      <c r="E510" s="12">
        <v>114403</v>
      </c>
      <c r="F510" s="13">
        <v>22</v>
      </c>
      <c r="G510" s="11">
        <v>226</v>
      </c>
      <c r="H510" s="12">
        <v>387</v>
      </c>
      <c r="I510" s="13">
        <v>60</v>
      </c>
      <c r="J510" s="11">
        <v>1327</v>
      </c>
      <c r="K510" s="12">
        <v>2126</v>
      </c>
      <c r="L510" s="13">
        <v>22</v>
      </c>
    </row>
    <row r="511" spans="1:12" x14ac:dyDescent="0.3">
      <c r="A511" s="8">
        <v>71013</v>
      </c>
      <c r="B511" s="9">
        <v>118505</v>
      </c>
      <c r="C511" s="10">
        <v>2588</v>
      </c>
      <c r="D511" s="8">
        <v>50115</v>
      </c>
      <c r="E511" s="9">
        <v>71124</v>
      </c>
      <c r="F511" s="10">
        <v>20</v>
      </c>
      <c r="G511" s="8">
        <v>254</v>
      </c>
      <c r="H511" s="9">
        <v>437</v>
      </c>
      <c r="I511" s="10">
        <v>72</v>
      </c>
      <c r="J511" s="8">
        <v>175</v>
      </c>
      <c r="K511" s="9">
        <v>289</v>
      </c>
      <c r="L511" s="10">
        <v>20</v>
      </c>
    </row>
    <row r="512" spans="1:12" x14ac:dyDescent="0.3">
      <c r="A512" s="11">
        <v>70995</v>
      </c>
      <c r="B512" s="12">
        <v>118478</v>
      </c>
      <c r="C512" s="13">
        <v>2570</v>
      </c>
      <c r="D512" s="11">
        <v>159589</v>
      </c>
      <c r="E512" s="12">
        <v>179933</v>
      </c>
      <c r="F512" s="13">
        <v>26</v>
      </c>
      <c r="G512" s="11">
        <v>474</v>
      </c>
      <c r="H512" s="12">
        <v>803</v>
      </c>
      <c r="I512" s="13">
        <v>88</v>
      </c>
      <c r="J512" s="11">
        <v>2900</v>
      </c>
      <c r="K512" s="12">
        <v>4663</v>
      </c>
      <c r="L512" s="13">
        <v>26</v>
      </c>
    </row>
    <row r="513" spans="1:12" x14ac:dyDescent="0.3">
      <c r="A513" s="11">
        <v>70931</v>
      </c>
      <c r="B513" s="12">
        <v>118445</v>
      </c>
      <c r="C513" s="13">
        <v>2577</v>
      </c>
      <c r="D513" s="11">
        <v>13045</v>
      </c>
      <c r="E513" s="12">
        <v>21118</v>
      </c>
      <c r="F513" s="13">
        <v>17</v>
      </c>
      <c r="G513" s="11">
        <v>428</v>
      </c>
      <c r="H513" s="12">
        <v>726</v>
      </c>
      <c r="I513" s="13">
        <v>87</v>
      </c>
      <c r="J513" s="11">
        <v>90</v>
      </c>
      <c r="K513" s="12">
        <v>147</v>
      </c>
      <c r="L513" s="13">
        <v>17</v>
      </c>
    </row>
    <row r="514" spans="1:12" x14ac:dyDescent="0.3">
      <c r="A514" s="11">
        <v>70736</v>
      </c>
      <c r="B514" s="12">
        <v>118148</v>
      </c>
      <c r="C514" s="13">
        <v>2407</v>
      </c>
      <c r="D514" s="11">
        <v>35985</v>
      </c>
      <c r="E514" s="12">
        <v>52848</v>
      </c>
      <c r="F514" s="13">
        <v>19</v>
      </c>
      <c r="G514" s="11">
        <v>50</v>
      </c>
      <c r="H514" s="12">
        <v>91</v>
      </c>
      <c r="I514" s="13">
        <v>27</v>
      </c>
      <c r="J514" s="11">
        <v>411</v>
      </c>
      <c r="K514" s="12">
        <v>670</v>
      </c>
      <c r="L514" s="13">
        <v>19</v>
      </c>
    </row>
    <row r="515" spans="1:12" x14ac:dyDescent="0.3">
      <c r="A515" s="11">
        <v>70539</v>
      </c>
      <c r="B515" s="12">
        <v>117868</v>
      </c>
      <c r="C515" s="13">
        <v>2070</v>
      </c>
      <c r="D515" s="11">
        <v>131130</v>
      </c>
      <c r="E515" s="12">
        <v>160754</v>
      </c>
      <c r="F515" s="13">
        <v>24</v>
      </c>
      <c r="G515" s="11">
        <v>180</v>
      </c>
      <c r="H515" s="12">
        <v>303</v>
      </c>
      <c r="I515" s="13">
        <v>54</v>
      </c>
      <c r="J515" s="11">
        <v>2312</v>
      </c>
      <c r="K515" s="12">
        <v>3685</v>
      </c>
      <c r="L515" s="13">
        <v>24</v>
      </c>
    </row>
    <row r="516" spans="1:12" x14ac:dyDescent="0.3">
      <c r="A516" s="11">
        <v>70402</v>
      </c>
      <c r="B516" s="12">
        <v>117536</v>
      </c>
      <c r="C516" s="13">
        <v>2018</v>
      </c>
      <c r="D516" s="11">
        <v>135082</v>
      </c>
      <c r="E516" s="12">
        <v>161865</v>
      </c>
      <c r="F516" s="13">
        <v>24</v>
      </c>
      <c r="G516" s="11">
        <v>460</v>
      </c>
      <c r="H516" s="12">
        <v>776</v>
      </c>
      <c r="I516" s="13">
        <v>102</v>
      </c>
      <c r="J516" s="11">
        <v>1122</v>
      </c>
      <c r="K516" s="12">
        <v>1821</v>
      </c>
      <c r="L516" s="13">
        <v>24</v>
      </c>
    </row>
    <row r="517" spans="1:12" x14ac:dyDescent="0.3">
      <c r="A517" s="11">
        <v>69826</v>
      </c>
      <c r="B517" s="12">
        <v>116619</v>
      </c>
      <c r="C517" s="13">
        <v>1475</v>
      </c>
      <c r="D517" s="11">
        <v>75893</v>
      </c>
      <c r="E517" s="12">
        <v>102674</v>
      </c>
      <c r="F517" s="13">
        <v>21</v>
      </c>
      <c r="G517" s="11">
        <v>83</v>
      </c>
      <c r="H517" s="12">
        <v>146</v>
      </c>
      <c r="I517" s="13">
        <v>31</v>
      </c>
      <c r="J517" s="11">
        <v>1187</v>
      </c>
      <c r="K517" s="12">
        <v>1930</v>
      </c>
      <c r="L517" s="13">
        <v>21</v>
      </c>
    </row>
    <row r="518" spans="1:12" x14ac:dyDescent="0.3">
      <c r="A518" s="11">
        <v>69800</v>
      </c>
      <c r="B518" s="12">
        <v>116686</v>
      </c>
      <c r="C518" s="13">
        <v>1573</v>
      </c>
      <c r="D518" s="11">
        <v>119902</v>
      </c>
      <c r="E518" s="12">
        <v>148336</v>
      </c>
      <c r="F518" s="13">
        <v>23</v>
      </c>
      <c r="G518" s="11">
        <v>332</v>
      </c>
      <c r="H518" s="12">
        <v>567</v>
      </c>
      <c r="I518" s="13">
        <v>71</v>
      </c>
      <c r="J518" s="11">
        <v>1201</v>
      </c>
      <c r="K518" s="12">
        <v>1979</v>
      </c>
      <c r="L518" s="13">
        <v>23</v>
      </c>
    </row>
    <row r="519" spans="1:12" x14ac:dyDescent="0.3">
      <c r="A519" s="8">
        <v>69554</v>
      </c>
      <c r="B519" s="9">
        <v>116189</v>
      </c>
      <c r="C519" s="10">
        <v>1234</v>
      </c>
      <c r="D519" s="8">
        <v>89637</v>
      </c>
      <c r="E519" s="9">
        <v>118515</v>
      </c>
      <c r="F519" s="10">
        <v>22</v>
      </c>
      <c r="G519" s="8">
        <v>257</v>
      </c>
      <c r="H519" s="9">
        <v>431</v>
      </c>
      <c r="I519" s="10">
        <v>42</v>
      </c>
      <c r="J519" s="8">
        <v>676</v>
      </c>
      <c r="K519" s="9">
        <v>1116</v>
      </c>
      <c r="L519" s="10">
        <v>22</v>
      </c>
    </row>
    <row r="520" spans="1:12" x14ac:dyDescent="0.3">
      <c r="A520" s="11">
        <v>69471</v>
      </c>
      <c r="B520" s="12">
        <v>116170</v>
      </c>
      <c r="C520" s="13">
        <v>1086</v>
      </c>
      <c r="D520" s="11">
        <v>27381</v>
      </c>
      <c r="E520" s="12">
        <v>41154</v>
      </c>
      <c r="F520" s="13">
        <v>18</v>
      </c>
      <c r="G520" s="11">
        <v>371</v>
      </c>
      <c r="H520" s="12">
        <v>628</v>
      </c>
      <c r="I520" s="13">
        <v>98</v>
      </c>
      <c r="J520" s="11">
        <v>364</v>
      </c>
      <c r="K520" s="12">
        <v>595</v>
      </c>
      <c r="L520" s="13">
        <v>18</v>
      </c>
    </row>
    <row r="521" spans="1:12" x14ac:dyDescent="0.3">
      <c r="A521" s="11">
        <v>69443</v>
      </c>
      <c r="B521" s="12">
        <v>116016</v>
      </c>
      <c r="C521" s="13">
        <v>1131</v>
      </c>
      <c r="D521" s="11">
        <v>103732</v>
      </c>
      <c r="E521" s="12">
        <v>135912</v>
      </c>
      <c r="F521" s="13">
        <v>23</v>
      </c>
      <c r="G521" s="11">
        <v>109</v>
      </c>
      <c r="H521" s="12">
        <v>185</v>
      </c>
      <c r="I521" s="13">
        <v>35</v>
      </c>
      <c r="J521" s="11">
        <v>1793</v>
      </c>
      <c r="K521" s="12">
        <v>2913</v>
      </c>
      <c r="L521" s="13">
        <v>23</v>
      </c>
    </row>
    <row r="522" spans="1:12" x14ac:dyDescent="0.3">
      <c r="A522" s="8">
        <v>69326</v>
      </c>
      <c r="B522" s="9">
        <v>115824</v>
      </c>
      <c r="C522" s="10">
        <v>1024</v>
      </c>
      <c r="D522" s="8">
        <v>82632</v>
      </c>
      <c r="E522" s="9">
        <v>112102</v>
      </c>
      <c r="F522" s="10">
        <v>22</v>
      </c>
      <c r="G522" s="8">
        <v>208</v>
      </c>
      <c r="H522" s="9">
        <v>356</v>
      </c>
      <c r="I522" s="10">
        <v>44</v>
      </c>
      <c r="J522" s="8">
        <v>1380</v>
      </c>
      <c r="K522" s="9">
        <v>2252</v>
      </c>
      <c r="L522" s="10">
        <v>22</v>
      </c>
    </row>
    <row r="523" spans="1:12" x14ac:dyDescent="0.3">
      <c r="A523" s="11">
        <v>69276</v>
      </c>
      <c r="B523" s="12">
        <v>115855</v>
      </c>
      <c r="C523" s="13">
        <v>907</v>
      </c>
      <c r="D523" s="11">
        <v>104070</v>
      </c>
      <c r="E523" s="12">
        <v>136073</v>
      </c>
      <c r="F523" s="13">
        <v>23</v>
      </c>
      <c r="G523" s="11">
        <v>165</v>
      </c>
      <c r="H523" s="12">
        <v>280</v>
      </c>
      <c r="I523" s="13">
        <v>31</v>
      </c>
      <c r="J523" s="11">
        <v>1789</v>
      </c>
      <c r="K523" s="12">
        <v>2892</v>
      </c>
      <c r="L523" s="13">
        <v>23</v>
      </c>
    </row>
    <row r="524" spans="1:12" x14ac:dyDescent="0.3">
      <c r="A524" s="8">
        <v>68927</v>
      </c>
      <c r="B524" s="9">
        <v>115293</v>
      </c>
      <c r="C524" s="10">
        <v>766</v>
      </c>
      <c r="D524" s="8">
        <v>11616</v>
      </c>
      <c r="E524" s="9">
        <v>17828</v>
      </c>
      <c r="F524" s="10">
        <v>16</v>
      </c>
      <c r="G524" s="8">
        <v>166</v>
      </c>
      <c r="H524" s="9">
        <v>283</v>
      </c>
      <c r="I524" s="10">
        <v>52</v>
      </c>
      <c r="J524" s="8">
        <v>56</v>
      </c>
      <c r="K524" s="9">
        <v>100</v>
      </c>
      <c r="L524" s="10">
        <v>16</v>
      </c>
    </row>
    <row r="525" spans="1:12" x14ac:dyDescent="0.3">
      <c r="A525" s="11">
        <v>68839</v>
      </c>
      <c r="B525" s="12">
        <v>115065</v>
      </c>
      <c r="C525" s="13">
        <v>588</v>
      </c>
      <c r="D525" s="11">
        <v>167009</v>
      </c>
      <c r="E525" s="12">
        <v>182314</v>
      </c>
      <c r="F525" s="13">
        <v>26</v>
      </c>
      <c r="G525" s="11">
        <v>171</v>
      </c>
      <c r="H525" s="12">
        <v>290</v>
      </c>
      <c r="I525" s="13">
        <v>40</v>
      </c>
      <c r="J525" s="11">
        <v>2929</v>
      </c>
      <c r="K525" s="12">
        <v>4691</v>
      </c>
      <c r="L525" s="13">
        <v>26</v>
      </c>
    </row>
    <row r="526" spans="1:12" x14ac:dyDescent="0.3">
      <c r="A526" s="11">
        <v>68782</v>
      </c>
      <c r="B526" s="12">
        <v>115069</v>
      </c>
      <c r="C526" s="13">
        <v>446</v>
      </c>
      <c r="D526" s="11">
        <v>164816</v>
      </c>
      <c r="E526" s="12">
        <v>181952</v>
      </c>
      <c r="F526" s="13">
        <v>26</v>
      </c>
      <c r="G526" s="11">
        <v>248</v>
      </c>
      <c r="H526" s="12">
        <v>425</v>
      </c>
      <c r="I526" s="13">
        <v>56</v>
      </c>
      <c r="J526" s="11">
        <v>6593</v>
      </c>
      <c r="K526" s="12">
        <v>10476</v>
      </c>
      <c r="L526" s="13">
        <v>26</v>
      </c>
    </row>
    <row r="527" spans="1:12" x14ac:dyDescent="0.3">
      <c r="A527" s="11">
        <v>68774</v>
      </c>
      <c r="B527" s="12">
        <v>115041</v>
      </c>
      <c r="C527" s="13">
        <v>615</v>
      </c>
      <c r="D527" s="11">
        <v>122063</v>
      </c>
      <c r="E527" s="12">
        <v>149862</v>
      </c>
      <c r="F527" s="13">
        <v>23</v>
      </c>
      <c r="G527" s="11">
        <v>438</v>
      </c>
      <c r="H527" s="12">
        <v>736</v>
      </c>
      <c r="I527" s="13">
        <v>59</v>
      </c>
      <c r="J527" s="11">
        <v>1955</v>
      </c>
      <c r="K527" s="12">
        <v>3147</v>
      </c>
      <c r="L527" s="13">
        <v>23</v>
      </c>
    </row>
    <row r="528" spans="1:12" x14ac:dyDescent="0.3">
      <c r="A528" s="8">
        <v>68719</v>
      </c>
      <c r="B528" s="9">
        <v>114875</v>
      </c>
      <c r="C528" s="10">
        <v>469</v>
      </c>
      <c r="D528" s="8">
        <v>154605</v>
      </c>
      <c r="E528" s="9">
        <v>176508</v>
      </c>
      <c r="F528" s="10">
        <v>25</v>
      </c>
      <c r="G528" s="8">
        <v>207</v>
      </c>
      <c r="H528" s="9">
        <v>347</v>
      </c>
      <c r="I528" s="10">
        <v>41</v>
      </c>
      <c r="J528" s="8">
        <v>3633</v>
      </c>
      <c r="K528" s="9">
        <v>5802</v>
      </c>
      <c r="L528" s="10">
        <v>25</v>
      </c>
    </row>
    <row r="529" spans="1:12" x14ac:dyDescent="0.3">
      <c r="A529" s="11">
        <v>68332</v>
      </c>
      <c r="B529" s="12">
        <v>114263</v>
      </c>
      <c r="C529" s="13">
        <v>114</v>
      </c>
      <c r="D529" s="11">
        <v>83724</v>
      </c>
      <c r="E529" s="12">
        <v>113109</v>
      </c>
      <c r="F529" s="13">
        <v>22</v>
      </c>
      <c r="G529" s="11">
        <v>271</v>
      </c>
      <c r="H529" s="12">
        <v>461</v>
      </c>
      <c r="I529" s="13">
        <v>76</v>
      </c>
      <c r="J529" s="11">
        <v>815</v>
      </c>
      <c r="K529" s="12">
        <v>1313</v>
      </c>
      <c r="L529" s="13">
        <v>22</v>
      </c>
    </row>
    <row r="530" spans="1:12" x14ac:dyDescent="0.3">
      <c r="A530" s="11">
        <v>68121</v>
      </c>
      <c r="B530" s="12">
        <v>114006</v>
      </c>
      <c r="C530" s="13">
        <v>65364</v>
      </c>
      <c r="D530" s="11">
        <v>161381</v>
      </c>
      <c r="E530" s="12">
        <v>180766</v>
      </c>
      <c r="F530" s="13">
        <v>26</v>
      </c>
      <c r="G530" s="11">
        <v>98</v>
      </c>
      <c r="H530" s="12">
        <v>168</v>
      </c>
      <c r="I530" s="13">
        <v>30</v>
      </c>
      <c r="J530" s="11">
        <v>3895</v>
      </c>
      <c r="K530" s="12">
        <v>6150</v>
      </c>
      <c r="L530" s="13">
        <v>26</v>
      </c>
    </row>
    <row r="531" spans="1:12" x14ac:dyDescent="0.3">
      <c r="A531" s="11">
        <v>68114</v>
      </c>
      <c r="B531" s="12">
        <v>113923</v>
      </c>
      <c r="C531" s="13">
        <v>65448</v>
      </c>
      <c r="D531" s="11">
        <v>11191</v>
      </c>
      <c r="E531" s="12">
        <v>17253</v>
      </c>
      <c r="F531" s="13">
        <v>16</v>
      </c>
      <c r="G531" s="11">
        <v>779</v>
      </c>
      <c r="H531" s="12">
        <v>1313</v>
      </c>
      <c r="I531" s="13">
        <v>104</v>
      </c>
      <c r="J531" s="11">
        <v>141</v>
      </c>
      <c r="K531" s="12">
        <v>237</v>
      </c>
      <c r="L531" s="13">
        <v>16</v>
      </c>
    </row>
    <row r="532" spans="1:12" x14ac:dyDescent="0.3">
      <c r="A532" s="8">
        <v>68045</v>
      </c>
      <c r="B532" s="9">
        <v>113807</v>
      </c>
      <c r="C532" s="10">
        <v>65380</v>
      </c>
      <c r="D532" s="8">
        <v>48465</v>
      </c>
      <c r="E532" s="9">
        <v>69360</v>
      </c>
      <c r="F532" s="10">
        <v>20</v>
      </c>
      <c r="G532" s="8">
        <v>386</v>
      </c>
      <c r="H532" s="9">
        <v>645</v>
      </c>
      <c r="I532" s="10">
        <v>70</v>
      </c>
      <c r="J532" s="8">
        <v>460</v>
      </c>
      <c r="K532" s="9">
        <v>765</v>
      </c>
      <c r="L532" s="10">
        <v>20</v>
      </c>
    </row>
    <row r="533" spans="1:12" x14ac:dyDescent="0.3">
      <c r="A533" s="8">
        <v>68036</v>
      </c>
      <c r="B533" s="9">
        <v>113795</v>
      </c>
      <c r="C533" s="10">
        <v>65371</v>
      </c>
      <c r="D533" s="8">
        <v>143024</v>
      </c>
      <c r="E533" s="9">
        <v>170007</v>
      </c>
      <c r="F533" s="10">
        <v>25</v>
      </c>
      <c r="G533" s="8">
        <v>399</v>
      </c>
      <c r="H533" s="9">
        <v>668</v>
      </c>
      <c r="I533" s="10">
        <v>97</v>
      </c>
      <c r="J533" s="8">
        <v>3585</v>
      </c>
      <c r="K533" s="9">
        <v>5715</v>
      </c>
      <c r="L533" s="10">
        <v>25</v>
      </c>
    </row>
    <row r="534" spans="1:12" x14ac:dyDescent="0.3">
      <c r="A534" s="11">
        <v>67727</v>
      </c>
      <c r="B534" s="12">
        <v>113319</v>
      </c>
      <c r="C534" s="13">
        <v>65101</v>
      </c>
      <c r="D534" s="11">
        <v>62990</v>
      </c>
      <c r="E534" s="12">
        <v>89203</v>
      </c>
      <c r="F534" s="13">
        <v>21</v>
      </c>
      <c r="G534" s="11">
        <v>236</v>
      </c>
      <c r="H534" s="12">
        <v>401</v>
      </c>
      <c r="I534" s="13">
        <v>77</v>
      </c>
      <c r="J534" s="11">
        <v>400</v>
      </c>
      <c r="K534" s="12">
        <v>662</v>
      </c>
      <c r="L534" s="13">
        <v>21</v>
      </c>
    </row>
    <row r="535" spans="1:12" x14ac:dyDescent="0.3">
      <c r="A535" s="8">
        <v>67710</v>
      </c>
      <c r="B535" s="9">
        <v>113341</v>
      </c>
      <c r="C535" s="10">
        <v>64982</v>
      </c>
      <c r="D535" s="8">
        <v>54332</v>
      </c>
      <c r="E535" s="9">
        <v>75665</v>
      </c>
      <c r="F535" s="10">
        <v>20</v>
      </c>
      <c r="G535" s="8">
        <v>206</v>
      </c>
      <c r="H535" s="9">
        <v>347</v>
      </c>
      <c r="I535" s="10">
        <v>38</v>
      </c>
      <c r="J535" s="8">
        <v>388</v>
      </c>
      <c r="K535" s="9">
        <v>647</v>
      </c>
      <c r="L535" s="10">
        <v>20</v>
      </c>
    </row>
    <row r="536" spans="1:12" x14ac:dyDescent="0.3">
      <c r="A536" s="11">
        <v>67625</v>
      </c>
      <c r="B536" s="12">
        <v>113203</v>
      </c>
      <c r="C536" s="13">
        <v>65069</v>
      </c>
      <c r="D536" s="11">
        <v>62384</v>
      </c>
      <c r="E536" s="12">
        <v>88712</v>
      </c>
      <c r="F536" s="13">
        <v>21</v>
      </c>
      <c r="G536" s="11">
        <v>331</v>
      </c>
      <c r="H536" s="12">
        <v>557</v>
      </c>
      <c r="I536" s="13">
        <v>109</v>
      </c>
      <c r="J536" s="11">
        <v>1544</v>
      </c>
      <c r="K536" s="12">
        <v>2499</v>
      </c>
      <c r="L536" s="13">
        <v>21</v>
      </c>
    </row>
    <row r="537" spans="1:12" x14ac:dyDescent="0.3">
      <c r="A537" s="11">
        <v>67455</v>
      </c>
      <c r="B537" s="12">
        <v>112943</v>
      </c>
      <c r="C537" s="13">
        <v>64750</v>
      </c>
      <c r="D537" s="11">
        <v>134331</v>
      </c>
      <c r="E537" s="12">
        <v>162879</v>
      </c>
      <c r="F537" s="13">
        <v>24</v>
      </c>
      <c r="G537" s="11">
        <v>429</v>
      </c>
      <c r="H537" s="12">
        <v>726</v>
      </c>
      <c r="I537" s="13">
        <v>86</v>
      </c>
      <c r="J537" s="11">
        <v>1695</v>
      </c>
      <c r="K537" s="12">
        <v>2741</v>
      </c>
      <c r="L537" s="13">
        <v>24</v>
      </c>
    </row>
    <row r="538" spans="1:12" x14ac:dyDescent="0.3">
      <c r="A538" s="11">
        <v>67298</v>
      </c>
      <c r="B538" s="12">
        <v>112606</v>
      </c>
      <c r="C538" s="13">
        <v>64684</v>
      </c>
      <c r="D538" s="11">
        <v>137829</v>
      </c>
      <c r="E538" s="12">
        <v>163263</v>
      </c>
      <c r="F538" s="13">
        <v>24</v>
      </c>
      <c r="G538" s="11">
        <v>413</v>
      </c>
      <c r="H538" s="12">
        <v>698</v>
      </c>
      <c r="I538" s="13">
        <v>76</v>
      </c>
      <c r="J538" s="11">
        <v>1180</v>
      </c>
      <c r="K538" s="12">
        <v>1901</v>
      </c>
      <c r="L538" s="13">
        <v>24</v>
      </c>
    </row>
    <row r="539" spans="1:12" x14ac:dyDescent="0.3">
      <c r="A539" s="11">
        <v>67286</v>
      </c>
      <c r="B539" s="12">
        <v>112584</v>
      </c>
      <c r="C539" s="13">
        <v>64672</v>
      </c>
      <c r="D539" s="11">
        <v>119332</v>
      </c>
      <c r="E539" s="12">
        <v>151362</v>
      </c>
      <c r="F539" s="13">
        <v>24</v>
      </c>
      <c r="G539" s="11">
        <v>250</v>
      </c>
      <c r="H539" s="12">
        <v>431</v>
      </c>
      <c r="I539" s="13">
        <v>86</v>
      </c>
      <c r="J539" s="11">
        <v>2181</v>
      </c>
      <c r="K539" s="12">
        <v>3483</v>
      </c>
      <c r="L539" s="13">
        <v>24</v>
      </c>
    </row>
    <row r="540" spans="1:12" x14ac:dyDescent="0.3">
      <c r="A540" s="11">
        <v>67169</v>
      </c>
      <c r="B540" s="12">
        <v>112474</v>
      </c>
      <c r="C540" s="13">
        <v>64647</v>
      </c>
      <c r="D540" s="11">
        <v>60213</v>
      </c>
      <c r="E540" s="12">
        <v>86382</v>
      </c>
      <c r="F540" s="13">
        <v>21</v>
      </c>
      <c r="G540" s="11">
        <v>244</v>
      </c>
      <c r="H540" s="12">
        <v>412</v>
      </c>
      <c r="I540" s="13">
        <v>53</v>
      </c>
      <c r="J540" s="11">
        <v>473</v>
      </c>
      <c r="K540" s="12">
        <v>773</v>
      </c>
      <c r="L540" s="13">
        <v>21</v>
      </c>
    </row>
    <row r="541" spans="1:12" x14ac:dyDescent="0.3">
      <c r="A541" s="11">
        <v>67028</v>
      </c>
      <c r="B541" s="12">
        <v>112162</v>
      </c>
      <c r="C541" s="13">
        <v>64425</v>
      </c>
      <c r="D541" s="11">
        <v>62287</v>
      </c>
      <c r="E541" s="12">
        <v>88447</v>
      </c>
      <c r="F541" s="13">
        <v>21</v>
      </c>
      <c r="G541" s="11">
        <v>236</v>
      </c>
      <c r="H541" s="12">
        <v>402</v>
      </c>
      <c r="I541" s="13">
        <v>73</v>
      </c>
      <c r="J541" s="11">
        <v>1518</v>
      </c>
      <c r="K541" s="12">
        <v>2416</v>
      </c>
      <c r="L541" s="13">
        <v>21</v>
      </c>
    </row>
    <row r="542" spans="1:12" x14ac:dyDescent="0.3">
      <c r="A542" s="11">
        <v>66767</v>
      </c>
      <c r="B542" s="12">
        <v>111744</v>
      </c>
      <c r="C542" s="13">
        <v>64187</v>
      </c>
      <c r="D542" s="11">
        <v>148706</v>
      </c>
      <c r="E542" s="12">
        <v>173379</v>
      </c>
      <c r="F542" s="13">
        <v>25</v>
      </c>
      <c r="G542" s="11">
        <v>220</v>
      </c>
      <c r="H542" s="12">
        <v>374</v>
      </c>
      <c r="I542" s="13">
        <v>69</v>
      </c>
      <c r="J542" s="11">
        <v>1820</v>
      </c>
      <c r="K542" s="12">
        <v>2940</v>
      </c>
      <c r="L542" s="13">
        <v>25</v>
      </c>
    </row>
    <row r="543" spans="1:12" x14ac:dyDescent="0.3">
      <c r="A543" s="8">
        <v>66716</v>
      </c>
      <c r="B543" s="9">
        <v>111774</v>
      </c>
      <c r="C543" s="10">
        <v>64061</v>
      </c>
      <c r="D543" s="8">
        <v>5395</v>
      </c>
      <c r="E543" s="9">
        <v>8955</v>
      </c>
      <c r="F543" s="10">
        <v>15</v>
      </c>
      <c r="G543" s="8">
        <v>524</v>
      </c>
      <c r="H543" s="9">
        <v>873</v>
      </c>
      <c r="I543" s="10">
        <v>57</v>
      </c>
      <c r="J543" s="8">
        <v>132</v>
      </c>
      <c r="K543" s="9">
        <v>226</v>
      </c>
      <c r="L543" s="10">
        <v>15</v>
      </c>
    </row>
    <row r="544" spans="1:12" x14ac:dyDescent="0.3">
      <c r="A544" s="11">
        <v>66517</v>
      </c>
      <c r="B544" s="12">
        <v>111443</v>
      </c>
      <c r="C544" s="13">
        <v>64025</v>
      </c>
      <c r="D544" s="11">
        <v>106379</v>
      </c>
      <c r="E544" s="12">
        <v>137941</v>
      </c>
      <c r="F544" s="13">
        <v>23</v>
      </c>
      <c r="G544" s="11">
        <v>687</v>
      </c>
      <c r="H544" s="12">
        <v>1155</v>
      </c>
      <c r="I544" s="13">
        <v>111</v>
      </c>
      <c r="J544" s="11">
        <v>782</v>
      </c>
      <c r="K544" s="12">
        <v>1269</v>
      </c>
      <c r="L544" s="13">
        <v>23</v>
      </c>
    </row>
    <row r="545" spans="1:12" x14ac:dyDescent="0.3">
      <c r="A545" s="11">
        <v>66440</v>
      </c>
      <c r="B545" s="12">
        <v>111336</v>
      </c>
      <c r="C545" s="13">
        <v>63803</v>
      </c>
      <c r="D545" s="11">
        <v>76458</v>
      </c>
      <c r="E545" s="12">
        <v>103181</v>
      </c>
      <c r="F545" s="13">
        <v>21</v>
      </c>
      <c r="G545" s="11">
        <v>245</v>
      </c>
      <c r="H545" s="12">
        <v>422</v>
      </c>
      <c r="I545" s="13">
        <v>83</v>
      </c>
      <c r="J545" s="11">
        <v>498</v>
      </c>
      <c r="K545" s="12">
        <v>810</v>
      </c>
      <c r="L545" s="13">
        <v>21</v>
      </c>
    </row>
    <row r="546" spans="1:12" x14ac:dyDescent="0.3">
      <c r="A546" s="11">
        <v>66239</v>
      </c>
      <c r="B546" s="12">
        <v>110907</v>
      </c>
      <c r="C546" s="13">
        <v>63703</v>
      </c>
      <c r="D546" s="11">
        <v>153867</v>
      </c>
      <c r="E546" s="12">
        <v>176231</v>
      </c>
      <c r="F546" s="13">
        <v>25</v>
      </c>
      <c r="G546" s="11">
        <v>407</v>
      </c>
      <c r="H546" s="12">
        <v>679</v>
      </c>
      <c r="I546" s="13">
        <v>75</v>
      </c>
      <c r="J546" s="11">
        <v>3581</v>
      </c>
      <c r="K546" s="12">
        <v>5728</v>
      </c>
      <c r="L546" s="13">
        <v>25</v>
      </c>
    </row>
    <row r="547" spans="1:12" x14ac:dyDescent="0.3">
      <c r="A547" s="11">
        <v>66150</v>
      </c>
      <c r="B547" s="12">
        <v>110885</v>
      </c>
      <c r="C547" s="13">
        <v>63548</v>
      </c>
      <c r="D547" s="11">
        <v>162292</v>
      </c>
      <c r="E547" s="12">
        <v>181266</v>
      </c>
      <c r="F547" s="13">
        <v>26</v>
      </c>
      <c r="G547" s="11">
        <v>241</v>
      </c>
      <c r="H547" s="12">
        <v>411</v>
      </c>
      <c r="I547" s="13">
        <v>64</v>
      </c>
      <c r="J547" s="11">
        <v>2507</v>
      </c>
      <c r="K547" s="12">
        <v>4031</v>
      </c>
      <c r="L547" s="13">
        <v>26</v>
      </c>
    </row>
    <row r="548" spans="1:12" x14ac:dyDescent="0.3">
      <c r="A548" s="11">
        <v>65889</v>
      </c>
      <c r="B548" s="12">
        <v>110466</v>
      </c>
      <c r="C548" s="13">
        <v>63469</v>
      </c>
      <c r="D548" s="11">
        <v>60733</v>
      </c>
      <c r="E548" s="12">
        <v>86935</v>
      </c>
      <c r="F548" s="13">
        <v>21</v>
      </c>
      <c r="G548" s="11">
        <v>827</v>
      </c>
      <c r="H548" s="12">
        <v>1393</v>
      </c>
      <c r="I548" s="13">
        <v>137</v>
      </c>
      <c r="J548" s="11">
        <v>1408</v>
      </c>
      <c r="K548" s="12">
        <v>2269</v>
      </c>
      <c r="L548" s="13">
        <v>21</v>
      </c>
    </row>
    <row r="549" spans="1:12" x14ac:dyDescent="0.3">
      <c r="A549" s="11">
        <v>65865</v>
      </c>
      <c r="B549" s="12">
        <v>110430</v>
      </c>
      <c r="C549" s="13">
        <v>63278</v>
      </c>
      <c r="D549" s="11">
        <v>123535</v>
      </c>
      <c r="E549" s="12">
        <v>154430</v>
      </c>
      <c r="F549" s="13">
        <v>24</v>
      </c>
      <c r="G549" s="11">
        <v>248</v>
      </c>
      <c r="H549" s="12">
        <v>412</v>
      </c>
      <c r="I549" s="13">
        <v>40</v>
      </c>
      <c r="J549" s="11">
        <v>2889</v>
      </c>
      <c r="K549" s="12">
        <v>4636</v>
      </c>
      <c r="L549" s="13">
        <v>24</v>
      </c>
    </row>
    <row r="550" spans="1:12" x14ac:dyDescent="0.3">
      <c r="A550" s="8">
        <v>65784</v>
      </c>
      <c r="B550" s="9">
        <v>110300</v>
      </c>
      <c r="C550" s="10">
        <v>63204</v>
      </c>
      <c r="D550" s="8">
        <v>127054</v>
      </c>
      <c r="E550" s="9">
        <v>156832</v>
      </c>
      <c r="F550" s="10">
        <v>24</v>
      </c>
      <c r="G550" s="8">
        <v>476</v>
      </c>
      <c r="H550" s="9">
        <v>807</v>
      </c>
      <c r="I550" s="10">
        <v>88</v>
      </c>
      <c r="J550" s="8">
        <v>1666</v>
      </c>
      <c r="K550" s="9">
        <v>2715</v>
      </c>
      <c r="L550" s="10">
        <v>24</v>
      </c>
    </row>
    <row r="551" spans="1:12" x14ac:dyDescent="0.3">
      <c r="A551" s="8">
        <v>65715</v>
      </c>
      <c r="B551" s="9">
        <v>110196</v>
      </c>
      <c r="C551" s="10">
        <v>63304</v>
      </c>
      <c r="D551" s="8">
        <v>24904</v>
      </c>
      <c r="E551" s="9">
        <v>37238</v>
      </c>
      <c r="F551" s="10">
        <v>18</v>
      </c>
      <c r="G551" s="8">
        <v>86</v>
      </c>
      <c r="H551" s="9">
        <v>144</v>
      </c>
      <c r="I551" s="10">
        <v>36</v>
      </c>
      <c r="J551" s="8">
        <v>306</v>
      </c>
      <c r="K551" s="9">
        <v>506</v>
      </c>
      <c r="L551" s="10">
        <v>18</v>
      </c>
    </row>
    <row r="552" spans="1:12" x14ac:dyDescent="0.3">
      <c r="A552" s="8">
        <v>65666</v>
      </c>
      <c r="B552" s="9">
        <v>109989</v>
      </c>
      <c r="C552" s="10">
        <v>63162</v>
      </c>
      <c r="D552" s="8">
        <v>52750</v>
      </c>
      <c r="E552" s="9">
        <v>73916</v>
      </c>
      <c r="F552" s="10">
        <v>20</v>
      </c>
      <c r="G552" s="8">
        <v>264</v>
      </c>
      <c r="H552" s="9">
        <v>448</v>
      </c>
      <c r="I552" s="10">
        <v>56</v>
      </c>
      <c r="J552" s="8">
        <v>641</v>
      </c>
      <c r="K552" s="9">
        <v>1054</v>
      </c>
      <c r="L552" s="10">
        <v>20</v>
      </c>
    </row>
    <row r="553" spans="1:12" x14ac:dyDescent="0.3">
      <c r="A553" s="11">
        <v>65414</v>
      </c>
      <c r="B553" s="12">
        <v>109585</v>
      </c>
      <c r="C553" s="13">
        <v>62926</v>
      </c>
      <c r="D553" s="11">
        <v>133982</v>
      </c>
      <c r="E553" s="12">
        <v>161211</v>
      </c>
      <c r="F553" s="13">
        <v>24</v>
      </c>
      <c r="G553" s="11">
        <v>413</v>
      </c>
      <c r="H553" s="12">
        <v>705</v>
      </c>
      <c r="I553" s="13">
        <v>100</v>
      </c>
      <c r="J553" s="11">
        <v>1718</v>
      </c>
      <c r="K553" s="12">
        <v>2780</v>
      </c>
      <c r="L553" s="13">
        <v>24</v>
      </c>
    </row>
    <row r="554" spans="1:12" x14ac:dyDescent="0.3">
      <c r="A554" s="11">
        <v>65363</v>
      </c>
      <c r="B554" s="12">
        <v>109507</v>
      </c>
      <c r="C554" s="13">
        <v>62880</v>
      </c>
      <c r="D554" s="11">
        <v>121020</v>
      </c>
      <c r="E554" s="12">
        <v>152573</v>
      </c>
      <c r="F554" s="13">
        <v>24</v>
      </c>
      <c r="G554" s="11">
        <v>49</v>
      </c>
      <c r="H554" s="12">
        <v>87</v>
      </c>
      <c r="I554" s="13">
        <v>30</v>
      </c>
      <c r="J554" s="11">
        <v>1603</v>
      </c>
      <c r="K554" s="12">
        <v>2624</v>
      </c>
      <c r="L554" s="13">
        <v>24</v>
      </c>
    </row>
    <row r="555" spans="1:12" x14ac:dyDescent="0.3">
      <c r="A555" s="11">
        <v>65351</v>
      </c>
      <c r="B555" s="12">
        <v>109482</v>
      </c>
      <c r="C555" s="13">
        <v>62864</v>
      </c>
      <c r="D555" s="11">
        <v>125234</v>
      </c>
      <c r="E555" s="12">
        <v>155654</v>
      </c>
      <c r="F555" s="13">
        <v>24</v>
      </c>
      <c r="G555" s="11">
        <v>1049</v>
      </c>
      <c r="H555" s="12">
        <v>1759</v>
      </c>
      <c r="I555" s="13">
        <v>142</v>
      </c>
      <c r="J555" s="11">
        <v>1529</v>
      </c>
      <c r="K555" s="12">
        <v>2459</v>
      </c>
      <c r="L555" s="13">
        <v>24</v>
      </c>
    </row>
    <row r="556" spans="1:12" x14ac:dyDescent="0.3">
      <c r="A556" s="11">
        <v>65283</v>
      </c>
      <c r="B556" s="12">
        <v>109525</v>
      </c>
      <c r="C556" s="13">
        <v>62907</v>
      </c>
      <c r="D556" s="11">
        <v>28860</v>
      </c>
      <c r="E556" s="12">
        <v>44660</v>
      </c>
      <c r="F556" s="13">
        <v>19</v>
      </c>
      <c r="G556" s="11">
        <v>278</v>
      </c>
      <c r="H556" s="12">
        <v>477</v>
      </c>
      <c r="I556" s="13">
        <v>93</v>
      </c>
      <c r="J556" s="11">
        <v>164</v>
      </c>
      <c r="K556" s="12">
        <v>266</v>
      </c>
      <c r="L556" s="13">
        <v>19</v>
      </c>
    </row>
    <row r="557" spans="1:12" x14ac:dyDescent="0.3">
      <c r="A557" s="8">
        <v>65247</v>
      </c>
      <c r="B557" s="9">
        <v>109472</v>
      </c>
      <c r="C557" s="10">
        <v>62876</v>
      </c>
      <c r="D557" s="8">
        <v>132261</v>
      </c>
      <c r="E557" s="9">
        <v>160117</v>
      </c>
      <c r="F557" s="10">
        <v>24</v>
      </c>
      <c r="G557" s="8">
        <v>93</v>
      </c>
      <c r="H557" s="9">
        <v>163</v>
      </c>
      <c r="I557" s="10">
        <v>48</v>
      </c>
      <c r="J557" s="8">
        <v>1193</v>
      </c>
      <c r="K557" s="9">
        <v>1949</v>
      </c>
      <c r="L557" s="10">
        <v>24</v>
      </c>
    </row>
    <row r="558" spans="1:12" x14ac:dyDescent="0.3">
      <c r="A558" s="11">
        <v>65229</v>
      </c>
      <c r="B558" s="12">
        <v>109444</v>
      </c>
      <c r="C558" s="13">
        <v>62857</v>
      </c>
      <c r="D558" s="11">
        <v>18844</v>
      </c>
      <c r="E558" s="12">
        <v>28583</v>
      </c>
      <c r="F558" s="13">
        <v>17</v>
      </c>
      <c r="G558" s="11">
        <v>93</v>
      </c>
      <c r="H558" s="12">
        <v>158</v>
      </c>
      <c r="I558" s="13">
        <v>39</v>
      </c>
      <c r="J558" s="11">
        <v>86</v>
      </c>
      <c r="K558" s="12">
        <v>152</v>
      </c>
      <c r="L558" s="13">
        <v>17</v>
      </c>
    </row>
    <row r="559" spans="1:12" x14ac:dyDescent="0.3">
      <c r="A559" s="11">
        <v>65225</v>
      </c>
      <c r="B559" s="12">
        <v>109282</v>
      </c>
      <c r="C559" s="13">
        <v>62743</v>
      </c>
      <c r="D559" s="11">
        <v>76549</v>
      </c>
      <c r="E559" s="12">
        <v>103330</v>
      </c>
      <c r="F559" s="13">
        <v>21</v>
      </c>
      <c r="G559" s="11">
        <v>299</v>
      </c>
      <c r="H559" s="12">
        <v>505</v>
      </c>
      <c r="I559" s="13">
        <v>33</v>
      </c>
      <c r="J559" s="11">
        <v>1151</v>
      </c>
      <c r="K559" s="12">
        <v>1851</v>
      </c>
      <c r="L559" s="13">
        <v>21</v>
      </c>
    </row>
    <row r="560" spans="1:12" x14ac:dyDescent="0.3">
      <c r="A560" s="11">
        <v>64862</v>
      </c>
      <c r="B560" s="12">
        <v>108694</v>
      </c>
      <c r="C560" s="13">
        <v>62397</v>
      </c>
      <c r="D560" s="11">
        <v>66034</v>
      </c>
      <c r="E560" s="12">
        <v>92481</v>
      </c>
      <c r="F560" s="13">
        <v>21</v>
      </c>
      <c r="G560" s="11">
        <v>220</v>
      </c>
      <c r="H560" s="12">
        <v>380</v>
      </c>
      <c r="I560" s="13">
        <v>65</v>
      </c>
      <c r="J560" s="11">
        <v>1190</v>
      </c>
      <c r="K560" s="12">
        <v>1907</v>
      </c>
      <c r="L560" s="13">
        <v>21</v>
      </c>
    </row>
    <row r="561" spans="1:12" x14ac:dyDescent="0.3">
      <c r="A561" s="11">
        <v>64589</v>
      </c>
      <c r="B561" s="12">
        <v>108435</v>
      </c>
      <c r="C561" s="13">
        <v>62259</v>
      </c>
      <c r="D561" s="11">
        <v>180761</v>
      </c>
      <c r="E561" s="12">
        <v>184126</v>
      </c>
      <c r="F561" s="13">
        <v>29</v>
      </c>
      <c r="G561" s="11">
        <v>115</v>
      </c>
      <c r="H561" s="12">
        <v>196</v>
      </c>
      <c r="I561" s="13">
        <v>47</v>
      </c>
      <c r="J561" s="11">
        <v>9414</v>
      </c>
      <c r="K561" s="12">
        <v>14823</v>
      </c>
      <c r="L561" s="13">
        <v>29</v>
      </c>
    </row>
    <row r="562" spans="1:12" x14ac:dyDescent="0.3">
      <c r="A562" s="8">
        <v>64448</v>
      </c>
      <c r="B562" s="9">
        <v>108202</v>
      </c>
      <c r="C562" s="10">
        <v>62122</v>
      </c>
      <c r="D562" s="8">
        <v>47460</v>
      </c>
      <c r="E562" s="9">
        <v>68279</v>
      </c>
      <c r="F562" s="10">
        <v>20</v>
      </c>
      <c r="G562" s="8">
        <v>399</v>
      </c>
      <c r="H562" s="9">
        <v>676</v>
      </c>
      <c r="I562" s="10">
        <v>132</v>
      </c>
      <c r="J562" s="8">
        <v>353</v>
      </c>
      <c r="K562" s="9">
        <v>585</v>
      </c>
      <c r="L562" s="10">
        <v>20</v>
      </c>
    </row>
    <row r="563" spans="1:12" x14ac:dyDescent="0.3">
      <c r="A563" s="11">
        <v>64274</v>
      </c>
      <c r="B563" s="12">
        <v>107764</v>
      </c>
      <c r="C563" s="13">
        <v>61854</v>
      </c>
      <c r="D563" s="11">
        <v>53318</v>
      </c>
      <c r="E563" s="12">
        <v>74538</v>
      </c>
      <c r="F563" s="13">
        <v>20</v>
      </c>
      <c r="G563" s="11">
        <v>827</v>
      </c>
      <c r="H563" s="12">
        <v>1374</v>
      </c>
      <c r="I563" s="13">
        <v>56</v>
      </c>
      <c r="J563" s="11">
        <v>1790</v>
      </c>
      <c r="K563" s="12">
        <v>2899</v>
      </c>
      <c r="L563" s="13">
        <v>22</v>
      </c>
    </row>
    <row r="564" spans="1:12" x14ac:dyDescent="0.3">
      <c r="A564" s="8">
        <v>64223</v>
      </c>
      <c r="B564" s="9">
        <v>107683</v>
      </c>
      <c r="C564" s="10">
        <v>61803</v>
      </c>
      <c r="D564" s="8">
        <v>151480</v>
      </c>
      <c r="E564" s="9">
        <v>175018</v>
      </c>
      <c r="F564" s="10">
        <v>25</v>
      </c>
      <c r="G564" s="8">
        <v>145</v>
      </c>
      <c r="H564" s="9">
        <v>253</v>
      </c>
      <c r="I564" s="10">
        <v>63</v>
      </c>
      <c r="J564" s="8">
        <v>2514</v>
      </c>
      <c r="K564" s="9">
        <v>3986</v>
      </c>
      <c r="L564" s="10">
        <v>25</v>
      </c>
    </row>
    <row r="565" spans="1:12" x14ac:dyDescent="0.3">
      <c r="A565" s="8">
        <v>64208</v>
      </c>
      <c r="B565" s="9">
        <v>107658</v>
      </c>
      <c r="C565" s="10">
        <v>61792</v>
      </c>
      <c r="D565" s="8">
        <v>41376</v>
      </c>
      <c r="E565" s="9">
        <v>61741</v>
      </c>
      <c r="F565" s="10">
        <v>20</v>
      </c>
      <c r="G565" s="8">
        <v>590</v>
      </c>
      <c r="H565" s="9">
        <v>993</v>
      </c>
      <c r="I565" s="10">
        <v>104</v>
      </c>
      <c r="J565" s="8">
        <v>929</v>
      </c>
      <c r="K565" s="9">
        <v>1503</v>
      </c>
      <c r="L565" s="10">
        <v>20</v>
      </c>
    </row>
    <row r="566" spans="1:12" x14ac:dyDescent="0.3">
      <c r="A566" s="11">
        <v>64205</v>
      </c>
      <c r="B566" s="12">
        <v>107655</v>
      </c>
      <c r="C566" s="13">
        <v>61789</v>
      </c>
      <c r="D566" s="11">
        <v>16164</v>
      </c>
      <c r="E566" s="12">
        <v>25174</v>
      </c>
      <c r="F566" s="13">
        <v>17</v>
      </c>
      <c r="G566" s="11">
        <v>406</v>
      </c>
      <c r="H566" s="12">
        <v>685</v>
      </c>
      <c r="I566" s="13">
        <v>37</v>
      </c>
      <c r="J566" s="11">
        <v>348</v>
      </c>
      <c r="K566" s="12">
        <v>569</v>
      </c>
      <c r="L566" s="13">
        <v>17</v>
      </c>
    </row>
    <row r="567" spans="1:12" x14ac:dyDescent="0.3">
      <c r="A567" s="11">
        <v>64147</v>
      </c>
      <c r="B567" s="12">
        <v>107633</v>
      </c>
      <c r="C567" s="13">
        <v>61660</v>
      </c>
      <c r="D567" s="11">
        <v>94853</v>
      </c>
      <c r="E567" s="12">
        <v>125435</v>
      </c>
      <c r="F567" s="13">
        <v>22</v>
      </c>
      <c r="G567" s="11">
        <v>376</v>
      </c>
      <c r="H567" s="12">
        <v>640</v>
      </c>
      <c r="I567" s="13">
        <v>72</v>
      </c>
      <c r="J567" s="11">
        <v>632</v>
      </c>
      <c r="K567" s="12">
        <v>1020</v>
      </c>
      <c r="L567" s="13">
        <v>22</v>
      </c>
    </row>
    <row r="568" spans="1:12" x14ac:dyDescent="0.3">
      <c r="A568" s="11">
        <v>64092</v>
      </c>
      <c r="B568" s="12">
        <v>107630</v>
      </c>
      <c r="C568" s="13">
        <v>61791</v>
      </c>
      <c r="D568" s="11">
        <v>28905</v>
      </c>
      <c r="E568" s="12">
        <v>44721</v>
      </c>
      <c r="F568" s="13">
        <v>19</v>
      </c>
      <c r="G568" s="11">
        <v>116</v>
      </c>
      <c r="H568" s="12">
        <v>201</v>
      </c>
      <c r="I568" s="13">
        <v>43</v>
      </c>
      <c r="J568" s="11">
        <v>330</v>
      </c>
      <c r="K568" s="12">
        <v>545</v>
      </c>
      <c r="L568" s="13">
        <v>19</v>
      </c>
    </row>
    <row r="569" spans="1:12" x14ac:dyDescent="0.3">
      <c r="A569" s="11">
        <v>63931</v>
      </c>
      <c r="B569" s="12">
        <v>107287</v>
      </c>
      <c r="C569" s="13">
        <v>61470</v>
      </c>
      <c r="D569" s="11">
        <v>145296</v>
      </c>
      <c r="E569" s="12">
        <v>169106</v>
      </c>
      <c r="F569" s="13">
        <v>24</v>
      </c>
      <c r="G569" s="11">
        <v>713</v>
      </c>
      <c r="H569" s="12">
        <v>1210</v>
      </c>
      <c r="I569" s="13">
        <v>118</v>
      </c>
      <c r="J569" s="11">
        <v>2954</v>
      </c>
      <c r="K569" s="12">
        <v>4763</v>
      </c>
      <c r="L569" s="13">
        <v>24</v>
      </c>
    </row>
    <row r="570" spans="1:12" x14ac:dyDescent="0.3">
      <c r="A570" s="11">
        <v>63286</v>
      </c>
      <c r="B570" s="12">
        <v>106251</v>
      </c>
      <c r="C570" s="13">
        <v>60860</v>
      </c>
      <c r="D570" s="11">
        <v>178234</v>
      </c>
      <c r="E570" s="12">
        <v>184228</v>
      </c>
      <c r="F570" s="13">
        <v>28</v>
      </c>
      <c r="G570" s="11">
        <v>473</v>
      </c>
      <c r="H570" s="12">
        <v>805</v>
      </c>
      <c r="I570" s="13">
        <v>96</v>
      </c>
      <c r="J570" s="11">
        <v>4868</v>
      </c>
      <c r="K570" s="12">
        <v>7821</v>
      </c>
      <c r="L570" s="13">
        <v>28</v>
      </c>
    </row>
    <row r="571" spans="1:12" x14ac:dyDescent="0.3">
      <c r="A571" s="11">
        <v>63286</v>
      </c>
      <c r="B571" s="12">
        <v>106251</v>
      </c>
      <c r="C571" s="13">
        <v>60859</v>
      </c>
      <c r="D571" s="11">
        <v>174637</v>
      </c>
      <c r="E571" s="12">
        <v>184106</v>
      </c>
      <c r="F571" s="13">
        <v>27</v>
      </c>
      <c r="G571" s="11">
        <v>335</v>
      </c>
      <c r="H571" s="12">
        <v>569</v>
      </c>
      <c r="I571" s="13">
        <v>95</v>
      </c>
      <c r="J571" s="11">
        <v>3190</v>
      </c>
      <c r="K571" s="12">
        <v>5121</v>
      </c>
      <c r="L571" s="13">
        <v>27</v>
      </c>
    </row>
    <row r="572" spans="1:12" x14ac:dyDescent="0.3">
      <c r="A572" s="11">
        <v>63269</v>
      </c>
      <c r="B572" s="12">
        <v>106182</v>
      </c>
      <c r="C572" s="13">
        <v>60911</v>
      </c>
      <c r="D572" s="11">
        <v>113279</v>
      </c>
      <c r="E572" s="12">
        <v>143728</v>
      </c>
      <c r="F572" s="13">
        <v>23</v>
      </c>
      <c r="G572" s="11">
        <v>335</v>
      </c>
      <c r="H572" s="12">
        <v>566</v>
      </c>
      <c r="I572" s="13">
        <v>67</v>
      </c>
      <c r="J572" s="11">
        <v>1561</v>
      </c>
      <c r="K572" s="12">
        <v>2513</v>
      </c>
      <c r="L572" s="13">
        <v>23</v>
      </c>
    </row>
    <row r="573" spans="1:12" x14ac:dyDescent="0.3">
      <c r="A573" s="8">
        <v>63145</v>
      </c>
      <c r="B573" s="9">
        <v>106017</v>
      </c>
      <c r="C573" s="10">
        <v>60722</v>
      </c>
      <c r="D573" s="8">
        <v>169828</v>
      </c>
      <c r="E573" s="9">
        <v>183764</v>
      </c>
      <c r="F573" s="10">
        <v>26</v>
      </c>
      <c r="G573" s="8">
        <v>307</v>
      </c>
      <c r="H573" s="9">
        <v>525</v>
      </c>
      <c r="I573" s="10">
        <v>58</v>
      </c>
      <c r="J573" s="8">
        <v>5777</v>
      </c>
      <c r="K573" s="9">
        <v>9268</v>
      </c>
      <c r="L573" s="10">
        <v>26</v>
      </c>
    </row>
    <row r="574" spans="1:12" x14ac:dyDescent="0.3">
      <c r="A574" s="11">
        <v>62863</v>
      </c>
      <c r="B574" s="12">
        <v>105588</v>
      </c>
      <c r="C574" s="13">
        <v>60482</v>
      </c>
      <c r="D574" s="11">
        <v>77830</v>
      </c>
      <c r="E574" s="12">
        <v>107543</v>
      </c>
      <c r="F574" s="13">
        <v>22</v>
      </c>
      <c r="G574" s="11">
        <v>158</v>
      </c>
      <c r="H574" s="12">
        <v>270</v>
      </c>
      <c r="I574" s="13">
        <v>58</v>
      </c>
      <c r="J574" s="11">
        <v>823</v>
      </c>
      <c r="K574" s="12">
        <v>1353</v>
      </c>
      <c r="L574" s="13">
        <v>22</v>
      </c>
    </row>
    <row r="575" spans="1:12" x14ac:dyDescent="0.3">
      <c r="A575" s="11">
        <v>62809</v>
      </c>
      <c r="B575" s="12">
        <v>105503</v>
      </c>
      <c r="C575" s="13">
        <v>60434</v>
      </c>
      <c r="D575" s="11">
        <v>77765</v>
      </c>
      <c r="E575" s="12">
        <v>107489</v>
      </c>
      <c r="F575" s="13">
        <v>22</v>
      </c>
      <c r="G575" s="11">
        <v>148</v>
      </c>
      <c r="H575" s="12">
        <v>251</v>
      </c>
      <c r="I575" s="13">
        <v>28</v>
      </c>
      <c r="J575" s="11">
        <v>586</v>
      </c>
      <c r="K575" s="12">
        <v>969</v>
      </c>
      <c r="L575" s="13">
        <v>22</v>
      </c>
    </row>
    <row r="576" spans="1:12" x14ac:dyDescent="0.3">
      <c r="A576" s="11">
        <v>62795</v>
      </c>
      <c r="B576" s="12">
        <v>105434</v>
      </c>
      <c r="C576" s="13">
        <v>60486</v>
      </c>
      <c r="D576" s="11">
        <v>3213</v>
      </c>
      <c r="E576" s="12">
        <v>5328</v>
      </c>
      <c r="F576" s="13">
        <v>14</v>
      </c>
      <c r="G576" s="11">
        <v>590</v>
      </c>
      <c r="H576" s="12">
        <v>992</v>
      </c>
      <c r="I576" s="13">
        <v>98</v>
      </c>
      <c r="J576" s="11">
        <v>37</v>
      </c>
      <c r="K576" s="12">
        <v>64</v>
      </c>
      <c r="L576" s="13">
        <v>14</v>
      </c>
    </row>
    <row r="577" spans="1:12" x14ac:dyDescent="0.3">
      <c r="A577" s="11">
        <v>62528</v>
      </c>
      <c r="B577" s="12">
        <v>105129</v>
      </c>
      <c r="C577" s="13">
        <v>60329</v>
      </c>
      <c r="D577" s="11">
        <v>145896</v>
      </c>
      <c r="E577" s="12">
        <v>171732</v>
      </c>
      <c r="F577" s="13">
        <v>25</v>
      </c>
      <c r="G577" s="11">
        <v>381</v>
      </c>
      <c r="H577" s="12">
        <v>648</v>
      </c>
      <c r="I577" s="13">
        <v>61</v>
      </c>
      <c r="J577" s="11">
        <v>3852</v>
      </c>
      <c r="K577" s="12">
        <v>6194</v>
      </c>
      <c r="L577" s="13">
        <v>25</v>
      </c>
    </row>
    <row r="578" spans="1:12" x14ac:dyDescent="0.3">
      <c r="A578" s="11">
        <v>62471</v>
      </c>
      <c r="B578" s="12">
        <v>104904</v>
      </c>
      <c r="C578" s="13">
        <v>60175</v>
      </c>
      <c r="D578" s="11">
        <v>14596</v>
      </c>
      <c r="E578" s="12">
        <v>23141</v>
      </c>
      <c r="F578" s="13">
        <v>17</v>
      </c>
      <c r="G578" s="11">
        <v>659</v>
      </c>
      <c r="H578" s="12">
        <v>1109</v>
      </c>
      <c r="I578" s="13">
        <v>73</v>
      </c>
      <c r="J578" s="11">
        <v>92</v>
      </c>
      <c r="K578" s="12">
        <v>152</v>
      </c>
      <c r="L578" s="13">
        <v>17</v>
      </c>
    </row>
    <row r="579" spans="1:12" x14ac:dyDescent="0.3">
      <c r="A579" s="8">
        <v>62395</v>
      </c>
      <c r="B579" s="9">
        <v>104848</v>
      </c>
      <c r="C579" s="10">
        <v>60042</v>
      </c>
      <c r="D579" s="8">
        <v>97633</v>
      </c>
      <c r="E579" s="9">
        <v>127759</v>
      </c>
      <c r="F579" s="10">
        <v>22</v>
      </c>
      <c r="G579" s="8">
        <v>593</v>
      </c>
      <c r="H579" s="9">
        <v>998</v>
      </c>
      <c r="I579" s="10">
        <v>66</v>
      </c>
      <c r="J579" s="8">
        <v>1892</v>
      </c>
      <c r="K579" s="9">
        <v>3104</v>
      </c>
      <c r="L579" s="10">
        <v>22</v>
      </c>
    </row>
    <row r="580" spans="1:12" x14ac:dyDescent="0.3">
      <c r="A580" s="11">
        <v>62342</v>
      </c>
      <c r="B580" s="12">
        <v>104697</v>
      </c>
      <c r="C580" s="13">
        <v>60055</v>
      </c>
      <c r="D580" s="11">
        <v>112357</v>
      </c>
      <c r="E580" s="12">
        <v>143052</v>
      </c>
      <c r="F580" s="13">
        <v>23</v>
      </c>
      <c r="G580" s="11">
        <v>178</v>
      </c>
      <c r="H580" s="12">
        <v>308</v>
      </c>
      <c r="I580" s="13">
        <v>73</v>
      </c>
      <c r="J580" s="11">
        <v>3120</v>
      </c>
      <c r="K580" s="12">
        <v>4946</v>
      </c>
      <c r="L580" s="13">
        <v>23</v>
      </c>
    </row>
    <row r="581" spans="1:12" x14ac:dyDescent="0.3">
      <c r="A581" s="11">
        <v>62238</v>
      </c>
      <c r="B581" s="12">
        <v>104534</v>
      </c>
      <c r="C581" s="13">
        <v>59956</v>
      </c>
      <c r="D581" s="11">
        <v>165915</v>
      </c>
      <c r="E581" s="12">
        <v>182156</v>
      </c>
      <c r="F581" s="13">
        <v>26</v>
      </c>
      <c r="G581" s="11">
        <v>290</v>
      </c>
      <c r="H581" s="12">
        <v>489</v>
      </c>
      <c r="I581" s="13">
        <v>66</v>
      </c>
      <c r="J581" s="11">
        <v>3920</v>
      </c>
      <c r="K581" s="12">
        <v>6403</v>
      </c>
      <c r="L581" s="13">
        <v>26</v>
      </c>
    </row>
    <row r="582" spans="1:12" x14ac:dyDescent="0.3">
      <c r="A582" s="11">
        <v>62210</v>
      </c>
      <c r="B582" s="12">
        <v>104630</v>
      </c>
      <c r="C582" s="13">
        <v>60031</v>
      </c>
      <c r="D582" s="11">
        <v>109051</v>
      </c>
      <c r="E582" s="12">
        <v>140001</v>
      </c>
      <c r="F582" s="13">
        <v>23</v>
      </c>
      <c r="G582" s="11">
        <v>694</v>
      </c>
      <c r="H582" s="12">
        <v>1180</v>
      </c>
      <c r="I582" s="13">
        <v>119</v>
      </c>
      <c r="J582" s="11">
        <v>3238</v>
      </c>
      <c r="K582" s="12">
        <v>5196</v>
      </c>
      <c r="L582" s="13">
        <v>25</v>
      </c>
    </row>
    <row r="583" spans="1:12" x14ac:dyDescent="0.3">
      <c r="A583" s="11">
        <v>62102</v>
      </c>
      <c r="B583" s="12">
        <v>104452</v>
      </c>
      <c r="C583" s="13">
        <v>59925</v>
      </c>
      <c r="D583" s="11">
        <v>31844</v>
      </c>
      <c r="E583" s="12">
        <v>48141</v>
      </c>
      <c r="F583" s="13">
        <v>19</v>
      </c>
      <c r="G583" s="11">
        <v>81</v>
      </c>
      <c r="H583" s="12">
        <v>138</v>
      </c>
      <c r="I583" s="13">
        <v>27</v>
      </c>
      <c r="J583" s="11">
        <v>519</v>
      </c>
      <c r="K583" s="12">
        <v>836</v>
      </c>
      <c r="L583" s="13">
        <v>19</v>
      </c>
    </row>
    <row r="584" spans="1:12" x14ac:dyDescent="0.3">
      <c r="A584" s="11">
        <v>61730</v>
      </c>
      <c r="B584" s="12">
        <v>103708</v>
      </c>
      <c r="C584" s="13">
        <v>59480</v>
      </c>
      <c r="D584" s="11">
        <v>93922</v>
      </c>
      <c r="E584" s="12">
        <v>122149</v>
      </c>
      <c r="F584" s="13">
        <v>22</v>
      </c>
      <c r="G584" s="11">
        <v>314</v>
      </c>
      <c r="H584" s="12">
        <v>531</v>
      </c>
      <c r="I584" s="13">
        <v>72</v>
      </c>
      <c r="J584" s="11">
        <v>692</v>
      </c>
      <c r="K584" s="12">
        <v>1134</v>
      </c>
      <c r="L584" s="13">
        <v>22</v>
      </c>
    </row>
    <row r="585" spans="1:12" x14ac:dyDescent="0.3">
      <c r="A585" s="11">
        <v>61341</v>
      </c>
      <c r="B585" s="12">
        <v>103081</v>
      </c>
      <c r="C585" s="13">
        <v>59118</v>
      </c>
      <c r="D585" s="11">
        <v>47185</v>
      </c>
      <c r="E585" s="12">
        <v>67977</v>
      </c>
      <c r="F585" s="13">
        <v>20</v>
      </c>
      <c r="G585" s="11">
        <v>112</v>
      </c>
      <c r="H585" s="12">
        <v>187</v>
      </c>
      <c r="I585" s="13">
        <v>24</v>
      </c>
      <c r="J585" s="11">
        <v>455</v>
      </c>
      <c r="K585" s="12">
        <v>759</v>
      </c>
      <c r="L585" s="13">
        <v>20</v>
      </c>
    </row>
    <row r="586" spans="1:12" x14ac:dyDescent="0.3">
      <c r="A586" s="11">
        <v>61233</v>
      </c>
      <c r="B586" s="12">
        <v>102908</v>
      </c>
      <c r="C586" s="13">
        <v>59016</v>
      </c>
      <c r="D586" s="11">
        <v>18063</v>
      </c>
      <c r="E586" s="12">
        <v>28882</v>
      </c>
      <c r="F586" s="13">
        <v>18</v>
      </c>
      <c r="G586" s="11">
        <v>491</v>
      </c>
      <c r="H586" s="12">
        <v>825</v>
      </c>
      <c r="I586" s="13">
        <v>48</v>
      </c>
      <c r="J586" s="11">
        <v>202</v>
      </c>
      <c r="K586" s="12">
        <v>324</v>
      </c>
      <c r="L586" s="13">
        <v>18</v>
      </c>
    </row>
    <row r="587" spans="1:12" x14ac:dyDescent="0.3">
      <c r="A587" s="11">
        <v>61231</v>
      </c>
      <c r="B587" s="12">
        <v>102981</v>
      </c>
      <c r="C587" s="13">
        <v>58958</v>
      </c>
      <c r="D587" s="11">
        <v>168305</v>
      </c>
      <c r="E587" s="12">
        <v>182395</v>
      </c>
      <c r="F587" s="13">
        <v>26</v>
      </c>
      <c r="G587" s="11">
        <v>356</v>
      </c>
      <c r="H587" s="12">
        <v>602</v>
      </c>
      <c r="I587" s="13">
        <v>110</v>
      </c>
      <c r="J587" s="11">
        <v>2227</v>
      </c>
      <c r="K587" s="12">
        <v>3597</v>
      </c>
      <c r="L587" s="13">
        <v>26</v>
      </c>
    </row>
    <row r="588" spans="1:12" x14ac:dyDescent="0.3">
      <c r="A588" s="11">
        <v>61168</v>
      </c>
      <c r="B588" s="12">
        <v>102884</v>
      </c>
      <c r="C588" s="13">
        <v>58898</v>
      </c>
      <c r="D588" s="11">
        <v>165001</v>
      </c>
      <c r="E588" s="12">
        <v>181997</v>
      </c>
      <c r="F588" s="13">
        <v>26</v>
      </c>
      <c r="G588" s="11">
        <v>419</v>
      </c>
      <c r="H588" s="12">
        <v>712</v>
      </c>
      <c r="I588" s="13">
        <v>70</v>
      </c>
      <c r="J588" s="11">
        <v>4522</v>
      </c>
      <c r="K588" s="12">
        <v>7201</v>
      </c>
      <c r="L588" s="13">
        <v>26</v>
      </c>
    </row>
    <row r="589" spans="1:12" x14ac:dyDescent="0.3">
      <c r="A589" s="11">
        <v>61158</v>
      </c>
      <c r="B589" s="12">
        <v>102785</v>
      </c>
      <c r="C589" s="13">
        <v>58942</v>
      </c>
      <c r="D589" s="11">
        <v>139858</v>
      </c>
      <c r="E589" s="12">
        <v>164435</v>
      </c>
      <c r="F589" s="13">
        <v>24</v>
      </c>
      <c r="G589" s="11">
        <v>140</v>
      </c>
      <c r="H589" s="12">
        <v>239</v>
      </c>
      <c r="I589" s="13">
        <v>48</v>
      </c>
      <c r="J589" s="11">
        <v>1624</v>
      </c>
      <c r="K589" s="12">
        <v>2595</v>
      </c>
      <c r="L589" s="13">
        <v>24</v>
      </c>
    </row>
    <row r="590" spans="1:12" x14ac:dyDescent="0.3">
      <c r="A590" s="11">
        <v>61003</v>
      </c>
      <c r="B590" s="12">
        <v>102622</v>
      </c>
      <c r="C590" s="13">
        <v>58746</v>
      </c>
      <c r="D590" s="11">
        <v>85985</v>
      </c>
      <c r="E590" s="12">
        <v>115138</v>
      </c>
      <c r="F590" s="13">
        <v>22</v>
      </c>
      <c r="G590" s="11">
        <v>187</v>
      </c>
      <c r="H590" s="12">
        <v>317</v>
      </c>
      <c r="I590" s="13">
        <v>48</v>
      </c>
      <c r="J590" s="11">
        <v>784</v>
      </c>
      <c r="K590" s="12">
        <v>1263</v>
      </c>
      <c r="L590" s="13">
        <v>22</v>
      </c>
    </row>
    <row r="591" spans="1:12" x14ac:dyDescent="0.3">
      <c r="A591" s="11">
        <v>60561</v>
      </c>
      <c r="B591" s="12">
        <v>101910</v>
      </c>
      <c r="C591" s="13">
        <v>58346</v>
      </c>
      <c r="D591" s="11">
        <v>12731</v>
      </c>
      <c r="E591" s="12">
        <v>19751</v>
      </c>
      <c r="F591" s="13">
        <v>16</v>
      </c>
      <c r="G591" s="11">
        <v>442</v>
      </c>
      <c r="H591" s="12">
        <v>744</v>
      </c>
      <c r="I591" s="13">
        <v>94</v>
      </c>
      <c r="J591" s="11">
        <v>125</v>
      </c>
      <c r="K591" s="12">
        <v>213</v>
      </c>
      <c r="L591" s="13">
        <v>16</v>
      </c>
    </row>
    <row r="592" spans="1:12" x14ac:dyDescent="0.3">
      <c r="A592" s="11">
        <v>60558</v>
      </c>
      <c r="B592" s="12">
        <v>101970</v>
      </c>
      <c r="C592" s="13">
        <v>58479</v>
      </c>
      <c r="D592" s="11">
        <v>18138</v>
      </c>
      <c r="E592" s="12">
        <v>27669</v>
      </c>
      <c r="F592" s="13">
        <v>17</v>
      </c>
      <c r="G592" s="11">
        <v>816</v>
      </c>
      <c r="H592" s="12">
        <v>1379</v>
      </c>
      <c r="I592" s="13">
        <v>191</v>
      </c>
      <c r="J592" s="11">
        <v>178</v>
      </c>
      <c r="K592" s="12">
        <v>301</v>
      </c>
      <c r="L592" s="13">
        <v>17</v>
      </c>
    </row>
    <row r="593" spans="1:12" x14ac:dyDescent="0.3">
      <c r="A593" s="11">
        <v>60459</v>
      </c>
      <c r="B593" s="12">
        <v>101679</v>
      </c>
      <c r="C593" s="13">
        <v>58288</v>
      </c>
      <c r="D593" s="11">
        <v>136105</v>
      </c>
      <c r="E593" s="12">
        <v>162350</v>
      </c>
      <c r="F593" s="13">
        <v>24</v>
      </c>
      <c r="G593" s="11">
        <v>216</v>
      </c>
      <c r="H593" s="12">
        <v>365</v>
      </c>
      <c r="I593" s="13">
        <v>72</v>
      </c>
      <c r="J593" s="11">
        <v>1302</v>
      </c>
      <c r="K593" s="12">
        <v>2118</v>
      </c>
      <c r="L593" s="13">
        <v>24</v>
      </c>
    </row>
    <row r="594" spans="1:12" x14ac:dyDescent="0.3">
      <c r="A594" s="11">
        <v>60348</v>
      </c>
      <c r="B594" s="12">
        <v>101503</v>
      </c>
      <c r="C594" s="13">
        <v>58181</v>
      </c>
      <c r="D594" s="11">
        <v>105459</v>
      </c>
      <c r="E594" s="12">
        <v>137299</v>
      </c>
      <c r="F594" s="13">
        <v>23</v>
      </c>
      <c r="G594" s="11">
        <v>188</v>
      </c>
      <c r="H594" s="12">
        <v>321</v>
      </c>
      <c r="I594" s="13">
        <v>69</v>
      </c>
      <c r="J594" s="11">
        <v>1778</v>
      </c>
      <c r="K594" s="12">
        <v>2806</v>
      </c>
      <c r="L594" s="13">
        <v>23</v>
      </c>
    </row>
    <row r="595" spans="1:12" x14ac:dyDescent="0.3">
      <c r="A595" s="8">
        <v>60051</v>
      </c>
      <c r="B595" s="9">
        <v>101036</v>
      </c>
      <c r="C595" s="10">
        <v>57919</v>
      </c>
      <c r="D595" s="8">
        <v>72638</v>
      </c>
      <c r="E595" s="9">
        <v>99388</v>
      </c>
      <c r="F595" s="10">
        <v>21</v>
      </c>
      <c r="G595" s="8">
        <v>406</v>
      </c>
      <c r="H595" s="9">
        <v>684</v>
      </c>
      <c r="I595" s="10">
        <v>81</v>
      </c>
      <c r="J595" s="8">
        <v>923</v>
      </c>
      <c r="K595" s="9">
        <v>1529</v>
      </c>
      <c r="L595" s="10">
        <v>21</v>
      </c>
    </row>
    <row r="596" spans="1:12" x14ac:dyDescent="0.3">
      <c r="A596" s="11">
        <v>59946</v>
      </c>
      <c r="B596" s="12">
        <v>100873</v>
      </c>
      <c r="C596" s="13">
        <v>57826</v>
      </c>
      <c r="D596" s="11">
        <v>45739</v>
      </c>
      <c r="E596" s="12">
        <v>66419</v>
      </c>
      <c r="F596" s="13">
        <v>20</v>
      </c>
      <c r="G596" s="11">
        <v>142</v>
      </c>
      <c r="H596" s="12">
        <v>245</v>
      </c>
      <c r="I596" s="13">
        <v>48</v>
      </c>
      <c r="J596" s="11">
        <v>455</v>
      </c>
      <c r="K596" s="12">
        <v>755</v>
      </c>
      <c r="L596" s="13">
        <v>20</v>
      </c>
    </row>
    <row r="597" spans="1:12" x14ac:dyDescent="0.3">
      <c r="A597" s="11">
        <v>59826</v>
      </c>
      <c r="B597" s="12">
        <v>100678</v>
      </c>
      <c r="C597" s="13">
        <v>57712</v>
      </c>
      <c r="D597" s="11">
        <v>139238</v>
      </c>
      <c r="E597" s="12">
        <v>164059</v>
      </c>
      <c r="F597" s="13">
        <v>24</v>
      </c>
      <c r="G597" s="11">
        <v>422</v>
      </c>
      <c r="H597" s="12">
        <v>711</v>
      </c>
      <c r="I597" s="13">
        <v>106</v>
      </c>
      <c r="J597" s="11">
        <v>386</v>
      </c>
      <c r="K597" s="12">
        <v>639</v>
      </c>
      <c r="L597" s="13">
        <v>24</v>
      </c>
    </row>
    <row r="598" spans="1:12" x14ac:dyDescent="0.3">
      <c r="A598" s="11">
        <v>59730</v>
      </c>
      <c r="B598" s="12">
        <v>100548</v>
      </c>
      <c r="C598" s="13">
        <v>57578</v>
      </c>
      <c r="D598" s="11">
        <v>76328</v>
      </c>
      <c r="E598" s="12">
        <v>106072</v>
      </c>
      <c r="F598" s="13">
        <v>22</v>
      </c>
      <c r="G598" s="11">
        <v>181</v>
      </c>
      <c r="H598" s="12">
        <v>311</v>
      </c>
      <c r="I598" s="13">
        <v>58</v>
      </c>
      <c r="J598" s="11">
        <v>2162</v>
      </c>
      <c r="K598" s="12">
        <v>3535</v>
      </c>
      <c r="L598" s="13">
        <v>22</v>
      </c>
    </row>
    <row r="599" spans="1:12" x14ac:dyDescent="0.3">
      <c r="A599" s="11">
        <v>59628</v>
      </c>
      <c r="B599" s="12">
        <v>100353</v>
      </c>
      <c r="C599" s="13">
        <v>57524</v>
      </c>
      <c r="D599" s="11">
        <v>3517</v>
      </c>
      <c r="E599" s="12">
        <v>5745</v>
      </c>
      <c r="F599" s="13">
        <v>14</v>
      </c>
      <c r="G599" s="11">
        <v>80</v>
      </c>
      <c r="H599" s="12">
        <v>141</v>
      </c>
      <c r="I599" s="13">
        <v>38</v>
      </c>
      <c r="J599" s="11">
        <v>70</v>
      </c>
      <c r="K599" s="12">
        <v>121</v>
      </c>
      <c r="L599" s="13">
        <v>14</v>
      </c>
    </row>
    <row r="600" spans="1:12" x14ac:dyDescent="0.3">
      <c r="A600" s="11">
        <v>59574</v>
      </c>
      <c r="B600" s="12">
        <v>100266</v>
      </c>
      <c r="C600" s="13">
        <v>57471</v>
      </c>
      <c r="D600" s="11">
        <v>110957</v>
      </c>
      <c r="E600" s="12">
        <v>141912</v>
      </c>
      <c r="F600" s="13">
        <v>23</v>
      </c>
      <c r="G600" s="11">
        <v>141</v>
      </c>
      <c r="H600" s="12">
        <v>238</v>
      </c>
      <c r="I600" s="13">
        <v>37</v>
      </c>
      <c r="J600" s="11">
        <v>1435</v>
      </c>
      <c r="K600" s="12">
        <v>2326</v>
      </c>
      <c r="L600" s="13">
        <v>23</v>
      </c>
    </row>
    <row r="601" spans="1:12" x14ac:dyDescent="0.3">
      <c r="A601" s="11">
        <v>59559</v>
      </c>
      <c r="B601" s="12">
        <v>100269</v>
      </c>
      <c r="C601" s="13">
        <v>57412</v>
      </c>
      <c r="D601" s="11">
        <v>164363</v>
      </c>
      <c r="E601" s="12">
        <v>181825</v>
      </c>
      <c r="F601" s="13">
        <v>26</v>
      </c>
      <c r="G601" s="11">
        <v>196</v>
      </c>
      <c r="H601" s="12">
        <v>334</v>
      </c>
      <c r="I601" s="13">
        <v>76</v>
      </c>
      <c r="J601" s="11">
        <v>5942</v>
      </c>
      <c r="K601" s="12">
        <v>9356</v>
      </c>
      <c r="L601" s="13">
        <v>26</v>
      </c>
    </row>
    <row r="602" spans="1:12" x14ac:dyDescent="0.3">
      <c r="A602" s="11">
        <v>59521</v>
      </c>
      <c r="B602" s="12">
        <v>100315</v>
      </c>
      <c r="C602" s="13">
        <v>57525</v>
      </c>
      <c r="D602" s="11">
        <v>176123</v>
      </c>
      <c r="E602" s="12">
        <v>184126</v>
      </c>
      <c r="F602" s="13">
        <v>27</v>
      </c>
      <c r="G602" s="11">
        <v>205</v>
      </c>
      <c r="H602" s="12">
        <v>347</v>
      </c>
      <c r="I602" s="13">
        <v>87</v>
      </c>
      <c r="J602" s="11">
        <v>4656</v>
      </c>
      <c r="K602" s="12">
        <v>7486</v>
      </c>
      <c r="L602" s="13">
        <v>27</v>
      </c>
    </row>
    <row r="603" spans="1:12" x14ac:dyDescent="0.3">
      <c r="A603" s="11">
        <v>59330</v>
      </c>
      <c r="B603" s="12">
        <v>99865</v>
      </c>
      <c r="C603" s="13">
        <v>57242</v>
      </c>
      <c r="D603" s="11">
        <v>130275</v>
      </c>
      <c r="E603" s="12">
        <v>158847</v>
      </c>
      <c r="F603" s="13">
        <v>24</v>
      </c>
      <c r="G603" s="11">
        <v>464</v>
      </c>
      <c r="H603" s="12">
        <v>778</v>
      </c>
      <c r="I603" s="13">
        <v>102</v>
      </c>
      <c r="J603" s="11">
        <v>2802</v>
      </c>
      <c r="K603" s="12">
        <v>4579</v>
      </c>
      <c r="L603" s="13">
        <v>24</v>
      </c>
    </row>
    <row r="604" spans="1:12" x14ac:dyDescent="0.3">
      <c r="A604" s="11">
        <v>59034</v>
      </c>
      <c r="B604" s="12">
        <v>99424</v>
      </c>
      <c r="C604" s="13">
        <v>56940</v>
      </c>
      <c r="D604" s="11">
        <v>26131</v>
      </c>
      <c r="E604" s="12">
        <v>39700</v>
      </c>
      <c r="F604" s="13">
        <v>18</v>
      </c>
      <c r="G604" s="11">
        <v>472</v>
      </c>
      <c r="H604" s="12">
        <v>796</v>
      </c>
      <c r="I604" s="13">
        <v>92</v>
      </c>
      <c r="J604" s="11">
        <v>341</v>
      </c>
      <c r="K604" s="12">
        <v>563</v>
      </c>
      <c r="L604" s="13">
        <v>18</v>
      </c>
    </row>
    <row r="605" spans="1:12" x14ac:dyDescent="0.3">
      <c r="A605" s="11">
        <v>58980</v>
      </c>
      <c r="B605" s="12">
        <v>99287</v>
      </c>
      <c r="C605" s="13">
        <v>56921</v>
      </c>
      <c r="D605" s="11">
        <v>153193</v>
      </c>
      <c r="E605" s="12">
        <v>175921</v>
      </c>
      <c r="F605" s="13">
        <v>25</v>
      </c>
      <c r="G605" s="11">
        <v>795</v>
      </c>
      <c r="H605" s="12">
        <v>1341</v>
      </c>
      <c r="I605" s="13">
        <v>59</v>
      </c>
      <c r="J605" s="11">
        <v>2524</v>
      </c>
      <c r="K605" s="12">
        <v>4035</v>
      </c>
      <c r="L605" s="13">
        <v>25</v>
      </c>
    </row>
    <row r="606" spans="1:12" x14ac:dyDescent="0.3">
      <c r="A606" s="11">
        <v>58866</v>
      </c>
      <c r="B606" s="12">
        <v>99147</v>
      </c>
      <c r="C606" s="13">
        <v>56779</v>
      </c>
      <c r="D606" s="11">
        <v>175053</v>
      </c>
      <c r="E606" s="12">
        <v>184106</v>
      </c>
      <c r="F606" s="13">
        <v>27</v>
      </c>
      <c r="G606" s="11">
        <v>284</v>
      </c>
      <c r="H606" s="12">
        <v>475</v>
      </c>
      <c r="I606" s="13">
        <v>37</v>
      </c>
      <c r="J606" s="11">
        <v>4721</v>
      </c>
      <c r="K606" s="12">
        <v>7530</v>
      </c>
      <c r="L606" s="13">
        <v>27</v>
      </c>
    </row>
    <row r="607" spans="1:12" x14ac:dyDescent="0.3">
      <c r="A607" s="11">
        <v>58597</v>
      </c>
      <c r="B607" s="12">
        <v>98723</v>
      </c>
      <c r="C607" s="13">
        <v>56526</v>
      </c>
      <c r="D607" s="11">
        <v>86210</v>
      </c>
      <c r="E607" s="12">
        <v>115339</v>
      </c>
      <c r="F607" s="13">
        <v>22</v>
      </c>
      <c r="G607" s="11">
        <v>179</v>
      </c>
      <c r="H607" s="12">
        <v>305</v>
      </c>
      <c r="I607" s="13">
        <v>52</v>
      </c>
      <c r="J607" s="11">
        <v>937</v>
      </c>
      <c r="K607" s="12">
        <v>1515</v>
      </c>
      <c r="L607" s="13">
        <v>22</v>
      </c>
    </row>
    <row r="608" spans="1:12" x14ac:dyDescent="0.3">
      <c r="A608" s="11">
        <v>58473</v>
      </c>
      <c r="B608" s="12">
        <v>98462</v>
      </c>
      <c r="C608" s="13">
        <v>56434</v>
      </c>
      <c r="D608" s="11">
        <v>39049</v>
      </c>
      <c r="E608" s="12">
        <v>59133</v>
      </c>
      <c r="F608" s="13">
        <v>20</v>
      </c>
      <c r="G608" s="11">
        <v>265</v>
      </c>
      <c r="H608" s="12">
        <v>447</v>
      </c>
      <c r="I608" s="13">
        <v>36</v>
      </c>
      <c r="J608" s="11">
        <v>398</v>
      </c>
      <c r="K608" s="12">
        <v>664</v>
      </c>
      <c r="L608" s="13">
        <v>20</v>
      </c>
    </row>
    <row r="609" spans="1:12" x14ac:dyDescent="0.3">
      <c r="A609" s="8">
        <v>58458</v>
      </c>
      <c r="B609" s="9">
        <v>98438</v>
      </c>
      <c r="C609" s="10">
        <v>56419</v>
      </c>
      <c r="D609" s="8">
        <v>173368</v>
      </c>
      <c r="E609" s="9">
        <v>183975</v>
      </c>
      <c r="F609" s="10">
        <v>27</v>
      </c>
      <c r="G609" s="8">
        <v>884</v>
      </c>
      <c r="H609" s="9">
        <v>1455</v>
      </c>
      <c r="I609" s="10">
        <v>67</v>
      </c>
      <c r="J609" s="8">
        <v>8279</v>
      </c>
      <c r="K609" s="9">
        <v>13170</v>
      </c>
      <c r="L609" s="10">
        <v>27</v>
      </c>
    </row>
    <row r="610" spans="1:12" x14ac:dyDescent="0.3">
      <c r="A610" s="11">
        <v>58290</v>
      </c>
      <c r="B610" s="12">
        <v>98162</v>
      </c>
      <c r="C610" s="13">
        <v>56256</v>
      </c>
      <c r="D610" s="11">
        <v>81699</v>
      </c>
      <c r="E610" s="12">
        <v>111271</v>
      </c>
      <c r="F610" s="13">
        <v>22</v>
      </c>
      <c r="G610" s="11">
        <v>109</v>
      </c>
      <c r="H610" s="12">
        <v>185</v>
      </c>
      <c r="I610" s="13">
        <v>42</v>
      </c>
      <c r="J610" s="11">
        <v>841</v>
      </c>
      <c r="K610" s="12">
        <v>1365</v>
      </c>
      <c r="L610" s="13">
        <v>22</v>
      </c>
    </row>
    <row r="611" spans="1:12" x14ac:dyDescent="0.3">
      <c r="A611" s="11">
        <v>57840</v>
      </c>
      <c r="B611" s="12">
        <v>97421</v>
      </c>
      <c r="C611" s="13">
        <v>55828</v>
      </c>
      <c r="D611" s="11">
        <v>120670</v>
      </c>
      <c r="E611" s="12">
        <v>152317</v>
      </c>
      <c r="F611" s="13">
        <v>24</v>
      </c>
      <c r="G611" s="11">
        <v>92</v>
      </c>
      <c r="H611" s="12">
        <v>162</v>
      </c>
      <c r="I611" s="13">
        <v>48</v>
      </c>
      <c r="J611" s="11">
        <v>2267</v>
      </c>
      <c r="K611" s="12">
        <v>3675</v>
      </c>
      <c r="L611" s="13">
        <v>24</v>
      </c>
    </row>
    <row r="612" spans="1:12" x14ac:dyDescent="0.3">
      <c r="A612" s="11">
        <v>57714</v>
      </c>
      <c r="B612" s="12">
        <v>97209</v>
      </c>
      <c r="C612" s="13">
        <v>55704</v>
      </c>
      <c r="D612" s="11">
        <v>80785</v>
      </c>
      <c r="E612" s="12">
        <v>110392</v>
      </c>
      <c r="F612" s="13">
        <v>22</v>
      </c>
      <c r="G612" s="11">
        <v>300</v>
      </c>
      <c r="H612" s="12">
        <v>515</v>
      </c>
      <c r="I612" s="13">
        <v>82</v>
      </c>
      <c r="J612" s="11">
        <v>1231</v>
      </c>
      <c r="K612" s="12">
        <v>1981</v>
      </c>
      <c r="L612" s="13">
        <v>22</v>
      </c>
    </row>
    <row r="613" spans="1:12" x14ac:dyDescent="0.3">
      <c r="A613" s="11">
        <v>57598</v>
      </c>
      <c r="B613" s="12">
        <v>97235</v>
      </c>
      <c r="C613" s="13">
        <v>55713</v>
      </c>
      <c r="D613" s="11">
        <v>103890</v>
      </c>
      <c r="E613" s="12">
        <v>135937</v>
      </c>
      <c r="F613" s="13">
        <v>23</v>
      </c>
      <c r="G613" s="11">
        <v>142</v>
      </c>
      <c r="H613" s="12">
        <v>249</v>
      </c>
      <c r="I613" s="13">
        <v>53</v>
      </c>
      <c r="J613" s="11">
        <v>780</v>
      </c>
      <c r="K613" s="12">
        <v>1245</v>
      </c>
      <c r="L613" s="13">
        <v>23</v>
      </c>
    </row>
    <row r="614" spans="1:12" x14ac:dyDescent="0.3">
      <c r="A614" s="11">
        <v>57568</v>
      </c>
      <c r="B614" s="12">
        <v>97073</v>
      </c>
      <c r="C614" s="13">
        <v>55576</v>
      </c>
      <c r="D614" s="11">
        <v>72157</v>
      </c>
      <c r="E614" s="12">
        <v>102111</v>
      </c>
      <c r="F614" s="13">
        <v>22</v>
      </c>
      <c r="G614" s="11">
        <v>635</v>
      </c>
      <c r="H614" s="12">
        <v>1074</v>
      </c>
      <c r="I614" s="13">
        <v>86</v>
      </c>
      <c r="J614" s="11">
        <v>839</v>
      </c>
      <c r="K614" s="12">
        <v>1378</v>
      </c>
      <c r="L614" s="13">
        <v>22</v>
      </c>
    </row>
    <row r="615" spans="1:12" x14ac:dyDescent="0.3">
      <c r="A615" s="11">
        <v>57324</v>
      </c>
      <c r="B615" s="12">
        <v>96574</v>
      </c>
      <c r="C615" s="13">
        <v>55327</v>
      </c>
      <c r="D615" s="11">
        <v>13232</v>
      </c>
      <c r="E615" s="12">
        <v>21374</v>
      </c>
      <c r="F615" s="13">
        <v>17</v>
      </c>
      <c r="G615" s="11">
        <v>115</v>
      </c>
      <c r="H615" s="12">
        <v>198</v>
      </c>
      <c r="I615" s="13">
        <v>39</v>
      </c>
      <c r="J615" s="11">
        <v>185</v>
      </c>
      <c r="K615" s="12">
        <v>313</v>
      </c>
      <c r="L615" s="13">
        <v>17</v>
      </c>
    </row>
    <row r="616" spans="1:12" x14ac:dyDescent="0.3">
      <c r="A616" s="11">
        <v>57277</v>
      </c>
      <c r="B616" s="12">
        <v>96727</v>
      </c>
      <c r="C616" s="13">
        <v>55421</v>
      </c>
      <c r="D616" s="11">
        <v>32775</v>
      </c>
      <c r="E616" s="12">
        <v>49209</v>
      </c>
      <c r="F616" s="13">
        <v>19</v>
      </c>
      <c r="G616" s="11">
        <v>266</v>
      </c>
      <c r="H616" s="12">
        <v>457</v>
      </c>
      <c r="I616" s="13">
        <v>39</v>
      </c>
      <c r="J616" s="11">
        <v>575</v>
      </c>
      <c r="K616" s="12">
        <v>946</v>
      </c>
      <c r="L616" s="13">
        <v>19</v>
      </c>
    </row>
    <row r="617" spans="1:12" x14ac:dyDescent="0.3">
      <c r="A617" s="11">
        <v>57178</v>
      </c>
      <c r="B617" s="12">
        <v>96573</v>
      </c>
      <c r="C617" s="13">
        <v>55323</v>
      </c>
      <c r="D617" s="11">
        <v>145616</v>
      </c>
      <c r="E617" s="12">
        <v>171576</v>
      </c>
      <c r="F617" s="13">
        <v>25</v>
      </c>
      <c r="G617" s="11">
        <v>48</v>
      </c>
      <c r="H617" s="12">
        <v>86</v>
      </c>
      <c r="I617" s="13">
        <v>29</v>
      </c>
      <c r="J617" s="11">
        <v>2021</v>
      </c>
      <c r="K617" s="12">
        <v>3278</v>
      </c>
      <c r="L617" s="13">
        <v>25</v>
      </c>
    </row>
    <row r="618" spans="1:12" x14ac:dyDescent="0.3">
      <c r="A618" s="11">
        <v>57111</v>
      </c>
      <c r="B618" s="12">
        <v>96238</v>
      </c>
      <c r="C618" s="13">
        <v>55132</v>
      </c>
      <c r="D618" s="11">
        <v>73519</v>
      </c>
      <c r="E618" s="12">
        <v>103461</v>
      </c>
      <c r="F618" s="13">
        <v>22</v>
      </c>
      <c r="G618" s="11">
        <v>124</v>
      </c>
      <c r="H618" s="12">
        <v>214</v>
      </c>
      <c r="I618" s="13">
        <v>48</v>
      </c>
      <c r="J618" s="11">
        <v>601</v>
      </c>
      <c r="K618" s="12">
        <v>980</v>
      </c>
      <c r="L618" s="13">
        <v>22</v>
      </c>
    </row>
    <row r="619" spans="1:12" x14ac:dyDescent="0.3">
      <c r="A619" s="8">
        <v>57057</v>
      </c>
      <c r="B619" s="9">
        <v>96232</v>
      </c>
      <c r="C619" s="10">
        <v>55090</v>
      </c>
      <c r="D619" s="8">
        <v>166393</v>
      </c>
      <c r="E619" s="9">
        <v>182216</v>
      </c>
      <c r="F619" s="10">
        <v>26</v>
      </c>
      <c r="G619" s="8">
        <v>453</v>
      </c>
      <c r="H619" s="9">
        <v>767</v>
      </c>
      <c r="I619" s="10">
        <v>78</v>
      </c>
      <c r="J619" s="8">
        <v>2517</v>
      </c>
      <c r="K619" s="9">
        <v>4081</v>
      </c>
      <c r="L619" s="10">
        <v>26</v>
      </c>
    </row>
    <row r="620" spans="1:12" x14ac:dyDescent="0.3">
      <c r="A620" s="8">
        <v>57045</v>
      </c>
      <c r="B620" s="9">
        <v>96127</v>
      </c>
      <c r="C620" s="10">
        <v>55068</v>
      </c>
      <c r="D620" s="8">
        <v>135734</v>
      </c>
      <c r="E620" s="9">
        <v>162255</v>
      </c>
      <c r="F620" s="10">
        <v>24</v>
      </c>
      <c r="G620" s="8">
        <v>681</v>
      </c>
      <c r="H620" s="9">
        <v>1157</v>
      </c>
      <c r="I620" s="10">
        <v>88</v>
      </c>
      <c r="J620" s="8">
        <v>1602</v>
      </c>
      <c r="K620" s="9">
        <v>2597</v>
      </c>
      <c r="L620" s="10">
        <v>24</v>
      </c>
    </row>
    <row r="621" spans="1:12" x14ac:dyDescent="0.3">
      <c r="A621" s="11">
        <v>56868</v>
      </c>
      <c r="B621" s="12">
        <v>95847</v>
      </c>
      <c r="C621" s="13">
        <v>54904</v>
      </c>
      <c r="D621" s="11">
        <v>164323</v>
      </c>
      <c r="E621" s="12">
        <v>181841</v>
      </c>
      <c r="F621" s="13">
        <v>26</v>
      </c>
      <c r="G621" s="11">
        <v>367</v>
      </c>
      <c r="H621" s="12">
        <v>622</v>
      </c>
      <c r="I621" s="13">
        <v>122</v>
      </c>
      <c r="J621" s="11">
        <v>1838</v>
      </c>
      <c r="K621" s="12">
        <v>2975</v>
      </c>
      <c r="L621" s="13">
        <v>26</v>
      </c>
    </row>
    <row r="622" spans="1:12" x14ac:dyDescent="0.3">
      <c r="A622" s="11">
        <v>56571</v>
      </c>
      <c r="B622" s="12">
        <v>95370</v>
      </c>
      <c r="C622" s="13">
        <v>54623</v>
      </c>
      <c r="D622" s="11">
        <v>157039</v>
      </c>
      <c r="E622" s="12">
        <v>177523</v>
      </c>
      <c r="F622" s="13">
        <v>25</v>
      </c>
      <c r="G622" s="11">
        <v>284</v>
      </c>
      <c r="H622" s="12">
        <v>486</v>
      </c>
      <c r="I622" s="13">
        <v>55</v>
      </c>
      <c r="J622" s="11">
        <v>3274</v>
      </c>
      <c r="K622" s="12">
        <v>5232</v>
      </c>
      <c r="L622" s="13">
        <v>25</v>
      </c>
    </row>
    <row r="623" spans="1:12" x14ac:dyDescent="0.3">
      <c r="A623" s="11">
        <v>56563</v>
      </c>
      <c r="B623" s="12">
        <v>95447</v>
      </c>
      <c r="C623" s="13">
        <v>54631</v>
      </c>
      <c r="D623" s="11">
        <v>60447</v>
      </c>
      <c r="E623" s="12">
        <v>86621</v>
      </c>
      <c r="F623" s="13">
        <v>21</v>
      </c>
      <c r="G623" s="11">
        <v>265</v>
      </c>
      <c r="H623" s="12">
        <v>454</v>
      </c>
      <c r="I623" s="13">
        <v>65</v>
      </c>
      <c r="J623" s="11">
        <v>1073</v>
      </c>
      <c r="K623" s="12">
        <v>1729</v>
      </c>
      <c r="L623" s="13">
        <v>21</v>
      </c>
    </row>
    <row r="624" spans="1:12" x14ac:dyDescent="0.3">
      <c r="A624" s="11">
        <v>56553</v>
      </c>
      <c r="B624" s="12">
        <v>95337</v>
      </c>
      <c r="C624" s="13">
        <v>54605</v>
      </c>
      <c r="D624" s="11">
        <v>42227</v>
      </c>
      <c r="E624" s="12">
        <v>60422</v>
      </c>
      <c r="F624" s="13">
        <v>19</v>
      </c>
      <c r="G624" s="11">
        <v>143</v>
      </c>
      <c r="H624" s="12">
        <v>245</v>
      </c>
      <c r="I624" s="13">
        <v>45</v>
      </c>
      <c r="J624" s="11">
        <v>55</v>
      </c>
      <c r="K624" s="12">
        <v>92</v>
      </c>
      <c r="L624" s="13">
        <v>19</v>
      </c>
    </row>
    <row r="625" spans="1:12" x14ac:dyDescent="0.3">
      <c r="A625" s="11">
        <v>56334</v>
      </c>
      <c r="B625" s="12">
        <v>94989</v>
      </c>
      <c r="C625" s="13">
        <v>54404</v>
      </c>
      <c r="D625" s="11">
        <v>121494</v>
      </c>
      <c r="E625" s="12">
        <v>152944</v>
      </c>
      <c r="F625" s="13">
        <v>24</v>
      </c>
      <c r="G625" s="11">
        <v>267</v>
      </c>
      <c r="H625" s="12">
        <v>443</v>
      </c>
      <c r="I625" s="13">
        <v>44</v>
      </c>
      <c r="J625" s="11">
        <v>310</v>
      </c>
      <c r="K625" s="12">
        <v>516</v>
      </c>
      <c r="L625" s="13">
        <v>24</v>
      </c>
    </row>
    <row r="626" spans="1:12" x14ac:dyDescent="0.3">
      <c r="A626" s="11">
        <v>55970</v>
      </c>
      <c r="B626" s="12">
        <v>94497</v>
      </c>
      <c r="C626" s="13">
        <v>54077</v>
      </c>
      <c r="D626" s="11">
        <v>62213</v>
      </c>
      <c r="E626" s="12">
        <v>88512</v>
      </c>
      <c r="F626" s="13">
        <v>21</v>
      </c>
      <c r="G626" s="11">
        <v>268</v>
      </c>
      <c r="H626" s="12">
        <v>457</v>
      </c>
      <c r="I626" s="13">
        <v>77</v>
      </c>
      <c r="J626" s="11">
        <v>558</v>
      </c>
      <c r="K626" s="12">
        <v>919</v>
      </c>
      <c r="L626" s="13">
        <v>21</v>
      </c>
    </row>
    <row r="627" spans="1:12" x14ac:dyDescent="0.3">
      <c r="A627" s="11">
        <v>55818</v>
      </c>
      <c r="B627" s="12">
        <v>94168</v>
      </c>
      <c r="C627" s="13">
        <v>53907</v>
      </c>
      <c r="D627" s="11">
        <v>113036</v>
      </c>
      <c r="E627" s="12">
        <v>143558</v>
      </c>
      <c r="F627" s="13">
        <v>23</v>
      </c>
      <c r="G627" s="11">
        <v>384</v>
      </c>
      <c r="H627" s="12">
        <v>650</v>
      </c>
      <c r="I627" s="13">
        <v>97</v>
      </c>
      <c r="J627" s="11">
        <v>2246</v>
      </c>
      <c r="K627" s="12">
        <v>3612</v>
      </c>
      <c r="L627" s="13">
        <v>23</v>
      </c>
    </row>
    <row r="628" spans="1:12" x14ac:dyDescent="0.3">
      <c r="A628" s="11">
        <v>55761</v>
      </c>
      <c r="B628" s="12">
        <v>94079</v>
      </c>
      <c r="C628" s="13">
        <v>53851</v>
      </c>
      <c r="D628" s="11">
        <v>59611</v>
      </c>
      <c r="E628" s="12">
        <v>85716</v>
      </c>
      <c r="F628" s="13">
        <v>21</v>
      </c>
      <c r="G628" s="11">
        <v>72</v>
      </c>
      <c r="H628" s="12">
        <v>125</v>
      </c>
      <c r="I628" s="13">
        <v>37</v>
      </c>
      <c r="J628" s="11">
        <v>662</v>
      </c>
      <c r="K628" s="12">
        <v>1088</v>
      </c>
      <c r="L628" s="13">
        <v>21</v>
      </c>
    </row>
    <row r="629" spans="1:12" x14ac:dyDescent="0.3">
      <c r="A629" s="11">
        <v>55565</v>
      </c>
      <c r="B629" s="12">
        <v>93850</v>
      </c>
      <c r="C629" s="13">
        <v>53710</v>
      </c>
      <c r="D629" s="11">
        <v>91181</v>
      </c>
      <c r="E629" s="12">
        <v>122291</v>
      </c>
      <c r="F629" s="13">
        <v>22</v>
      </c>
      <c r="G629" s="11">
        <v>314</v>
      </c>
      <c r="H629" s="12">
        <v>537</v>
      </c>
      <c r="I629" s="13">
        <v>42</v>
      </c>
      <c r="J629" s="11">
        <v>3394</v>
      </c>
      <c r="K629" s="12">
        <v>5492</v>
      </c>
      <c r="L629" s="13">
        <v>24</v>
      </c>
    </row>
    <row r="630" spans="1:12" x14ac:dyDescent="0.3">
      <c r="A630" s="11">
        <v>55500</v>
      </c>
      <c r="B630" s="12">
        <v>93652</v>
      </c>
      <c r="C630" s="13">
        <v>53601</v>
      </c>
      <c r="D630" s="11">
        <v>61362</v>
      </c>
      <c r="E630" s="12">
        <v>87525</v>
      </c>
      <c r="F630" s="13">
        <v>21</v>
      </c>
      <c r="G630" s="11">
        <v>451</v>
      </c>
      <c r="H630" s="12">
        <v>763</v>
      </c>
      <c r="I630" s="13">
        <v>83</v>
      </c>
      <c r="J630" s="11">
        <v>918</v>
      </c>
      <c r="K630" s="12">
        <v>1482</v>
      </c>
      <c r="L630" s="13">
        <v>21</v>
      </c>
    </row>
    <row r="631" spans="1:12" x14ac:dyDescent="0.3">
      <c r="A631" s="8">
        <v>55431</v>
      </c>
      <c r="B631" s="9">
        <v>93533</v>
      </c>
      <c r="C631" s="10">
        <v>53536</v>
      </c>
      <c r="D631" s="8">
        <v>123428</v>
      </c>
      <c r="E631" s="9">
        <v>154344</v>
      </c>
      <c r="F631" s="10">
        <v>24</v>
      </c>
      <c r="G631" s="8">
        <v>128</v>
      </c>
      <c r="H631" s="9">
        <v>221</v>
      </c>
      <c r="I631" s="10">
        <v>44</v>
      </c>
      <c r="J631" s="8">
        <v>861</v>
      </c>
      <c r="K631" s="9">
        <v>1404</v>
      </c>
      <c r="L631" s="10">
        <v>24</v>
      </c>
    </row>
    <row r="632" spans="1:12" x14ac:dyDescent="0.3">
      <c r="A632" s="11">
        <v>55385</v>
      </c>
      <c r="B632" s="12">
        <v>93552</v>
      </c>
      <c r="C632" s="13">
        <v>53537</v>
      </c>
      <c r="D632" s="11">
        <v>158545</v>
      </c>
      <c r="E632" s="12">
        <v>177836</v>
      </c>
      <c r="F632" s="13">
        <v>25</v>
      </c>
      <c r="G632" s="11">
        <v>261</v>
      </c>
      <c r="H632" s="12">
        <v>447</v>
      </c>
      <c r="I632" s="13">
        <v>57</v>
      </c>
      <c r="J632" s="11">
        <v>2111</v>
      </c>
      <c r="K632" s="12">
        <v>3408</v>
      </c>
      <c r="L632" s="13">
        <v>25</v>
      </c>
    </row>
    <row r="633" spans="1:12" x14ac:dyDescent="0.3">
      <c r="A633" s="11">
        <v>55330</v>
      </c>
      <c r="B633" s="12">
        <v>93602</v>
      </c>
      <c r="C633" s="13">
        <v>53595</v>
      </c>
      <c r="D633" s="11">
        <v>110886</v>
      </c>
      <c r="E633" s="12">
        <v>141401</v>
      </c>
      <c r="F633" s="13">
        <v>23</v>
      </c>
      <c r="G633" s="11">
        <v>342</v>
      </c>
      <c r="H633" s="12">
        <v>568</v>
      </c>
      <c r="I633" s="13">
        <v>83</v>
      </c>
      <c r="J633" s="11">
        <v>708</v>
      </c>
      <c r="K633" s="12">
        <v>1153</v>
      </c>
      <c r="L633" s="13">
        <v>23</v>
      </c>
    </row>
    <row r="634" spans="1:12" x14ac:dyDescent="0.3">
      <c r="A634" s="11">
        <v>55180</v>
      </c>
      <c r="B634" s="12">
        <v>93125</v>
      </c>
      <c r="C634" s="13">
        <v>53295</v>
      </c>
      <c r="D634" s="11">
        <v>6700</v>
      </c>
      <c r="E634" s="12">
        <v>10733</v>
      </c>
      <c r="F634" s="13">
        <v>15</v>
      </c>
      <c r="G634" s="11">
        <v>99</v>
      </c>
      <c r="H634" s="12">
        <v>171</v>
      </c>
      <c r="I634" s="13">
        <v>25</v>
      </c>
      <c r="J634" s="11">
        <v>188</v>
      </c>
      <c r="K634" s="12">
        <v>311</v>
      </c>
      <c r="L634" s="13">
        <v>15</v>
      </c>
    </row>
    <row r="635" spans="1:12" x14ac:dyDescent="0.3">
      <c r="A635" s="8">
        <v>55180</v>
      </c>
      <c r="B635" s="9">
        <v>93124</v>
      </c>
      <c r="C635" s="10">
        <v>53296</v>
      </c>
      <c r="D635" s="8">
        <v>24863</v>
      </c>
      <c r="E635" s="9">
        <v>37183</v>
      </c>
      <c r="F635" s="10">
        <v>18</v>
      </c>
      <c r="G635" s="8">
        <v>271</v>
      </c>
      <c r="H635" s="9">
        <v>462</v>
      </c>
      <c r="I635" s="10">
        <v>62</v>
      </c>
      <c r="J635" s="8">
        <v>502</v>
      </c>
      <c r="K635" s="9">
        <v>828</v>
      </c>
      <c r="L635" s="10">
        <v>18</v>
      </c>
    </row>
    <row r="636" spans="1:12" x14ac:dyDescent="0.3">
      <c r="A636" s="11">
        <v>54883</v>
      </c>
      <c r="B636" s="12">
        <v>92636</v>
      </c>
      <c r="C636" s="13">
        <v>53006</v>
      </c>
      <c r="D636" s="11">
        <v>86226</v>
      </c>
      <c r="E636" s="12">
        <v>115356</v>
      </c>
      <c r="F636" s="13">
        <v>22</v>
      </c>
      <c r="G636" s="11">
        <v>250</v>
      </c>
      <c r="H636" s="12">
        <v>422</v>
      </c>
      <c r="I636" s="13">
        <v>80</v>
      </c>
      <c r="J636" s="11">
        <v>1710</v>
      </c>
      <c r="K636" s="12">
        <v>2751</v>
      </c>
      <c r="L636" s="13">
        <v>22</v>
      </c>
    </row>
    <row r="637" spans="1:12" x14ac:dyDescent="0.3">
      <c r="A637" s="11">
        <v>54712</v>
      </c>
      <c r="B637" s="12">
        <v>92363</v>
      </c>
      <c r="C637" s="13">
        <v>52854</v>
      </c>
      <c r="D637" s="11">
        <v>40507</v>
      </c>
      <c r="E637" s="12">
        <v>60749</v>
      </c>
      <c r="F637" s="13">
        <v>20</v>
      </c>
      <c r="G637" s="11">
        <v>431</v>
      </c>
      <c r="H637" s="12">
        <v>734</v>
      </c>
      <c r="I637" s="13">
        <v>74</v>
      </c>
      <c r="J637" s="11">
        <v>476</v>
      </c>
      <c r="K637" s="12">
        <v>785</v>
      </c>
      <c r="L637" s="13">
        <v>20</v>
      </c>
    </row>
    <row r="638" spans="1:12" x14ac:dyDescent="0.3">
      <c r="A638" s="11">
        <v>54629</v>
      </c>
      <c r="B638" s="12">
        <v>92309</v>
      </c>
      <c r="C638" s="13">
        <v>52806</v>
      </c>
      <c r="D638" s="11">
        <v>9914</v>
      </c>
      <c r="E638" s="12">
        <v>16064</v>
      </c>
      <c r="F638" s="13">
        <v>16</v>
      </c>
      <c r="G638" s="11">
        <v>349</v>
      </c>
      <c r="H638" s="12">
        <v>592</v>
      </c>
      <c r="I638" s="13">
        <v>66</v>
      </c>
      <c r="J638" s="11">
        <v>39</v>
      </c>
      <c r="K638" s="12">
        <v>67</v>
      </c>
      <c r="L638" s="13">
        <v>16</v>
      </c>
    </row>
    <row r="639" spans="1:12" x14ac:dyDescent="0.3">
      <c r="A639" s="8">
        <v>54391</v>
      </c>
      <c r="B639" s="9">
        <v>91848</v>
      </c>
      <c r="C639" s="10">
        <v>52554</v>
      </c>
      <c r="D639" s="8">
        <v>132491</v>
      </c>
      <c r="E639" s="9">
        <v>160252</v>
      </c>
      <c r="F639" s="10">
        <v>24</v>
      </c>
      <c r="G639" s="8">
        <v>382</v>
      </c>
      <c r="H639" s="9">
        <v>640</v>
      </c>
      <c r="I639" s="10">
        <v>74</v>
      </c>
      <c r="J639" s="8">
        <v>1870</v>
      </c>
      <c r="K639" s="9">
        <v>3037</v>
      </c>
      <c r="L639" s="10">
        <v>24</v>
      </c>
    </row>
    <row r="640" spans="1:12" x14ac:dyDescent="0.3">
      <c r="A640" s="11">
        <v>54302</v>
      </c>
      <c r="B640" s="12">
        <v>91928</v>
      </c>
      <c r="C640" s="13">
        <v>52617</v>
      </c>
      <c r="D640" s="11">
        <v>2389</v>
      </c>
      <c r="E640" s="12">
        <v>3942</v>
      </c>
      <c r="F640" s="13">
        <v>13</v>
      </c>
      <c r="G640" s="11">
        <v>625</v>
      </c>
      <c r="H640" s="12">
        <v>1058</v>
      </c>
      <c r="I640" s="13">
        <v>75</v>
      </c>
      <c r="J640" s="11">
        <v>73</v>
      </c>
      <c r="K640" s="12">
        <v>123</v>
      </c>
      <c r="L640" s="13">
        <v>13</v>
      </c>
    </row>
    <row r="641" spans="1:12" x14ac:dyDescent="0.3">
      <c r="A641" s="8">
        <v>54276</v>
      </c>
      <c r="B641" s="9">
        <v>91741</v>
      </c>
      <c r="C641" s="10">
        <v>52477</v>
      </c>
      <c r="D641" s="8">
        <v>31870</v>
      </c>
      <c r="E641" s="9">
        <v>48187</v>
      </c>
      <c r="F641" s="10">
        <v>19</v>
      </c>
      <c r="G641" s="8">
        <v>464</v>
      </c>
      <c r="H641" s="9">
        <v>794</v>
      </c>
      <c r="I641" s="10">
        <v>103</v>
      </c>
      <c r="J641" s="8">
        <v>356</v>
      </c>
      <c r="K641" s="9">
        <v>595</v>
      </c>
      <c r="L641" s="10">
        <v>19</v>
      </c>
    </row>
    <row r="642" spans="1:12" x14ac:dyDescent="0.3">
      <c r="A642" s="11">
        <v>54262</v>
      </c>
      <c r="B642" s="12">
        <v>91636</v>
      </c>
      <c r="C642" s="13">
        <v>52427</v>
      </c>
      <c r="D642" s="11">
        <v>119994</v>
      </c>
      <c r="E642" s="12">
        <v>148677</v>
      </c>
      <c r="F642" s="13">
        <v>23</v>
      </c>
      <c r="G642" s="11">
        <v>272</v>
      </c>
      <c r="H642" s="12">
        <v>461</v>
      </c>
      <c r="I642" s="13">
        <v>67</v>
      </c>
      <c r="J642" s="11">
        <v>1868</v>
      </c>
      <c r="K642" s="12">
        <v>2984</v>
      </c>
      <c r="L642" s="13">
        <v>23</v>
      </c>
    </row>
    <row r="643" spans="1:12" x14ac:dyDescent="0.3">
      <c r="A643" s="11">
        <v>54103</v>
      </c>
      <c r="B643" s="12">
        <v>91377</v>
      </c>
      <c r="C643" s="13">
        <v>52271</v>
      </c>
      <c r="D643" s="11">
        <v>104771</v>
      </c>
      <c r="E643" s="12">
        <v>136733</v>
      </c>
      <c r="F643" s="13">
        <v>23</v>
      </c>
      <c r="G643" s="11">
        <v>363</v>
      </c>
      <c r="H643" s="12">
        <v>612</v>
      </c>
      <c r="I643" s="13">
        <v>87</v>
      </c>
      <c r="J643" s="11">
        <v>1398</v>
      </c>
      <c r="K643" s="12">
        <v>2224</v>
      </c>
      <c r="L643" s="13">
        <v>23</v>
      </c>
    </row>
    <row r="644" spans="1:12" x14ac:dyDescent="0.3">
      <c r="A644" s="11">
        <v>54076</v>
      </c>
      <c r="B644" s="12">
        <v>91332</v>
      </c>
      <c r="C644" s="13">
        <v>52244</v>
      </c>
      <c r="D644" s="11">
        <v>44156</v>
      </c>
      <c r="E644" s="12">
        <v>64771</v>
      </c>
      <c r="F644" s="13">
        <v>20</v>
      </c>
      <c r="G644" s="11">
        <v>463</v>
      </c>
      <c r="H644" s="12">
        <v>784</v>
      </c>
      <c r="I644" s="13">
        <v>96</v>
      </c>
      <c r="J644" s="11">
        <v>787</v>
      </c>
      <c r="K644" s="12">
        <v>1267</v>
      </c>
      <c r="L644" s="13">
        <v>20</v>
      </c>
    </row>
    <row r="645" spans="1:12" x14ac:dyDescent="0.3">
      <c r="A645" s="11">
        <v>54022</v>
      </c>
      <c r="B645" s="12">
        <v>91242</v>
      </c>
      <c r="C645" s="13">
        <v>52194</v>
      </c>
      <c r="D645" s="11">
        <v>22197</v>
      </c>
      <c r="E645" s="12">
        <v>33893</v>
      </c>
      <c r="F645" s="13">
        <v>18</v>
      </c>
      <c r="G645" s="11">
        <v>89</v>
      </c>
      <c r="H645" s="12">
        <v>154</v>
      </c>
      <c r="I645" s="13">
        <v>42</v>
      </c>
      <c r="J645" s="11">
        <v>152</v>
      </c>
      <c r="K645" s="12">
        <v>257</v>
      </c>
      <c r="L645" s="13">
        <v>18</v>
      </c>
    </row>
    <row r="646" spans="1:12" x14ac:dyDescent="0.3">
      <c r="A646" s="11">
        <v>53880</v>
      </c>
      <c r="B646" s="12">
        <v>91089</v>
      </c>
      <c r="C646" s="13">
        <v>52100</v>
      </c>
      <c r="D646" s="11">
        <v>10384</v>
      </c>
      <c r="E646" s="12">
        <v>16693</v>
      </c>
      <c r="F646" s="13">
        <v>16</v>
      </c>
      <c r="G646" s="11">
        <v>355</v>
      </c>
      <c r="H646" s="12">
        <v>596</v>
      </c>
      <c r="I646" s="13">
        <v>100</v>
      </c>
      <c r="J646" s="11">
        <v>259</v>
      </c>
      <c r="K646" s="12">
        <v>429</v>
      </c>
      <c r="L646" s="13">
        <v>16</v>
      </c>
    </row>
    <row r="647" spans="1:12" x14ac:dyDescent="0.3">
      <c r="A647" s="11">
        <v>53810</v>
      </c>
      <c r="B647" s="12">
        <v>91101</v>
      </c>
      <c r="C647" s="13">
        <v>52137</v>
      </c>
      <c r="D647" s="11">
        <v>67226</v>
      </c>
      <c r="E647" s="12">
        <v>93625</v>
      </c>
      <c r="F647" s="13">
        <v>21</v>
      </c>
      <c r="G647" s="11">
        <v>118</v>
      </c>
      <c r="H647" s="12">
        <v>205</v>
      </c>
      <c r="I647" s="13">
        <v>37</v>
      </c>
      <c r="J647" s="11">
        <v>1429</v>
      </c>
      <c r="K647" s="12">
        <v>2291</v>
      </c>
      <c r="L647" s="13">
        <v>21</v>
      </c>
    </row>
    <row r="648" spans="1:12" x14ac:dyDescent="0.3">
      <c r="A648" s="11">
        <v>53571</v>
      </c>
      <c r="B648" s="12">
        <v>90574</v>
      </c>
      <c r="C648" s="13">
        <v>51805</v>
      </c>
      <c r="D648" s="11">
        <v>174998</v>
      </c>
      <c r="E648" s="12">
        <v>184106</v>
      </c>
      <c r="F648" s="13">
        <v>27</v>
      </c>
      <c r="G648" s="11">
        <v>132</v>
      </c>
      <c r="H648" s="12">
        <v>224</v>
      </c>
      <c r="I648" s="13">
        <v>47</v>
      </c>
      <c r="J648" s="11">
        <v>5433</v>
      </c>
      <c r="K648" s="12">
        <v>8682</v>
      </c>
      <c r="L648" s="13">
        <v>27</v>
      </c>
    </row>
    <row r="649" spans="1:12" x14ac:dyDescent="0.3">
      <c r="A649" s="8">
        <v>53473</v>
      </c>
      <c r="B649" s="9">
        <v>90336</v>
      </c>
      <c r="C649" s="10">
        <v>51677</v>
      </c>
      <c r="D649" s="8">
        <v>2603</v>
      </c>
      <c r="E649" s="9">
        <v>4241</v>
      </c>
      <c r="F649" s="10">
        <v>13</v>
      </c>
      <c r="G649" s="8">
        <v>90</v>
      </c>
      <c r="H649" s="9">
        <v>151</v>
      </c>
      <c r="I649" s="10">
        <v>29</v>
      </c>
      <c r="J649" s="8">
        <v>161</v>
      </c>
      <c r="K649" s="9">
        <v>268</v>
      </c>
      <c r="L649" s="10">
        <v>13</v>
      </c>
    </row>
    <row r="650" spans="1:12" x14ac:dyDescent="0.3">
      <c r="A650" s="11">
        <v>53470</v>
      </c>
      <c r="B650" s="12">
        <v>90329</v>
      </c>
      <c r="C650" s="13">
        <v>51674</v>
      </c>
      <c r="D650" s="11">
        <v>48985</v>
      </c>
      <c r="E650" s="12">
        <v>69919</v>
      </c>
      <c r="F650" s="13">
        <v>20</v>
      </c>
      <c r="G650" s="11">
        <v>95</v>
      </c>
      <c r="H650" s="12">
        <v>165</v>
      </c>
      <c r="I650" s="13">
        <v>46</v>
      </c>
      <c r="J650" s="11">
        <v>958</v>
      </c>
      <c r="K650" s="12">
        <v>1540</v>
      </c>
      <c r="L650" s="13">
        <v>20</v>
      </c>
    </row>
    <row r="651" spans="1:12" x14ac:dyDescent="0.3">
      <c r="A651" s="11">
        <v>53410</v>
      </c>
      <c r="B651" s="12">
        <v>90230</v>
      </c>
      <c r="C651" s="13">
        <v>51620</v>
      </c>
      <c r="D651" s="11">
        <v>81003</v>
      </c>
      <c r="E651" s="12">
        <v>110600</v>
      </c>
      <c r="F651" s="13">
        <v>22</v>
      </c>
      <c r="G651" s="11">
        <v>258</v>
      </c>
      <c r="H651" s="12">
        <v>435</v>
      </c>
      <c r="I651" s="13">
        <v>48</v>
      </c>
      <c r="J651" s="11">
        <v>2101</v>
      </c>
      <c r="K651" s="12">
        <v>3407</v>
      </c>
      <c r="L651" s="13">
        <v>22</v>
      </c>
    </row>
    <row r="652" spans="1:12" x14ac:dyDescent="0.3">
      <c r="A652" s="11">
        <v>53371</v>
      </c>
      <c r="B652" s="12">
        <v>90168</v>
      </c>
      <c r="C652" s="13">
        <v>51581</v>
      </c>
      <c r="D652" s="11">
        <v>31387</v>
      </c>
      <c r="E652" s="12">
        <v>47725</v>
      </c>
      <c r="F652" s="13">
        <v>19</v>
      </c>
      <c r="G652" s="11">
        <v>55</v>
      </c>
      <c r="H652" s="12">
        <v>99</v>
      </c>
      <c r="I652" s="13">
        <v>31</v>
      </c>
      <c r="J652" s="11">
        <v>353</v>
      </c>
      <c r="K652" s="12">
        <v>574</v>
      </c>
      <c r="L652" s="13">
        <v>19</v>
      </c>
    </row>
    <row r="653" spans="1:12" x14ac:dyDescent="0.3">
      <c r="A653" s="11">
        <v>53303</v>
      </c>
      <c r="B653" s="12">
        <v>90262</v>
      </c>
      <c r="C653" s="13">
        <v>51653</v>
      </c>
      <c r="D653" s="11">
        <v>173302</v>
      </c>
      <c r="E653" s="12">
        <v>183957</v>
      </c>
      <c r="F653" s="13">
        <v>27</v>
      </c>
      <c r="G653" s="11">
        <v>130</v>
      </c>
      <c r="H653" s="12">
        <v>224</v>
      </c>
      <c r="I653" s="13">
        <v>43</v>
      </c>
      <c r="J653" s="11">
        <v>4607</v>
      </c>
      <c r="K653" s="12">
        <v>7422</v>
      </c>
      <c r="L653" s="13">
        <v>27</v>
      </c>
    </row>
    <row r="654" spans="1:12" x14ac:dyDescent="0.3">
      <c r="A654" s="11">
        <v>53296</v>
      </c>
      <c r="B654" s="12">
        <v>90038</v>
      </c>
      <c r="C654" s="13">
        <v>51512</v>
      </c>
      <c r="D654" s="11">
        <v>3233</v>
      </c>
      <c r="E654" s="12">
        <v>5355</v>
      </c>
      <c r="F654" s="13">
        <v>14</v>
      </c>
      <c r="G654" s="11">
        <v>554</v>
      </c>
      <c r="H654" s="12">
        <v>933</v>
      </c>
      <c r="I654" s="13">
        <v>64</v>
      </c>
      <c r="J654" s="11">
        <v>103</v>
      </c>
      <c r="K654" s="12">
        <v>180</v>
      </c>
      <c r="L654" s="13">
        <v>14</v>
      </c>
    </row>
    <row r="655" spans="1:12" x14ac:dyDescent="0.3">
      <c r="A655" s="8">
        <v>53137</v>
      </c>
      <c r="B655" s="9">
        <v>89772</v>
      </c>
      <c r="C655" s="10">
        <v>51357</v>
      </c>
      <c r="D655" s="8">
        <v>176020</v>
      </c>
      <c r="E655" s="9">
        <v>184230</v>
      </c>
      <c r="F655" s="10">
        <v>27</v>
      </c>
      <c r="G655" s="8">
        <v>149</v>
      </c>
      <c r="H655" s="9">
        <v>250</v>
      </c>
      <c r="I655" s="10">
        <v>37</v>
      </c>
      <c r="J655" s="8">
        <v>2887</v>
      </c>
      <c r="K655" s="9">
        <v>4630</v>
      </c>
      <c r="L655" s="10">
        <v>27</v>
      </c>
    </row>
    <row r="656" spans="1:12" x14ac:dyDescent="0.3">
      <c r="A656" s="8">
        <v>52951</v>
      </c>
      <c r="B656" s="9">
        <v>89693</v>
      </c>
      <c r="C656" s="10">
        <v>51316</v>
      </c>
      <c r="D656" s="8">
        <v>40653</v>
      </c>
      <c r="E656" s="9">
        <v>60910</v>
      </c>
      <c r="F656" s="10">
        <v>20</v>
      </c>
      <c r="G656" s="8">
        <v>61</v>
      </c>
      <c r="H656" s="9">
        <v>105</v>
      </c>
      <c r="I656" s="10">
        <v>24</v>
      </c>
      <c r="J656" s="8">
        <v>812</v>
      </c>
      <c r="K656" s="9">
        <v>1328</v>
      </c>
      <c r="L656" s="10">
        <v>20</v>
      </c>
    </row>
    <row r="657" spans="1:12" x14ac:dyDescent="0.3">
      <c r="A657" s="11">
        <v>52912</v>
      </c>
      <c r="B657" s="12">
        <v>89517</v>
      </c>
      <c r="C657" s="13">
        <v>51188</v>
      </c>
      <c r="D657" s="11">
        <v>133782</v>
      </c>
      <c r="E657" s="12">
        <v>162520</v>
      </c>
      <c r="F657" s="13">
        <v>24</v>
      </c>
      <c r="G657" s="11">
        <v>205</v>
      </c>
      <c r="H657" s="12">
        <v>353</v>
      </c>
      <c r="I657" s="13">
        <v>54</v>
      </c>
      <c r="J657" s="11">
        <v>2904</v>
      </c>
      <c r="K657" s="12">
        <v>4703</v>
      </c>
      <c r="L657" s="13">
        <v>24</v>
      </c>
    </row>
    <row r="658" spans="1:12" x14ac:dyDescent="0.3">
      <c r="A658" s="11">
        <v>52556</v>
      </c>
      <c r="B658" s="12">
        <v>88819</v>
      </c>
      <c r="C658" s="13">
        <v>50811</v>
      </c>
      <c r="D658" s="11">
        <v>118681</v>
      </c>
      <c r="E658" s="12">
        <v>147817</v>
      </c>
      <c r="F658" s="13">
        <v>23</v>
      </c>
      <c r="G658" s="11">
        <v>87</v>
      </c>
      <c r="H658" s="12">
        <v>153</v>
      </c>
      <c r="I658" s="13">
        <v>43</v>
      </c>
      <c r="J658" s="11">
        <v>1059</v>
      </c>
      <c r="K658" s="12">
        <v>1727</v>
      </c>
      <c r="L658" s="13">
        <v>23</v>
      </c>
    </row>
    <row r="659" spans="1:12" x14ac:dyDescent="0.3">
      <c r="A659" s="11">
        <v>52240</v>
      </c>
      <c r="B659" s="12">
        <v>88402</v>
      </c>
      <c r="C659" s="13">
        <v>50548</v>
      </c>
      <c r="D659" s="11">
        <v>105555</v>
      </c>
      <c r="E659" s="12">
        <v>133763</v>
      </c>
      <c r="F659" s="13">
        <v>22</v>
      </c>
      <c r="G659" s="11">
        <v>67</v>
      </c>
      <c r="H659" s="12">
        <v>115</v>
      </c>
      <c r="I659" s="13">
        <v>34</v>
      </c>
      <c r="J659" s="11">
        <v>218</v>
      </c>
      <c r="K659" s="12">
        <v>358</v>
      </c>
      <c r="L659" s="13">
        <v>22</v>
      </c>
    </row>
    <row r="660" spans="1:12" x14ac:dyDescent="0.3">
      <c r="A660" s="11">
        <v>52208</v>
      </c>
      <c r="B660" s="12">
        <v>88254</v>
      </c>
      <c r="C660" s="13">
        <v>50472</v>
      </c>
      <c r="D660" s="11">
        <v>167254</v>
      </c>
      <c r="E660" s="12">
        <v>182351</v>
      </c>
      <c r="F660" s="13">
        <v>26</v>
      </c>
      <c r="G660" s="11">
        <v>504</v>
      </c>
      <c r="H660" s="12">
        <v>854</v>
      </c>
      <c r="I660" s="13">
        <v>96</v>
      </c>
      <c r="J660" s="11">
        <v>1013</v>
      </c>
      <c r="K660" s="12">
        <v>1651</v>
      </c>
      <c r="L660" s="13">
        <v>26</v>
      </c>
    </row>
    <row r="661" spans="1:12" x14ac:dyDescent="0.3">
      <c r="A661" s="11">
        <v>52066</v>
      </c>
      <c r="B661" s="12">
        <v>88100</v>
      </c>
      <c r="C661" s="13">
        <v>50382</v>
      </c>
      <c r="D661" s="11">
        <v>90322</v>
      </c>
      <c r="E661" s="12">
        <v>121526</v>
      </c>
      <c r="F661" s="13">
        <v>22</v>
      </c>
      <c r="G661" s="11">
        <v>335</v>
      </c>
      <c r="H661" s="12">
        <v>565</v>
      </c>
      <c r="I661" s="13">
        <v>88</v>
      </c>
      <c r="J661" s="11">
        <v>1141</v>
      </c>
      <c r="K661" s="12">
        <v>1865</v>
      </c>
      <c r="L661" s="13">
        <v>22</v>
      </c>
    </row>
    <row r="662" spans="1:12" x14ac:dyDescent="0.3">
      <c r="A662" s="11">
        <v>52058</v>
      </c>
      <c r="B662" s="12">
        <v>88026</v>
      </c>
      <c r="C662" s="13">
        <v>50334</v>
      </c>
      <c r="D662" s="11">
        <v>7292</v>
      </c>
      <c r="E662" s="12">
        <v>12118</v>
      </c>
      <c r="F662" s="13">
        <v>16</v>
      </c>
      <c r="G662" s="11">
        <v>48</v>
      </c>
      <c r="H662" s="12">
        <v>85</v>
      </c>
      <c r="I662" s="13">
        <v>30</v>
      </c>
      <c r="J662" s="11">
        <v>84</v>
      </c>
      <c r="K662" s="12">
        <v>149</v>
      </c>
      <c r="L662" s="13">
        <v>16</v>
      </c>
    </row>
    <row r="663" spans="1:12" x14ac:dyDescent="0.3">
      <c r="A663" s="8">
        <v>52055</v>
      </c>
      <c r="B663" s="9">
        <v>88020</v>
      </c>
      <c r="C663" s="10">
        <v>50327</v>
      </c>
      <c r="D663" s="8">
        <v>42235</v>
      </c>
      <c r="E663" s="9">
        <v>60434</v>
      </c>
      <c r="F663" s="10">
        <v>19</v>
      </c>
      <c r="G663" s="8">
        <v>361</v>
      </c>
      <c r="H663" s="9">
        <v>614</v>
      </c>
      <c r="I663" s="10">
        <v>95</v>
      </c>
      <c r="J663" s="8">
        <v>648</v>
      </c>
      <c r="K663" s="9">
        <v>1054</v>
      </c>
      <c r="L663" s="10">
        <v>19</v>
      </c>
    </row>
    <row r="664" spans="1:12" x14ac:dyDescent="0.3">
      <c r="A664" s="8">
        <v>52022</v>
      </c>
      <c r="B664" s="9">
        <v>87964</v>
      </c>
      <c r="C664" s="10">
        <v>50298</v>
      </c>
      <c r="D664" s="8">
        <v>22684</v>
      </c>
      <c r="E664" s="9">
        <v>34500</v>
      </c>
      <c r="F664" s="10">
        <v>18</v>
      </c>
      <c r="G664" s="8">
        <v>33</v>
      </c>
      <c r="H664" s="9">
        <v>60</v>
      </c>
      <c r="I664" s="10">
        <v>18</v>
      </c>
      <c r="J664" s="8">
        <v>148</v>
      </c>
      <c r="K664" s="9">
        <v>247</v>
      </c>
      <c r="L664" s="10">
        <v>18</v>
      </c>
    </row>
    <row r="665" spans="1:12" x14ac:dyDescent="0.3">
      <c r="A665" s="8">
        <v>51977</v>
      </c>
      <c r="B665" s="9">
        <v>88122</v>
      </c>
      <c r="C665" s="10">
        <v>50412</v>
      </c>
      <c r="D665" s="8">
        <v>91297</v>
      </c>
      <c r="E665" s="9">
        <v>119954</v>
      </c>
      <c r="F665" s="10">
        <v>22</v>
      </c>
      <c r="G665" s="8">
        <v>552</v>
      </c>
      <c r="H665" s="9">
        <v>936</v>
      </c>
      <c r="I665" s="10">
        <v>76</v>
      </c>
      <c r="J665" s="8">
        <v>1750</v>
      </c>
      <c r="K665" s="9">
        <v>2799</v>
      </c>
      <c r="L665" s="10">
        <v>22</v>
      </c>
    </row>
    <row r="666" spans="1:12" x14ac:dyDescent="0.3">
      <c r="A666" s="11">
        <v>51935</v>
      </c>
      <c r="B666" s="12">
        <v>87825</v>
      </c>
      <c r="C666" s="13">
        <v>50215</v>
      </c>
      <c r="D666" s="11">
        <v>69131</v>
      </c>
      <c r="E666" s="12">
        <v>95684</v>
      </c>
      <c r="F666" s="13">
        <v>21</v>
      </c>
      <c r="G666" s="11">
        <v>201</v>
      </c>
      <c r="H666" s="12">
        <v>338</v>
      </c>
      <c r="I666" s="13">
        <v>55</v>
      </c>
      <c r="J666" s="11">
        <v>560</v>
      </c>
      <c r="K666" s="12">
        <v>915</v>
      </c>
      <c r="L666" s="13">
        <v>21</v>
      </c>
    </row>
    <row r="667" spans="1:12" x14ac:dyDescent="0.3">
      <c r="A667" s="11">
        <v>51901</v>
      </c>
      <c r="B667" s="12">
        <v>87827</v>
      </c>
      <c r="C667" s="13">
        <v>50223</v>
      </c>
      <c r="D667" s="11">
        <v>174451</v>
      </c>
      <c r="E667" s="12">
        <v>184106</v>
      </c>
      <c r="F667" s="13">
        <v>27</v>
      </c>
      <c r="G667" s="11">
        <v>61</v>
      </c>
      <c r="H667" s="12">
        <v>111</v>
      </c>
      <c r="I667" s="13">
        <v>29</v>
      </c>
      <c r="J667" s="11">
        <v>5568</v>
      </c>
      <c r="K667" s="12">
        <v>8845</v>
      </c>
      <c r="L667" s="13">
        <v>27</v>
      </c>
    </row>
    <row r="668" spans="1:12" x14ac:dyDescent="0.3">
      <c r="A668" s="11">
        <v>51692</v>
      </c>
      <c r="B668" s="12">
        <v>87640</v>
      </c>
      <c r="C668" s="13">
        <v>50131</v>
      </c>
      <c r="D668" s="11">
        <v>160794</v>
      </c>
      <c r="E668" s="12">
        <v>178546</v>
      </c>
      <c r="F668" s="13">
        <v>25</v>
      </c>
      <c r="G668" s="11">
        <v>60</v>
      </c>
      <c r="H668" s="12">
        <v>106</v>
      </c>
      <c r="I668" s="13">
        <v>35</v>
      </c>
      <c r="J668" s="11">
        <v>2900</v>
      </c>
      <c r="K668" s="12">
        <v>4620</v>
      </c>
      <c r="L668" s="13">
        <v>25</v>
      </c>
    </row>
    <row r="669" spans="1:12" x14ac:dyDescent="0.3">
      <c r="A669" s="11">
        <v>51629</v>
      </c>
      <c r="B669" s="12">
        <v>87532</v>
      </c>
      <c r="C669" s="13">
        <v>50069</v>
      </c>
      <c r="D669" s="11">
        <v>38131</v>
      </c>
      <c r="E669" s="12">
        <v>55457</v>
      </c>
      <c r="F669" s="13">
        <v>19</v>
      </c>
      <c r="G669" s="11">
        <v>269</v>
      </c>
      <c r="H669" s="12">
        <v>447</v>
      </c>
      <c r="I669" s="13">
        <v>33</v>
      </c>
      <c r="J669" s="11">
        <v>394</v>
      </c>
      <c r="K669" s="12">
        <v>654</v>
      </c>
      <c r="L669" s="13">
        <v>19</v>
      </c>
    </row>
    <row r="670" spans="1:12" x14ac:dyDescent="0.3">
      <c r="A670" s="11">
        <v>51376</v>
      </c>
      <c r="B670" s="12">
        <v>86951</v>
      </c>
      <c r="C670" s="13">
        <v>49722</v>
      </c>
      <c r="D670" s="11">
        <v>130535</v>
      </c>
      <c r="E670" s="12">
        <v>159022</v>
      </c>
      <c r="F670" s="13">
        <v>24</v>
      </c>
      <c r="G670" s="11">
        <v>110</v>
      </c>
      <c r="H670" s="12">
        <v>190</v>
      </c>
      <c r="I670" s="13">
        <v>40</v>
      </c>
      <c r="J670" s="11">
        <v>1999</v>
      </c>
      <c r="K670" s="12">
        <v>3186</v>
      </c>
      <c r="L670" s="13">
        <v>24</v>
      </c>
    </row>
    <row r="671" spans="1:12" x14ac:dyDescent="0.3">
      <c r="A671" s="11">
        <v>51311</v>
      </c>
      <c r="B671" s="12">
        <v>87017</v>
      </c>
      <c r="C671" s="13">
        <v>49763</v>
      </c>
      <c r="D671" s="11">
        <v>68271</v>
      </c>
      <c r="E671" s="12">
        <v>94627</v>
      </c>
      <c r="F671" s="13">
        <v>21</v>
      </c>
      <c r="G671" s="11">
        <v>335</v>
      </c>
      <c r="H671" s="12">
        <v>570</v>
      </c>
      <c r="I671" s="13">
        <v>69</v>
      </c>
      <c r="J671" s="11">
        <v>1567</v>
      </c>
      <c r="K671" s="12">
        <v>2502</v>
      </c>
      <c r="L671" s="13">
        <v>21</v>
      </c>
    </row>
    <row r="672" spans="1:12" x14ac:dyDescent="0.3">
      <c r="A672" s="11">
        <v>51201</v>
      </c>
      <c r="B672" s="12">
        <v>86637</v>
      </c>
      <c r="C672" s="13">
        <v>49542</v>
      </c>
      <c r="D672" s="11">
        <v>23813</v>
      </c>
      <c r="E672" s="12">
        <v>35912</v>
      </c>
      <c r="F672" s="13">
        <v>18</v>
      </c>
      <c r="G672" s="11">
        <v>81</v>
      </c>
      <c r="H672" s="12">
        <v>140</v>
      </c>
      <c r="I672" s="13">
        <v>28</v>
      </c>
      <c r="J672" s="11">
        <v>238</v>
      </c>
      <c r="K672" s="12">
        <v>384</v>
      </c>
      <c r="L672" s="13">
        <v>18</v>
      </c>
    </row>
    <row r="673" spans="1:12" x14ac:dyDescent="0.3">
      <c r="A673" s="11">
        <v>51116</v>
      </c>
      <c r="B673" s="12">
        <v>86515</v>
      </c>
      <c r="C673" s="13">
        <v>49471</v>
      </c>
      <c r="D673" s="11">
        <v>63538</v>
      </c>
      <c r="E673" s="12">
        <v>89907</v>
      </c>
      <c r="F673" s="13">
        <v>21</v>
      </c>
      <c r="G673" s="11">
        <v>199</v>
      </c>
      <c r="H673" s="12">
        <v>341</v>
      </c>
      <c r="I673" s="13">
        <v>63</v>
      </c>
      <c r="J673" s="11">
        <v>602</v>
      </c>
      <c r="K673" s="12">
        <v>980</v>
      </c>
      <c r="L673" s="13">
        <v>21</v>
      </c>
    </row>
    <row r="674" spans="1:12" x14ac:dyDescent="0.3">
      <c r="A674" s="11">
        <v>50898</v>
      </c>
      <c r="B674" s="12">
        <v>86164</v>
      </c>
      <c r="C674" s="13">
        <v>49270</v>
      </c>
      <c r="D674" s="11">
        <v>161814</v>
      </c>
      <c r="E674" s="12">
        <v>181021</v>
      </c>
      <c r="F674" s="13">
        <v>26</v>
      </c>
      <c r="G674" s="11">
        <v>195</v>
      </c>
      <c r="H674" s="12">
        <v>333</v>
      </c>
      <c r="I674" s="13">
        <v>74</v>
      </c>
      <c r="J674" s="11">
        <v>3940</v>
      </c>
      <c r="K674" s="12">
        <v>6290</v>
      </c>
      <c r="L674" s="13">
        <v>26</v>
      </c>
    </row>
    <row r="675" spans="1:12" x14ac:dyDescent="0.3">
      <c r="A675" s="11">
        <v>50740</v>
      </c>
      <c r="B675" s="12">
        <v>85892</v>
      </c>
      <c r="C675" s="13">
        <v>49116</v>
      </c>
      <c r="D675" s="11">
        <v>162194</v>
      </c>
      <c r="E675" s="12">
        <v>181062</v>
      </c>
      <c r="F675" s="13">
        <v>26</v>
      </c>
      <c r="G675" s="11">
        <v>802</v>
      </c>
      <c r="H675" s="12">
        <v>1363</v>
      </c>
      <c r="I675" s="13">
        <v>140</v>
      </c>
      <c r="J675" s="11">
        <v>4707</v>
      </c>
      <c r="K675" s="12">
        <v>7580</v>
      </c>
      <c r="L675" s="13">
        <v>26</v>
      </c>
    </row>
    <row r="676" spans="1:12" x14ac:dyDescent="0.3">
      <c r="A676" s="8">
        <v>50665</v>
      </c>
      <c r="B676" s="9">
        <v>85784</v>
      </c>
      <c r="C676" s="10">
        <v>49054</v>
      </c>
      <c r="D676" s="8">
        <v>161862</v>
      </c>
      <c r="E676" s="9">
        <v>180972</v>
      </c>
      <c r="F676" s="10">
        <v>26</v>
      </c>
      <c r="G676" s="8">
        <v>472</v>
      </c>
      <c r="H676" s="9">
        <v>793</v>
      </c>
      <c r="I676" s="10">
        <v>80</v>
      </c>
      <c r="J676" s="8">
        <v>4282</v>
      </c>
      <c r="K676" s="9">
        <v>6842</v>
      </c>
      <c r="L676" s="10">
        <v>26</v>
      </c>
    </row>
    <row r="677" spans="1:12" x14ac:dyDescent="0.3">
      <c r="A677" s="11">
        <v>50579</v>
      </c>
      <c r="B677" s="12">
        <v>85805</v>
      </c>
      <c r="C677" s="13">
        <v>49061</v>
      </c>
      <c r="D677" s="11">
        <v>116132</v>
      </c>
      <c r="E677" s="12">
        <v>145348</v>
      </c>
      <c r="F677" s="13">
        <v>23</v>
      </c>
      <c r="G677" s="11">
        <v>765</v>
      </c>
      <c r="H677" s="12">
        <v>1301</v>
      </c>
      <c r="I677" s="13">
        <v>129</v>
      </c>
      <c r="J677" s="11">
        <v>384</v>
      </c>
      <c r="K677" s="12">
        <v>628</v>
      </c>
      <c r="L677" s="13">
        <v>23</v>
      </c>
    </row>
    <row r="678" spans="1:12" x14ac:dyDescent="0.3">
      <c r="A678" s="11">
        <v>50494</v>
      </c>
      <c r="B678" s="12">
        <v>85467</v>
      </c>
      <c r="C678" s="13">
        <v>48874</v>
      </c>
      <c r="D678" s="11">
        <v>122358</v>
      </c>
      <c r="E678" s="12">
        <v>153579</v>
      </c>
      <c r="F678" s="13">
        <v>24</v>
      </c>
      <c r="G678" s="11">
        <v>267</v>
      </c>
      <c r="H678" s="12">
        <v>443</v>
      </c>
      <c r="I678" s="13">
        <v>66</v>
      </c>
      <c r="J678" s="11">
        <v>2017</v>
      </c>
      <c r="K678" s="12">
        <v>3253</v>
      </c>
      <c r="L678" s="13">
        <v>24</v>
      </c>
    </row>
    <row r="679" spans="1:12" x14ac:dyDescent="0.3">
      <c r="A679" s="11">
        <v>50494</v>
      </c>
      <c r="B679" s="12">
        <v>85467</v>
      </c>
      <c r="C679" s="13">
        <v>48874</v>
      </c>
      <c r="D679" s="11">
        <v>143821</v>
      </c>
      <c r="E679" s="12">
        <v>168403</v>
      </c>
      <c r="F679" s="13">
        <v>24</v>
      </c>
      <c r="G679" s="11">
        <v>337</v>
      </c>
      <c r="H679" s="12">
        <v>568</v>
      </c>
      <c r="I679" s="13">
        <v>116</v>
      </c>
      <c r="J679" s="11">
        <v>2295</v>
      </c>
      <c r="K679" s="12">
        <v>3704</v>
      </c>
      <c r="L679" s="13">
        <v>24</v>
      </c>
    </row>
    <row r="680" spans="1:12" x14ac:dyDescent="0.3">
      <c r="A680" s="8">
        <v>50419</v>
      </c>
      <c r="B680" s="9">
        <v>85342</v>
      </c>
      <c r="C680" s="10">
        <v>48802</v>
      </c>
      <c r="D680" s="8">
        <v>131051</v>
      </c>
      <c r="E680" s="9">
        <v>160705</v>
      </c>
      <c r="F680" s="10">
        <v>24</v>
      </c>
      <c r="G680" s="8">
        <v>180</v>
      </c>
      <c r="H680" s="9">
        <v>309</v>
      </c>
      <c r="I680" s="10">
        <v>62</v>
      </c>
      <c r="J680" s="8">
        <v>1952</v>
      </c>
      <c r="K680" s="9">
        <v>3200</v>
      </c>
      <c r="L680" s="10">
        <v>24</v>
      </c>
    </row>
    <row r="681" spans="1:12" x14ac:dyDescent="0.3">
      <c r="A681" s="8">
        <v>50311</v>
      </c>
      <c r="B681" s="9">
        <v>85200</v>
      </c>
      <c r="C681" s="10">
        <v>48710</v>
      </c>
      <c r="D681" s="8">
        <v>132718</v>
      </c>
      <c r="E681" s="9">
        <v>160405</v>
      </c>
      <c r="F681" s="10">
        <v>24</v>
      </c>
      <c r="G681" s="8">
        <v>656</v>
      </c>
      <c r="H681" s="9">
        <v>1109</v>
      </c>
      <c r="I681" s="10">
        <v>154</v>
      </c>
      <c r="J681" s="8">
        <v>3922</v>
      </c>
      <c r="K681" s="9">
        <v>6331</v>
      </c>
      <c r="L681" s="10">
        <v>26</v>
      </c>
    </row>
    <row r="682" spans="1:12" x14ac:dyDescent="0.3">
      <c r="A682" s="11">
        <v>50200</v>
      </c>
      <c r="B682" s="12">
        <v>85012</v>
      </c>
      <c r="C682" s="13">
        <v>48602</v>
      </c>
      <c r="D682" s="11">
        <v>52040</v>
      </c>
      <c r="E682" s="12">
        <v>73156</v>
      </c>
      <c r="F682" s="13">
        <v>20</v>
      </c>
      <c r="G682" s="11">
        <v>162</v>
      </c>
      <c r="H682" s="12">
        <v>266</v>
      </c>
      <c r="I682" s="13">
        <v>38</v>
      </c>
      <c r="J682" s="11">
        <v>557</v>
      </c>
      <c r="K682" s="12">
        <v>933</v>
      </c>
      <c r="L682" s="13">
        <v>20</v>
      </c>
    </row>
    <row r="683" spans="1:12" x14ac:dyDescent="0.3">
      <c r="A683" s="11">
        <v>50101</v>
      </c>
      <c r="B683" s="12">
        <v>84848</v>
      </c>
      <c r="C683" s="13">
        <v>48505</v>
      </c>
      <c r="D683" s="11">
        <v>74622</v>
      </c>
      <c r="E683" s="12">
        <v>101340</v>
      </c>
      <c r="F683" s="13">
        <v>21</v>
      </c>
      <c r="G683" s="11">
        <v>319</v>
      </c>
      <c r="H683" s="12">
        <v>535</v>
      </c>
      <c r="I683" s="13">
        <v>47</v>
      </c>
      <c r="J683" s="11">
        <v>853</v>
      </c>
      <c r="K683" s="12">
        <v>1361</v>
      </c>
      <c r="L683" s="13">
        <v>21</v>
      </c>
    </row>
    <row r="684" spans="1:12" x14ac:dyDescent="0.3">
      <c r="A684" s="8">
        <v>50014</v>
      </c>
      <c r="B684" s="9">
        <v>84704</v>
      </c>
      <c r="C684" s="10">
        <v>48423</v>
      </c>
      <c r="D684" s="8">
        <v>102919</v>
      </c>
      <c r="E684" s="9">
        <v>135176</v>
      </c>
      <c r="F684" s="10">
        <v>23</v>
      </c>
      <c r="G684" s="8">
        <v>416</v>
      </c>
      <c r="H684" s="9">
        <v>703</v>
      </c>
      <c r="I684" s="10">
        <v>91</v>
      </c>
      <c r="J684" s="8">
        <v>1627</v>
      </c>
      <c r="K684" s="9">
        <v>2646</v>
      </c>
      <c r="L684" s="10">
        <v>23</v>
      </c>
    </row>
    <row r="685" spans="1:12" x14ac:dyDescent="0.3">
      <c r="A685" s="11">
        <v>49931</v>
      </c>
      <c r="B685" s="12">
        <v>84735</v>
      </c>
      <c r="C685" s="13">
        <v>48455</v>
      </c>
      <c r="D685" s="11">
        <v>77928</v>
      </c>
      <c r="E685" s="12">
        <v>104661</v>
      </c>
      <c r="F685" s="13">
        <v>21</v>
      </c>
      <c r="G685" s="11">
        <v>79</v>
      </c>
      <c r="H685" s="12">
        <v>135</v>
      </c>
      <c r="I685" s="13">
        <v>29</v>
      </c>
      <c r="J685" s="11">
        <v>904</v>
      </c>
      <c r="K685" s="12">
        <v>1468</v>
      </c>
      <c r="L685" s="13">
        <v>21</v>
      </c>
    </row>
    <row r="686" spans="1:12" x14ac:dyDescent="0.3">
      <c r="A686" s="11">
        <v>49639</v>
      </c>
      <c r="B686" s="12">
        <v>84089</v>
      </c>
      <c r="C686" s="13">
        <v>48070</v>
      </c>
      <c r="D686" s="11">
        <v>133505</v>
      </c>
      <c r="E686" s="12">
        <v>162334</v>
      </c>
      <c r="F686" s="13">
        <v>24</v>
      </c>
      <c r="G686" s="11">
        <v>149</v>
      </c>
      <c r="H686" s="12">
        <v>257</v>
      </c>
      <c r="I686" s="13">
        <v>54</v>
      </c>
      <c r="J686" s="11">
        <v>1525</v>
      </c>
      <c r="K686" s="12">
        <v>2479</v>
      </c>
      <c r="L686" s="13">
        <v>24</v>
      </c>
    </row>
    <row r="687" spans="1:12" x14ac:dyDescent="0.3">
      <c r="A687" s="8">
        <v>49513</v>
      </c>
      <c r="B687" s="9">
        <v>83893</v>
      </c>
      <c r="C687" s="10">
        <v>47949</v>
      </c>
      <c r="D687" s="8">
        <v>147871</v>
      </c>
      <c r="E687" s="9">
        <v>172878</v>
      </c>
      <c r="F687" s="10">
        <v>25</v>
      </c>
      <c r="G687" s="8">
        <v>128</v>
      </c>
      <c r="H687" s="9">
        <v>222</v>
      </c>
      <c r="I687" s="10">
        <v>59</v>
      </c>
      <c r="J687" s="8">
        <v>1665</v>
      </c>
      <c r="K687" s="9">
        <v>2695</v>
      </c>
      <c r="L687" s="10">
        <v>25</v>
      </c>
    </row>
    <row r="688" spans="1:12" x14ac:dyDescent="0.3">
      <c r="A688" s="11">
        <v>49453</v>
      </c>
      <c r="B688" s="12">
        <v>83791</v>
      </c>
      <c r="C688" s="13">
        <v>47893</v>
      </c>
      <c r="D688" s="11">
        <v>104418</v>
      </c>
      <c r="E688" s="12">
        <v>136444</v>
      </c>
      <c r="F688" s="13">
        <v>23</v>
      </c>
      <c r="G688" s="11">
        <v>71</v>
      </c>
      <c r="H688" s="12">
        <v>119</v>
      </c>
      <c r="I688" s="13">
        <v>29</v>
      </c>
      <c r="J688" s="11">
        <v>1670</v>
      </c>
      <c r="K688" s="12">
        <v>2675</v>
      </c>
      <c r="L688" s="13">
        <v>23</v>
      </c>
    </row>
    <row r="689" spans="1:12" x14ac:dyDescent="0.3">
      <c r="A689" s="8">
        <v>49390</v>
      </c>
      <c r="B689" s="9">
        <v>83684</v>
      </c>
      <c r="C689" s="10">
        <v>47829</v>
      </c>
      <c r="D689" s="8">
        <v>116099</v>
      </c>
      <c r="E689" s="9">
        <v>145327</v>
      </c>
      <c r="F689" s="10">
        <v>23</v>
      </c>
      <c r="G689" s="8">
        <v>600</v>
      </c>
      <c r="H689" s="9">
        <v>1014</v>
      </c>
      <c r="I689" s="10">
        <v>103</v>
      </c>
      <c r="J689" s="8">
        <v>1574</v>
      </c>
      <c r="K689" s="9">
        <v>2575</v>
      </c>
      <c r="L689" s="10">
        <v>23</v>
      </c>
    </row>
    <row r="690" spans="1:12" x14ac:dyDescent="0.3">
      <c r="A690" s="11">
        <v>49319</v>
      </c>
      <c r="B690" s="12">
        <v>83575</v>
      </c>
      <c r="C690" s="13">
        <v>47768</v>
      </c>
      <c r="D690" s="11">
        <v>75470</v>
      </c>
      <c r="E690" s="12">
        <v>105267</v>
      </c>
      <c r="F690" s="13">
        <v>22</v>
      </c>
      <c r="G690" s="11">
        <v>92</v>
      </c>
      <c r="H690" s="12">
        <v>159</v>
      </c>
      <c r="I690" s="13">
        <v>36</v>
      </c>
      <c r="J690" s="11">
        <v>1147</v>
      </c>
      <c r="K690" s="12">
        <v>1882</v>
      </c>
      <c r="L690" s="13">
        <v>22</v>
      </c>
    </row>
    <row r="691" spans="1:12" x14ac:dyDescent="0.3">
      <c r="A691" s="11">
        <v>49303</v>
      </c>
      <c r="B691" s="12">
        <v>83548</v>
      </c>
      <c r="C691" s="13">
        <v>47748</v>
      </c>
      <c r="D691" s="11">
        <v>122490</v>
      </c>
      <c r="E691" s="12">
        <v>153713</v>
      </c>
      <c r="F691" s="13">
        <v>24</v>
      </c>
      <c r="G691" s="11">
        <v>233</v>
      </c>
      <c r="H691" s="12">
        <v>386</v>
      </c>
      <c r="I691" s="13">
        <v>48</v>
      </c>
      <c r="J691" s="11">
        <v>1157</v>
      </c>
      <c r="K691" s="12">
        <v>1893</v>
      </c>
      <c r="L691" s="13">
        <v>24</v>
      </c>
    </row>
    <row r="692" spans="1:12" x14ac:dyDescent="0.3">
      <c r="A692" s="11">
        <v>49234</v>
      </c>
      <c r="B692" s="12">
        <v>83443</v>
      </c>
      <c r="C692" s="13">
        <v>47694</v>
      </c>
      <c r="D692" s="11">
        <v>90673</v>
      </c>
      <c r="E692" s="12">
        <v>119415</v>
      </c>
      <c r="F692" s="13">
        <v>22</v>
      </c>
      <c r="G692" s="11">
        <v>79</v>
      </c>
      <c r="H692" s="12">
        <v>139</v>
      </c>
      <c r="I692" s="13">
        <v>42</v>
      </c>
      <c r="J692" s="11">
        <v>1076</v>
      </c>
      <c r="K692" s="12">
        <v>1751</v>
      </c>
      <c r="L692" s="13">
        <v>22</v>
      </c>
    </row>
    <row r="693" spans="1:12" x14ac:dyDescent="0.3">
      <c r="A693" s="11">
        <v>49174</v>
      </c>
      <c r="B693" s="12">
        <v>83354</v>
      </c>
      <c r="C693" s="13">
        <v>47626</v>
      </c>
      <c r="D693" s="11">
        <v>116785</v>
      </c>
      <c r="E693" s="12">
        <v>149387</v>
      </c>
      <c r="F693" s="13">
        <v>24</v>
      </c>
      <c r="G693" s="11">
        <v>120</v>
      </c>
      <c r="H693" s="12">
        <v>206</v>
      </c>
      <c r="I693" s="13">
        <v>40</v>
      </c>
      <c r="J693" s="11">
        <v>529</v>
      </c>
      <c r="K693" s="12">
        <v>865</v>
      </c>
      <c r="L693" s="13">
        <v>24</v>
      </c>
    </row>
    <row r="694" spans="1:12" x14ac:dyDescent="0.3">
      <c r="A694" s="11">
        <v>49000</v>
      </c>
      <c r="B694" s="12">
        <v>83068</v>
      </c>
      <c r="C694" s="13">
        <v>47460</v>
      </c>
      <c r="D694" s="11">
        <v>25262</v>
      </c>
      <c r="E694" s="12">
        <v>37667</v>
      </c>
      <c r="F694" s="13">
        <v>18</v>
      </c>
      <c r="G694" s="11">
        <v>80</v>
      </c>
      <c r="H694" s="12">
        <v>134</v>
      </c>
      <c r="I694" s="13">
        <v>38</v>
      </c>
      <c r="J694" s="11">
        <v>80</v>
      </c>
      <c r="K694" s="12">
        <v>136</v>
      </c>
      <c r="L694" s="13">
        <v>18</v>
      </c>
    </row>
    <row r="695" spans="1:12" x14ac:dyDescent="0.3">
      <c r="A695" s="8">
        <v>48993</v>
      </c>
      <c r="B695" s="9">
        <v>83213</v>
      </c>
      <c r="C695" s="10">
        <v>47588</v>
      </c>
      <c r="D695" s="8">
        <v>119161</v>
      </c>
      <c r="E695" s="9">
        <v>151212</v>
      </c>
      <c r="F695" s="10">
        <v>24</v>
      </c>
      <c r="G695" s="8">
        <v>863</v>
      </c>
      <c r="H695" s="9">
        <v>1431</v>
      </c>
      <c r="I695" s="10">
        <v>134</v>
      </c>
      <c r="J695" s="8">
        <v>2210</v>
      </c>
      <c r="K695" s="9">
        <v>3604</v>
      </c>
      <c r="L695" s="10">
        <v>24</v>
      </c>
    </row>
    <row r="696" spans="1:12" x14ac:dyDescent="0.3">
      <c r="A696" s="11">
        <v>48712</v>
      </c>
      <c r="B696" s="12">
        <v>82577</v>
      </c>
      <c r="C696" s="13">
        <v>47184</v>
      </c>
      <c r="D696" s="11">
        <v>20548</v>
      </c>
      <c r="E696" s="12">
        <v>31887</v>
      </c>
      <c r="F696" s="13">
        <v>18</v>
      </c>
      <c r="G696" s="11">
        <v>211</v>
      </c>
      <c r="H696" s="12">
        <v>353</v>
      </c>
      <c r="I696" s="13">
        <v>32</v>
      </c>
      <c r="J696" s="11">
        <v>405</v>
      </c>
      <c r="K696" s="12">
        <v>667</v>
      </c>
      <c r="L696" s="13">
        <v>18</v>
      </c>
    </row>
    <row r="697" spans="1:12" x14ac:dyDescent="0.3">
      <c r="A697" s="8">
        <v>48544</v>
      </c>
      <c r="B697" s="9">
        <v>82287</v>
      </c>
      <c r="C697" s="10">
        <v>47038</v>
      </c>
      <c r="D697" s="8">
        <v>40491</v>
      </c>
      <c r="E697" s="9">
        <v>60715</v>
      </c>
      <c r="F697" s="10">
        <v>20</v>
      </c>
      <c r="G697" s="8">
        <v>80</v>
      </c>
      <c r="H697" s="9">
        <v>139</v>
      </c>
      <c r="I697" s="10">
        <v>28</v>
      </c>
      <c r="J697" s="8">
        <v>661</v>
      </c>
      <c r="K697" s="9">
        <v>1080</v>
      </c>
      <c r="L697" s="10">
        <v>20</v>
      </c>
    </row>
    <row r="698" spans="1:12" x14ac:dyDescent="0.3">
      <c r="A698" s="11">
        <v>48337</v>
      </c>
      <c r="B698" s="12">
        <v>81951</v>
      </c>
      <c r="C698" s="13">
        <v>46818</v>
      </c>
      <c r="D698" s="11">
        <v>39907</v>
      </c>
      <c r="E698" s="12">
        <v>60081</v>
      </c>
      <c r="F698" s="13">
        <v>20</v>
      </c>
      <c r="G698" s="11">
        <v>149</v>
      </c>
      <c r="H698" s="12">
        <v>249</v>
      </c>
      <c r="I698" s="13">
        <v>30</v>
      </c>
      <c r="J698" s="11">
        <v>567</v>
      </c>
      <c r="K698" s="12">
        <v>930</v>
      </c>
      <c r="L698" s="13">
        <v>20</v>
      </c>
    </row>
    <row r="699" spans="1:12" x14ac:dyDescent="0.3">
      <c r="A699" s="11">
        <v>48331</v>
      </c>
      <c r="B699" s="12">
        <v>81940</v>
      </c>
      <c r="C699" s="13">
        <v>46812</v>
      </c>
      <c r="D699" s="11">
        <v>52696</v>
      </c>
      <c r="E699" s="12">
        <v>73852</v>
      </c>
      <c r="F699" s="13">
        <v>20</v>
      </c>
      <c r="G699" s="11">
        <v>132</v>
      </c>
      <c r="H699" s="12">
        <v>228</v>
      </c>
      <c r="I699" s="13">
        <v>46</v>
      </c>
      <c r="J699" s="11">
        <v>263</v>
      </c>
      <c r="K699" s="12">
        <v>432</v>
      </c>
      <c r="L699" s="13">
        <v>20</v>
      </c>
    </row>
    <row r="700" spans="1:12" x14ac:dyDescent="0.3">
      <c r="A700" s="11">
        <v>48316</v>
      </c>
      <c r="B700" s="12">
        <v>81916</v>
      </c>
      <c r="C700" s="13">
        <v>46816</v>
      </c>
      <c r="D700" s="11">
        <v>45152</v>
      </c>
      <c r="E700" s="12">
        <v>67294</v>
      </c>
      <c r="F700" s="13">
        <v>20</v>
      </c>
      <c r="G700" s="11">
        <v>787</v>
      </c>
      <c r="H700" s="12">
        <v>1311</v>
      </c>
      <c r="I700" s="13">
        <v>108</v>
      </c>
      <c r="J700" s="11">
        <v>887</v>
      </c>
      <c r="K700" s="12">
        <v>1457</v>
      </c>
      <c r="L700" s="13">
        <v>20</v>
      </c>
    </row>
    <row r="701" spans="1:12" x14ac:dyDescent="0.3">
      <c r="A701" s="11">
        <v>48211</v>
      </c>
      <c r="B701" s="12">
        <v>81741</v>
      </c>
      <c r="C701" s="13">
        <v>46698</v>
      </c>
      <c r="D701" s="11">
        <v>177092</v>
      </c>
      <c r="E701" s="12">
        <v>184216</v>
      </c>
      <c r="F701" s="13">
        <v>28</v>
      </c>
      <c r="G701" s="11">
        <v>343</v>
      </c>
      <c r="H701" s="12">
        <v>583</v>
      </c>
      <c r="I701" s="13">
        <v>106</v>
      </c>
      <c r="J701" s="11">
        <v>4008</v>
      </c>
      <c r="K701" s="12">
        <v>6456</v>
      </c>
      <c r="L701" s="13">
        <v>28</v>
      </c>
    </row>
    <row r="702" spans="1:12" x14ac:dyDescent="0.3">
      <c r="A702" s="11">
        <v>48208</v>
      </c>
      <c r="B702" s="12">
        <v>81923</v>
      </c>
      <c r="C702" s="13">
        <v>46854</v>
      </c>
      <c r="D702" s="11">
        <v>9117</v>
      </c>
      <c r="E702" s="12">
        <v>14535</v>
      </c>
      <c r="F702" s="13">
        <v>16</v>
      </c>
      <c r="G702" s="11">
        <v>224</v>
      </c>
      <c r="H702" s="12">
        <v>379</v>
      </c>
      <c r="I702" s="13">
        <v>40</v>
      </c>
      <c r="J702" s="11">
        <v>201</v>
      </c>
      <c r="K702" s="12">
        <v>328</v>
      </c>
      <c r="L702" s="13">
        <v>16</v>
      </c>
    </row>
    <row r="703" spans="1:12" x14ac:dyDescent="0.3">
      <c r="A703" s="11">
        <v>48139</v>
      </c>
      <c r="B703" s="12">
        <v>81617</v>
      </c>
      <c r="C703" s="13">
        <v>46632</v>
      </c>
      <c r="D703" s="11">
        <v>164160</v>
      </c>
      <c r="E703" s="12">
        <v>181793</v>
      </c>
      <c r="F703" s="13">
        <v>26</v>
      </c>
      <c r="G703" s="11">
        <v>168</v>
      </c>
      <c r="H703" s="12">
        <v>286</v>
      </c>
      <c r="I703" s="13">
        <v>70</v>
      </c>
      <c r="J703" s="11">
        <v>4330</v>
      </c>
      <c r="K703" s="12">
        <v>6945</v>
      </c>
      <c r="L703" s="13">
        <v>26</v>
      </c>
    </row>
    <row r="704" spans="1:12" x14ac:dyDescent="0.3">
      <c r="A704" s="11">
        <v>48094</v>
      </c>
      <c r="B704" s="12">
        <v>81738</v>
      </c>
      <c r="C704" s="13">
        <v>46741</v>
      </c>
      <c r="D704" s="11">
        <v>118686</v>
      </c>
      <c r="E704" s="12">
        <v>147367</v>
      </c>
      <c r="F704" s="13">
        <v>23</v>
      </c>
      <c r="G704" s="11">
        <v>70</v>
      </c>
      <c r="H704" s="12">
        <v>122</v>
      </c>
      <c r="I704" s="13">
        <v>35</v>
      </c>
      <c r="J704" s="11">
        <v>1007</v>
      </c>
      <c r="K704" s="12">
        <v>1620</v>
      </c>
      <c r="L704" s="13">
        <v>23</v>
      </c>
    </row>
    <row r="705" spans="1:12" x14ac:dyDescent="0.3">
      <c r="A705" s="11">
        <v>47788</v>
      </c>
      <c r="B705" s="12">
        <v>81045</v>
      </c>
      <c r="C705" s="13">
        <v>46308</v>
      </c>
      <c r="D705" s="11">
        <v>164630</v>
      </c>
      <c r="E705" s="12">
        <v>181877</v>
      </c>
      <c r="F705" s="13">
        <v>26</v>
      </c>
      <c r="G705" s="11">
        <v>344</v>
      </c>
      <c r="H705" s="12">
        <v>589</v>
      </c>
      <c r="I705" s="13">
        <v>60</v>
      </c>
      <c r="J705" s="11">
        <v>5023</v>
      </c>
      <c r="K705" s="12">
        <v>8012</v>
      </c>
      <c r="L705" s="13">
        <v>26</v>
      </c>
    </row>
    <row r="706" spans="1:12" x14ac:dyDescent="0.3">
      <c r="A706" s="11">
        <v>47764</v>
      </c>
      <c r="B706" s="12">
        <v>81183</v>
      </c>
      <c r="C706" s="13">
        <v>46423</v>
      </c>
      <c r="D706" s="11">
        <v>160940</v>
      </c>
      <c r="E706" s="12">
        <v>178594</v>
      </c>
      <c r="F706" s="13">
        <v>25</v>
      </c>
      <c r="G706" s="11">
        <v>315</v>
      </c>
      <c r="H706" s="12">
        <v>531</v>
      </c>
      <c r="I706" s="13">
        <v>55</v>
      </c>
      <c r="J706" s="11">
        <v>2815</v>
      </c>
      <c r="K706" s="12">
        <v>4560</v>
      </c>
      <c r="L706" s="13">
        <v>25</v>
      </c>
    </row>
    <row r="707" spans="1:12" x14ac:dyDescent="0.3">
      <c r="A707" s="11">
        <v>47659</v>
      </c>
      <c r="B707" s="12">
        <v>80833</v>
      </c>
      <c r="C707" s="13">
        <v>46180</v>
      </c>
      <c r="D707" s="11">
        <v>20629</v>
      </c>
      <c r="E707" s="12">
        <v>31987</v>
      </c>
      <c r="F707" s="13">
        <v>18</v>
      </c>
      <c r="G707" s="11">
        <v>160</v>
      </c>
      <c r="H707" s="12">
        <v>278</v>
      </c>
      <c r="I707" s="13">
        <v>42</v>
      </c>
      <c r="J707" s="11">
        <v>464</v>
      </c>
      <c r="K707" s="12">
        <v>755</v>
      </c>
      <c r="L707" s="13">
        <v>18</v>
      </c>
    </row>
    <row r="708" spans="1:12" x14ac:dyDescent="0.3">
      <c r="A708" s="11">
        <v>47641</v>
      </c>
      <c r="B708" s="12">
        <v>80979</v>
      </c>
      <c r="C708" s="13">
        <v>46303</v>
      </c>
      <c r="D708" s="11">
        <v>153219</v>
      </c>
      <c r="E708" s="12">
        <v>175622</v>
      </c>
      <c r="F708" s="13">
        <v>25</v>
      </c>
      <c r="G708" s="11">
        <v>705</v>
      </c>
      <c r="H708" s="12">
        <v>1181</v>
      </c>
      <c r="I708" s="13">
        <v>129</v>
      </c>
      <c r="J708" s="11">
        <v>2760</v>
      </c>
      <c r="K708" s="12">
        <v>4439</v>
      </c>
      <c r="L708" s="13">
        <v>25</v>
      </c>
    </row>
    <row r="709" spans="1:12" x14ac:dyDescent="0.3">
      <c r="A709" s="11">
        <v>47407</v>
      </c>
      <c r="B709" s="12">
        <v>80412</v>
      </c>
      <c r="C709" s="13">
        <v>45937</v>
      </c>
      <c r="D709" s="11">
        <v>142928</v>
      </c>
      <c r="E709" s="12">
        <v>169931</v>
      </c>
      <c r="F709" s="13">
        <v>25</v>
      </c>
      <c r="G709" s="11">
        <v>529</v>
      </c>
      <c r="H709" s="12">
        <v>900</v>
      </c>
      <c r="I709" s="13">
        <v>67</v>
      </c>
      <c r="J709" s="11">
        <v>3214</v>
      </c>
      <c r="K709" s="12">
        <v>5201</v>
      </c>
      <c r="L709" s="13">
        <v>25</v>
      </c>
    </row>
    <row r="710" spans="1:12" x14ac:dyDescent="0.3">
      <c r="A710" s="8">
        <v>47231</v>
      </c>
      <c r="B710" s="9">
        <v>80145</v>
      </c>
      <c r="C710" s="10">
        <v>45785</v>
      </c>
      <c r="D710" s="8">
        <v>71842</v>
      </c>
      <c r="E710" s="9">
        <v>98385</v>
      </c>
      <c r="F710" s="10">
        <v>21</v>
      </c>
      <c r="G710" s="8">
        <v>398</v>
      </c>
      <c r="H710" s="9">
        <v>675</v>
      </c>
      <c r="I710" s="10">
        <v>101</v>
      </c>
      <c r="J710" s="8">
        <v>952</v>
      </c>
      <c r="K710" s="9">
        <v>1559</v>
      </c>
      <c r="L710" s="10">
        <v>21</v>
      </c>
    </row>
    <row r="711" spans="1:12" x14ac:dyDescent="0.3">
      <c r="A711" s="8">
        <v>47194</v>
      </c>
      <c r="B711" s="9">
        <v>80054</v>
      </c>
      <c r="C711" s="10">
        <v>45729</v>
      </c>
      <c r="D711" s="8">
        <v>72150</v>
      </c>
      <c r="E711" s="9">
        <v>98808</v>
      </c>
      <c r="F711" s="10">
        <v>21</v>
      </c>
      <c r="G711" s="8">
        <v>178</v>
      </c>
      <c r="H711" s="9">
        <v>297</v>
      </c>
      <c r="I711" s="10">
        <v>45</v>
      </c>
      <c r="J711" s="8">
        <v>735</v>
      </c>
      <c r="K711" s="9">
        <v>1193</v>
      </c>
      <c r="L711" s="10">
        <v>21</v>
      </c>
    </row>
    <row r="712" spans="1:12" x14ac:dyDescent="0.3">
      <c r="A712" s="11">
        <v>47131</v>
      </c>
      <c r="B712" s="12">
        <v>80125</v>
      </c>
      <c r="C712" s="13">
        <v>45805</v>
      </c>
      <c r="D712" s="11">
        <v>74944</v>
      </c>
      <c r="E712" s="12">
        <v>101571</v>
      </c>
      <c r="F712" s="13">
        <v>21</v>
      </c>
      <c r="G712" s="11">
        <v>288</v>
      </c>
      <c r="H712" s="12">
        <v>480</v>
      </c>
      <c r="I712" s="13">
        <v>47</v>
      </c>
      <c r="J712" s="11">
        <v>895</v>
      </c>
      <c r="K712" s="12">
        <v>1470</v>
      </c>
      <c r="L712" s="13">
        <v>21</v>
      </c>
    </row>
    <row r="713" spans="1:12" x14ac:dyDescent="0.3">
      <c r="A713" s="11">
        <v>47077</v>
      </c>
      <c r="B713" s="12">
        <v>79857</v>
      </c>
      <c r="C713" s="13">
        <v>45614</v>
      </c>
      <c r="D713" s="11">
        <v>118152</v>
      </c>
      <c r="E713" s="12">
        <v>150438</v>
      </c>
      <c r="F713" s="13">
        <v>24</v>
      </c>
      <c r="G713" s="11">
        <v>307</v>
      </c>
      <c r="H713" s="12">
        <v>516</v>
      </c>
      <c r="I713" s="13">
        <v>60</v>
      </c>
      <c r="J713" s="11">
        <v>885</v>
      </c>
      <c r="K713" s="12">
        <v>1431</v>
      </c>
      <c r="L713" s="13">
        <v>24</v>
      </c>
    </row>
    <row r="714" spans="1:12" x14ac:dyDescent="0.3">
      <c r="A714" s="11">
        <v>46999</v>
      </c>
      <c r="B714" s="12">
        <v>79733</v>
      </c>
      <c r="C714" s="13">
        <v>45540</v>
      </c>
      <c r="D714" s="11">
        <v>22292</v>
      </c>
      <c r="E714" s="12">
        <v>34021</v>
      </c>
      <c r="F714" s="13">
        <v>18</v>
      </c>
      <c r="G714" s="11">
        <v>105</v>
      </c>
      <c r="H714" s="12">
        <v>182</v>
      </c>
      <c r="I714" s="13">
        <v>44</v>
      </c>
      <c r="J714" s="11">
        <v>303</v>
      </c>
      <c r="K714" s="12">
        <v>488</v>
      </c>
      <c r="L714" s="13">
        <v>18</v>
      </c>
    </row>
    <row r="715" spans="1:12" x14ac:dyDescent="0.3">
      <c r="A715" s="11">
        <v>46976</v>
      </c>
      <c r="B715" s="12">
        <v>79717</v>
      </c>
      <c r="C715" s="13">
        <v>45540</v>
      </c>
      <c r="D715" s="11">
        <v>167039</v>
      </c>
      <c r="E715" s="12">
        <v>183179</v>
      </c>
      <c r="F715" s="13">
        <v>26</v>
      </c>
      <c r="G715" s="11">
        <v>432</v>
      </c>
      <c r="H715" s="12">
        <v>723</v>
      </c>
      <c r="I715" s="13">
        <v>110</v>
      </c>
      <c r="J715" s="11">
        <v>6053</v>
      </c>
      <c r="K715" s="12">
        <v>9697</v>
      </c>
      <c r="L715" s="13">
        <v>26</v>
      </c>
    </row>
    <row r="716" spans="1:12" x14ac:dyDescent="0.3">
      <c r="A716" s="11">
        <v>46886</v>
      </c>
      <c r="B716" s="12">
        <v>79565</v>
      </c>
      <c r="C716" s="13">
        <v>45458</v>
      </c>
      <c r="D716" s="11">
        <v>48860</v>
      </c>
      <c r="E716" s="12">
        <v>69806</v>
      </c>
      <c r="F716" s="13">
        <v>20</v>
      </c>
      <c r="G716" s="11">
        <v>261</v>
      </c>
      <c r="H716" s="12">
        <v>442</v>
      </c>
      <c r="I716" s="13">
        <v>76</v>
      </c>
      <c r="J716" s="11">
        <v>677</v>
      </c>
      <c r="K716" s="12">
        <v>1075</v>
      </c>
      <c r="L716" s="13">
        <v>20</v>
      </c>
    </row>
    <row r="717" spans="1:12" x14ac:dyDescent="0.3">
      <c r="A717" s="11">
        <v>46672</v>
      </c>
      <c r="B717" s="12">
        <v>79184</v>
      </c>
      <c r="C717" s="13">
        <v>45224</v>
      </c>
      <c r="D717" s="11">
        <v>17546</v>
      </c>
      <c r="E717" s="12">
        <v>28232</v>
      </c>
      <c r="F717" s="13">
        <v>18</v>
      </c>
      <c r="G717" s="11">
        <v>324</v>
      </c>
      <c r="H717" s="12">
        <v>547</v>
      </c>
      <c r="I717" s="13">
        <v>114</v>
      </c>
      <c r="J717" s="11">
        <v>628</v>
      </c>
      <c r="K717" s="12">
        <v>1045</v>
      </c>
      <c r="L717" s="13">
        <v>20</v>
      </c>
    </row>
    <row r="718" spans="1:12" x14ac:dyDescent="0.3">
      <c r="A718" s="8">
        <v>46630</v>
      </c>
      <c r="B718" s="9">
        <v>79322</v>
      </c>
      <c r="C718" s="10">
        <v>45326</v>
      </c>
      <c r="D718" s="8">
        <v>117578</v>
      </c>
      <c r="E718" s="9">
        <v>150026</v>
      </c>
      <c r="F718" s="10">
        <v>24</v>
      </c>
      <c r="G718" s="8">
        <v>183</v>
      </c>
      <c r="H718" s="9">
        <v>312</v>
      </c>
      <c r="I718" s="10">
        <v>70</v>
      </c>
      <c r="J718" s="8">
        <v>3222</v>
      </c>
      <c r="K718" s="9">
        <v>5102</v>
      </c>
      <c r="L718" s="10">
        <v>24</v>
      </c>
    </row>
    <row r="719" spans="1:12" x14ac:dyDescent="0.3">
      <c r="A719" s="11">
        <v>46615</v>
      </c>
      <c r="B719" s="12">
        <v>79094</v>
      </c>
      <c r="C719" s="13">
        <v>45172</v>
      </c>
      <c r="D719" s="11">
        <v>77995</v>
      </c>
      <c r="E719" s="12">
        <v>107716</v>
      </c>
      <c r="F719" s="13">
        <v>22</v>
      </c>
      <c r="G719" s="11">
        <v>286</v>
      </c>
      <c r="H719" s="12">
        <v>477</v>
      </c>
      <c r="I719" s="13">
        <v>48</v>
      </c>
      <c r="J719" s="11">
        <v>884</v>
      </c>
      <c r="K719" s="12">
        <v>1431</v>
      </c>
      <c r="L719" s="13">
        <v>22</v>
      </c>
    </row>
    <row r="720" spans="1:12" x14ac:dyDescent="0.3">
      <c r="A720" s="11">
        <v>46483</v>
      </c>
      <c r="B720" s="12">
        <v>78875</v>
      </c>
      <c r="C720" s="13">
        <v>45043</v>
      </c>
      <c r="D720" s="11">
        <v>117912</v>
      </c>
      <c r="E720" s="12">
        <v>147268</v>
      </c>
      <c r="F720" s="13">
        <v>23</v>
      </c>
      <c r="G720" s="11">
        <v>224</v>
      </c>
      <c r="H720" s="12">
        <v>385</v>
      </c>
      <c r="I720" s="13">
        <v>83</v>
      </c>
      <c r="J720" s="11">
        <v>1351</v>
      </c>
      <c r="K720" s="12">
        <v>2217</v>
      </c>
      <c r="L720" s="13">
        <v>23</v>
      </c>
    </row>
    <row r="721" spans="1:12" x14ac:dyDescent="0.3">
      <c r="A721" s="11">
        <v>46412</v>
      </c>
      <c r="B721" s="12">
        <v>78773</v>
      </c>
      <c r="C721" s="13">
        <v>45000</v>
      </c>
      <c r="D721" s="11">
        <v>18719</v>
      </c>
      <c r="E721" s="12">
        <v>29669</v>
      </c>
      <c r="F721" s="13">
        <v>18</v>
      </c>
      <c r="G721" s="11">
        <v>60</v>
      </c>
      <c r="H721" s="12">
        <v>99</v>
      </c>
      <c r="I721" s="13">
        <v>32</v>
      </c>
      <c r="J721" s="11">
        <v>235</v>
      </c>
      <c r="K721" s="12">
        <v>384</v>
      </c>
      <c r="L721" s="13">
        <v>18</v>
      </c>
    </row>
    <row r="722" spans="1:12" x14ac:dyDescent="0.3">
      <c r="A722" s="11">
        <v>46360</v>
      </c>
      <c r="B722" s="12">
        <v>78670</v>
      </c>
      <c r="C722" s="13">
        <v>44922</v>
      </c>
      <c r="D722" s="11">
        <v>135217</v>
      </c>
      <c r="E722" s="12">
        <v>161918</v>
      </c>
      <c r="F722" s="13">
        <v>24</v>
      </c>
      <c r="G722" s="11">
        <v>159</v>
      </c>
      <c r="H722" s="12">
        <v>272</v>
      </c>
      <c r="I722" s="13">
        <v>72</v>
      </c>
      <c r="J722" s="11">
        <v>1295</v>
      </c>
      <c r="K722" s="12">
        <v>2109</v>
      </c>
      <c r="L722" s="13">
        <v>24</v>
      </c>
    </row>
    <row r="723" spans="1:12" x14ac:dyDescent="0.3">
      <c r="A723" s="11">
        <v>46357</v>
      </c>
      <c r="B723" s="12">
        <v>78665</v>
      </c>
      <c r="C723" s="13">
        <v>44922</v>
      </c>
      <c r="D723" s="11">
        <v>80348</v>
      </c>
      <c r="E723" s="12">
        <v>109946</v>
      </c>
      <c r="F723" s="13">
        <v>22</v>
      </c>
      <c r="G723" s="11">
        <v>503</v>
      </c>
      <c r="H723" s="12">
        <v>847</v>
      </c>
      <c r="I723" s="13">
        <v>64</v>
      </c>
      <c r="J723" s="11">
        <v>664</v>
      </c>
      <c r="K723" s="12">
        <v>1091</v>
      </c>
      <c r="L723" s="13">
        <v>22</v>
      </c>
    </row>
    <row r="724" spans="1:12" x14ac:dyDescent="0.3">
      <c r="A724" s="11">
        <v>45992</v>
      </c>
      <c r="B724" s="12">
        <v>78078</v>
      </c>
      <c r="C724" s="13">
        <v>44592</v>
      </c>
      <c r="D724" s="11">
        <v>164403</v>
      </c>
      <c r="E724" s="12">
        <v>181825</v>
      </c>
      <c r="F724" s="13">
        <v>26</v>
      </c>
      <c r="G724" s="11">
        <v>161</v>
      </c>
      <c r="H724" s="12">
        <v>274</v>
      </c>
      <c r="I724" s="13">
        <v>56</v>
      </c>
      <c r="J724" s="11">
        <v>2694</v>
      </c>
      <c r="K724" s="12">
        <v>4363</v>
      </c>
      <c r="L724" s="13">
        <v>26</v>
      </c>
    </row>
    <row r="725" spans="1:12" x14ac:dyDescent="0.3">
      <c r="A725" s="11">
        <v>45764</v>
      </c>
      <c r="B725" s="12">
        <v>77701</v>
      </c>
      <c r="C725" s="13">
        <v>44368</v>
      </c>
      <c r="D725" s="11">
        <v>4825</v>
      </c>
      <c r="E725" s="12">
        <v>7743</v>
      </c>
      <c r="F725" s="13">
        <v>14</v>
      </c>
      <c r="G725" s="11">
        <v>222</v>
      </c>
      <c r="H725" s="12">
        <v>377</v>
      </c>
      <c r="I725" s="13">
        <v>52</v>
      </c>
      <c r="J725" s="11">
        <v>96</v>
      </c>
      <c r="K725" s="12">
        <v>166</v>
      </c>
      <c r="L725" s="13">
        <v>14</v>
      </c>
    </row>
    <row r="726" spans="1:12" x14ac:dyDescent="0.3">
      <c r="A726" s="11">
        <v>45703</v>
      </c>
      <c r="B726" s="12">
        <v>77810</v>
      </c>
      <c r="C726" s="13">
        <v>44433</v>
      </c>
      <c r="D726" s="11">
        <v>15020</v>
      </c>
      <c r="E726" s="12">
        <v>23677</v>
      </c>
      <c r="F726" s="13">
        <v>17</v>
      </c>
      <c r="G726" s="11">
        <v>100</v>
      </c>
      <c r="H726" s="12">
        <v>176</v>
      </c>
      <c r="I726" s="13">
        <v>35</v>
      </c>
      <c r="J726" s="11">
        <v>128</v>
      </c>
      <c r="K726" s="12">
        <v>220</v>
      </c>
      <c r="L726" s="13">
        <v>17</v>
      </c>
    </row>
    <row r="727" spans="1:12" x14ac:dyDescent="0.3">
      <c r="A727" s="11">
        <v>45533</v>
      </c>
      <c r="B727" s="12">
        <v>77313</v>
      </c>
      <c r="C727" s="13">
        <v>44145</v>
      </c>
      <c r="D727" s="11">
        <v>32783</v>
      </c>
      <c r="E727" s="12">
        <v>49258</v>
      </c>
      <c r="F727" s="13">
        <v>19</v>
      </c>
      <c r="G727" s="11">
        <v>125</v>
      </c>
      <c r="H727" s="12">
        <v>218</v>
      </c>
      <c r="I727" s="13">
        <v>43</v>
      </c>
      <c r="J727" s="11">
        <v>366</v>
      </c>
      <c r="K727" s="12">
        <v>589</v>
      </c>
      <c r="L727" s="13">
        <v>19</v>
      </c>
    </row>
    <row r="728" spans="1:12" x14ac:dyDescent="0.3">
      <c r="A728" s="11">
        <v>45526</v>
      </c>
      <c r="B728" s="12">
        <v>77299</v>
      </c>
      <c r="C728" s="13">
        <v>44119</v>
      </c>
      <c r="D728" s="11">
        <v>41465</v>
      </c>
      <c r="E728" s="12">
        <v>59568</v>
      </c>
      <c r="F728" s="13">
        <v>19</v>
      </c>
      <c r="G728" s="11">
        <v>180</v>
      </c>
      <c r="H728" s="12">
        <v>300</v>
      </c>
      <c r="I728" s="13">
        <v>37</v>
      </c>
      <c r="J728" s="11">
        <v>385</v>
      </c>
      <c r="K728" s="12">
        <v>637</v>
      </c>
      <c r="L728" s="13">
        <v>19</v>
      </c>
    </row>
    <row r="729" spans="1:12" x14ac:dyDescent="0.3">
      <c r="A729" s="11">
        <v>45470</v>
      </c>
      <c r="B729" s="12">
        <v>77212</v>
      </c>
      <c r="C729" s="13">
        <v>44064</v>
      </c>
      <c r="D729" s="11">
        <v>129402</v>
      </c>
      <c r="E729" s="12">
        <v>158324</v>
      </c>
      <c r="F729" s="13">
        <v>24</v>
      </c>
      <c r="G729" s="11">
        <v>451</v>
      </c>
      <c r="H729" s="12">
        <v>764</v>
      </c>
      <c r="I729" s="13">
        <v>72</v>
      </c>
      <c r="J729" s="11">
        <v>1941</v>
      </c>
      <c r="K729" s="12">
        <v>3125</v>
      </c>
      <c r="L729" s="13">
        <v>24</v>
      </c>
    </row>
    <row r="730" spans="1:12" x14ac:dyDescent="0.3">
      <c r="A730" s="11">
        <v>45452</v>
      </c>
      <c r="B730" s="12">
        <v>77181</v>
      </c>
      <c r="C730" s="13">
        <v>44046</v>
      </c>
      <c r="D730" s="11">
        <v>139287</v>
      </c>
      <c r="E730" s="12">
        <v>164093</v>
      </c>
      <c r="F730" s="13">
        <v>24</v>
      </c>
      <c r="G730" s="11">
        <v>96</v>
      </c>
      <c r="H730" s="12">
        <v>168</v>
      </c>
      <c r="I730" s="13">
        <v>44</v>
      </c>
      <c r="J730" s="11">
        <v>1860</v>
      </c>
      <c r="K730" s="12">
        <v>3004</v>
      </c>
      <c r="L730" s="13">
        <v>24</v>
      </c>
    </row>
    <row r="731" spans="1:12" x14ac:dyDescent="0.3">
      <c r="A731" s="8">
        <v>45433</v>
      </c>
      <c r="B731" s="9">
        <v>77353</v>
      </c>
      <c r="C731" s="10">
        <v>44172</v>
      </c>
      <c r="D731" s="8">
        <v>52962</v>
      </c>
      <c r="E731" s="9">
        <v>74146</v>
      </c>
      <c r="F731" s="10">
        <v>20</v>
      </c>
      <c r="G731" s="8">
        <v>365</v>
      </c>
      <c r="H731" s="9">
        <v>611</v>
      </c>
      <c r="I731" s="10">
        <v>84</v>
      </c>
      <c r="J731" s="8">
        <v>509</v>
      </c>
      <c r="K731" s="9">
        <v>849</v>
      </c>
      <c r="L731" s="10">
        <v>20</v>
      </c>
    </row>
    <row r="732" spans="1:12" x14ac:dyDescent="0.3">
      <c r="A732" s="11">
        <v>45313</v>
      </c>
      <c r="B732" s="12">
        <v>76952</v>
      </c>
      <c r="C732" s="13">
        <v>43916</v>
      </c>
      <c r="D732" s="11">
        <v>21744</v>
      </c>
      <c r="E732" s="12">
        <v>33353</v>
      </c>
      <c r="F732" s="13">
        <v>18</v>
      </c>
      <c r="G732" s="11">
        <v>204</v>
      </c>
      <c r="H732" s="12">
        <v>346</v>
      </c>
      <c r="I732" s="13">
        <v>56</v>
      </c>
      <c r="J732" s="11">
        <v>218</v>
      </c>
      <c r="K732" s="12">
        <v>368</v>
      </c>
      <c r="L732" s="13">
        <v>18</v>
      </c>
    </row>
    <row r="733" spans="1:12" x14ac:dyDescent="0.3">
      <c r="A733" s="8">
        <v>45170</v>
      </c>
      <c r="B733" s="9">
        <v>76734</v>
      </c>
      <c r="C733" s="10">
        <v>43817</v>
      </c>
      <c r="D733" s="8">
        <v>72458</v>
      </c>
      <c r="E733" s="9">
        <v>99038</v>
      </c>
      <c r="F733" s="10">
        <v>21</v>
      </c>
      <c r="G733" s="8">
        <v>132</v>
      </c>
      <c r="H733" s="9">
        <v>229</v>
      </c>
      <c r="I733" s="10">
        <v>43</v>
      </c>
      <c r="J733" s="8">
        <v>185</v>
      </c>
      <c r="K733" s="9">
        <v>307</v>
      </c>
      <c r="L733" s="10">
        <v>21</v>
      </c>
    </row>
    <row r="734" spans="1:12" x14ac:dyDescent="0.3">
      <c r="A734" s="8">
        <v>45097</v>
      </c>
      <c r="B734" s="9">
        <v>76787</v>
      </c>
      <c r="C734" s="10">
        <v>43844</v>
      </c>
      <c r="D734" s="8">
        <v>157046</v>
      </c>
      <c r="E734" s="9">
        <v>178783</v>
      </c>
      <c r="F734" s="10">
        <v>26</v>
      </c>
      <c r="G734" s="8">
        <v>80</v>
      </c>
      <c r="H734" s="9">
        <v>139</v>
      </c>
      <c r="I734" s="10">
        <v>48</v>
      </c>
      <c r="J734" s="8">
        <v>3887</v>
      </c>
      <c r="K734" s="9">
        <v>6274</v>
      </c>
      <c r="L734" s="10">
        <v>26</v>
      </c>
    </row>
    <row r="735" spans="1:12" x14ac:dyDescent="0.3">
      <c r="A735" s="11">
        <v>45079</v>
      </c>
      <c r="B735" s="12">
        <v>76758</v>
      </c>
      <c r="C735" s="13">
        <v>43825</v>
      </c>
      <c r="D735" s="11">
        <v>152957</v>
      </c>
      <c r="E735" s="12">
        <v>175518</v>
      </c>
      <c r="F735" s="13">
        <v>25</v>
      </c>
      <c r="G735" s="11">
        <v>337</v>
      </c>
      <c r="H735" s="12">
        <v>577</v>
      </c>
      <c r="I735" s="13">
        <v>81</v>
      </c>
      <c r="J735" s="11">
        <v>2671</v>
      </c>
      <c r="K735" s="12">
        <v>4296</v>
      </c>
      <c r="L735" s="13">
        <v>25</v>
      </c>
    </row>
    <row r="736" spans="1:12" x14ac:dyDescent="0.3">
      <c r="A736" s="8">
        <v>44872</v>
      </c>
      <c r="B736" s="9">
        <v>76400</v>
      </c>
      <c r="C736" s="10">
        <v>43622</v>
      </c>
      <c r="D736" s="8">
        <v>167849</v>
      </c>
      <c r="E736" s="9">
        <v>182398</v>
      </c>
      <c r="F736" s="10">
        <v>26</v>
      </c>
      <c r="G736" s="8">
        <v>250</v>
      </c>
      <c r="H736" s="9">
        <v>419</v>
      </c>
      <c r="I736" s="10">
        <v>48</v>
      </c>
      <c r="J736" s="8">
        <v>6818</v>
      </c>
      <c r="K736" s="9">
        <v>10738</v>
      </c>
      <c r="L736" s="10">
        <v>26</v>
      </c>
    </row>
    <row r="737" spans="1:12" x14ac:dyDescent="0.3">
      <c r="A737" s="11">
        <v>44740</v>
      </c>
      <c r="B737" s="12">
        <v>75989</v>
      </c>
      <c r="C737" s="13">
        <v>43366</v>
      </c>
      <c r="D737" s="11">
        <v>80858</v>
      </c>
      <c r="E737" s="12">
        <v>110437</v>
      </c>
      <c r="F737" s="13">
        <v>22</v>
      </c>
      <c r="G737" s="11">
        <v>37</v>
      </c>
      <c r="H737" s="12">
        <v>67</v>
      </c>
      <c r="I737" s="13">
        <v>22</v>
      </c>
      <c r="J737" s="11">
        <v>898</v>
      </c>
      <c r="K737" s="12">
        <v>1448</v>
      </c>
      <c r="L737" s="13">
        <v>22</v>
      </c>
    </row>
    <row r="738" spans="1:12" x14ac:dyDescent="0.3">
      <c r="A738" s="11">
        <v>44566</v>
      </c>
      <c r="B738" s="12">
        <v>75702</v>
      </c>
      <c r="C738" s="13">
        <v>43195</v>
      </c>
      <c r="D738" s="11">
        <v>149939</v>
      </c>
      <c r="E738" s="12">
        <v>174115</v>
      </c>
      <c r="F738" s="13">
        <v>25</v>
      </c>
      <c r="G738" s="11">
        <v>486</v>
      </c>
      <c r="H738" s="12">
        <v>813</v>
      </c>
      <c r="I738" s="13">
        <v>91</v>
      </c>
      <c r="J738" s="11">
        <v>2316</v>
      </c>
      <c r="K738" s="12">
        <v>3806</v>
      </c>
      <c r="L738" s="13">
        <v>25</v>
      </c>
    </row>
    <row r="739" spans="1:12" x14ac:dyDescent="0.3">
      <c r="A739" s="11">
        <v>44531</v>
      </c>
      <c r="B739" s="12">
        <v>75712</v>
      </c>
      <c r="C739" s="13">
        <v>43222</v>
      </c>
      <c r="D739" s="11">
        <v>132174</v>
      </c>
      <c r="E739" s="12">
        <v>160043</v>
      </c>
      <c r="F739" s="13">
        <v>24</v>
      </c>
      <c r="G739" s="11">
        <v>126</v>
      </c>
      <c r="H739" s="12">
        <v>215</v>
      </c>
      <c r="I739" s="13">
        <v>48</v>
      </c>
      <c r="J739" s="11">
        <v>1394</v>
      </c>
      <c r="K739" s="12">
        <v>2263</v>
      </c>
      <c r="L739" s="13">
        <v>24</v>
      </c>
    </row>
    <row r="740" spans="1:12" x14ac:dyDescent="0.3">
      <c r="A740" s="11">
        <v>44497</v>
      </c>
      <c r="B740" s="12">
        <v>75590</v>
      </c>
      <c r="C740" s="13">
        <v>43130</v>
      </c>
      <c r="D740" s="11">
        <v>19649</v>
      </c>
      <c r="E740" s="12">
        <v>30777</v>
      </c>
      <c r="F740" s="13">
        <v>18</v>
      </c>
      <c r="G740" s="11">
        <v>64</v>
      </c>
      <c r="H740" s="12">
        <v>112</v>
      </c>
      <c r="I740" s="13">
        <v>18</v>
      </c>
      <c r="J740" s="11">
        <v>438</v>
      </c>
      <c r="K740" s="12">
        <v>714</v>
      </c>
      <c r="L740" s="13">
        <v>18</v>
      </c>
    </row>
    <row r="741" spans="1:12" x14ac:dyDescent="0.3">
      <c r="A741" s="11">
        <v>44491</v>
      </c>
      <c r="B741" s="12">
        <v>75580</v>
      </c>
      <c r="C741" s="13">
        <v>43124</v>
      </c>
      <c r="D741" s="11">
        <v>20886</v>
      </c>
      <c r="E741" s="12">
        <v>32291</v>
      </c>
      <c r="F741" s="13">
        <v>18</v>
      </c>
      <c r="G741" s="11">
        <v>59</v>
      </c>
      <c r="H741" s="12">
        <v>106</v>
      </c>
      <c r="I741" s="13">
        <v>18</v>
      </c>
      <c r="J741" s="11">
        <v>378</v>
      </c>
      <c r="K741" s="12">
        <v>613</v>
      </c>
      <c r="L741" s="13">
        <v>18</v>
      </c>
    </row>
    <row r="742" spans="1:12" x14ac:dyDescent="0.3">
      <c r="A742" s="8">
        <v>44473</v>
      </c>
      <c r="B742" s="9">
        <v>75551</v>
      </c>
      <c r="C742" s="10">
        <v>43105</v>
      </c>
      <c r="D742" s="8">
        <v>145480</v>
      </c>
      <c r="E742" s="9">
        <v>171579</v>
      </c>
      <c r="F742" s="10">
        <v>25</v>
      </c>
      <c r="G742" s="8">
        <v>263</v>
      </c>
      <c r="H742" s="9">
        <v>445</v>
      </c>
      <c r="I742" s="10">
        <v>63</v>
      </c>
      <c r="J742" s="8">
        <v>4233</v>
      </c>
      <c r="K742" s="9">
        <v>6758</v>
      </c>
      <c r="L742" s="10">
        <v>25</v>
      </c>
    </row>
    <row r="743" spans="1:12" x14ac:dyDescent="0.3">
      <c r="A743" s="11">
        <v>44294</v>
      </c>
      <c r="B743" s="12">
        <v>75317</v>
      </c>
      <c r="C743" s="13">
        <v>42990</v>
      </c>
      <c r="D743" s="11">
        <v>9452</v>
      </c>
      <c r="E743" s="12">
        <v>14978</v>
      </c>
      <c r="F743" s="13">
        <v>16</v>
      </c>
      <c r="G743" s="11">
        <v>48</v>
      </c>
      <c r="H743" s="12">
        <v>84</v>
      </c>
      <c r="I743" s="13">
        <v>16</v>
      </c>
      <c r="J743" s="11">
        <v>153</v>
      </c>
      <c r="K743" s="12">
        <v>250</v>
      </c>
      <c r="L743" s="13">
        <v>16</v>
      </c>
    </row>
    <row r="744" spans="1:12" x14ac:dyDescent="0.3">
      <c r="A744" s="11">
        <v>44171</v>
      </c>
      <c r="B744" s="12">
        <v>75051</v>
      </c>
      <c r="C744" s="13">
        <v>42829</v>
      </c>
      <c r="D744" s="11">
        <v>7534</v>
      </c>
      <c r="E744" s="12">
        <v>11867</v>
      </c>
      <c r="F744" s="13">
        <v>15</v>
      </c>
      <c r="G744" s="11">
        <v>71</v>
      </c>
      <c r="H744" s="12">
        <v>124</v>
      </c>
      <c r="I744" s="13">
        <v>19</v>
      </c>
      <c r="J744" s="11">
        <v>205</v>
      </c>
      <c r="K744" s="12">
        <v>338</v>
      </c>
      <c r="L744" s="13">
        <v>15</v>
      </c>
    </row>
    <row r="745" spans="1:12" x14ac:dyDescent="0.3">
      <c r="A745" s="11">
        <v>43874</v>
      </c>
      <c r="B745" s="12">
        <v>74561</v>
      </c>
      <c r="C745" s="13">
        <v>42548</v>
      </c>
      <c r="D745" s="11">
        <v>178767</v>
      </c>
      <c r="E745" s="12">
        <v>184223</v>
      </c>
      <c r="F745" s="13">
        <v>28</v>
      </c>
      <c r="G745" s="11">
        <v>407</v>
      </c>
      <c r="H745" s="12">
        <v>692</v>
      </c>
      <c r="I745" s="13">
        <v>112</v>
      </c>
      <c r="J745" s="11">
        <v>7321</v>
      </c>
      <c r="K745" s="12">
        <v>11517</v>
      </c>
      <c r="L745" s="13">
        <v>28</v>
      </c>
    </row>
    <row r="746" spans="1:12" x14ac:dyDescent="0.3">
      <c r="A746" s="11">
        <v>43766</v>
      </c>
      <c r="B746" s="12">
        <v>74433</v>
      </c>
      <c r="C746" s="13">
        <v>42478</v>
      </c>
      <c r="D746" s="11">
        <v>84011</v>
      </c>
      <c r="E746" s="12">
        <v>113371</v>
      </c>
      <c r="F746" s="13">
        <v>22</v>
      </c>
      <c r="G746" s="11">
        <v>829</v>
      </c>
      <c r="H746" s="12">
        <v>1406</v>
      </c>
      <c r="I746" s="13">
        <v>188</v>
      </c>
      <c r="J746" s="11">
        <v>834</v>
      </c>
      <c r="K746" s="12">
        <v>1345</v>
      </c>
      <c r="L746" s="13">
        <v>22</v>
      </c>
    </row>
    <row r="747" spans="1:12" x14ac:dyDescent="0.3">
      <c r="A747" s="11">
        <v>43682</v>
      </c>
      <c r="B747" s="12">
        <v>74249</v>
      </c>
      <c r="C747" s="13">
        <v>42369</v>
      </c>
      <c r="D747" s="11">
        <v>152428</v>
      </c>
      <c r="E747" s="12">
        <v>175581</v>
      </c>
      <c r="F747" s="13">
        <v>25</v>
      </c>
      <c r="G747" s="11">
        <v>110</v>
      </c>
      <c r="H747" s="12">
        <v>192</v>
      </c>
      <c r="I747" s="13">
        <v>33</v>
      </c>
      <c r="J747" s="11">
        <v>2747</v>
      </c>
      <c r="K747" s="12">
        <v>4411</v>
      </c>
      <c r="L747" s="13">
        <v>27</v>
      </c>
    </row>
    <row r="748" spans="1:12" x14ac:dyDescent="0.3">
      <c r="A748" s="11">
        <v>43679</v>
      </c>
      <c r="B748" s="12">
        <v>74285</v>
      </c>
      <c r="C748" s="13">
        <v>42391</v>
      </c>
      <c r="D748" s="11">
        <v>154789</v>
      </c>
      <c r="E748" s="12">
        <v>176259</v>
      </c>
      <c r="F748" s="13">
        <v>25</v>
      </c>
      <c r="G748" s="11">
        <v>515</v>
      </c>
      <c r="H748" s="12">
        <v>866</v>
      </c>
      <c r="I748" s="13">
        <v>125</v>
      </c>
      <c r="J748" s="11">
        <v>4994</v>
      </c>
      <c r="K748" s="12">
        <v>7989</v>
      </c>
      <c r="L748" s="13">
        <v>25</v>
      </c>
    </row>
    <row r="749" spans="1:12" x14ac:dyDescent="0.3">
      <c r="A749" s="11">
        <v>43448</v>
      </c>
      <c r="B749" s="12">
        <v>73869</v>
      </c>
      <c r="C749" s="13">
        <v>42155</v>
      </c>
      <c r="D749" s="11">
        <v>7795</v>
      </c>
      <c r="E749" s="12">
        <v>12209</v>
      </c>
      <c r="F749" s="13">
        <v>15</v>
      </c>
      <c r="G749" s="11">
        <v>186</v>
      </c>
      <c r="H749" s="12">
        <v>319</v>
      </c>
      <c r="I749" s="13">
        <v>61</v>
      </c>
      <c r="J749" s="11">
        <v>91</v>
      </c>
      <c r="K749" s="12">
        <v>154</v>
      </c>
      <c r="L749" s="13">
        <v>15</v>
      </c>
    </row>
    <row r="750" spans="1:12" x14ac:dyDescent="0.3">
      <c r="A750" s="11">
        <v>43307</v>
      </c>
      <c r="B750" s="12">
        <v>73632</v>
      </c>
      <c r="C750" s="13">
        <v>42021</v>
      </c>
      <c r="D750" s="11">
        <v>121983</v>
      </c>
      <c r="E750" s="12">
        <v>150076</v>
      </c>
      <c r="F750" s="13">
        <v>23</v>
      </c>
      <c r="G750" s="11">
        <v>349</v>
      </c>
      <c r="H750" s="12">
        <v>591</v>
      </c>
      <c r="I750" s="13">
        <v>55</v>
      </c>
      <c r="J750" s="11">
        <v>1887</v>
      </c>
      <c r="K750" s="12">
        <v>3077</v>
      </c>
      <c r="L750" s="13">
        <v>23</v>
      </c>
    </row>
    <row r="751" spans="1:12" x14ac:dyDescent="0.3">
      <c r="A751" s="11">
        <v>43199</v>
      </c>
      <c r="B751" s="12">
        <v>73449</v>
      </c>
      <c r="C751" s="13">
        <v>41920</v>
      </c>
      <c r="D751" s="11">
        <v>84978</v>
      </c>
      <c r="E751" s="12">
        <v>114232</v>
      </c>
      <c r="F751" s="13">
        <v>22</v>
      </c>
      <c r="G751" s="11">
        <v>435</v>
      </c>
      <c r="H751" s="12">
        <v>742</v>
      </c>
      <c r="I751" s="13">
        <v>72</v>
      </c>
      <c r="J751" s="11">
        <v>1640</v>
      </c>
      <c r="K751" s="12">
        <v>2654</v>
      </c>
      <c r="L751" s="13">
        <v>22</v>
      </c>
    </row>
    <row r="752" spans="1:12" x14ac:dyDescent="0.3">
      <c r="A752" s="11">
        <v>42752</v>
      </c>
      <c r="B752" s="12">
        <v>72715</v>
      </c>
      <c r="C752" s="13">
        <v>41486</v>
      </c>
      <c r="D752" s="11">
        <v>132702</v>
      </c>
      <c r="E752" s="12">
        <v>160394</v>
      </c>
      <c r="F752" s="13">
        <v>24</v>
      </c>
      <c r="G752" s="11">
        <v>161</v>
      </c>
      <c r="H752" s="12">
        <v>269</v>
      </c>
      <c r="I752" s="13">
        <v>56</v>
      </c>
      <c r="J752" s="11">
        <v>2060</v>
      </c>
      <c r="K752" s="12">
        <v>3324</v>
      </c>
      <c r="L752" s="13">
        <v>24</v>
      </c>
    </row>
    <row r="753" spans="1:12" x14ac:dyDescent="0.3">
      <c r="A753" s="8">
        <v>42653</v>
      </c>
      <c r="B753" s="9">
        <v>72555</v>
      </c>
      <c r="C753" s="10">
        <v>41395</v>
      </c>
      <c r="D753" s="8">
        <v>35863</v>
      </c>
      <c r="E753" s="9">
        <v>52728</v>
      </c>
      <c r="F753" s="10">
        <v>19</v>
      </c>
      <c r="G753" s="8">
        <v>635</v>
      </c>
      <c r="H753" s="9">
        <v>1074</v>
      </c>
      <c r="I753" s="10">
        <v>95</v>
      </c>
      <c r="J753" s="8">
        <v>589</v>
      </c>
      <c r="K753" s="9">
        <v>958</v>
      </c>
      <c r="L753" s="10">
        <v>19</v>
      </c>
    </row>
    <row r="754" spans="1:12" x14ac:dyDescent="0.3">
      <c r="A754" s="11">
        <v>42338</v>
      </c>
      <c r="B754" s="12">
        <v>72033</v>
      </c>
      <c r="C754" s="13">
        <v>41084</v>
      </c>
      <c r="D754" s="11">
        <v>22664</v>
      </c>
      <c r="E754" s="12">
        <v>34479</v>
      </c>
      <c r="F754" s="13">
        <v>18</v>
      </c>
      <c r="G754" s="11">
        <v>154</v>
      </c>
      <c r="H754" s="12">
        <v>267</v>
      </c>
      <c r="I754" s="13">
        <v>52</v>
      </c>
      <c r="J754" s="11">
        <v>365</v>
      </c>
      <c r="K754" s="12">
        <v>598</v>
      </c>
      <c r="L754" s="13">
        <v>18</v>
      </c>
    </row>
    <row r="755" spans="1:12" x14ac:dyDescent="0.3">
      <c r="A755" s="11">
        <v>42200</v>
      </c>
      <c r="B755" s="12">
        <v>71805</v>
      </c>
      <c r="C755" s="13">
        <v>40951</v>
      </c>
      <c r="D755" s="11">
        <v>62625</v>
      </c>
      <c r="E755" s="12">
        <v>88813</v>
      </c>
      <c r="F755" s="13">
        <v>21</v>
      </c>
      <c r="G755" s="11">
        <v>323</v>
      </c>
      <c r="H755" s="12">
        <v>553</v>
      </c>
      <c r="I755" s="13">
        <v>89</v>
      </c>
      <c r="J755" s="11">
        <v>932</v>
      </c>
      <c r="K755" s="12">
        <v>1511</v>
      </c>
      <c r="L755" s="13">
        <v>21</v>
      </c>
    </row>
    <row r="756" spans="1:12" x14ac:dyDescent="0.3">
      <c r="A756" s="11">
        <v>42194</v>
      </c>
      <c r="B756" s="12">
        <v>71797</v>
      </c>
      <c r="C756" s="13">
        <v>40945</v>
      </c>
      <c r="D756" s="11">
        <v>105721</v>
      </c>
      <c r="E756" s="12">
        <v>137534</v>
      </c>
      <c r="F756" s="13">
        <v>23</v>
      </c>
      <c r="G756" s="11">
        <v>122</v>
      </c>
      <c r="H756" s="12">
        <v>212</v>
      </c>
      <c r="I756" s="13">
        <v>31</v>
      </c>
      <c r="J756" s="11">
        <v>1343</v>
      </c>
      <c r="K756" s="12">
        <v>2139</v>
      </c>
      <c r="L756" s="13">
        <v>23</v>
      </c>
    </row>
    <row r="757" spans="1:12" x14ac:dyDescent="0.3">
      <c r="A757" s="11">
        <v>42188</v>
      </c>
      <c r="B757" s="12">
        <v>71774</v>
      </c>
      <c r="C757" s="13">
        <v>40954</v>
      </c>
      <c r="D757" s="11">
        <v>123205</v>
      </c>
      <c r="E757" s="12">
        <v>154175</v>
      </c>
      <c r="F757" s="13">
        <v>24</v>
      </c>
      <c r="G757" s="11">
        <v>118</v>
      </c>
      <c r="H757" s="12">
        <v>202</v>
      </c>
      <c r="I757" s="13">
        <v>52</v>
      </c>
      <c r="J757" s="11">
        <v>1685</v>
      </c>
      <c r="K757" s="12">
        <v>2715</v>
      </c>
      <c r="L757" s="13">
        <v>24</v>
      </c>
    </row>
    <row r="758" spans="1:12" x14ac:dyDescent="0.3">
      <c r="A758" s="11">
        <v>42098</v>
      </c>
      <c r="B758" s="12">
        <v>71637</v>
      </c>
      <c r="C758" s="13">
        <v>40851</v>
      </c>
      <c r="D758" s="11">
        <v>66599</v>
      </c>
      <c r="E758" s="12">
        <v>93099</v>
      </c>
      <c r="F758" s="13">
        <v>21</v>
      </c>
      <c r="G758" s="11">
        <v>739</v>
      </c>
      <c r="H758" s="12">
        <v>1255</v>
      </c>
      <c r="I758" s="13">
        <v>121</v>
      </c>
      <c r="J758" s="11">
        <v>687</v>
      </c>
      <c r="K758" s="12">
        <v>1132</v>
      </c>
      <c r="L758" s="13">
        <v>21</v>
      </c>
    </row>
    <row r="759" spans="1:12" x14ac:dyDescent="0.3">
      <c r="A759" s="11">
        <v>41969</v>
      </c>
      <c r="B759" s="12">
        <v>71420</v>
      </c>
      <c r="C759" s="13">
        <v>40724</v>
      </c>
      <c r="D759" s="11">
        <v>163557</v>
      </c>
      <c r="E759" s="12">
        <v>181652</v>
      </c>
      <c r="F759" s="13">
        <v>26</v>
      </c>
      <c r="G759" s="11">
        <v>210</v>
      </c>
      <c r="H759" s="12">
        <v>354</v>
      </c>
      <c r="I759" s="13">
        <v>54</v>
      </c>
      <c r="J759" s="11">
        <v>4738</v>
      </c>
      <c r="K759" s="12">
        <v>7663</v>
      </c>
      <c r="L759" s="13">
        <v>26</v>
      </c>
    </row>
    <row r="760" spans="1:12" x14ac:dyDescent="0.3">
      <c r="A760" s="11">
        <v>41783</v>
      </c>
      <c r="B760" s="12">
        <v>71106</v>
      </c>
      <c r="C760" s="13">
        <v>40541</v>
      </c>
      <c r="D760" s="11">
        <v>40232</v>
      </c>
      <c r="E760" s="12">
        <v>58186</v>
      </c>
      <c r="F760" s="13">
        <v>19</v>
      </c>
      <c r="G760" s="11">
        <v>105</v>
      </c>
      <c r="H760" s="12">
        <v>181</v>
      </c>
      <c r="I760" s="13">
        <v>19</v>
      </c>
      <c r="J760" s="11">
        <v>433</v>
      </c>
      <c r="K760" s="12">
        <v>711</v>
      </c>
      <c r="L760" s="13">
        <v>19</v>
      </c>
    </row>
    <row r="761" spans="1:12" x14ac:dyDescent="0.3">
      <c r="A761" s="11">
        <v>41528</v>
      </c>
      <c r="B761" s="12">
        <v>70692</v>
      </c>
      <c r="C761" s="13">
        <v>40302</v>
      </c>
      <c r="D761" s="11">
        <v>18443</v>
      </c>
      <c r="E761" s="12">
        <v>29341</v>
      </c>
      <c r="F761" s="13">
        <v>18</v>
      </c>
      <c r="G761" s="11">
        <v>283</v>
      </c>
      <c r="H761" s="12">
        <v>474</v>
      </c>
      <c r="I761" s="13">
        <v>72</v>
      </c>
      <c r="J761" s="11">
        <v>218</v>
      </c>
      <c r="K761" s="12">
        <v>363</v>
      </c>
      <c r="L761" s="13">
        <v>18</v>
      </c>
    </row>
    <row r="762" spans="1:12" x14ac:dyDescent="0.3">
      <c r="A762" s="8">
        <v>41348</v>
      </c>
      <c r="B762" s="9">
        <v>70396</v>
      </c>
      <c r="C762" s="10">
        <v>40137</v>
      </c>
      <c r="D762" s="8">
        <v>39346</v>
      </c>
      <c r="E762" s="9">
        <v>57205</v>
      </c>
      <c r="F762" s="10">
        <v>19</v>
      </c>
      <c r="G762" s="8">
        <v>79</v>
      </c>
      <c r="H762" s="9">
        <v>142</v>
      </c>
      <c r="I762" s="10">
        <v>37</v>
      </c>
      <c r="J762" s="8">
        <v>440</v>
      </c>
      <c r="K762" s="9">
        <v>710</v>
      </c>
      <c r="L762" s="10">
        <v>19</v>
      </c>
    </row>
    <row r="763" spans="1:12" x14ac:dyDescent="0.3">
      <c r="A763" s="11">
        <v>41054</v>
      </c>
      <c r="B763" s="12">
        <v>69923</v>
      </c>
      <c r="C763" s="13">
        <v>39858</v>
      </c>
      <c r="D763" s="11">
        <v>73400</v>
      </c>
      <c r="E763" s="12">
        <v>103332</v>
      </c>
      <c r="F763" s="13">
        <v>22</v>
      </c>
      <c r="G763" s="11">
        <v>377</v>
      </c>
      <c r="H763" s="12">
        <v>635</v>
      </c>
      <c r="I763" s="13">
        <v>68</v>
      </c>
      <c r="J763" s="11">
        <v>1672</v>
      </c>
      <c r="K763" s="12">
        <v>2690</v>
      </c>
      <c r="L763" s="13">
        <v>22</v>
      </c>
    </row>
    <row r="764" spans="1:12" x14ac:dyDescent="0.3">
      <c r="A764" s="11">
        <v>40840</v>
      </c>
      <c r="B764" s="12">
        <v>69639</v>
      </c>
      <c r="C764" s="13">
        <v>39719</v>
      </c>
      <c r="D764" s="11">
        <v>12873</v>
      </c>
      <c r="E764" s="12">
        <v>20893</v>
      </c>
      <c r="F764" s="13">
        <v>17</v>
      </c>
      <c r="G764" s="11">
        <v>168</v>
      </c>
      <c r="H764" s="12">
        <v>286</v>
      </c>
      <c r="I764" s="13">
        <v>57</v>
      </c>
      <c r="J764" s="11">
        <v>185</v>
      </c>
      <c r="K764" s="12">
        <v>320</v>
      </c>
      <c r="L764" s="13">
        <v>17</v>
      </c>
    </row>
    <row r="765" spans="1:12" x14ac:dyDescent="0.3">
      <c r="A765" s="11">
        <v>40835</v>
      </c>
      <c r="B765" s="12">
        <v>69544</v>
      </c>
      <c r="C765" s="13">
        <v>39649</v>
      </c>
      <c r="D765" s="11">
        <v>68603</v>
      </c>
      <c r="E765" s="12">
        <v>95007</v>
      </c>
      <c r="F765" s="13">
        <v>21</v>
      </c>
      <c r="G765" s="11">
        <v>169</v>
      </c>
      <c r="H765" s="12">
        <v>288</v>
      </c>
      <c r="I765" s="13">
        <v>51</v>
      </c>
      <c r="J765" s="11">
        <v>570</v>
      </c>
      <c r="K765" s="12">
        <v>911</v>
      </c>
      <c r="L765" s="13">
        <v>21</v>
      </c>
    </row>
    <row r="766" spans="1:12" x14ac:dyDescent="0.3">
      <c r="A766" s="11">
        <v>40463</v>
      </c>
      <c r="B766" s="12">
        <v>68948</v>
      </c>
      <c r="C766" s="13">
        <v>39294</v>
      </c>
      <c r="D766" s="11">
        <v>156559</v>
      </c>
      <c r="E766" s="12">
        <v>178527</v>
      </c>
      <c r="F766" s="13">
        <v>26</v>
      </c>
      <c r="G766" s="11">
        <v>581</v>
      </c>
      <c r="H766" s="12">
        <v>975</v>
      </c>
      <c r="I766" s="13">
        <v>88</v>
      </c>
      <c r="J766" s="11">
        <v>4126</v>
      </c>
      <c r="K766" s="12">
        <v>6617</v>
      </c>
      <c r="L766" s="13">
        <v>26</v>
      </c>
    </row>
    <row r="767" spans="1:12" x14ac:dyDescent="0.3">
      <c r="A767" s="11">
        <v>40448</v>
      </c>
      <c r="B767" s="12">
        <v>68921</v>
      </c>
      <c r="C767" s="13">
        <v>39280</v>
      </c>
      <c r="D767" s="11">
        <v>46429</v>
      </c>
      <c r="E767" s="12">
        <v>67168</v>
      </c>
      <c r="F767" s="13">
        <v>20</v>
      </c>
      <c r="G767" s="11">
        <v>461</v>
      </c>
      <c r="H767" s="12">
        <v>770</v>
      </c>
      <c r="I767" s="13">
        <v>76</v>
      </c>
      <c r="J767" s="11">
        <v>427</v>
      </c>
      <c r="K767" s="12">
        <v>716</v>
      </c>
      <c r="L767" s="13">
        <v>20</v>
      </c>
    </row>
    <row r="768" spans="1:12" x14ac:dyDescent="0.3">
      <c r="A768" s="8">
        <v>40424</v>
      </c>
      <c r="B768" s="9">
        <v>68854</v>
      </c>
      <c r="C768" s="10">
        <v>39258</v>
      </c>
      <c r="D768" s="8">
        <v>179771</v>
      </c>
      <c r="E768" s="9">
        <v>183881</v>
      </c>
      <c r="F768" s="10">
        <v>28</v>
      </c>
      <c r="G768" s="8">
        <v>173</v>
      </c>
      <c r="H768" s="9">
        <v>299</v>
      </c>
      <c r="I768" s="10">
        <v>64</v>
      </c>
      <c r="J768" s="8">
        <v>6052</v>
      </c>
      <c r="K768" s="9">
        <v>9647</v>
      </c>
      <c r="L768" s="10">
        <v>28</v>
      </c>
    </row>
    <row r="769" spans="1:12" x14ac:dyDescent="0.3">
      <c r="A769" s="11">
        <v>40411</v>
      </c>
      <c r="B769" s="12">
        <v>68917</v>
      </c>
      <c r="C769" s="13">
        <v>39299</v>
      </c>
      <c r="D769" s="11">
        <v>149727</v>
      </c>
      <c r="E769" s="12">
        <v>173945</v>
      </c>
      <c r="F769" s="13">
        <v>25</v>
      </c>
      <c r="G769" s="11">
        <v>521</v>
      </c>
      <c r="H769" s="12">
        <v>870</v>
      </c>
      <c r="I769" s="13">
        <v>91</v>
      </c>
      <c r="J769" s="11">
        <v>1792</v>
      </c>
      <c r="K769" s="12">
        <v>2884</v>
      </c>
      <c r="L769" s="13">
        <v>25</v>
      </c>
    </row>
    <row r="770" spans="1:12" x14ac:dyDescent="0.3">
      <c r="A770" s="11">
        <v>40313</v>
      </c>
      <c r="B770" s="12">
        <v>68702</v>
      </c>
      <c r="C770" s="13">
        <v>39148</v>
      </c>
      <c r="D770" s="11">
        <v>179670</v>
      </c>
      <c r="E770" s="12">
        <v>184223</v>
      </c>
      <c r="F770" s="13">
        <v>28</v>
      </c>
      <c r="G770" s="11">
        <v>136</v>
      </c>
      <c r="H770" s="12">
        <v>228</v>
      </c>
      <c r="I770" s="13">
        <v>42</v>
      </c>
      <c r="J770" s="11">
        <v>7464</v>
      </c>
      <c r="K770" s="12">
        <v>11824</v>
      </c>
      <c r="L770" s="13">
        <v>28</v>
      </c>
    </row>
    <row r="771" spans="1:12" x14ac:dyDescent="0.3">
      <c r="A771" s="11">
        <v>40307</v>
      </c>
      <c r="B771" s="12">
        <v>68691</v>
      </c>
      <c r="C771" s="13">
        <v>39142</v>
      </c>
      <c r="D771" s="11">
        <v>178130</v>
      </c>
      <c r="E771" s="12">
        <v>184223</v>
      </c>
      <c r="F771" s="13">
        <v>28</v>
      </c>
      <c r="G771" s="11">
        <v>807</v>
      </c>
      <c r="H771" s="12">
        <v>1351</v>
      </c>
      <c r="I771" s="13">
        <v>132</v>
      </c>
      <c r="J771" s="11">
        <v>6668</v>
      </c>
      <c r="K771" s="12">
        <v>10495</v>
      </c>
      <c r="L771" s="13">
        <v>28</v>
      </c>
    </row>
    <row r="772" spans="1:12" x14ac:dyDescent="0.3">
      <c r="A772" s="8">
        <v>40277</v>
      </c>
      <c r="B772" s="9">
        <v>68625</v>
      </c>
      <c r="C772" s="10">
        <v>39114</v>
      </c>
      <c r="D772" s="8">
        <v>9371</v>
      </c>
      <c r="E772" s="9">
        <v>14861</v>
      </c>
      <c r="F772" s="10">
        <v>16</v>
      </c>
      <c r="G772" s="8">
        <v>56</v>
      </c>
      <c r="H772" s="9">
        <v>96</v>
      </c>
      <c r="I772" s="10">
        <v>22</v>
      </c>
      <c r="J772" s="8">
        <v>65</v>
      </c>
      <c r="K772" s="9">
        <v>108</v>
      </c>
      <c r="L772" s="10">
        <v>16</v>
      </c>
    </row>
    <row r="773" spans="1:12" x14ac:dyDescent="0.3">
      <c r="A773" s="11">
        <v>40133</v>
      </c>
      <c r="B773" s="12">
        <v>68402</v>
      </c>
      <c r="C773" s="13">
        <v>38973</v>
      </c>
      <c r="D773" s="11">
        <v>41079</v>
      </c>
      <c r="E773" s="12">
        <v>59117</v>
      </c>
      <c r="F773" s="13">
        <v>19</v>
      </c>
      <c r="G773" s="11">
        <v>77</v>
      </c>
      <c r="H773" s="12">
        <v>137</v>
      </c>
      <c r="I773" s="13">
        <v>33</v>
      </c>
      <c r="J773" s="11">
        <v>424</v>
      </c>
      <c r="K773" s="12">
        <v>696</v>
      </c>
      <c r="L773" s="13">
        <v>19</v>
      </c>
    </row>
    <row r="774" spans="1:12" x14ac:dyDescent="0.3">
      <c r="A774" s="11">
        <v>40103</v>
      </c>
      <c r="B774" s="12">
        <v>68339</v>
      </c>
      <c r="C774" s="13">
        <v>38950</v>
      </c>
      <c r="D774" s="11">
        <v>138280</v>
      </c>
      <c r="E774" s="12">
        <v>163528</v>
      </c>
      <c r="F774" s="13">
        <v>24</v>
      </c>
      <c r="G774" s="11">
        <v>295</v>
      </c>
      <c r="H774" s="12">
        <v>491</v>
      </c>
      <c r="I774" s="13">
        <v>28</v>
      </c>
      <c r="J774" s="11">
        <v>2425</v>
      </c>
      <c r="K774" s="12">
        <v>3904</v>
      </c>
      <c r="L774" s="13">
        <v>24</v>
      </c>
    </row>
    <row r="775" spans="1:12" x14ac:dyDescent="0.3">
      <c r="A775" s="11">
        <v>39949</v>
      </c>
      <c r="B775" s="12">
        <v>68131</v>
      </c>
      <c r="C775" s="13">
        <v>38855</v>
      </c>
      <c r="D775" s="11">
        <v>110284</v>
      </c>
      <c r="E775" s="12">
        <v>140942</v>
      </c>
      <c r="F775" s="13">
        <v>23</v>
      </c>
      <c r="G775" s="11">
        <v>380</v>
      </c>
      <c r="H775" s="12">
        <v>636</v>
      </c>
      <c r="I775" s="13">
        <v>71</v>
      </c>
      <c r="J775" s="11">
        <v>846</v>
      </c>
      <c r="K775" s="12">
        <v>1367</v>
      </c>
      <c r="L775" s="13">
        <v>23</v>
      </c>
    </row>
    <row r="776" spans="1:12" x14ac:dyDescent="0.3">
      <c r="A776" s="11">
        <v>39914</v>
      </c>
      <c r="B776" s="12">
        <v>68030</v>
      </c>
      <c r="C776" s="13">
        <v>38767</v>
      </c>
      <c r="D776" s="11">
        <v>118235</v>
      </c>
      <c r="E776" s="12">
        <v>147492</v>
      </c>
      <c r="F776" s="13">
        <v>23</v>
      </c>
      <c r="G776" s="11">
        <v>97</v>
      </c>
      <c r="H776" s="12">
        <v>173</v>
      </c>
      <c r="I776" s="13">
        <v>29</v>
      </c>
      <c r="J776" s="11">
        <v>970</v>
      </c>
      <c r="K776" s="12">
        <v>1562</v>
      </c>
      <c r="L776" s="13">
        <v>23</v>
      </c>
    </row>
    <row r="777" spans="1:12" x14ac:dyDescent="0.3">
      <c r="A777" s="11">
        <v>39769</v>
      </c>
      <c r="B777" s="12">
        <v>67830</v>
      </c>
      <c r="C777" s="13">
        <v>38685</v>
      </c>
      <c r="D777" s="11">
        <v>178227</v>
      </c>
      <c r="E777" s="12">
        <v>184126</v>
      </c>
      <c r="F777" s="13">
        <v>27</v>
      </c>
      <c r="G777" s="11">
        <v>137</v>
      </c>
      <c r="H777" s="12">
        <v>229</v>
      </c>
      <c r="I777" s="13">
        <v>45</v>
      </c>
      <c r="J777" s="11">
        <v>5546</v>
      </c>
      <c r="K777" s="12">
        <v>8843</v>
      </c>
      <c r="L777" s="13">
        <v>27</v>
      </c>
    </row>
    <row r="778" spans="1:12" x14ac:dyDescent="0.3">
      <c r="A778" s="11">
        <v>39695</v>
      </c>
      <c r="B778" s="12">
        <v>67669</v>
      </c>
      <c r="C778" s="13">
        <v>38566</v>
      </c>
      <c r="D778" s="11">
        <v>73648</v>
      </c>
      <c r="E778" s="12">
        <v>103586</v>
      </c>
      <c r="F778" s="13">
        <v>22</v>
      </c>
      <c r="G778" s="11">
        <v>288</v>
      </c>
      <c r="H778" s="12">
        <v>490</v>
      </c>
      <c r="I778" s="13">
        <v>78</v>
      </c>
      <c r="J778" s="11">
        <v>746</v>
      </c>
      <c r="K778" s="12">
        <v>1210</v>
      </c>
      <c r="L778" s="13">
        <v>22</v>
      </c>
    </row>
    <row r="779" spans="1:12" x14ac:dyDescent="0.3">
      <c r="A779" s="11">
        <v>39689</v>
      </c>
      <c r="B779" s="12">
        <v>67659</v>
      </c>
      <c r="C779" s="13">
        <v>38560</v>
      </c>
      <c r="D779" s="11">
        <v>47346</v>
      </c>
      <c r="E779" s="12">
        <v>68157</v>
      </c>
      <c r="F779" s="13">
        <v>20</v>
      </c>
      <c r="G779" s="11">
        <v>166</v>
      </c>
      <c r="H779" s="12">
        <v>284</v>
      </c>
      <c r="I779" s="13">
        <v>64</v>
      </c>
      <c r="J779" s="11">
        <v>508</v>
      </c>
      <c r="K779" s="12">
        <v>830</v>
      </c>
      <c r="L779" s="13">
        <v>20</v>
      </c>
    </row>
    <row r="780" spans="1:12" x14ac:dyDescent="0.3">
      <c r="A780" s="8">
        <v>39632</v>
      </c>
      <c r="B780" s="9">
        <v>67568</v>
      </c>
      <c r="C780" s="10">
        <v>38507</v>
      </c>
      <c r="D780" s="8">
        <v>36282</v>
      </c>
      <c r="E780" s="9">
        <v>53672</v>
      </c>
      <c r="F780" s="10">
        <v>19</v>
      </c>
      <c r="G780" s="8">
        <v>163</v>
      </c>
      <c r="H780" s="9">
        <v>277</v>
      </c>
      <c r="I780" s="10">
        <v>57</v>
      </c>
      <c r="J780" s="8">
        <v>422</v>
      </c>
      <c r="K780" s="9">
        <v>710</v>
      </c>
      <c r="L780" s="10">
        <v>19</v>
      </c>
    </row>
    <row r="781" spans="1:12" x14ac:dyDescent="0.3">
      <c r="A781" s="8">
        <v>39491</v>
      </c>
      <c r="B781" s="9">
        <v>67338</v>
      </c>
      <c r="C781" s="10">
        <v>38373</v>
      </c>
      <c r="D781" s="8">
        <v>149177</v>
      </c>
      <c r="E781" s="9">
        <v>173673</v>
      </c>
      <c r="F781" s="10">
        <v>25</v>
      </c>
      <c r="G781" s="8">
        <v>265</v>
      </c>
      <c r="H781" s="9">
        <v>450</v>
      </c>
      <c r="I781" s="10">
        <v>69</v>
      </c>
      <c r="J781" s="8">
        <v>1790</v>
      </c>
      <c r="K781" s="9">
        <v>2874</v>
      </c>
      <c r="L781" s="10">
        <v>25</v>
      </c>
    </row>
    <row r="782" spans="1:12" x14ac:dyDescent="0.3">
      <c r="A782" s="11">
        <v>39308</v>
      </c>
      <c r="B782" s="12">
        <v>67026</v>
      </c>
      <c r="C782" s="13">
        <v>38197</v>
      </c>
      <c r="D782" s="11">
        <v>6877</v>
      </c>
      <c r="E782" s="12">
        <v>10978</v>
      </c>
      <c r="F782" s="13">
        <v>15</v>
      </c>
      <c r="G782" s="11">
        <v>618</v>
      </c>
      <c r="H782" s="12">
        <v>1025</v>
      </c>
      <c r="I782" s="13">
        <v>43</v>
      </c>
      <c r="J782" s="11">
        <v>110</v>
      </c>
      <c r="K782" s="12">
        <v>186</v>
      </c>
      <c r="L782" s="13">
        <v>15</v>
      </c>
    </row>
    <row r="783" spans="1:12" x14ac:dyDescent="0.3">
      <c r="A783" s="8">
        <v>39287</v>
      </c>
      <c r="B783" s="9">
        <v>66989</v>
      </c>
      <c r="C783" s="10">
        <v>38177</v>
      </c>
      <c r="D783" s="8">
        <v>6798</v>
      </c>
      <c r="E783" s="9">
        <v>10868</v>
      </c>
      <c r="F783" s="10">
        <v>15</v>
      </c>
      <c r="G783" s="8">
        <v>335</v>
      </c>
      <c r="H783" s="9">
        <v>565</v>
      </c>
      <c r="I783" s="10">
        <v>89</v>
      </c>
      <c r="J783" s="8">
        <v>170</v>
      </c>
      <c r="K783" s="9">
        <v>287</v>
      </c>
      <c r="L783" s="10">
        <v>15</v>
      </c>
    </row>
    <row r="784" spans="1:12" x14ac:dyDescent="0.3">
      <c r="A784" s="11">
        <v>39194</v>
      </c>
      <c r="B784" s="12">
        <v>66832</v>
      </c>
      <c r="C784" s="13">
        <v>38085</v>
      </c>
      <c r="D784" s="11">
        <v>32996</v>
      </c>
      <c r="E784" s="12">
        <v>49706</v>
      </c>
      <c r="F784" s="13">
        <v>19</v>
      </c>
      <c r="G784" s="11">
        <v>180</v>
      </c>
      <c r="H784" s="12">
        <v>306</v>
      </c>
      <c r="I784" s="13">
        <v>47</v>
      </c>
      <c r="J784" s="11">
        <v>202</v>
      </c>
      <c r="K784" s="12">
        <v>336</v>
      </c>
      <c r="L784" s="13">
        <v>19</v>
      </c>
    </row>
    <row r="785" spans="1:12" x14ac:dyDescent="0.3">
      <c r="A785" s="8">
        <v>38993</v>
      </c>
      <c r="B785" s="9">
        <v>66496</v>
      </c>
      <c r="C785" s="10">
        <v>37898</v>
      </c>
      <c r="D785" s="8">
        <v>162733</v>
      </c>
      <c r="E785" s="9">
        <v>181350</v>
      </c>
      <c r="F785" s="10">
        <v>26</v>
      </c>
      <c r="G785" s="8">
        <v>253</v>
      </c>
      <c r="H785" s="9">
        <v>429</v>
      </c>
      <c r="I785" s="10">
        <v>80</v>
      </c>
      <c r="J785" s="8">
        <v>3008</v>
      </c>
      <c r="K785" s="9">
        <v>4780</v>
      </c>
      <c r="L785" s="10">
        <v>26</v>
      </c>
    </row>
    <row r="786" spans="1:12" x14ac:dyDescent="0.3">
      <c r="A786" s="8">
        <v>38960</v>
      </c>
      <c r="B786" s="9">
        <v>66438</v>
      </c>
      <c r="C786" s="10">
        <v>37866</v>
      </c>
      <c r="D786" s="8">
        <v>124971</v>
      </c>
      <c r="E786" s="9">
        <v>155467</v>
      </c>
      <c r="F786" s="10">
        <v>24</v>
      </c>
      <c r="G786" s="8">
        <v>235</v>
      </c>
      <c r="H786" s="9">
        <v>404</v>
      </c>
      <c r="I786" s="10">
        <v>66</v>
      </c>
      <c r="J786" s="8">
        <v>2303</v>
      </c>
      <c r="K786" s="9">
        <v>3763</v>
      </c>
      <c r="L786" s="10">
        <v>24</v>
      </c>
    </row>
    <row r="787" spans="1:12" x14ac:dyDescent="0.3">
      <c r="A787" s="8">
        <v>38873</v>
      </c>
      <c r="B787" s="9">
        <v>66289</v>
      </c>
      <c r="C787" s="10">
        <v>37779</v>
      </c>
      <c r="D787" s="8">
        <v>157334</v>
      </c>
      <c r="E787" s="9">
        <v>177665</v>
      </c>
      <c r="F787" s="10">
        <v>25</v>
      </c>
      <c r="G787" s="8">
        <v>369</v>
      </c>
      <c r="H787" s="9">
        <v>625</v>
      </c>
      <c r="I787" s="10">
        <v>107</v>
      </c>
      <c r="J787" s="8">
        <v>4010</v>
      </c>
      <c r="K787" s="9">
        <v>6462</v>
      </c>
      <c r="L787" s="10">
        <v>25</v>
      </c>
    </row>
    <row r="788" spans="1:12" x14ac:dyDescent="0.3">
      <c r="A788" s="11">
        <v>38870</v>
      </c>
      <c r="B788" s="12">
        <v>66283</v>
      </c>
      <c r="C788" s="13">
        <v>37759</v>
      </c>
      <c r="D788" s="11">
        <v>72134</v>
      </c>
      <c r="E788" s="12">
        <v>98693</v>
      </c>
      <c r="F788" s="13">
        <v>21</v>
      </c>
      <c r="G788" s="11">
        <v>254</v>
      </c>
      <c r="H788" s="12">
        <v>432</v>
      </c>
      <c r="I788" s="13">
        <v>49</v>
      </c>
      <c r="J788" s="11">
        <v>2651</v>
      </c>
      <c r="K788" s="12">
        <v>4217</v>
      </c>
      <c r="L788" s="13">
        <v>21</v>
      </c>
    </row>
    <row r="789" spans="1:12" x14ac:dyDescent="0.3">
      <c r="A789" s="11">
        <v>38846</v>
      </c>
      <c r="B789" s="12">
        <v>66246</v>
      </c>
      <c r="C789" s="13">
        <v>37753</v>
      </c>
      <c r="D789" s="11">
        <v>37437</v>
      </c>
      <c r="E789" s="12">
        <v>55075</v>
      </c>
      <c r="F789" s="13">
        <v>19</v>
      </c>
      <c r="G789" s="11">
        <v>89</v>
      </c>
      <c r="H789" s="12">
        <v>155</v>
      </c>
      <c r="I789" s="13">
        <v>37</v>
      </c>
      <c r="J789" s="11">
        <v>388</v>
      </c>
      <c r="K789" s="12">
        <v>643</v>
      </c>
      <c r="L789" s="13">
        <v>19</v>
      </c>
    </row>
    <row r="790" spans="1:12" x14ac:dyDescent="0.3">
      <c r="A790" s="11">
        <v>38831</v>
      </c>
      <c r="B790" s="12">
        <v>66220</v>
      </c>
      <c r="C790" s="13">
        <v>37739</v>
      </c>
      <c r="D790" s="11">
        <v>151068</v>
      </c>
      <c r="E790" s="12">
        <v>174829</v>
      </c>
      <c r="F790" s="13">
        <v>25</v>
      </c>
      <c r="G790" s="11">
        <v>215</v>
      </c>
      <c r="H790" s="12">
        <v>373</v>
      </c>
      <c r="I790" s="13">
        <v>69</v>
      </c>
      <c r="J790" s="11">
        <v>3871</v>
      </c>
      <c r="K790" s="12">
        <v>6305</v>
      </c>
      <c r="L790" s="13">
        <v>25</v>
      </c>
    </row>
    <row r="791" spans="1:12" x14ac:dyDescent="0.3">
      <c r="A791" s="11">
        <v>38831</v>
      </c>
      <c r="B791" s="12">
        <v>66218</v>
      </c>
      <c r="C791" s="13">
        <v>37721</v>
      </c>
      <c r="D791" s="11">
        <v>29968</v>
      </c>
      <c r="E791" s="12">
        <v>45947</v>
      </c>
      <c r="F791" s="13">
        <v>19</v>
      </c>
      <c r="G791" s="11">
        <v>148</v>
      </c>
      <c r="H791" s="12">
        <v>252</v>
      </c>
      <c r="I791" s="13">
        <v>41</v>
      </c>
      <c r="J791" s="11">
        <v>940</v>
      </c>
      <c r="K791" s="12">
        <v>1539</v>
      </c>
      <c r="L791" s="13">
        <v>19</v>
      </c>
    </row>
    <row r="792" spans="1:12" x14ac:dyDescent="0.3">
      <c r="A792" s="11">
        <v>38831</v>
      </c>
      <c r="B792" s="12">
        <v>66218</v>
      </c>
      <c r="C792" s="13">
        <v>37722</v>
      </c>
      <c r="D792" s="11">
        <v>48457</v>
      </c>
      <c r="E792" s="12">
        <v>69348</v>
      </c>
      <c r="F792" s="13">
        <v>20</v>
      </c>
      <c r="G792" s="11">
        <v>149</v>
      </c>
      <c r="H792" s="12">
        <v>253</v>
      </c>
      <c r="I792" s="13">
        <v>42</v>
      </c>
      <c r="J792" s="11">
        <v>1680</v>
      </c>
      <c r="K792" s="12">
        <v>2698</v>
      </c>
      <c r="L792" s="13">
        <v>20</v>
      </c>
    </row>
    <row r="793" spans="1:12" x14ac:dyDescent="0.3">
      <c r="A793" s="8">
        <v>38702</v>
      </c>
      <c r="B793" s="9">
        <v>66008</v>
      </c>
      <c r="C793" s="10">
        <v>37614</v>
      </c>
      <c r="D793" s="8">
        <v>72517</v>
      </c>
      <c r="E793" s="9">
        <v>102460</v>
      </c>
      <c r="F793" s="10">
        <v>22</v>
      </c>
      <c r="G793" s="8">
        <v>858</v>
      </c>
      <c r="H793" s="9">
        <v>1443</v>
      </c>
      <c r="I793" s="10">
        <v>130</v>
      </c>
      <c r="J793" s="8">
        <v>1851</v>
      </c>
      <c r="K793" s="9">
        <v>2933</v>
      </c>
      <c r="L793" s="10">
        <v>22</v>
      </c>
    </row>
    <row r="794" spans="1:12" x14ac:dyDescent="0.3">
      <c r="A794" s="11">
        <v>38558</v>
      </c>
      <c r="B794" s="12">
        <v>65779</v>
      </c>
      <c r="C794" s="13">
        <v>37473</v>
      </c>
      <c r="D794" s="11">
        <v>146794</v>
      </c>
      <c r="E794" s="12">
        <v>172315</v>
      </c>
      <c r="F794" s="13">
        <v>25</v>
      </c>
      <c r="G794" s="11">
        <v>110</v>
      </c>
      <c r="H794" s="12">
        <v>186</v>
      </c>
      <c r="I794" s="13">
        <v>37</v>
      </c>
      <c r="J794" s="11">
        <v>5470</v>
      </c>
      <c r="K794" s="12">
        <v>8660</v>
      </c>
      <c r="L794" s="13">
        <v>25</v>
      </c>
    </row>
    <row r="795" spans="1:12" x14ac:dyDescent="0.3">
      <c r="A795" s="11">
        <v>38429</v>
      </c>
      <c r="B795" s="12">
        <v>65567</v>
      </c>
      <c r="C795" s="13">
        <v>37354</v>
      </c>
      <c r="D795" s="11">
        <v>127813</v>
      </c>
      <c r="E795" s="12">
        <v>157355</v>
      </c>
      <c r="F795" s="13">
        <v>24</v>
      </c>
      <c r="G795" s="11">
        <v>382</v>
      </c>
      <c r="H795" s="12">
        <v>650</v>
      </c>
      <c r="I795" s="13">
        <v>62</v>
      </c>
      <c r="J795" s="11">
        <v>3959</v>
      </c>
      <c r="K795" s="12">
        <v>6253</v>
      </c>
      <c r="L795" s="13">
        <v>24</v>
      </c>
    </row>
    <row r="796" spans="1:12" x14ac:dyDescent="0.3">
      <c r="A796" s="11">
        <v>38309</v>
      </c>
      <c r="B796" s="12">
        <v>65364</v>
      </c>
      <c r="C796" s="13">
        <v>37243</v>
      </c>
      <c r="D796" s="11">
        <v>122790</v>
      </c>
      <c r="E796" s="12">
        <v>150576</v>
      </c>
      <c r="F796" s="13">
        <v>23</v>
      </c>
      <c r="G796" s="11">
        <v>661</v>
      </c>
      <c r="H796" s="12">
        <v>1106</v>
      </c>
      <c r="I796" s="13">
        <v>77</v>
      </c>
      <c r="J796" s="11">
        <v>1917</v>
      </c>
      <c r="K796" s="12">
        <v>3068</v>
      </c>
      <c r="L796" s="13">
        <v>23</v>
      </c>
    </row>
    <row r="797" spans="1:12" x14ac:dyDescent="0.3">
      <c r="A797" s="8">
        <v>38297</v>
      </c>
      <c r="B797" s="9">
        <v>65343</v>
      </c>
      <c r="C797" s="10">
        <v>37231</v>
      </c>
      <c r="D797" s="8">
        <v>70691</v>
      </c>
      <c r="E797" s="9">
        <v>97342</v>
      </c>
      <c r="F797" s="10">
        <v>21</v>
      </c>
      <c r="G797" s="8">
        <v>490</v>
      </c>
      <c r="H797" s="9">
        <v>831</v>
      </c>
      <c r="I797" s="10">
        <v>91</v>
      </c>
      <c r="J797" s="8">
        <v>806</v>
      </c>
      <c r="K797" s="9">
        <v>1303</v>
      </c>
      <c r="L797" s="10">
        <v>21</v>
      </c>
    </row>
    <row r="798" spans="1:12" x14ac:dyDescent="0.3">
      <c r="A798" s="11">
        <v>38261</v>
      </c>
      <c r="B798" s="12">
        <v>65290</v>
      </c>
      <c r="C798" s="13">
        <v>37186</v>
      </c>
      <c r="D798" s="11">
        <v>83205</v>
      </c>
      <c r="E798" s="12">
        <v>115318</v>
      </c>
      <c r="F798" s="13">
        <v>22</v>
      </c>
      <c r="G798" s="11">
        <v>176</v>
      </c>
      <c r="H798" s="12">
        <v>301</v>
      </c>
      <c r="I798" s="13">
        <v>72</v>
      </c>
      <c r="J798" s="11">
        <v>1209</v>
      </c>
      <c r="K798" s="12">
        <v>1979</v>
      </c>
      <c r="L798" s="13">
        <v>22</v>
      </c>
    </row>
    <row r="799" spans="1:12" x14ac:dyDescent="0.3">
      <c r="A799" s="11">
        <v>38222</v>
      </c>
      <c r="B799" s="12">
        <v>65226</v>
      </c>
      <c r="C799" s="13">
        <v>37147</v>
      </c>
      <c r="D799" s="11">
        <v>59837</v>
      </c>
      <c r="E799" s="12">
        <v>85953</v>
      </c>
      <c r="F799" s="13">
        <v>21</v>
      </c>
      <c r="G799" s="11">
        <v>174</v>
      </c>
      <c r="H799" s="12">
        <v>299</v>
      </c>
      <c r="I799" s="13">
        <v>75</v>
      </c>
      <c r="J799" s="11">
        <v>267</v>
      </c>
      <c r="K799" s="12">
        <v>438</v>
      </c>
      <c r="L799" s="13">
        <v>21</v>
      </c>
    </row>
    <row r="800" spans="1:12" x14ac:dyDescent="0.3">
      <c r="A800" s="11">
        <v>38216</v>
      </c>
      <c r="B800" s="12">
        <v>65216</v>
      </c>
      <c r="C800" s="13">
        <v>37142</v>
      </c>
      <c r="D800" s="11">
        <v>144449</v>
      </c>
      <c r="E800" s="12">
        <v>168665</v>
      </c>
      <c r="F800" s="13">
        <v>24</v>
      </c>
      <c r="G800" s="11">
        <v>301</v>
      </c>
      <c r="H800" s="12">
        <v>514</v>
      </c>
      <c r="I800" s="13">
        <v>88</v>
      </c>
      <c r="J800" s="11">
        <v>1862</v>
      </c>
      <c r="K800" s="12">
        <v>2991</v>
      </c>
      <c r="L800" s="13">
        <v>24</v>
      </c>
    </row>
    <row r="801" spans="1:12" x14ac:dyDescent="0.3">
      <c r="A801" s="11">
        <v>38083</v>
      </c>
      <c r="B801" s="12">
        <v>65042</v>
      </c>
      <c r="C801" s="13">
        <v>37053</v>
      </c>
      <c r="D801" s="11">
        <v>107322</v>
      </c>
      <c r="E801" s="12">
        <v>138631</v>
      </c>
      <c r="F801" s="13">
        <v>23</v>
      </c>
      <c r="G801" s="11">
        <v>639</v>
      </c>
      <c r="H801" s="12">
        <v>1089</v>
      </c>
      <c r="I801" s="13">
        <v>89</v>
      </c>
      <c r="J801" s="11">
        <v>1898</v>
      </c>
      <c r="K801" s="12">
        <v>3044</v>
      </c>
      <c r="L801" s="13">
        <v>23</v>
      </c>
    </row>
    <row r="802" spans="1:12" x14ac:dyDescent="0.3">
      <c r="A802" s="11">
        <v>37502</v>
      </c>
      <c r="B802" s="12">
        <v>64005</v>
      </c>
      <c r="C802" s="13">
        <v>36467</v>
      </c>
      <c r="D802" s="11">
        <v>107519</v>
      </c>
      <c r="E802" s="12">
        <v>139060</v>
      </c>
      <c r="F802" s="13">
        <v>23</v>
      </c>
      <c r="G802" s="11">
        <v>283</v>
      </c>
      <c r="H802" s="12">
        <v>479</v>
      </c>
      <c r="I802" s="13">
        <v>67</v>
      </c>
      <c r="J802" s="11">
        <v>1839</v>
      </c>
      <c r="K802" s="12">
        <v>2948</v>
      </c>
      <c r="L802" s="13">
        <v>23</v>
      </c>
    </row>
    <row r="803" spans="1:12" x14ac:dyDescent="0.3">
      <c r="A803" s="11">
        <v>37433</v>
      </c>
      <c r="B803" s="12">
        <v>63884</v>
      </c>
      <c r="C803" s="13">
        <v>36402</v>
      </c>
      <c r="D803" s="11">
        <v>117925</v>
      </c>
      <c r="E803" s="12">
        <v>150267</v>
      </c>
      <c r="F803" s="13">
        <v>24</v>
      </c>
      <c r="G803" s="11">
        <v>71</v>
      </c>
      <c r="H803" s="12">
        <v>123</v>
      </c>
      <c r="I803" s="13">
        <v>34</v>
      </c>
      <c r="J803" s="11">
        <v>1789</v>
      </c>
      <c r="K803" s="12">
        <v>2887</v>
      </c>
      <c r="L803" s="13">
        <v>24</v>
      </c>
    </row>
    <row r="804" spans="1:12" x14ac:dyDescent="0.3">
      <c r="A804" s="8">
        <v>36755</v>
      </c>
      <c r="B804" s="9">
        <v>62761</v>
      </c>
      <c r="C804" s="10">
        <v>35757</v>
      </c>
      <c r="D804" s="8">
        <v>68673</v>
      </c>
      <c r="E804" s="9">
        <v>95201</v>
      </c>
      <c r="F804" s="10">
        <v>21</v>
      </c>
      <c r="G804" s="8">
        <v>218</v>
      </c>
      <c r="H804" s="9">
        <v>360</v>
      </c>
      <c r="I804" s="10">
        <v>59</v>
      </c>
      <c r="J804" s="8">
        <v>659</v>
      </c>
      <c r="K804" s="9">
        <v>1078</v>
      </c>
      <c r="L804" s="10">
        <v>21</v>
      </c>
    </row>
    <row r="805" spans="1:12" x14ac:dyDescent="0.3">
      <c r="A805" s="11">
        <v>36704</v>
      </c>
      <c r="B805" s="12">
        <v>62674</v>
      </c>
      <c r="C805" s="13">
        <v>35708</v>
      </c>
      <c r="D805" s="11">
        <v>118200</v>
      </c>
      <c r="E805" s="12">
        <v>150492</v>
      </c>
      <c r="F805" s="13">
        <v>24</v>
      </c>
      <c r="G805" s="11">
        <v>310</v>
      </c>
      <c r="H805" s="12">
        <v>524</v>
      </c>
      <c r="I805" s="13">
        <v>76</v>
      </c>
      <c r="J805" s="11">
        <v>2567</v>
      </c>
      <c r="K805" s="12">
        <v>4115</v>
      </c>
      <c r="L805" s="13">
        <v>24</v>
      </c>
    </row>
    <row r="806" spans="1:12" x14ac:dyDescent="0.3">
      <c r="A806" s="8">
        <v>36678</v>
      </c>
      <c r="B806" s="9">
        <v>62640</v>
      </c>
      <c r="C806" s="10">
        <v>35674</v>
      </c>
      <c r="D806" s="8">
        <v>166597</v>
      </c>
      <c r="E806" s="9">
        <v>183039</v>
      </c>
      <c r="F806" s="10">
        <v>26</v>
      </c>
      <c r="G806" s="8">
        <v>360</v>
      </c>
      <c r="H806" s="9">
        <v>609</v>
      </c>
      <c r="I806" s="10">
        <v>88</v>
      </c>
      <c r="J806" s="8">
        <v>2177</v>
      </c>
      <c r="K806" s="9">
        <v>3509</v>
      </c>
      <c r="L806" s="10">
        <v>26</v>
      </c>
    </row>
    <row r="807" spans="1:12" x14ac:dyDescent="0.3">
      <c r="A807" s="11">
        <v>36600</v>
      </c>
      <c r="B807" s="12">
        <v>62518</v>
      </c>
      <c r="C807" s="13">
        <v>35602</v>
      </c>
      <c r="D807" s="11">
        <v>105470</v>
      </c>
      <c r="E807" s="12">
        <v>133695</v>
      </c>
      <c r="F807" s="13">
        <v>22</v>
      </c>
      <c r="G807" s="11">
        <v>189</v>
      </c>
      <c r="H807" s="12">
        <v>329</v>
      </c>
      <c r="I807" s="13">
        <v>42</v>
      </c>
      <c r="J807" s="11">
        <v>570</v>
      </c>
      <c r="K807" s="12">
        <v>919</v>
      </c>
      <c r="L807" s="13">
        <v>22</v>
      </c>
    </row>
    <row r="808" spans="1:12" x14ac:dyDescent="0.3">
      <c r="A808" s="11">
        <v>36497</v>
      </c>
      <c r="B808" s="12">
        <v>62327</v>
      </c>
      <c r="C808" s="13">
        <v>35506</v>
      </c>
      <c r="D808" s="11">
        <v>159855</v>
      </c>
      <c r="E808" s="12">
        <v>180066</v>
      </c>
      <c r="F808" s="13">
        <v>26</v>
      </c>
      <c r="G808" s="11">
        <v>131</v>
      </c>
      <c r="H808" s="12">
        <v>227</v>
      </c>
      <c r="I808" s="13">
        <v>60</v>
      </c>
      <c r="J808" s="11">
        <v>3761</v>
      </c>
      <c r="K808" s="12">
        <v>6115</v>
      </c>
      <c r="L808" s="13">
        <v>26</v>
      </c>
    </row>
    <row r="809" spans="1:12" x14ac:dyDescent="0.3">
      <c r="A809" s="11">
        <v>36480</v>
      </c>
      <c r="B809" s="12">
        <v>62333</v>
      </c>
      <c r="C809" s="13">
        <v>35496</v>
      </c>
      <c r="D809" s="11">
        <v>128064</v>
      </c>
      <c r="E809" s="12">
        <v>158573</v>
      </c>
      <c r="F809" s="13">
        <v>24</v>
      </c>
      <c r="G809" s="11">
        <v>464</v>
      </c>
      <c r="H809" s="12">
        <v>775</v>
      </c>
      <c r="I809" s="13">
        <v>48</v>
      </c>
      <c r="J809" s="11">
        <v>2017</v>
      </c>
      <c r="K809" s="12">
        <v>3237</v>
      </c>
      <c r="L809" s="13">
        <v>24</v>
      </c>
    </row>
    <row r="810" spans="1:12" x14ac:dyDescent="0.3">
      <c r="A810" s="11">
        <v>36410</v>
      </c>
      <c r="B810" s="12">
        <v>62256</v>
      </c>
      <c r="C810" s="13">
        <v>35439</v>
      </c>
      <c r="D810" s="11">
        <v>160069</v>
      </c>
      <c r="E810" s="12">
        <v>178379</v>
      </c>
      <c r="F810" s="13">
        <v>25</v>
      </c>
      <c r="G810" s="11">
        <v>503</v>
      </c>
      <c r="H810" s="12">
        <v>841</v>
      </c>
      <c r="I810" s="13">
        <v>47</v>
      </c>
      <c r="J810" s="11">
        <v>3599</v>
      </c>
      <c r="K810" s="12">
        <v>5834</v>
      </c>
      <c r="L810" s="13">
        <v>25</v>
      </c>
    </row>
    <row r="811" spans="1:12" x14ac:dyDescent="0.3">
      <c r="A811" s="11">
        <v>36272</v>
      </c>
      <c r="B811" s="12">
        <v>61967</v>
      </c>
      <c r="C811" s="13">
        <v>35292</v>
      </c>
      <c r="D811" s="11">
        <v>140124</v>
      </c>
      <c r="E811" s="12">
        <v>164565</v>
      </c>
      <c r="F811" s="13">
        <v>24</v>
      </c>
      <c r="G811" s="11">
        <v>454</v>
      </c>
      <c r="H811" s="12">
        <v>768</v>
      </c>
      <c r="I811" s="13">
        <v>78</v>
      </c>
      <c r="J811" s="11">
        <v>891</v>
      </c>
      <c r="K811" s="12">
        <v>1461</v>
      </c>
      <c r="L811" s="13">
        <v>24</v>
      </c>
    </row>
    <row r="812" spans="1:12" x14ac:dyDescent="0.3">
      <c r="A812" s="11">
        <v>36254</v>
      </c>
      <c r="B812" s="12">
        <v>61933</v>
      </c>
      <c r="C812" s="13">
        <v>35274</v>
      </c>
      <c r="D812" s="11">
        <v>177313</v>
      </c>
      <c r="E812" s="12">
        <v>184216</v>
      </c>
      <c r="F812" s="13">
        <v>28</v>
      </c>
      <c r="G812" s="11">
        <v>531</v>
      </c>
      <c r="H812" s="12">
        <v>891</v>
      </c>
      <c r="I812" s="13">
        <v>72</v>
      </c>
      <c r="J812" s="11">
        <v>9644</v>
      </c>
      <c r="K812" s="12">
        <v>15105</v>
      </c>
      <c r="L812" s="13">
        <v>28</v>
      </c>
    </row>
    <row r="813" spans="1:12" x14ac:dyDescent="0.3">
      <c r="A813" s="8">
        <v>36225</v>
      </c>
      <c r="B813" s="9">
        <v>61893</v>
      </c>
      <c r="C813" s="10">
        <v>35246</v>
      </c>
      <c r="D813" s="8">
        <v>144176</v>
      </c>
      <c r="E813" s="9">
        <v>168554</v>
      </c>
      <c r="F813" s="10">
        <v>24</v>
      </c>
      <c r="G813" s="8">
        <v>84</v>
      </c>
      <c r="H813" s="9">
        <v>146</v>
      </c>
      <c r="I813" s="10">
        <v>40</v>
      </c>
      <c r="J813" s="8">
        <v>1635</v>
      </c>
      <c r="K813" s="9">
        <v>2627</v>
      </c>
      <c r="L813" s="10">
        <v>24</v>
      </c>
    </row>
    <row r="814" spans="1:12" x14ac:dyDescent="0.3">
      <c r="A814" s="11">
        <v>36197</v>
      </c>
      <c r="B814" s="12">
        <v>61838</v>
      </c>
      <c r="C814" s="13">
        <v>35218</v>
      </c>
      <c r="D814" s="11">
        <v>1231</v>
      </c>
      <c r="E814" s="12">
        <v>2057</v>
      </c>
      <c r="F814" s="13">
        <v>12</v>
      </c>
      <c r="G814" s="11">
        <v>22</v>
      </c>
      <c r="H814" s="12">
        <v>39</v>
      </c>
      <c r="I814" s="13">
        <v>12</v>
      </c>
      <c r="J814" s="11">
        <v>32</v>
      </c>
      <c r="K814" s="12">
        <v>56</v>
      </c>
      <c r="L814" s="13">
        <v>12</v>
      </c>
    </row>
    <row r="815" spans="1:12" x14ac:dyDescent="0.3">
      <c r="A815" s="8">
        <v>36189</v>
      </c>
      <c r="B815" s="9">
        <v>61832</v>
      </c>
      <c r="C815" s="10">
        <v>35209</v>
      </c>
      <c r="D815" s="8">
        <v>121798</v>
      </c>
      <c r="E815" s="9">
        <v>149724</v>
      </c>
      <c r="F815" s="10">
        <v>23</v>
      </c>
      <c r="G815" s="8">
        <v>319</v>
      </c>
      <c r="H815" s="9">
        <v>540</v>
      </c>
      <c r="I815" s="10">
        <v>73</v>
      </c>
      <c r="J815" s="8">
        <v>724</v>
      </c>
      <c r="K815" s="9">
        <v>1190</v>
      </c>
      <c r="L815" s="10">
        <v>23</v>
      </c>
    </row>
    <row r="816" spans="1:12" x14ac:dyDescent="0.3">
      <c r="A816" s="8">
        <v>36161</v>
      </c>
      <c r="B816" s="9">
        <v>61776</v>
      </c>
      <c r="C816" s="10">
        <v>35182</v>
      </c>
      <c r="D816" s="8">
        <v>7394</v>
      </c>
      <c r="E816" s="9">
        <v>12256</v>
      </c>
      <c r="F816" s="10">
        <v>16</v>
      </c>
      <c r="G816" s="8">
        <v>128</v>
      </c>
      <c r="H816" s="9">
        <v>219</v>
      </c>
      <c r="I816" s="10">
        <v>54</v>
      </c>
      <c r="J816" s="8">
        <v>169</v>
      </c>
      <c r="K816" s="9">
        <v>277</v>
      </c>
      <c r="L816" s="10">
        <v>16</v>
      </c>
    </row>
    <row r="817" spans="1:12" x14ac:dyDescent="0.3">
      <c r="A817" s="11">
        <v>35867</v>
      </c>
      <c r="B817" s="12">
        <v>61278</v>
      </c>
      <c r="C817" s="13">
        <v>34900</v>
      </c>
      <c r="D817" s="11">
        <v>91009</v>
      </c>
      <c r="E817" s="12">
        <v>119683</v>
      </c>
      <c r="F817" s="13">
        <v>22</v>
      </c>
      <c r="G817" s="11">
        <v>442</v>
      </c>
      <c r="H817" s="12">
        <v>754</v>
      </c>
      <c r="I817" s="13">
        <v>64</v>
      </c>
      <c r="J817" s="11">
        <v>822</v>
      </c>
      <c r="K817" s="12">
        <v>1336</v>
      </c>
      <c r="L817" s="13">
        <v>22</v>
      </c>
    </row>
    <row r="818" spans="1:12" x14ac:dyDescent="0.3">
      <c r="A818" s="11">
        <v>35841</v>
      </c>
      <c r="B818" s="12">
        <v>61244</v>
      </c>
      <c r="C818" s="13">
        <v>34870</v>
      </c>
      <c r="D818" s="11">
        <v>83024</v>
      </c>
      <c r="E818" s="12">
        <v>115158</v>
      </c>
      <c r="F818" s="13">
        <v>22</v>
      </c>
      <c r="G818" s="11">
        <v>211</v>
      </c>
      <c r="H818" s="12">
        <v>361</v>
      </c>
      <c r="I818" s="13">
        <v>46</v>
      </c>
      <c r="J818" s="11">
        <v>1580</v>
      </c>
      <c r="K818" s="12">
        <v>2523</v>
      </c>
      <c r="L818" s="13">
        <v>22</v>
      </c>
    </row>
    <row r="819" spans="1:12" x14ac:dyDescent="0.3">
      <c r="A819" s="11">
        <v>35744</v>
      </c>
      <c r="B819" s="12">
        <v>61068</v>
      </c>
      <c r="C819" s="13">
        <v>34778</v>
      </c>
      <c r="D819" s="11">
        <v>163203</v>
      </c>
      <c r="E819" s="12">
        <v>181525</v>
      </c>
      <c r="F819" s="13">
        <v>26</v>
      </c>
      <c r="G819" s="11">
        <v>380</v>
      </c>
      <c r="H819" s="12">
        <v>648</v>
      </c>
      <c r="I819" s="13">
        <v>96</v>
      </c>
      <c r="J819" s="11">
        <v>2477</v>
      </c>
      <c r="K819" s="12">
        <v>3980</v>
      </c>
      <c r="L819" s="13">
        <v>26</v>
      </c>
    </row>
    <row r="820" spans="1:12" x14ac:dyDescent="0.3">
      <c r="A820" s="11">
        <v>35612</v>
      </c>
      <c r="B820" s="12">
        <v>60850</v>
      </c>
      <c r="C820" s="13">
        <v>34656</v>
      </c>
      <c r="D820" s="11">
        <v>117650</v>
      </c>
      <c r="E820" s="12">
        <v>150073</v>
      </c>
      <c r="F820" s="13">
        <v>24</v>
      </c>
      <c r="G820" s="11">
        <v>406</v>
      </c>
      <c r="H820" s="12">
        <v>683</v>
      </c>
      <c r="I820" s="13">
        <v>58</v>
      </c>
      <c r="J820" s="11">
        <v>3537</v>
      </c>
      <c r="K820" s="12">
        <v>5649</v>
      </c>
      <c r="L820" s="13">
        <v>24</v>
      </c>
    </row>
    <row r="821" spans="1:12" x14ac:dyDescent="0.3">
      <c r="A821" s="11">
        <v>35516</v>
      </c>
      <c r="B821" s="12">
        <v>60757</v>
      </c>
      <c r="C821" s="13">
        <v>34567</v>
      </c>
      <c r="D821" s="11">
        <v>75257</v>
      </c>
      <c r="E821" s="12">
        <v>101937</v>
      </c>
      <c r="F821" s="13">
        <v>21</v>
      </c>
      <c r="G821" s="11">
        <v>199</v>
      </c>
      <c r="H821" s="12">
        <v>335</v>
      </c>
      <c r="I821" s="13">
        <v>31</v>
      </c>
      <c r="J821" s="11">
        <v>393</v>
      </c>
      <c r="K821" s="12">
        <v>653</v>
      </c>
      <c r="L821" s="13">
        <v>21</v>
      </c>
    </row>
    <row r="822" spans="1:12" x14ac:dyDescent="0.3">
      <c r="A822" s="11">
        <v>35286</v>
      </c>
      <c r="B822" s="12">
        <v>60332</v>
      </c>
      <c r="C822" s="13">
        <v>34346</v>
      </c>
      <c r="D822" s="11">
        <v>48396</v>
      </c>
      <c r="E822" s="12">
        <v>70825</v>
      </c>
      <c r="F822" s="13">
        <v>20</v>
      </c>
      <c r="G822" s="11">
        <v>377</v>
      </c>
      <c r="H822" s="12">
        <v>643</v>
      </c>
      <c r="I822" s="13">
        <v>72</v>
      </c>
      <c r="J822" s="11">
        <v>510</v>
      </c>
      <c r="K822" s="12">
        <v>836</v>
      </c>
      <c r="L822" s="13">
        <v>20</v>
      </c>
    </row>
    <row r="823" spans="1:12" x14ac:dyDescent="0.3">
      <c r="A823" s="8">
        <v>35243</v>
      </c>
      <c r="B823" s="9">
        <v>60246</v>
      </c>
      <c r="C823" s="10">
        <v>34304</v>
      </c>
      <c r="D823" s="8">
        <v>161859</v>
      </c>
      <c r="E823" s="9">
        <v>180972</v>
      </c>
      <c r="F823" s="10">
        <v>26</v>
      </c>
      <c r="G823" s="8">
        <v>304</v>
      </c>
      <c r="H823" s="9">
        <v>510</v>
      </c>
      <c r="I823" s="10">
        <v>70</v>
      </c>
      <c r="J823" s="8">
        <v>3630</v>
      </c>
      <c r="K823" s="9">
        <v>5793</v>
      </c>
      <c r="L823" s="10">
        <v>26</v>
      </c>
    </row>
    <row r="824" spans="1:12" x14ac:dyDescent="0.3">
      <c r="A824" s="8">
        <v>35136</v>
      </c>
      <c r="B824" s="9">
        <v>60092</v>
      </c>
      <c r="C824" s="10">
        <v>34203</v>
      </c>
      <c r="D824" s="8">
        <v>60965</v>
      </c>
      <c r="E824" s="9">
        <v>87166</v>
      </c>
      <c r="F824" s="10">
        <v>21</v>
      </c>
      <c r="G824" s="8">
        <v>84</v>
      </c>
      <c r="H824" s="9">
        <v>143</v>
      </c>
      <c r="I824" s="10">
        <v>37</v>
      </c>
      <c r="J824" s="8">
        <v>614</v>
      </c>
      <c r="K824" s="9">
        <v>1006</v>
      </c>
      <c r="L824" s="10">
        <v>21</v>
      </c>
    </row>
    <row r="825" spans="1:12" x14ac:dyDescent="0.3">
      <c r="A825" s="8">
        <v>34718</v>
      </c>
      <c r="B825" s="9">
        <v>59380</v>
      </c>
      <c r="C825" s="10">
        <v>33793</v>
      </c>
      <c r="D825" s="8">
        <v>64344</v>
      </c>
      <c r="E825" s="9">
        <v>90660</v>
      </c>
      <c r="F825" s="10">
        <v>21</v>
      </c>
      <c r="G825" s="8">
        <v>134</v>
      </c>
      <c r="H825" s="9">
        <v>231</v>
      </c>
      <c r="I825" s="10">
        <v>49</v>
      </c>
      <c r="J825" s="8">
        <v>1346</v>
      </c>
      <c r="K825" s="9">
        <v>2168</v>
      </c>
      <c r="L825" s="10">
        <v>21</v>
      </c>
    </row>
    <row r="826" spans="1:12" x14ac:dyDescent="0.3">
      <c r="A826" s="11">
        <v>34656</v>
      </c>
      <c r="B826" s="12">
        <v>59271</v>
      </c>
      <c r="C826" s="13">
        <v>33733</v>
      </c>
      <c r="D826" s="11">
        <v>78710</v>
      </c>
      <c r="E826" s="12">
        <v>105465</v>
      </c>
      <c r="F826" s="13">
        <v>21</v>
      </c>
      <c r="G826" s="11">
        <v>253</v>
      </c>
      <c r="H826" s="12">
        <v>431</v>
      </c>
      <c r="I826" s="13">
        <v>75</v>
      </c>
      <c r="J826" s="11">
        <v>377</v>
      </c>
      <c r="K826" s="12">
        <v>610</v>
      </c>
      <c r="L826" s="13">
        <v>21</v>
      </c>
    </row>
    <row r="827" spans="1:12" x14ac:dyDescent="0.3">
      <c r="A827" s="11">
        <v>34523</v>
      </c>
      <c r="B827" s="12">
        <v>59071</v>
      </c>
      <c r="C827" s="13">
        <v>33602</v>
      </c>
      <c r="D827" s="11">
        <v>19932</v>
      </c>
      <c r="E827" s="12">
        <v>31133</v>
      </c>
      <c r="F827" s="13">
        <v>18</v>
      </c>
      <c r="G827" s="11">
        <v>129</v>
      </c>
      <c r="H827" s="12">
        <v>222</v>
      </c>
      <c r="I827" s="13">
        <v>38</v>
      </c>
      <c r="J827" s="11">
        <v>155</v>
      </c>
      <c r="K827" s="12">
        <v>260</v>
      </c>
      <c r="L827" s="13">
        <v>18</v>
      </c>
    </row>
    <row r="828" spans="1:12" x14ac:dyDescent="0.3">
      <c r="A828" s="11">
        <v>34514</v>
      </c>
      <c r="B828" s="12">
        <v>59057</v>
      </c>
      <c r="C828" s="13">
        <v>33587</v>
      </c>
      <c r="D828" s="11">
        <v>156376</v>
      </c>
      <c r="E828" s="12">
        <v>177023</v>
      </c>
      <c r="F828" s="13">
        <v>25</v>
      </c>
      <c r="G828" s="11">
        <v>85</v>
      </c>
      <c r="H828" s="12">
        <v>149</v>
      </c>
      <c r="I828" s="13">
        <v>45</v>
      </c>
      <c r="J828" s="11">
        <v>2026</v>
      </c>
      <c r="K828" s="12">
        <v>3291</v>
      </c>
      <c r="L828" s="13">
        <v>25</v>
      </c>
    </row>
    <row r="829" spans="1:12" x14ac:dyDescent="0.3">
      <c r="A829" s="11">
        <v>34440</v>
      </c>
      <c r="B829" s="12">
        <v>58904</v>
      </c>
      <c r="C829" s="13">
        <v>33524</v>
      </c>
      <c r="D829" s="11">
        <v>119337</v>
      </c>
      <c r="E829" s="12">
        <v>151334</v>
      </c>
      <c r="F829" s="13">
        <v>24</v>
      </c>
      <c r="G829" s="11">
        <v>72</v>
      </c>
      <c r="H829" s="12">
        <v>124</v>
      </c>
      <c r="I829" s="13">
        <v>36</v>
      </c>
      <c r="J829" s="11">
        <v>2479</v>
      </c>
      <c r="K829" s="12">
        <v>4003</v>
      </c>
      <c r="L829" s="13">
        <v>24</v>
      </c>
    </row>
    <row r="830" spans="1:12" x14ac:dyDescent="0.3">
      <c r="A830" s="11">
        <v>34160</v>
      </c>
      <c r="B830" s="12">
        <v>58455</v>
      </c>
      <c r="C830" s="13">
        <v>33249</v>
      </c>
      <c r="D830" s="11">
        <v>158191</v>
      </c>
      <c r="E830" s="12">
        <v>177719</v>
      </c>
      <c r="F830" s="13">
        <v>25</v>
      </c>
      <c r="G830" s="11">
        <v>140</v>
      </c>
      <c r="H830" s="12">
        <v>240</v>
      </c>
      <c r="I830" s="13">
        <v>43</v>
      </c>
      <c r="J830" s="11">
        <v>3037</v>
      </c>
      <c r="K830" s="12">
        <v>4909</v>
      </c>
      <c r="L830" s="13">
        <v>25</v>
      </c>
    </row>
    <row r="831" spans="1:12" x14ac:dyDescent="0.3">
      <c r="A831" s="8">
        <v>33936</v>
      </c>
      <c r="B831" s="9">
        <v>58045</v>
      </c>
      <c r="C831" s="10">
        <v>33032</v>
      </c>
      <c r="D831" s="8">
        <v>131494</v>
      </c>
      <c r="E831" s="9">
        <v>160981</v>
      </c>
      <c r="F831" s="10">
        <v>24</v>
      </c>
      <c r="G831" s="8">
        <v>262</v>
      </c>
      <c r="H831" s="9">
        <v>446</v>
      </c>
      <c r="I831" s="10">
        <v>48</v>
      </c>
      <c r="J831" s="8">
        <v>2325</v>
      </c>
      <c r="K831" s="9">
        <v>3760</v>
      </c>
      <c r="L831" s="10">
        <v>24</v>
      </c>
    </row>
    <row r="832" spans="1:12" x14ac:dyDescent="0.3">
      <c r="A832" s="11">
        <v>33908</v>
      </c>
      <c r="B832" s="12">
        <v>58052</v>
      </c>
      <c r="C832" s="13">
        <v>33020</v>
      </c>
      <c r="D832" s="11">
        <v>17868</v>
      </c>
      <c r="E832" s="12">
        <v>28626</v>
      </c>
      <c r="F832" s="13">
        <v>18</v>
      </c>
      <c r="G832" s="11">
        <v>514</v>
      </c>
      <c r="H832" s="12">
        <v>860</v>
      </c>
      <c r="I832" s="13">
        <v>114</v>
      </c>
      <c r="J832" s="11">
        <v>403</v>
      </c>
      <c r="K832" s="12">
        <v>657</v>
      </c>
      <c r="L832" s="13">
        <v>18</v>
      </c>
    </row>
    <row r="833" spans="1:12" x14ac:dyDescent="0.3">
      <c r="A833" s="8">
        <v>33879</v>
      </c>
      <c r="B833" s="9">
        <v>57955</v>
      </c>
      <c r="C833" s="10">
        <v>32977</v>
      </c>
      <c r="D833" s="8">
        <v>111715</v>
      </c>
      <c r="E833" s="9">
        <v>142028</v>
      </c>
      <c r="F833" s="10">
        <v>23</v>
      </c>
      <c r="G833" s="8">
        <v>311</v>
      </c>
      <c r="H833" s="9">
        <v>533</v>
      </c>
      <c r="I833" s="10">
        <v>53</v>
      </c>
      <c r="J833" s="8">
        <v>1539</v>
      </c>
      <c r="K833" s="9">
        <v>2501</v>
      </c>
      <c r="L833" s="10">
        <v>23</v>
      </c>
    </row>
    <row r="834" spans="1:12" x14ac:dyDescent="0.3">
      <c r="A834" s="11">
        <v>33785</v>
      </c>
      <c r="B834" s="12">
        <v>57851</v>
      </c>
      <c r="C834" s="13">
        <v>32904</v>
      </c>
      <c r="D834" s="11">
        <v>44986</v>
      </c>
      <c r="E834" s="12">
        <v>65654</v>
      </c>
      <c r="F834" s="13">
        <v>20</v>
      </c>
      <c r="G834" s="11">
        <v>198</v>
      </c>
      <c r="H834" s="12">
        <v>335</v>
      </c>
      <c r="I834" s="13">
        <v>58</v>
      </c>
      <c r="J834" s="11">
        <v>429</v>
      </c>
      <c r="K834" s="12">
        <v>690</v>
      </c>
      <c r="L834" s="13">
        <v>20</v>
      </c>
    </row>
    <row r="835" spans="1:12" x14ac:dyDescent="0.3">
      <c r="A835" s="8">
        <v>33735</v>
      </c>
      <c r="B835" s="9">
        <v>57709</v>
      </c>
      <c r="C835" s="10">
        <v>32836</v>
      </c>
      <c r="D835" s="8">
        <v>178975</v>
      </c>
      <c r="E835" s="9">
        <v>183881</v>
      </c>
      <c r="F835" s="10">
        <v>28</v>
      </c>
      <c r="G835" s="8">
        <v>151</v>
      </c>
      <c r="H835" s="9">
        <v>254</v>
      </c>
      <c r="I835" s="10">
        <v>42</v>
      </c>
      <c r="J835" s="8">
        <v>11048</v>
      </c>
      <c r="K835" s="9">
        <v>17418</v>
      </c>
      <c r="L835" s="10">
        <v>28</v>
      </c>
    </row>
    <row r="836" spans="1:12" x14ac:dyDescent="0.3">
      <c r="A836" s="8">
        <v>33698</v>
      </c>
      <c r="B836" s="9">
        <v>57701</v>
      </c>
      <c r="C836" s="10">
        <v>32818</v>
      </c>
      <c r="D836" s="8">
        <v>72584</v>
      </c>
      <c r="E836" s="9">
        <v>102530</v>
      </c>
      <c r="F836" s="10">
        <v>22</v>
      </c>
      <c r="G836" s="8">
        <v>367</v>
      </c>
      <c r="H836" s="9">
        <v>625</v>
      </c>
      <c r="I836" s="10">
        <v>96</v>
      </c>
      <c r="J836" s="8">
        <v>784</v>
      </c>
      <c r="K836" s="9">
        <v>1291</v>
      </c>
      <c r="L836" s="10">
        <v>22</v>
      </c>
    </row>
    <row r="837" spans="1:12" x14ac:dyDescent="0.3">
      <c r="A837" s="11">
        <v>33692</v>
      </c>
      <c r="B837" s="12">
        <v>57691</v>
      </c>
      <c r="C837" s="13">
        <v>32816</v>
      </c>
      <c r="D837" s="11">
        <v>48226</v>
      </c>
      <c r="E837" s="12">
        <v>69098</v>
      </c>
      <c r="F837" s="13">
        <v>20</v>
      </c>
      <c r="G837" s="11">
        <v>251</v>
      </c>
      <c r="H837" s="12">
        <v>428</v>
      </c>
      <c r="I837" s="13">
        <v>54</v>
      </c>
      <c r="J837" s="11">
        <v>462</v>
      </c>
      <c r="K837" s="12">
        <v>748</v>
      </c>
      <c r="L837" s="13">
        <v>20</v>
      </c>
    </row>
    <row r="838" spans="1:12" x14ac:dyDescent="0.3">
      <c r="A838" s="11">
        <v>33674</v>
      </c>
      <c r="B838" s="12">
        <v>57658</v>
      </c>
      <c r="C838" s="13">
        <v>32785</v>
      </c>
      <c r="D838" s="11">
        <v>159077</v>
      </c>
      <c r="E838" s="12">
        <v>178107</v>
      </c>
      <c r="F838" s="13">
        <v>25</v>
      </c>
      <c r="G838" s="11">
        <v>84</v>
      </c>
      <c r="H838" s="12">
        <v>147</v>
      </c>
      <c r="I838" s="13">
        <v>43</v>
      </c>
      <c r="J838" s="11">
        <v>2146</v>
      </c>
      <c r="K838" s="12">
        <v>3527</v>
      </c>
      <c r="L838" s="13">
        <v>25</v>
      </c>
    </row>
    <row r="839" spans="1:12" x14ac:dyDescent="0.3">
      <c r="A839" s="11">
        <v>33662</v>
      </c>
      <c r="B839" s="12">
        <v>57640</v>
      </c>
      <c r="C839" s="13">
        <v>32786</v>
      </c>
      <c r="D839" s="11">
        <v>49377</v>
      </c>
      <c r="E839" s="12">
        <v>70335</v>
      </c>
      <c r="F839" s="13">
        <v>20</v>
      </c>
      <c r="G839" s="11">
        <v>77</v>
      </c>
      <c r="H839" s="12">
        <v>133</v>
      </c>
      <c r="I839" s="13">
        <v>30</v>
      </c>
      <c r="J839" s="11">
        <v>428</v>
      </c>
      <c r="K839" s="12">
        <v>701</v>
      </c>
      <c r="L839" s="13">
        <v>20</v>
      </c>
    </row>
    <row r="840" spans="1:12" x14ac:dyDescent="0.3">
      <c r="A840" s="11">
        <v>33240</v>
      </c>
      <c r="B840" s="12">
        <v>56894</v>
      </c>
      <c r="C840" s="13">
        <v>32365</v>
      </c>
      <c r="D840" s="11">
        <v>41688</v>
      </c>
      <c r="E840" s="12">
        <v>59747</v>
      </c>
      <c r="F840" s="13">
        <v>19</v>
      </c>
      <c r="G840" s="11">
        <v>364</v>
      </c>
      <c r="H840" s="12">
        <v>615</v>
      </c>
      <c r="I840" s="13">
        <v>95</v>
      </c>
      <c r="J840" s="11">
        <v>263</v>
      </c>
      <c r="K840" s="12">
        <v>419</v>
      </c>
      <c r="L840" s="13">
        <v>19</v>
      </c>
    </row>
    <row r="841" spans="1:12" x14ac:dyDescent="0.3">
      <c r="A841" s="8">
        <v>33200</v>
      </c>
      <c r="B841" s="9">
        <v>56874</v>
      </c>
      <c r="C841" s="10">
        <v>32337</v>
      </c>
      <c r="D841" s="8">
        <v>63106</v>
      </c>
      <c r="E841" s="9">
        <v>89322</v>
      </c>
      <c r="F841" s="10">
        <v>21</v>
      </c>
      <c r="G841" s="8">
        <v>827</v>
      </c>
      <c r="H841" s="9">
        <v>1374</v>
      </c>
      <c r="I841" s="10">
        <v>57</v>
      </c>
      <c r="J841" s="8">
        <v>1487</v>
      </c>
      <c r="K841" s="9">
        <v>2411</v>
      </c>
      <c r="L841" s="10">
        <v>21</v>
      </c>
    </row>
    <row r="842" spans="1:12" x14ac:dyDescent="0.3">
      <c r="A842" s="11">
        <v>33158</v>
      </c>
      <c r="B842" s="12">
        <v>56806</v>
      </c>
      <c r="C842" s="13">
        <v>32295</v>
      </c>
      <c r="D842" s="11">
        <v>142674</v>
      </c>
      <c r="E842" s="12">
        <v>169779</v>
      </c>
      <c r="F842" s="13">
        <v>25</v>
      </c>
      <c r="G842" s="11">
        <v>406</v>
      </c>
      <c r="H842" s="12">
        <v>686</v>
      </c>
      <c r="I842" s="13">
        <v>81</v>
      </c>
      <c r="J842" s="11">
        <v>2822</v>
      </c>
      <c r="K842" s="12">
        <v>4538</v>
      </c>
      <c r="L842" s="13">
        <v>25</v>
      </c>
    </row>
    <row r="843" spans="1:12" x14ac:dyDescent="0.3">
      <c r="A843" s="8">
        <v>33089</v>
      </c>
      <c r="B843" s="9">
        <v>56687</v>
      </c>
      <c r="C843" s="10">
        <v>32228</v>
      </c>
      <c r="D843" s="8">
        <v>38704</v>
      </c>
      <c r="E843" s="9">
        <v>58729</v>
      </c>
      <c r="F843" s="10">
        <v>20</v>
      </c>
      <c r="G843" s="8">
        <v>652</v>
      </c>
      <c r="H843" s="9">
        <v>1090</v>
      </c>
      <c r="I843" s="10">
        <v>72</v>
      </c>
      <c r="J843" s="8">
        <v>888</v>
      </c>
      <c r="K843" s="9">
        <v>1450</v>
      </c>
      <c r="L843" s="10">
        <v>22</v>
      </c>
    </row>
    <row r="844" spans="1:12" x14ac:dyDescent="0.3">
      <c r="A844" s="11">
        <v>33069</v>
      </c>
      <c r="B844" s="12">
        <v>56606</v>
      </c>
      <c r="C844" s="13">
        <v>32198</v>
      </c>
      <c r="D844" s="11">
        <v>49165</v>
      </c>
      <c r="E844" s="12">
        <v>71660</v>
      </c>
      <c r="F844" s="13">
        <v>20</v>
      </c>
      <c r="G844" s="11">
        <v>347</v>
      </c>
      <c r="H844" s="12">
        <v>583</v>
      </c>
      <c r="I844" s="13">
        <v>72</v>
      </c>
      <c r="J844" s="11">
        <v>401</v>
      </c>
      <c r="K844" s="12">
        <v>669</v>
      </c>
      <c r="L844" s="13">
        <v>20</v>
      </c>
    </row>
    <row r="845" spans="1:12" x14ac:dyDescent="0.3">
      <c r="A845" s="11">
        <v>32858</v>
      </c>
      <c r="B845" s="12">
        <v>56319</v>
      </c>
      <c r="C845" s="13">
        <v>32013</v>
      </c>
      <c r="D845" s="11">
        <v>32476</v>
      </c>
      <c r="E845" s="12">
        <v>49050</v>
      </c>
      <c r="F845" s="13">
        <v>19</v>
      </c>
      <c r="G845" s="11">
        <v>520</v>
      </c>
      <c r="H845" s="12">
        <v>872</v>
      </c>
      <c r="I845" s="13">
        <v>109</v>
      </c>
      <c r="J845" s="11">
        <v>231</v>
      </c>
      <c r="K845" s="12">
        <v>382</v>
      </c>
      <c r="L845" s="13">
        <v>19</v>
      </c>
    </row>
    <row r="846" spans="1:12" x14ac:dyDescent="0.3">
      <c r="A846" s="11">
        <v>32825</v>
      </c>
      <c r="B846" s="12">
        <v>56258</v>
      </c>
      <c r="C846" s="13">
        <v>31982</v>
      </c>
      <c r="D846" s="11">
        <v>80769</v>
      </c>
      <c r="E846" s="12">
        <v>110342</v>
      </c>
      <c r="F846" s="13">
        <v>22</v>
      </c>
      <c r="G846" s="11">
        <v>124</v>
      </c>
      <c r="H846" s="12">
        <v>215</v>
      </c>
      <c r="I846" s="13">
        <v>46</v>
      </c>
      <c r="J846" s="11">
        <v>416</v>
      </c>
      <c r="K846" s="12">
        <v>679</v>
      </c>
      <c r="L846" s="13">
        <v>22</v>
      </c>
    </row>
    <row r="847" spans="1:12" x14ac:dyDescent="0.3">
      <c r="A847" s="11">
        <v>32783</v>
      </c>
      <c r="B847" s="12">
        <v>56184</v>
      </c>
      <c r="C847" s="13">
        <v>31940</v>
      </c>
      <c r="D847" s="11">
        <v>81763</v>
      </c>
      <c r="E847" s="12">
        <v>111332</v>
      </c>
      <c r="F847" s="13">
        <v>22</v>
      </c>
      <c r="G847" s="11">
        <v>555</v>
      </c>
      <c r="H847" s="12">
        <v>935</v>
      </c>
      <c r="I847" s="13">
        <v>118</v>
      </c>
      <c r="J847" s="11">
        <v>512</v>
      </c>
      <c r="K847" s="12">
        <v>857</v>
      </c>
      <c r="L847" s="13">
        <v>22</v>
      </c>
    </row>
    <row r="848" spans="1:12" x14ac:dyDescent="0.3">
      <c r="A848" s="11">
        <v>32718</v>
      </c>
      <c r="B848" s="12">
        <v>56014</v>
      </c>
      <c r="C848" s="13">
        <v>31854</v>
      </c>
      <c r="D848" s="11">
        <v>23189</v>
      </c>
      <c r="E848" s="12">
        <v>35126</v>
      </c>
      <c r="F848" s="13">
        <v>18</v>
      </c>
      <c r="G848" s="11">
        <v>280</v>
      </c>
      <c r="H848" s="12">
        <v>469</v>
      </c>
      <c r="I848" s="13">
        <v>50</v>
      </c>
      <c r="J848" s="11">
        <v>90</v>
      </c>
      <c r="K848" s="12">
        <v>151</v>
      </c>
      <c r="L848" s="13">
        <v>18</v>
      </c>
    </row>
    <row r="849" spans="1:12" x14ac:dyDescent="0.3">
      <c r="A849" s="11">
        <v>32660</v>
      </c>
      <c r="B849" s="12">
        <v>55975</v>
      </c>
      <c r="C849" s="13">
        <v>31819</v>
      </c>
      <c r="D849" s="11">
        <v>67090</v>
      </c>
      <c r="E849" s="12">
        <v>93603</v>
      </c>
      <c r="F849" s="13">
        <v>21</v>
      </c>
      <c r="G849" s="11">
        <v>239</v>
      </c>
      <c r="H849" s="12">
        <v>406</v>
      </c>
      <c r="I849" s="13">
        <v>77</v>
      </c>
      <c r="J849" s="11">
        <v>788</v>
      </c>
      <c r="K849" s="12">
        <v>1274</v>
      </c>
      <c r="L849" s="13">
        <v>21</v>
      </c>
    </row>
    <row r="850" spans="1:12" x14ac:dyDescent="0.3">
      <c r="A850" s="11">
        <v>32586</v>
      </c>
      <c r="B850" s="12">
        <v>55788</v>
      </c>
      <c r="C850" s="13">
        <v>31724</v>
      </c>
      <c r="D850" s="11">
        <v>90244</v>
      </c>
      <c r="E850" s="12">
        <v>119043</v>
      </c>
      <c r="F850" s="13">
        <v>22</v>
      </c>
      <c r="G850" s="11">
        <v>181</v>
      </c>
      <c r="H850" s="12">
        <v>304</v>
      </c>
      <c r="I850" s="13">
        <v>52</v>
      </c>
      <c r="J850" s="11">
        <v>534</v>
      </c>
      <c r="K850" s="12">
        <v>882</v>
      </c>
      <c r="L850" s="13">
        <v>22</v>
      </c>
    </row>
    <row r="851" spans="1:12" x14ac:dyDescent="0.3">
      <c r="A851" s="11">
        <v>32130</v>
      </c>
      <c r="B851" s="12">
        <v>55037</v>
      </c>
      <c r="C851" s="13">
        <v>31285</v>
      </c>
      <c r="D851" s="11">
        <v>175766</v>
      </c>
      <c r="E851" s="12">
        <v>184106</v>
      </c>
      <c r="F851" s="13">
        <v>27</v>
      </c>
      <c r="G851" s="11">
        <v>102</v>
      </c>
      <c r="H851" s="12">
        <v>176</v>
      </c>
      <c r="I851" s="13">
        <v>45</v>
      </c>
      <c r="J851" s="11">
        <v>3564</v>
      </c>
      <c r="K851" s="12">
        <v>5642</v>
      </c>
      <c r="L851" s="13">
        <v>27</v>
      </c>
    </row>
    <row r="852" spans="1:12" x14ac:dyDescent="0.3">
      <c r="A852" s="11">
        <v>32124</v>
      </c>
      <c r="B852" s="12">
        <v>55027</v>
      </c>
      <c r="C852" s="13">
        <v>31279</v>
      </c>
      <c r="D852" s="11">
        <v>147020</v>
      </c>
      <c r="E852" s="12">
        <v>172391</v>
      </c>
      <c r="F852" s="13">
        <v>25</v>
      </c>
      <c r="G852" s="11">
        <v>516</v>
      </c>
      <c r="H852" s="12">
        <v>883</v>
      </c>
      <c r="I852" s="13">
        <v>93</v>
      </c>
      <c r="J852" s="11">
        <v>4384</v>
      </c>
      <c r="K852" s="12">
        <v>6924</v>
      </c>
      <c r="L852" s="13">
        <v>25</v>
      </c>
    </row>
    <row r="853" spans="1:12" x14ac:dyDescent="0.3">
      <c r="A853" s="11">
        <v>32111</v>
      </c>
      <c r="B853" s="12">
        <v>55056</v>
      </c>
      <c r="C853" s="13">
        <v>31292</v>
      </c>
      <c r="D853" s="11">
        <v>4469</v>
      </c>
      <c r="E853" s="12">
        <v>7058</v>
      </c>
      <c r="F853" s="13">
        <v>14</v>
      </c>
      <c r="G853" s="11">
        <v>140</v>
      </c>
      <c r="H853" s="12">
        <v>239</v>
      </c>
      <c r="I853" s="13">
        <v>48</v>
      </c>
      <c r="J853" s="11">
        <v>37</v>
      </c>
      <c r="K853" s="12">
        <v>62</v>
      </c>
      <c r="L853" s="13">
        <v>14</v>
      </c>
    </row>
    <row r="854" spans="1:12" x14ac:dyDescent="0.3">
      <c r="A854" s="11">
        <v>32045</v>
      </c>
      <c r="B854" s="12">
        <v>54944</v>
      </c>
      <c r="C854" s="13">
        <v>31230</v>
      </c>
      <c r="D854" s="11">
        <v>155809</v>
      </c>
      <c r="E854" s="12">
        <v>178083</v>
      </c>
      <c r="F854" s="13">
        <v>26</v>
      </c>
      <c r="G854" s="11">
        <v>414</v>
      </c>
      <c r="H854" s="12">
        <v>698</v>
      </c>
      <c r="I854" s="13">
        <v>102</v>
      </c>
      <c r="J854" s="11">
        <v>3496</v>
      </c>
      <c r="K854" s="12">
        <v>5622</v>
      </c>
      <c r="L854" s="13">
        <v>26</v>
      </c>
    </row>
    <row r="855" spans="1:12" x14ac:dyDescent="0.3">
      <c r="A855" s="11">
        <v>32030</v>
      </c>
      <c r="B855" s="12">
        <v>54921</v>
      </c>
      <c r="C855" s="13">
        <v>31216</v>
      </c>
      <c r="D855" s="11">
        <v>164110</v>
      </c>
      <c r="E855" s="12">
        <v>181739</v>
      </c>
      <c r="F855" s="13">
        <v>26</v>
      </c>
      <c r="G855" s="11">
        <v>624</v>
      </c>
      <c r="H855" s="12">
        <v>1047</v>
      </c>
      <c r="I855" s="13">
        <v>130</v>
      </c>
      <c r="J855" s="11">
        <v>1772</v>
      </c>
      <c r="K855" s="12">
        <v>2855</v>
      </c>
      <c r="L855" s="13">
        <v>26</v>
      </c>
    </row>
    <row r="856" spans="1:12" x14ac:dyDescent="0.3">
      <c r="A856" s="11">
        <v>31815</v>
      </c>
      <c r="B856" s="12">
        <v>54522</v>
      </c>
      <c r="C856" s="13">
        <v>30986</v>
      </c>
      <c r="D856" s="11">
        <v>62291</v>
      </c>
      <c r="E856" s="12">
        <v>85480</v>
      </c>
      <c r="F856" s="13">
        <v>20</v>
      </c>
      <c r="G856" s="11">
        <v>99</v>
      </c>
      <c r="H856" s="12">
        <v>172</v>
      </c>
      <c r="I856" s="13">
        <v>50</v>
      </c>
      <c r="J856" s="11">
        <v>746</v>
      </c>
      <c r="K856" s="12">
        <v>1213</v>
      </c>
      <c r="L856" s="13">
        <v>20</v>
      </c>
    </row>
    <row r="857" spans="1:12" x14ac:dyDescent="0.3">
      <c r="A857" s="11">
        <v>31769</v>
      </c>
      <c r="B857" s="12">
        <v>54487</v>
      </c>
      <c r="C857" s="13">
        <v>30962</v>
      </c>
      <c r="D857" s="11">
        <v>52578</v>
      </c>
      <c r="E857" s="12">
        <v>73712</v>
      </c>
      <c r="F857" s="13">
        <v>20</v>
      </c>
      <c r="G857" s="11">
        <v>469</v>
      </c>
      <c r="H857" s="12">
        <v>787</v>
      </c>
      <c r="I857" s="13">
        <v>74</v>
      </c>
      <c r="J857" s="11">
        <v>509</v>
      </c>
      <c r="K857" s="12">
        <v>825</v>
      </c>
      <c r="L857" s="13">
        <v>20</v>
      </c>
    </row>
    <row r="858" spans="1:12" x14ac:dyDescent="0.3">
      <c r="A858" s="11">
        <v>31706</v>
      </c>
      <c r="B858" s="12">
        <v>54381</v>
      </c>
      <c r="C858" s="13">
        <v>30904</v>
      </c>
      <c r="D858" s="11">
        <v>132546</v>
      </c>
      <c r="E858" s="12">
        <v>160294</v>
      </c>
      <c r="F858" s="13">
        <v>24</v>
      </c>
      <c r="G858" s="11">
        <v>399</v>
      </c>
      <c r="H858" s="12">
        <v>668</v>
      </c>
      <c r="I858" s="13">
        <v>98</v>
      </c>
      <c r="J858" s="11">
        <v>2477</v>
      </c>
      <c r="K858" s="12">
        <v>4067</v>
      </c>
      <c r="L858" s="13">
        <v>24</v>
      </c>
    </row>
    <row r="859" spans="1:12" x14ac:dyDescent="0.3">
      <c r="A859" s="11">
        <v>31517</v>
      </c>
      <c r="B859" s="12">
        <v>54047</v>
      </c>
      <c r="C859" s="13">
        <v>30719</v>
      </c>
      <c r="D859" s="11">
        <v>109173</v>
      </c>
      <c r="E859" s="12">
        <v>140079</v>
      </c>
      <c r="F859" s="13">
        <v>23</v>
      </c>
      <c r="G859" s="11">
        <v>678</v>
      </c>
      <c r="H859" s="12">
        <v>1136</v>
      </c>
      <c r="I859" s="13">
        <v>87</v>
      </c>
      <c r="J859" s="11">
        <v>4194</v>
      </c>
      <c r="K859" s="12">
        <v>6735</v>
      </c>
      <c r="L859" s="13">
        <v>25</v>
      </c>
    </row>
    <row r="860" spans="1:12" x14ac:dyDescent="0.3">
      <c r="A860" s="8">
        <v>31434</v>
      </c>
      <c r="B860" s="9">
        <v>53883</v>
      </c>
      <c r="C860" s="10">
        <v>30616</v>
      </c>
      <c r="D860" s="8">
        <v>172127</v>
      </c>
      <c r="E860" s="9">
        <v>183881</v>
      </c>
      <c r="F860" s="10">
        <v>26</v>
      </c>
      <c r="G860" s="8">
        <v>1035</v>
      </c>
      <c r="H860" s="9">
        <v>1722</v>
      </c>
      <c r="I860" s="10">
        <v>138</v>
      </c>
      <c r="J860" s="8">
        <v>2803</v>
      </c>
      <c r="K860" s="9">
        <v>4523</v>
      </c>
      <c r="L860" s="10">
        <v>26</v>
      </c>
    </row>
    <row r="861" spans="1:12" x14ac:dyDescent="0.3">
      <c r="A861" s="11">
        <v>31346</v>
      </c>
      <c r="B861" s="12">
        <v>53749</v>
      </c>
      <c r="C861" s="13">
        <v>30551</v>
      </c>
      <c r="D861" s="11">
        <v>31406</v>
      </c>
      <c r="E861" s="12">
        <v>47642</v>
      </c>
      <c r="F861" s="13">
        <v>19</v>
      </c>
      <c r="G861" s="11">
        <v>81</v>
      </c>
      <c r="H861" s="12">
        <v>138</v>
      </c>
      <c r="I861" s="13">
        <v>19</v>
      </c>
      <c r="J861" s="11">
        <v>711</v>
      </c>
      <c r="K861" s="12">
        <v>1154</v>
      </c>
      <c r="L861" s="13">
        <v>19</v>
      </c>
    </row>
    <row r="862" spans="1:12" x14ac:dyDescent="0.3">
      <c r="A862" s="8">
        <v>31311</v>
      </c>
      <c r="B862" s="9">
        <v>53687</v>
      </c>
      <c r="C862" s="10">
        <v>30496</v>
      </c>
      <c r="D862" s="8">
        <v>7977</v>
      </c>
      <c r="E862" s="9">
        <v>13029</v>
      </c>
      <c r="F862" s="10">
        <v>16</v>
      </c>
      <c r="G862" s="8">
        <v>222</v>
      </c>
      <c r="H862" s="9">
        <v>373</v>
      </c>
      <c r="I862" s="10">
        <v>54</v>
      </c>
      <c r="J862" s="8">
        <v>107</v>
      </c>
      <c r="K862" s="9">
        <v>182</v>
      </c>
      <c r="L862" s="10">
        <v>16</v>
      </c>
    </row>
    <row r="863" spans="1:12" x14ac:dyDescent="0.3">
      <c r="A863" s="8">
        <v>31247</v>
      </c>
      <c r="B863" s="9">
        <v>53594</v>
      </c>
      <c r="C863" s="10">
        <v>30455</v>
      </c>
      <c r="D863" s="8">
        <v>78067</v>
      </c>
      <c r="E863" s="9">
        <v>104852</v>
      </c>
      <c r="F863" s="10">
        <v>21</v>
      </c>
      <c r="G863" s="8">
        <v>363</v>
      </c>
      <c r="H863" s="9">
        <v>625</v>
      </c>
      <c r="I863" s="10">
        <v>115</v>
      </c>
      <c r="J863" s="8">
        <v>311</v>
      </c>
      <c r="K863" s="9">
        <v>519</v>
      </c>
      <c r="L863" s="10">
        <v>21</v>
      </c>
    </row>
    <row r="864" spans="1:12" x14ac:dyDescent="0.3">
      <c r="A864" s="11">
        <v>31232</v>
      </c>
      <c r="B864" s="12">
        <v>53567</v>
      </c>
      <c r="C864" s="13">
        <v>30441</v>
      </c>
      <c r="D864" s="11">
        <v>2827</v>
      </c>
      <c r="E864" s="12">
        <v>4549</v>
      </c>
      <c r="F864" s="13">
        <v>13</v>
      </c>
      <c r="G864" s="11">
        <v>59</v>
      </c>
      <c r="H864" s="12">
        <v>101</v>
      </c>
      <c r="I864" s="13">
        <v>25</v>
      </c>
      <c r="J864" s="11">
        <v>30</v>
      </c>
      <c r="K864" s="12">
        <v>49</v>
      </c>
      <c r="L864" s="13">
        <v>13</v>
      </c>
    </row>
    <row r="865" spans="1:12" x14ac:dyDescent="0.3">
      <c r="A865" s="8">
        <v>30995</v>
      </c>
      <c r="B865" s="9">
        <v>53155</v>
      </c>
      <c r="C865" s="10">
        <v>30208</v>
      </c>
      <c r="D865" s="8">
        <v>75351</v>
      </c>
      <c r="E865" s="9">
        <v>105214</v>
      </c>
      <c r="F865" s="10">
        <v>22</v>
      </c>
      <c r="G865" s="8">
        <v>82</v>
      </c>
      <c r="H865" s="9">
        <v>141</v>
      </c>
      <c r="I865" s="10">
        <v>28</v>
      </c>
      <c r="J865" s="8">
        <v>1108</v>
      </c>
      <c r="K865" s="9">
        <v>1804</v>
      </c>
      <c r="L865" s="10">
        <v>22</v>
      </c>
    </row>
    <row r="866" spans="1:12" x14ac:dyDescent="0.3">
      <c r="A866" s="11">
        <v>30774</v>
      </c>
      <c r="B866" s="12">
        <v>52787</v>
      </c>
      <c r="C866" s="13">
        <v>29971</v>
      </c>
      <c r="D866" s="11">
        <v>17763</v>
      </c>
      <c r="E866" s="12">
        <v>27196</v>
      </c>
      <c r="F866" s="13">
        <v>17</v>
      </c>
      <c r="G866" s="11">
        <v>89</v>
      </c>
      <c r="H866" s="12">
        <v>151</v>
      </c>
      <c r="I866" s="13">
        <v>35</v>
      </c>
      <c r="J866" s="11">
        <v>233</v>
      </c>
      <c r="K866" s="12">
        <v>382</v>
      </c>
      <c r="L866" s="13">
        <v>17</v>
      </c>
    </row>
    <row r="867" spans="1:12" x14ac:dyDescent="0.3">
      <c r="A867" s="11">
        <v>30285</v>
      </c>
      <c r="B867" s="12">
        <v>51961</v>
      </c>
      <c r="C867" s="13">
        <v>29495</v>
      </c>
      <c r="D867" s="11">
        <v>146800</v>
      </c>
      <c r="E867" s="12">
        <v>172246</v>
      </c>
      <c r="F867" s="13">
        <v>25</v>
      </c>
      <c r="G867" s="11">
        <v>229</v>
      </c>
      <c r="H867" s="12">
        <v>392</v>
      </c>
      <c r="I867" s="13">
        <v>81</v>
      </c>
      <c r="J867" s="11">
        <v>849</v>
      </c>
      <c r="K867" s="12">
        <v>1377</v>
      </c>
      <c r="L867" s="13">
        <v>25</v>
      </c>
    </row>
    <row r="868" spans="1:12" x14ac:dyDescent="0.3">
      <c r="A868" s="11">
        <v>30236</v>
      </c>
      <c r="B868" s="12">
        <v>51885</v>
      </c>
      <c r="C868" s="13">
        <v>29473</v>
      </c>
      <c r="D868" s="11">
        <v>152465</v>
      </c>
      <c r="E868" s="12">
        <v>175605</v>
      </c>
      <c r="F868" s="13">
        <v>25</v>
      </c>
      <c r="G868" s="11">
        <v>153</v>
      </c>
      <c r="H868" s="12">
        <v>266</v>
      </c>
      <c r="I868" s="13">
        <v>65</v>
      </c>
      <c r="J868" s="11">
        <v>2466</v>
      </c>
      <c r="K868" s="12">
        <v>4005</v>
      </c>
      <c r="L868" s="13">
        <v>25</v>
      </c>
    </row>
    <row r="869" spans="1:12" x14ac:dyDescent="0.3">
      <c r="A869" s="11">
        <v>30128</v>
      </c>
      <c r="B869" s="12">
        <v>51704</v>
      </c>
      <c r="C869" s="13">
        <v>29370</v>
      </c>
      <c r="D869" s="11">
        <v>44141</v>
      </c>
      <c r="E869" s="12">
        <v>64751</v>
      </c>
      <c r="F869" s="13">
        <v>20</v>
      </c>
      <c r="G869" s="11">
        <v>132</v>
      </c>
      <c r="H869" s="12">
        <v>232</v>
      </c>
      <c r="I869" s="13">
        <v>50</v>
      </c>
      <c r="J869" s="11">
        <v>613</v>
      </c>
      <c r="K869" s="12">
        <v>1000</v>
      </c>
      <c r="L869" s="13">
        <v>20</v>
      </c>
    </row>
    <row r="870" spans="1:12" x14ac:dyDescent="0.3">
      <c r="A870" s="8">
        <v>30053</v>
      </c>
      <c r="B870" s="9">
        <v>51579</v>
      </c>
      <c r="C870" s="10">
        <v>29296</v>
      </c>
      <c r="D870" s="8">
        <v>47942</v>
      </c>
      <c r="E870" s="9">
        <v>68791</v>
      </c>
      <c r="F870" s="10">
        <v>20</v>
      </c>
      <c r="G870" s="8">
        <v>50</v>
      </c>
      <c r="H870" s="9">
        <v>89</v>
      </c>
      <c r="I870" s="10">
        <v>30</v>
      </c>
      <c r="J870" s="8">
        <v>568</v>
      </c>
      <c r="K870" s="9">
        <v>930</v>
      </c>
      <c r="L870" s="10">
        <v>20</v>
      </c>
    </row>
    <row r="871" spans="1:12" x14ac:dyDescent="0.3">
      <c r="A871" s="11">
        <v>29993</v>
      </c>
      <c r="B871" s="12">
        <v>51480</v>
      </c>
      <c r="C871" s="13">
        <v>29239</v>
      </c>
      <c r="D871" s="11">
        <v>154356</v>
      </c>
      <c r="E871" s="12">
        <v>176431</v>
      </c>
      <c r="F871" s="13">
        <v>25</v>
      </c>
      <c r="G871" s="11">
        <v>370</v>
      </c>
      <c r="H871" s="12">
        <v>623</v>
      </c>
      <c r="I871" s="13">
        <v>115</v>
      </c>
      <c r="J871" s="11">
        <v>1926</v>
      </c>
      <c r="K871" s="12">
        <v>3103</v>
      </c>
      <c r="L871" s="13">
        <v>25</v>
      </c>
    </row>
    <row r="872" spans="1:12" x14ac:dyDescent="0.3">
      <c r="A872" s="11">
        <v>29661</v>
      </c>
      <c r="B872" s="12">
        <v>50922</v>
      </c>
      <c r="C872" s="13">
        <v>28902</v>
      </c>
      <c r="D872" s="11">
        <v>83654</v>
      </c>
      <c r="E872" s="12">
        <v>115685</v>
      </c>
      <c r="F872" s="13">
        <v>22</v>
      </c>
      <c r="G872" s="11">
        <v>733</v>
      </c>
      <c r="H872" s="12">
        <v>1231</v>
      </c>
      <c r="I872" s="13">
        <v>130</v>
      </c>
      <c r="J872" s="11">
        <v>999</v>
      </c>
      <c r="K872" s="12">
        <v>1657</v>
      </c>
      <c r="L872" s="13">
        <v>22</v>
      </c>
    </row>
    <row r="873" spans="1:12" x14ac:dyDescent="0.3">
      <c r="A873" s="8">
        <v>29514</v>
      </c>
      <c r="B873" s="9">
        <v>50682</v>
      </c>
      <c r="C873" s="10">
        <v>28768</v>
      </c>
      <c r="D873" s="8">
        <v>60514</v>
      </c>
      <c r="E873" s="9">
        <v>83708</v>
      </c>
      <c r="F873" s="10">
        <v>20</v>
      </c>
      <c r="G873" s="8">
        <v>318</v>
      </c>
      <c r="H873" s="9">
        <v>546</v>
      </c>
      <c r="I873" s="10">
        <v>70</v>
      </c>
      <c r="J873" s="8">
        <v>85</v>
      </c>
      <c r="K873" s="9">
        <v>140</v>
      </c>
      <c r="L873" s="10">
        <v>20</v>
      </c>
    </row>
    <row r="874" spans="1:12" x14ac:dyDescent="0.3">
      <c r="A874" s="8">
        <v>29105</v>
      </c>
      <c r="B874" s="9">
        <v>49973</v>
      </c>
      <c r="C874" s="10">
        <v>28376</v>
      </c>
      <c r="D874" s="8">
        <v>76460</v>
      </c>
      <c r="E874" s="9">
        <v>106220</v>
      </c>
      <c r="F874" s="10">
        <v>22</v>
      </c>
      <c r="G874" s="8">
        <v>217</v>
      </c>
      <c r="H874" s="9">
        <v>367</v>
      </c>
      <c r="I874" s="10">
        <v>96</v>
      </c>
      <c r="J874" s="8">
        <v>1049</v>
      </c>
      <c r="K874" s="9">
        <v>1731</v>
      </c>
      <c r="L874" s="10">
        <v>22</v>
      </c>
    </row>
    <row r="875" spans="1:12" x14ac:dyDescent="0.3">
      <c r="A875" s="8">
        <v>29096</v>
      </c>
      <c r="B875" s="9">
        <v>49971</v>
      </c>
      <c r="C875" s="10">
        <v>28374</v>
      </c>
      <c r="D875" s="8">
        <v>137026</v>
      </c>
      <c r="E875" s="9">
        <v>162817</v>
      </c>
      <c r="F875" s="10">
        <v>24</v>
      </c>
      <c r="G875" s="8">
        <v>83</v>
      </c>
      <c r="H875" s="9">
        <v>141</v>
      </c>
      <c r="I875" s="10">
        <v>38</v>
      </c>
      <c r="J875" s="8">
        <v>2685</v>
      </c>
      <c r="K875" s="9">
        <v>4351</v>
      </c>
      <c r="L875" s="10">
        <v>24</v>
      </c>
    </row>
    <row r="876" spans="1:12" x14ac:dyDescent="0.3">
      <c r="A876" s="8">
        <v>28820</v>
      </c>
      <c r="B876" s="9">
        <v>49498</v>
      </c>
      <c r="C876" s="10">
        <v>28102</v>
      </c>
      <c r="D876" s="8">
        <v>123732</v>
      </c>
      <c r="E876" s="9">
        <v>154535</v>
      </c>
      <c r="F876" s="10">
        <v>24</v>
      </c>
      <c r="G876" s="8">
        <v>415</v>
      </c>
      <c r="H876" s="9">
        <v>707</v>
      </c>
      <c r="I876" s="10">
        <v>98</v>
      </c>
      <c r="J876" s="8">
        <v>1931</v>
      </c>
      <c r="K876" s="9">
        <v>3123</v>
      </c>
      <c r="L876" s="10">
        <v>24</v>
      </c>
    </row>
    <row r="877" spans="1:12" x14ac:dyDescent="0.3">
      <c r="A877" s="8">
        <v>28800</v>
      </c>
      <c r="B877" s="9">
        <v>49467</v>
      </c>
      <c r="C877" s="10">
        <v>28073</v>
      </c>
      <c r="D877" s="8">
        <v>149351</v>
      </c>
      <c r="E877" s="9">
        <v>173733</v>
      </c>
      <c r="F877" s="10">
        <v>25</v>
      </c>
      <c r="G877" s="8">
        <v>102</v>
      </c>
      <c r="H877" s="9">
        <v>175</v>
      </c>
      <c r="I877" s="10">
        <v>31</v>
      </c>
      <c r="J877" s="8">
        <v>3870</v>
      </c>
      <c r="K877" s="9">
        <v>6193</v>
      </c>
      <c r="L877" s="10">
        <v>25</v>
      </c>
    </row>
    <row r="878" spans="1:12" x14ac:dyDescent="0.3">
      <c r="A878" s="11">
        <v>28700</v>
      </c>
      <c r="B878" s="12">
        <v>49298</v>
      </c>
      <c r="C878" s="13">
        <v>27986</v>
      </c>
      <c r="D878" s="11">
        <v>128218</v>
      </c>
      <c r="E878" s="12">
        <v>157627</v>
      </c>
      <c r="F878" s="13">
        <v>24</v>
      </c>
      <c r="G878" s="11">
        <v>225</v>
      </c>
      <c r="H878" s="12">
        <v>379</v>
      </c>
      <c r="I878" s="13">
        <v>48</v>
      </c>
      <c r="J878" s="11">
        <v>1831</v>
      </c>
      <c r="K878" s="12">
        <v>2915</v>
      </c>
      <c r="L878" s="13">
        <v>24</v>
      </c>
    </row>
    <row r="879" spans="1:12" x14ac:dyDescent="0.3">
      <c r="A879" s="11">
        <v>28604</v>
      </c>
      <c r="B879" s="12">
        <v>49130</v>
      </c>
      <c r="C879" s="13">
        <v>27892</v>
      </c>
      <c r="D879" s="11">
        <v>125668</v>
      </c>
      <c r="E879" s="12">
        <v>155951</v>
      </c>
      <c r="F879" s="13">
        <v>24</v>
      </c>
      <c r="G879" s="11">
        <v>780</v>
      </c>
      <c r="H879" s="12">
        <v>1311</v>
      </c>
      <c r="I879" s="13">
        <v>94</v>
      </c>
      <c r="J879" s="11">
        <v>1137</v>
      </c>
      <c r="K879" s="12">
        <v>1849</v>
      </c>
      <c r="L879" s="13">
        <v>24</v>
      </c>
    </row>
    <row r="880" spans="1:12" x14ac:dyDescent="0.3">
      <c r="A880" s="11">
        <v>28542</v>
      </c>
      <c r="B880" s="12">
        <v>49028</v>
      </c>
      <c r="C880" s="13">
        <v>27819</v>
      </c>
      <c r="D880" s="11">
        <v>150751</v>
      </c>
      <c r="E880" s="12">
        <v>174409</v>
      </c>
      <c r="F880" s="13">
        <v>25</v>
      </c>
      <c r="G880" s="11">
        <v>180</v>
      </c>
      <c r="H880" s="12">
        <v>310</v>
      </c>
      <c r="I880" s="13">
        <v>73</v>
      </c>
      <c r="J880" s="11">
        <v>2892</v>
      </c>
      <c r="K880" s="12">
        <v>4629</v>
      </c>
      <c r="L880" s="13">
        <v>25</v>
      </c>
    </row>
    <row r="881" spans="1:13" x14ac:dyDescent="0.3">
      <c r="A881" s="11">
        <v>28223</v>
      </c>
      <c r="B881" s="12">
        <v>48499</v>
      </c>
      <c r="C881" s="13">
        <v>27523</v>
      </c>
      <c r="D881" s="11">
        <v>61768</v>
      </c>
      <c r="E881" s="12">
        <v>88004</v>
      </c>
      <c r="F881" s="13">
        <v>21</v>
      </c>
      <c r="G881" s="11">
        <v>158</v>
      </c>
      <c r="H881" s="12">
        <v>269</v>
      </c>
      <c r="I881" s="13">
        <v>49</v>
      </c>
      <c r="J881" s="11">
        <v>1025</v>
      </c>
      <c r="K881" s="12">
        <v>1644</v>
      </c>
      <c r="L881" s="13">
        <v>21</v>
      </c>
    </row>
    <row r="882" spans="1:13" x14ac:dyDescent="0.3">
      <c r="A882" s="11">
        <v>27518</v>
      </c>
      <c r="B882" s="12">
        <v>47293</v>
      </c>
      <c r="C882" s="13">
        <v>26835</v>
      </c>
      <c r="D882" s="11">
        <v>174588</v>
      </c>
      <c r="E882" s="12">
        <v>184125</v>
      </c>
      <c r="F882" s="13">
        <v>27</v>
      </c>
      <c r="G882" s="11">
        <v>468</v>
      </c>
      <c r="H882" s="12">
        <v>792</v>
      </c>
      <c r="I882" s="13">
        <v>97</v>
      </c>
      <c r="J882" s="11">
        <v>6825</v>
      </c>
      <c r="K882" s="12">
        <v>10907</v>
      </c>
      <c r="L882" s="13">
        <v>27</v>
      </c>
    </row>
    <row r="883" spans="1:13" x14ac:dyDescent="0.3">
      <c r="A883" s="11">
        <v>27485</v>
      </c>
      <c r="B883" s="12">
        <v>47240</v>
      </c>
      <c r="C883" s="13">
        <v>26807</v>
      </c>
      <c r="D883" s="11">
        <v>156313</v>
      </c>
      <c r="E883" s="12">
        <v>176995</v>
      </c>
      <c r="F883" s="13">
        <v>25</v>
      </c>
      <c r="G883" s="11">
        <v>669</v>
      </c>
      <c r="H883" s="12">
        <v>1138</v>
      </c>
      <c r="I883" s="13">
        <v>91</v>
      </c>
      <c r="J883" s="11">
        <v>2347</v>
      </c>
      <c r="K883" s="12">
        <v>3837</v>
      </c>
      <c r="L883" s="13">
        <v>25</v>
      </c>
    </row>
    <row r="884" spans="1:13" x14ac:dyDescent="0.3">
      <c r="A884" s="8">
        <v>27422</v>
      </c>
      <c r="B884" s="9">
        <v>47132</v>
      </c>
      <c r="C884" s="10">
        <v>26740</v>
      </c>
      <c r="D884" s="8">
        <v>20644</v>
      </c>
      <c r="E884" s="9">
        <v>32003</v>
      </c>
      <c r="F884" s="10">
        <v>18</v>
      </c>
      <c r="G884" s="8">
        <v>241</v>
      </c>
      <c r="H884" s="9">
        <v>405</v>
      </c>
      <c r="I884" s="10">
        <v>38</v>
      </c>
      <c r="J884" s="8">
        <v>585</v>
      </c>
      <c r="K884" s="9">
        <v>947</v>
      </c>
      <c r="L884" s="10">
        <v>18</v>
      </c>
    </row>
    <row r="885" spans="1:13" x14ac:dyDescent="0.3">
      <c r="A885" s="11">
        <v>26882</v>
      </c>
      <c r="B885" s="12">
        <v>46194</v>
      </c>
      <c r="C885" s="13">
        <v>26217</v>
      </c>
      <c r="D885" s="11">
        <v>156045</v>
      </c>
      <c r="E885" s="12">
        <v>176889</v>
      </c>
      <c r="F885" s="13">
        <v>25</v>
      </c>
      <c r="G885" s="11">
        <v>214</v>
      </c>
      <c r="H885" s="12">
        <v>360</v>
      </c>
      <c r="I885" s="13">
        <v>83</v>
      </c>
      <c r="J885" s="11">
        <v>818</v>
      </c>
      <c r="K885" s="12">
        <v>1316</v>
      </c>
      <c r="L885" s="13">
        <v>25</v>
      </c>
    </row>
    <row r="886" spans="1:13" x14ac:dyDescent="0.3">
      <c r="A886" s="11">
        <v>26718</v>
      </c>
      <c r="B886" s="12">
        <v>45944</v>
      </c>
      <c r="C886" s="13">
        <v>26061</v>
      </c>
      <c r="D886" s="11">
        <v>18364</v>
      </c>
      <c r="E886" s="12">
        <v>27953</v>
      </c>
      <c r="F886" s="13">
        <v>17</v>
      </c>
      <c r="G886" s="11">
        <v>398</v>
      </c>
      <c r="H886" s="12">
        <v>670</v>
      </c>
      <c r="I886" s="13">
        <v>53</v>
      </c>
      <c r="J886" s="11">
        <v>486</v>
      </c>
      <c r="K886" s="12">
        <v>800</v>
      </c>
      <c r="L886" s="13">
        <v>17</v>
      </c>
    </row>
    <row r="887" spans="1:13" x14ac:dyDescent="0.3">
      <c r="A887" s="11">
        <v>26717</v>
      </c>
      <c r="B887" s="12">
        <v>45916</v>
      </c>
      <c r="C887" s="13">
        <v>26054</v>
      </c>
      <c r="D887" s="11">
        <v>51596</v>
      </c>
      <c r="E887" s="12">
        <v>72684</v>
      </c>
      <c r="F887" s="13">
        <v>20</v>
      </c>
      <c r="G887" s="11">
        <v>453</v>
      </c>
      <c r="H887" s="12">
        <v>767</v>
      </c>
      <c r="I887" s="13">
        <v>78</v>
      </c>
      <c r="J887" s="11">
        <v>426</v>
      </c>
      <c r="K887" s="12">
        <v>697</v>
      </c>
      <c r="L887" s="13">
        <v>20</v>
      </c>
    </row>
    <row r="888" spans="1:13" x14ac:dyDescent="0.3">
      <c r="A888" s="11">
        <v>26660</v>
      </c>
      <c r="B888" s="12">
        <v>45816</v>
      </c>
      <c r="C888" s="13">
        <v>25998</v>
      </c>
      <c r="D888" s="11">
        <v>49882</v>
      </c>
      <c r="E888" s="12">
        <v>70866</v>
      </c>
      <c r="F888" s="13">
        <v>20</v>
      </c>
      <c r="G888" s="11">
        <v>719</v>
      </c>
      <c r="H888" s="12">
        <v>1217</v>
      </c>
      <c r="I888" s="13">
        <v>102</v>
      </c>
      <c r="J888" s="11">
        <v>538</v>
      </c>
      <c r="K888" s="12">
        <v>879</v>
      </c>
      <c r="L888" s="13">
        <v>20</v>
      </c>
    </row>
    <row r="889" spans="1:13" x14ac:dyDescent="0.3">
      <c r="A889" s="8">
        <v>26604</v>
      </c>
      <c r="B889" s="9">
        <v>45747</v>
      </c>
      <c r="C889" s="10">
        <v>25949</v>
      </c>
      <c r="D889" s="8">
        <v>40342</v>
      </c>
      <c r="E889" s="9">
        <v>58128</v>
      </c>
      <c r="F889" s="10">
        <v>19</v>
      </c>
      <c r="G889" s="8">
        <v>51</v>
      </c>
      <c r="H889" s="9">
        <v>92</v>
      </c>
      <c r="I889" s="10">
        <v>23</v>
      </c>
      <c r="J889" s="8">
        <v>457</v>
      </c>
      <c r="K889" s="9">
        <v>742</v>
      </c>
      <c r="L889" s="10">
        <v>19</v>
      </c>
    </row>
    <row r="890" spans="1:13" x14ac:dyDescent="0.3">
      <c r="A890" s="11">
        <v>26565</v>
      </c>
      <c r="B890" s="12">
        <v>45681</v>
      </c>
      <c r="C890" s="13">
        <v>25912</v>
      </c>
      <c r="D890" s="11">
        <v>137919</v>
      </c>
      <c r="E890" s="12">
        <v>163321</v>
      </c>
      <c r="F890" s="13">
        <v>24</v>
      </c>
      <c r="G890" s="11">
        <v>687</v>
      </c>
      <c r="H890" s="12">
        <v>1156</v>
      </c>
      <c r="I890" s="13">
        <v>110</v>
      </c>
      <c r="J890" s="11">
        <v>1376</v>
      </c>
      <c r="K890" s="12">
        <v>2246</v>
      </c>
      <c r="L890" s="13">
        <v>24</v>
      </c>
    </row>
    <row r="891" spans="1:13" x14ac:dyDescent="0.3">
      <c r="A891" s="14">
        <v>26495</v>
      </c>
      <c r="B891" s="15">
        <v>45535</v>
      </c>
      <c r="C891" s="16">
        <v>25838</v>
      </c>
      <c r="D891" s="14">
        <v>178694</v>
      </c>
      <c r="E891" s="15">
        <v>184216</v>
      </c>
      <c r="F891" s="16">
        <v>28</v>
      </c>
      <c r="G891" s="14">
        <v>680</v>
      </c>
      <c r="H891" s="15">
        <v>1147</v>
      </c>
      <c r="I891" s="16">
        <v>114</v>
      </c>
      <c r="J891" s="14">
        <v>8085</v>
      </c>
      <c r="K891" s="15">
        <v>12876</v>
      </c>
      <c r="L891" s="16">
        <v>28</v>
      </c>
    </row>
    <row r="892" spans="1:13" x14ac:dyDescent="0.3">
      <c r="A892" s="5">
        <v>26382</v>
      </c>
      <c r="B892" s="6">
        <v>45360</v>
      </c>
      <c r="C892" s="7">
        <v>25732</v>
      </c>
      <c r="D892" s="5">
        <v>164032</v>
      </c>
      <c r="E892" s="6">
        <v>181693</v>
      </c>
      <c r="F892" s="7">
        <v>26</v>
      </c>
      <c r="G892" s="5">
        <v>437</v>
      </c>
      <c r="H892" s="6">
        <v>741</v>
      </c>
      <c r="I892" s="7">
        <v>98</v>
      </c>
      <c r="J892" s="5">
        <v>5292</v>
      </c>
      <c r="K892" s="6">
        <v>8466</v>
      </c>
      <c r="L892" s="7">
        <v>26</v>
      </c>
      <c r="M892" s="1" t="s">
        <v>11</v>
      </c>
    </row>
    <row r="893" spans="1:13" x14ac:dyDescent="0.3">
      <c r="A893" s="5">
        <v>26330</v>
      </c>
      <c r="B893" s="6">
        <v>45254</v>
      </c>
      <c r="C893" s="7">
        <v>25676</v>
      </c>
      <c r="D893" s="5">
        <v>49203</v>
      </c>
      <c r="E893" s="6">
        <v>70142</v>
      </c>
      <c r="F893" s="7">
        <v>20</v>
      </c>
      <c r="G893" s="5">
        <v>657</v>
      </c>
      <c r="H893" s="6">
        <v>1106</v>
      </c>
      <c r="I893" s="7">
        <v>76</v>
      </c>
      <c r="J893" s="5">
        <v>695</v>
      </c>
      <c r="K893" s="6">
        <v>1137</v>
      </c>
      <c r="L893" s="7">
        <v>20</v>
      </c>
      <c r="M893" s="1" t="s">
        <v>11</v>
      </c>
    </row>
    <row r="894" spans="1:13" x14ac:dyDescent="0.3">
      <c r="A894" s="5">
        <v>26216</v>
      </c>
      <c r="B894" s="6">
        <v>45069</v>
      </c>
      <c r="C894" s="7">
        <v>25570</v>
      </c>
      <c r="D894" s="5">
        <v>86089</v>
      </c>
      <c r="E894" s="6">
        <v>115216</v>
      </c>
      <c r="F894" s="7">
        <v>22</v>
      </c>
      <c r="G894" s="5">
        <v>456</v>
      </c>
      <c r="H894" s="6">
        <v>762</v>
      </c>
      <c r="I894" s="7">
        <v>102</v>
      </c>
      <c r="J894" s="5">
        <v>859</v>
      </c>
      <c r="K894" s="6">
        <v>1397</v>
      </c>
      <c r="L894" s="7">
        <v>22</v>
      </c>
      <c r="M894" s="1" t="s">
        <v>11</v>
      </c>
    </row>
    <row r="895" spans="1:13" x14ac:dyDescent="0.3">
      <c r="A895" s="5">
        <v>26076</v>
      </c>
      <c r="B895" s="6">
        <v>44835</v>
      </c>
      <c r="C895" s="7">
        <v>25434</v>
      </c>
      <c r="D895" s="5">
        <v>148078</v>
      </c>
      <c r="E895" s="6">
        <v>170294</v>
      </c>
      <c r="F895" s="7">
        <v>24</v>
      </c>
      <c r="G895" s="5">
        <v>692</v>
      </c>
      <c r="H895" s="6">
        <v>1165</v>
      </c>
      <c r="I895" s="7">
        <v>110</v>
      </c>
      <c r="J895" s="5">
        <v>1920</v>
      </c>
      <c r="K895" s="6">
        <v>3121</v>
      </c>
      <c r="L895" s="7">
        <v>24</v>
      </c>
      <c r="M895" s="1" t="s">
        <v>11</v>
      </c>
    </row>
    <row r="896" spans="1:13" x14ac:dyDescent="0.3">
      <c r="A896" s="17">
        <v>26009</v>
      </c>
      <c r="B896" s="18">
        <v>44707</v>
      </c>
      <c r="C896" s="19">
        <v>25366</v>
      </c>
      <c r="D896" s="17">
        <v>40305</v>
      </c>
      <c r="E896" s="18">
        <v>60531</v>
      </c>
      <c r="F896" s="19">
        <v>20</v>
      </c>
      <c r="G896" s="17">
        <v>325</v>
      </c>
      <c r="H896" s="18">
        <v>553</v>
      </c>
      <c r="I896" s="19">
        <v>70</v>
      </c>
      <c r="J896" s="17">
        <v>1021</v>
      </c>
      <c r="K896" s="18">
        <v>1626</v>
      </c>
      <c r="L896" s="19">
        <v>20</v>
      </c>
      <c r="M896" s="1" t="s">
        <v>11</v>
      </c>
    </row>
    <row r="897" spans="1:13" x14ac:dyDescent="0.3">
      <c r="A897" s="5">
        <v>25844</v>
      </c>
      <c r="B897" s="6">
        <v>44428</v>
      </c>
      <c r="C897" s="7">
        <v>25205</v>
      </c>
      <c r="D897" s="5">
        <v>174934</v>
      </c>
      <c r="E897" s="6">
        <v>184152</v>
      </c>
      <c r="F897" s="7">
        <v>27</v>
      </c>
      <c r="G897" s="5">
        <v>463</v>
      </c>
      <c r="H897" s="6">
        <v>776</v>
      </c>
      <c r="I897" s="7">
        <v>103</v>
      </c>
      <c r="J897" s="5">
        <v>6471</v>
      </c>
      <c r="K897" s="6">
        <v>10200</v>
      </c>
      <c r="L897" s="7">
        <v>27</v>
      </c>
      <c r="M897" s="1" t="s">
        <v>11</v>
      </c>
    </row>
    <row r="898" spans="1:13" x14ac:dyDescent="0.3">
      <c r="A898" s="5">
        <v>25667</v>
      </c>
      <c r="B898" s="6">
        <v>44122</v>
      </c>
      <c r="C898" s="7">
        <v>25033</v>
      </c>
      <c r="D898" s="5">
        <v>59812</v>
      </c>
      <c r="E898" s="6">
        <v>85929</v>
      </c>
      <c r="F898" s="7">
        <v>21</v>
      </c>
      <c r="G898" s="5">
        <v>461</v>
      </c>
      <c r="H898" s="6">
        <v>769</v>
      </c>
      <c r="I898" s="7">
        <v>39</v>
      </c>
      <c r="J898" s="5">
        <v>501</v>
      </c>
      <c r="K898" s="6">
        <v>828</v>
      </c>
      <c r="L898" s="7">
        <v>21</v>
      </c>
      <c r="M898" s="1" t="s">
        <v>11</v>
      </c>
    </row>
    <row r="899" spans="1:13" x14ac:dyDescent="0.3">
      <c r="A899" s="5">
        <v>25655</v>
      </c>
      <c r="B899" s="6">
        <v>44102</v>
      </c>
      <c r="C899" s="7">
        <v>25019</v>
      </c>
      <c r="D899" s="5">
        <v>19787</v>
      </c>
      <c r="E899" s="6">
        <v>29793</v>
      </c>
      <c r="F899" s="7">
        <v>17</v>
      </c>
      <c r="G899" s="5">
        <v>299</v>
      </c>
      <c r="H899" s="6">
        <v>503</v>
      </c>
      <c r="I899" s="7">
        <v>33</v>
      </c>
      <c r="J899" s="5">
        <v>223</v>
      </c>
      <c r="K899" s="6">
        <v>375</v>
      </c>
      <c r="L899" s="7">
        <v>17</v>
      </c>
      <c r="M899" s="1" t="s">
        <v>11</v>
      </c>
    </row>
    <row r="900" spans="1:13" x14ac:dyDescent="0.3">
      <c r="A900" s="5">
        <v>25535</v>
      </c>
      <c r="B900" s="6">
        <v>43893</v>
      </c>
      <c r="C900" s="7">
        <v>24903</v>
      </c>
      <c r="D900" s="5">
        <v>112781</v>
      </c>
      <c r="E900" s="6">
        <v>143334</v>
      </c>
      <c r="F900" s="7">
        <v>23</v>
      </c>
      <c r="G900" s="5">
        <v>47</v>
      </c>
      <c r="H900" s="6">
        <v>84</v>
      </c>
      <c r="I900" s="7">
        <v>31</v>
      </c>
      <c r="J900" s="5">
        <v>1113</v>
      </c>
      <c r="K900" s="6">
        <v>1820</v>
      </c>
      <c r="L900" s="7">
        <v>23</v>
      </c>
      <c r="M900" s="1" t="s">
        <v>11</v>
      </c>
    </row>
    <row r="901" spans="1:13" x14ac:dyDescent="0.3">
      <c r="A901" s="5">
        <v>25455</v>
      </c>
      <c r="B901" s="6">
        <v>43777</v>
      </c>
      <c r="C901" s="7">
        <v>24830</v>
      </c>
      <c r="D901" s="5">
        <v>58096</v>
      </c>
      <c r="E901" s="6">
        <v>81168</v>
      </c>
      <c r="F901" s="7">
        <v>20</v>
      </c>
      <c r="G901" s="5">
        <v>316</v>
      </c>
      <c r="H901" s="6">
        <v>538</v>
      </c>
      <c r="I901" s="7">
        <v>76</v>
      </c>
      <c r="J901" s="5">
        <v>795</v>
      </c>
      <c r="K901" s="6">
        <v>1301</v>
      </c>
      <c r="L901" s="7">
        <v>20</v>
      </c>
      <c r="M901" s="1" t="s">
        <v>11</v>
      </c>
    </row>
    <row r="902" spans="1:13" x14ac:dyDescent="0.3">
      <c r="A902" s="5">
        <v>25332</v>
      </c>
      <c r="B902" s="6">
        <v>43567</v>
      </c>
      <c r="C902" s="7">
        <v>24711</v>
      </c>
      <c r="D902" s="5">
        <v>62547</v>
      </c>
      <c r="E902" s="6">
        <v>88873</v>
      </c>
      <c r="F902" s="7">
        <v>21</v>
      </c>
      <c r="G902" s="5">
        <v>182</v>
      </c>
      <c r="H902" s="6">
        <v>312</v>
      </c>
      <c r="I902" s="7">
        <v>53</v>
      </c>
      <c r="J902" s="5">
        <v>809</v>
      </c>
      <c r="K902" s="6">
        <v>1324</v>
      </c>
      <c r="L902" s="7">
        <v>21</v>
      </c>
      <c r="M902" s="1" t="s">
        <v>11</v>
      </c>
    </row>
    <row r="903" spans="1:13" x14ac:dyDescent="0.3">
      <c r="A903" s="17">
        <v>25325</v>
      </c>
      <c r="B903" s="18">
        <v>43535</v>
      </c>
      <c r="C903" s="19">
        <v>24697</v>
      </c>
      <c r="D903" s="17">
        <v>2108</v>
      </c>
      <c r="E903" s="18">
        <v>3554</v>
      </c>
      <c r="F903" s="19">
        <v>13</v>
      </c>
      <c r="G903" s="17">
        <v>38</v>
      </c>
      <c r="H903" s="18">
        <v>68</v>
      </c>
      <c r="I903" s="19">
        <v>13</v>
      </c>
      <c r="J903" s="17">
        <v>52</v>
      </c>
      <c r="K903" s="18">
        <v>91</v>
      </c>
      <c r="L903" s="19">
        <v>13</v>
      </c>
      <c r="M903" s="1" t="s">
        <v>11</v>
      </c>
    </row>
    <row r="904" spans="1:13" x14ac:dyDescent="0.3">
      <c r="A904" s="17">
        <v>25313</v>
      </c>
      <c r="B904" s="18">
        <v>43516</v>
      </c>
      <c r="C904" s="19">
        <v>24685</v>
      </c>
      <c r="D904" s="17">
        <v>12897</v>
      </c>
      <c r="E904" s="18">
        <v>20926</v>
      </c>
      <c r="F904" s="19">
        <v>17</v>
      </c>
      <c r="G904" s="17">
        <v>184</v>
      </c>
      <c r="H904" s="18">
        <v>309</v>
      </c>
      <c r="I904" s="19">
        <v>61</v>
      </c>
      <c r="J904" s="17">
        <v>184</v>
      </c>
      <c r="K904" s="18">
        <v>306</v>
      </c>
      <c r="L904" s="19">
        <v>17</v>
      </c>
      <c r="M904" s="1" t="s">
        <v>11</v>
      </c>
    </row>
    <row r="905" spans="1:13" x14ac:dyDescent="0.3">
      <c r="A905" s="5">
        <v>25178</v>
      </c>
      <c r="B905" s="6">
        <v>43297</v>
      </c>
      <c r="C905" s="7">
        <v>24553</v>
      </c>
      <c r="D905" s="5">
        <v>67747</v>
      </c>
      <c r="E905" s="6">
        <v>94267</v>
      </c>
      <c r="F905" s="7">
        <v>21</v>
      </c>
      <c r="G905" s="5">
        <v>46</v>
      </c>
      <c r="H905" s="6">
        <v>82</v>
      </c>
      <c r="I905" s="7">
        <v>31</v>
      </c>
      <c r="J905" s="5">
        <v>860</v>
      </c>
      <c r="K905" s="6">
        <v>1380</v>
      </c>
      <c r="L905" s="7">
        <v>21</v>
      </c>
      <c r="M905" s="1" t="s">
        <v>11</v>
      </c>
    </row>
    <row r="906" spans="1:13" x14ac:dyDescent="0.3">
      <c r="A906" s="5">
        <v>25152</v>
      </c>
      <c r="B906" s="6">
        <v>43269</v>
      </c>
      <c r="C906" s="7">
        <v>24540</v>
      </c>
      <c r="D906" s="5">
        <v>52258</v>
      </c>
      <c r="E906" s="6">
        <v>73373</v>
      </c>
      <c r="F906" s="7">
        <v>20</v>
      </c>
      <c r="G906" s="5">
        <v>306</v>
      </c>
      <c r="H906" s="6">
        <v>517</v>
      </c>
      <c r="I906" s="7">
        <v>68</v>
      </c>
      <c r="J906" s="5">
        <v>660</v>
      </c>
      <c r="K906" s="6">
        <v>1061</v>
      </c>
      <c r="L906" s="7">
        <v>20</v>
      </c>
      <c r="M906" s="1" t="s">
        <v>11</v>
      </c>
    </row>
    <row r="907" spans="1:13" x14ac:dyDescent="0.3">
      <c r="A907" s="5">
        <v>25028</v>
      </c>
      <c r="B907" s="6">
        <v>43044</v>
      </c>
      <c r="C907" s="7">
        <v>24405</v>
      </c>
      <c r="D907" s="5">
        <v>40078</v>
      </c>
      <c r="E907" s="6">
        <v>58030</v>
      </c>
      <c r="F907" s="7">
        <v>19</v>
      </c>
      <c r="G907" s="5">
        <v>401</v>
      </c>
      <c r="H907" s="6">
        <v>694</v>
      </c>
      <c r="I907" s="7">
        <v>63</v>
      </c>
      <c r="J907" s="5">
        <v>308</v>
      </c>
      <c r="K907" s="6">
        <v>493</v>
      </c>
      <c r="L907" s="7">
        <v>19</v>
      </c>
      <c r="M907" s="1" t="s">
        <v>11</v>
      </c>
    </row>
    <row r="908" spans="1:13" x14ac:dyDescent="0.3">
      <c r="A908" s="5">
        <v>24930</v>
      </c>
      <c r="B908" s="6">
        <v>42886</v>
      </c>
      <c r="C908" s="7">
        <v>24322</v>
      </c>
      <c r="D908" s="5">
        <v>73097</v>
      </c>
      <c r="E908" s="6">
        <v>103054</v>
      </c>
      <c r="F908" s="7">
        <v>22</v>
      </c>
      <c r="G908" s="5">
        <v>134</v>
      </c>
      <c r="H908" s="6">
        <v>228</v>
      </c>
      <c r="I908" s="7">
        <v>46</v>
      </c>
      <c r="J908" s="5">
        <v>796</v>
      </c>
      <c r="K908" s="6">
        <v>1272</v>
      </c>
      <c r="L908" s="7">
        <v>22</v>
      </c>
      <c r="M908" s="1" t="s">
        <v>11</v>
      </c>
    </row>
    <row r="909" spans="1:13" x14ac:dyDescent="0.3">
      <c r="A909" s="5">
        <v>24897</v>
      </c>
      <c r="B909" s="6">
        <v>42828</v>
      </c>
      <c r="C909" s="7">
        <v>24290</v>
      </c>
      <c r="D909" s="5">
        <v>92152</v>
      </c>
      <c r="E909" s="6">
        <v>123204</v>
      </c>
      <c r="F909" s="7">
        <v>22</v>
      </c>
      <c r="G909" s="5">
        <v>349</v>
      </c>
      <c r="H909" s="6">
        <v>591</v>
      </c>
      <c r="I909" s="7">
        <v>62</v>
      </c>
      <c r="J909" s="5">
        <v>1251</v>
      </c>
      <c r="K909" s="6">
        <v>2028</v>
      </c>
      <c r="L909" s="7">
        <v>22</v>
      </c>
      <c r="M909" s="1" t="s">
        <v>11</v>
      </c>
    </row>
    <row r="910" spans="1:13" x14ac:dyDescent="0.3">
      <c r="A910" s="5">
        <v>24885</v>
      </c>
      <c r="B910" s="6">
        <v>42806</v>
      </c>
      <c r="C910" s="7">
        <v>24278</v>
      </c>
      <c r="D910" s="5">
        <v>60172</v>
      </c>
      <c r="E910" s="6">
        <v>83327</v>
      </c>
      <c r="F910" s="7">
        <v>20</v>
      </c>
      <c r="G910" s="5">
        <v>172</v>
      </c>
      <c r="H910" s="6">
        <v>292</v>
      </c>
      <c r="I910" s="7">
        <v>48</v>
      </c>
      <c r="J910" s="5">
        <v>489</v>
      </c>
      <c r="K910" s="6">
        <v>795</v>
      </c>
      <c r="L910" s="7">
        <v>20</v>
      </c>
      <c r="M910" s="1" t="s">
        <v>11</v>
      </c>
    </row>
    <row r="911" spans="1:13" x14ac:dyDescent="0.3">
      <c r="A911" s="5">
        <v>24869</v>
      </c>
      <c r="B911" s="6">
        <v>42768</v>
      </c>
      <c r="C911" s="7">
        <v>24250</v>
      </c>
      <c r="D911" s="5">
        <v>39062</v>
      </c>
      <c r="E911" s="6">
        <v>59143</v>
      </c>
      <c r="F911" s="7">
        <v>20</v>
      </c>
      <c r="G911" s="5">
        <v>90</v>
      </c>
      <c r="H911" s="6">
        <v>163</v>
      </c>
      <c r="I911" s="7">
        <v>48</v>
      </c>
      <c r="J911" s="5">
        <v>441</v>
      </c>
      <c r="K911" s="6">
        <v>715</v>
      </c>
      <c r="L911" s="7">
        <v>20</v>
      </c>
      <c r="M911" s="1" t="s">
        <v>11</v>
      </c>
    </row>
    <row r="912" spans="1:13" x14ac:dyDescent="0.3">
      <c r="A912" s="5">
        <v>24584</v>
      </c>
      <c r="B912" s="6">
        <v>42285</v>
      </c>
      <c r="C912" s="7">
        <v>23972</v>
      </c>
      <c r="D912" s="5">
        <v>180302</v>
      </c>
      <c r="E912" s="6">
        <v>184223</v>
      </c>
      <c r="F912" s="7">
        <v>28</v>
      </c>
      <c r="G912" s="5">
        <v>450</v>
      </c>
      <c r="H912" s="6">
        <v>753</v>
      </c>
      <c r="I912" s="7">
        <v>60</v>
      </c>
      <c r="J912" s="5">
        <v>9225</v>
      </c>
      <c r="K912" s="6">
        <v>14619</v>
      </c>
      <c r="L912" s="7">
        <v>28</v>
      </c>
      <c r="M912" s="1" t="s">
        <v>11</v>
      </c>
    </row>
    <row r="913" spans="1:13" x14ac:dyDescent="0.3">
      <c r="A913" s="17">
        <v>24575</v>
      </c>
      <c r="B913" s="18">
        <v>42274</v>
      </c>
      <c r="C913" s="19">
        <v>23963</v>
      </c>
      <c r="D913" s="17">
        <v>157180</v>
      </c>
      <c r="E913" s="18">
        <v>177657</v>
      </c>
      <c r="F913" s="19">
        <v>25</v>
      </c>
      <c r="G913" s="17">
        <v>412</v>
      </c>
      <c r="H913" s="18">
        <v>691</v>
      </c>
      <c r="I913" s="19">
        <v>145</v>
      </c>
      <c r="J913" s="17">
        <v>3123</v>
      </c>
      <c r="K913" s="18">
        <v>4959</v>
      </c>
      <c r="L913" s="19">
        <v>25</v>
      </c>
      <c r="M913" s="1" t="s">
        <v>11</v>
      </c>
    </row>
    <row r="914" spans="1:13" x14ac:dyDescent="0.3">
      <c r="A914" s="5">
        <v>24512</v>
      </c>
      <c r="B914" s="6">
        <v>42164</v>
      </c>
      <c r="C914" s="7">
        <v>23901</v>
      </c>
      <c r="D914" s="5">
        <v>159752</v>
      </c>
      <c r="E914" s="6">
        <v>178339</v>
      </c>
      <c r="F914" s="7">
        <v>25</v>
      </c>
      <c r="G914" s="5">
        <v>157</v>
      </c>
      <c r="H914" s="6">
        <v>263</v>
      </c>
      <c r="I914" s="7">
        <v>53</v>
      </c>
      <c r="J914" s="5">
        <v>4324</v>
      </c>
      <c r="K914" s="6">
        <v>6864</v>
      </c>
      <c r="L914" s="7">
        <v>25</v>
      </c>
      <c r="M914" s="1" t="s">
        <v>11</v>
      </c>
    </row>
    <row r="915" spans="1:13" x14ac:dyDescent="0.3">
      <c r="A915" s="5">
        <v>24434</v>
      </c>
      <c r="B915" s="6">
        <v>42029</v>
      </c>
      <c r="C915" s="7">
        <v>23824</v>
      </c>
      <c r="D915" s="5">
        <v>135052</v>
      </c>
      <c r="E915" s="6">
        <v>161856</v>
      </c>
      <c r="F915" s="7">
        <v>24</v>
      </c>
      <c r="G915" s="5">
        <v>501</v>
      </c>
      <c r="H915" s="6">
        <v>839</v>
      </c>
      <c r="I915" s="7">
        <v>92</v>
      </c>
      <c r="J915" s="5">
        <v>1850</v>
      </c>
      <c r="K915" s="6">
        <v>3051</v>
      </c>
      <c r="L915" s="7">
        <v>24</v>
      </c>
      <c r="M915" s="1" t="s">
        <v>11</v>
      </c>
    </row>
    <row r="916" spans="1:13" x14ac:dyDescent="0.3">
      <c r="A916" s="5">
        <v>24239</v>
      </c>
      <c r="B916" s="6">
        <v>41718</v>
      </c>
      <c r="C916" s="7">
        <v>23635</v>
      </c>
      <c r="D916" s="5">
        <v>29427</v>
      </c>
      <c r="E916" s="6">
        <v>45313</v>
      </c>
      <c r="F916" s="7">
        <v>19</v>
      </c>
      <c r="G916" s="5">
        <v>51</v>
      </c>
      <c r="H916" s="6">
        <v>91</v>
      </c>
      <c r="I916" s="7">
        <v>23</v>
      </c>
      <c r="J916" s="5">
        <v>367</v>
      </c>
      <c r="K916" s="6">
        <v>608</v>
      </c>
      <c r="L916" s="7">
        <v>19</v>
      </c>
      <c r="M916" s="1" t="s">
        <v>11</v>
      </c>
    </row>
    <row r="917" spans="1:13" x14ac:dyDescent="0.3">
      <c r="A917" s="5">
        <v>24195</v>
      </c>
      <c r="B917" s="6">
        <v>41640</v>
      </c>
      <c r="C917" s="7">
        <v>23612</v>
      </c>
      <c r="D917" s="5">
        <v>92853</v>
      </c>
      <c r="E917" s="6">
        <v>123775</v>
      </c>
      <c r="F917" s="7">
        <v>22</v>
      </c>
      <c r="G917" s="5">
        <v>50</v>
      </c>
      <c r="H917" s="6">
        <v>91</v>
      </c>
      <c r="I917" s="7">
        <v>24</v>
      </c>
      <c r="J917" s="5">
        <v>1509</v>
      </c>
      <c r="K917" s="6">
        <v>2449</v>
      </c>
      <c r="L917" s="7">
        <v>22</v>
      </c>
      <c r="M917" s="1" t="s">
        <v>11</v>
      </c>
    </row>
    <row r="918" spans="1:13" x14ac:dyDescent="0.3">
      <c r="A918" s="5">
        <v>24159</v>
      </c>
      <c r="B918" s="6">
        <v>41580</v>
      </c>
      <c r="C918" s="7">
        <v>23576</v>
      </c>
      <c r="D918" s="5">
        <v>179314</v>
      </c>
      <c r="E918" s="6">
        <v>183881</v>
      </c>
      <c r="F918" s="7">
        <v>28</v>
      </c>
      <c r="G918" s="5">
        <v>805</v>
      </c>
      <c r="H918" s="6">
        <v>1350</v>
      </c>
      <c r="I918" s="7">
        <v>140</v>
      </c>
      <c r="J918" s="5">
        <v>11154</v>
      </c>
      <c r="K918" s="6">
        <v>17568</v>
      </c>
      <c r="L918" s="7">
        <v>28</v>
      </c>
      <c r="M918" s="1" t="s">
        <v>11</v>
      </c>
    </row>
    <row r="919" spans="1:13" x14ac:dyDescent="0.3">
      <c r="A919" s="5">
        <v>24077</v>
      </c>
      <c r="B919" s="6">
        <v>41432</v>
      </c>
      <c r="C919" s="7">
        <v>23478</v>
      </c>
      <c r="D919" s="5">
        <v>156143</v>
      </c>
      <c r="E919" s="6">
        <v>178295</v>
      </c>
      <c r="F919" s="7">
        <v>26</v>
      </c>
      <c r="G919" s="5">
        <v>155</v>
      </c>
      <c r="H919" s="6">
        <v>268</v>
      </c>
      <c r="I919" s="7">
        <v>42</v>
      </c>
      <c r="J919" s="5">
        <v>3717</v>
      </c>
      <c r="K919" s="6">
        <v>6048</v>
      </c>
      <c r="L919" s="7">
        <v>26</v>
      </c>
      <c r="M919" s="1" t="s">
        <v>11</v>
      </c>
    </row>
    <row r="920" spans="1:13" x14ac:dyDescent="0.3">
      <c r="A920" s="5">
        <v>23993</v>
      </c>
      <c r="B920" s="6">
        <v>41291</v>
      </c>
      <c r="C920" s="7">
        <v>23395</v>
      </c>
      <c r="D920" s="5">
        <v>35223</v>
      </c>
      <c r="E920" s="6">
        <v>52422</v>
      </c>
      <c r="F920" s="7">
        <v>19</v>
      </c>
      <c r="G920" s="5">
        <v>532</v>
      </c>
      <c r="H920" s="6">
        <v>902</v>
      </c>
      <c r="I920" s="7">
        <v>69</v>
      </c>
      <c r="J920" s="5">
        <v>449</v>
      </c>
      <c r="K920" s="6">
        <v>719</v>
      </c>
      <c r="L920" s="7">
        <v>19</v>
      </c>
      <c r="M920" s="1" t="s">
        <v>11</v>
      </c>
    </row>
    <row r="921" spans="1:13" x14ac:dyDescent="0.3">
      <c r="A921" s="5">
        <v>23976</v>
      </c>
      <c r="B921" s="6">
        <v>41271</v>
      </c>
      <c r="C921" s="7">
        <v>23404</v>
      </c>
      <c r="D921" s="5">
        <v>24734</v>
      </c>
      <c r="E921" s="6">
        <v>37058</v>
      </c>
      <c r="F921" s="7">
        <v>18</v>
      </c>
      <c r="G921" s="5">
        <v>248</v>
      </c>
      <c r="H921" s="6">
        <v>420</v>
      </c>
      <c r="I921" s="7">
        <v>64</v>
      </c>
      <c r="J921" s="5">
        <v>162</v>
      </c>
      <c r="K921" s="6">
        <v>269</v>
      </c>
      <c r="L921" s="7">
        <v>18</v>
      </c>
      <c r="M921" s="1" t="s">
        <v>11</v>
      </c>
    </row>
    <row r="922" spans="1:13" x14ac:dyDescent="0.3">
      <c r="A922" s="5">
        <v>23964</v>
      </c>
      <c r="B922" s="6">
        <v>41251</v>
      </c>
      <c r="C922" s="7">
        <v>23392</v>
      </c>
      <c r="D922" s="5">
        <v>31368</v>
      </c>
      <c r="E922" s="6">
        <v>45774</v>
      </c>
      <c r="F922" s="7">
        <v>18</v>
      </c>
      <c r="G922" s="5">
        <v>214</v>
      </c>
      <c r="H922" s="6">
        <v>366</v>
      </c>
      <c r="I922" s="7">
        <v>68</v>
      </c>
      <c r="J922" s="5">
        <v>679</v>
      </c>
      <c r="K922" s="6">
        <v>1093</v>
      </c>
      <c r="L922" s="7">
        <v>18</v>
      </c>
      <c r="M922" s="1" t="s">
        <v>11</v>
      </c>
    </row>
    <row r="923" spans="1:13" x14ac:dyDescent="0.3">
      <c r="A923" s="5">
        <v>23957</v>
      </c>
      <c r="B923" s="6">
        <v>41231</v>
      </c>
      <c r="C923" s="7">
        <v>23361</v>
      </c>
      <c r="D923" s="5">
        <v>101466</v>
      </c>
      <c r="E923" s="6">
        <v>133847</v>
      </c>
      <c r="F923" s="7">
        <v>23</v>
      </c>
      <c r="G923" s="5">
        <v>257</v>
      </c>
      <c r="H923" s="6">
        <v>436</v>
      </c>
      <c r="I923" s="7">
        <v>73</v>
      </c>
      <c r="J923" s="5">
        <v>3204</v>
      </c>
      <c r="K923" s="6">
        <v>5036</v>
      </c>
      <c r="L923" s="7">
        <v>23</v>
      </c>
      <c r="M923" s="1" t="s">
        <v>11</v>
      </c>
    </row>
    <row r="924" spans="1:13" x14ac:dyDescent="0.3">
      <c r="A924" s="5">
        <v>23900</v>
      </c>
      <c r="B924" s="6">
        <v>41135</v>
      </c>
      <c r="C924" s="7">
        <v>23304</v>
      </c>
      <c r="D924" s="5">
        <v>129517</v>
      </c>
      <c r="E924" s="6">
        <v>158398</v>
      </c>
      <c r="F924" s="7">
        <v>24</v>
      </c>
      <c r="G924" s="5">
        <v>203</v>
      </c>
      <c r="H924" s="6">
        <v>340</v>
      </c>
      <c r="I924" s="7">
        <v>64</v>
      </c>
      <c r="J924" s="5">
        <v>2084</v>
      </c>
      <c r="K924" s="6">
        <v>3370</v>
      </c>
      <c r="L924" s="7">
        <v>24</v>
      </c>
      <c r="M924" s="1" t="s">
        <v>11</v>
      </c>
    </row>
    <row r="925" spans="1:13" x14ac:dyDescent="0.3">
      <c r="A925" s="5">
        <v>23570</v>
      </c>
      <c r="B925" s="6">
        <v>40573</v>
      </c>
      <c r="C925" s="7">
        <v>22982</v>
      </c>
      <c r="D925" s="5">
        <v>116352</v>
      </c>
      <c r="E925" s="6">
        <v>149066</v>
      </c>
      <c r="F925" s="7">
        <v>24</v>
      </c>
      <c r="G925" s="5">
        <v>114</v>
      </c>
      <c r="H925" s="6">
        <v>197</v>
      </c>
      <c r="I925" s="7">
        <v>44</v>
      </c>
      <c r="J925" s="5">
        <v>3744</v>
      </c>
      <c r="K925" s="6">
        <v>5927</v>
      </c>
      <c r="L925" s="7">
        <v>24</v>
      </c>
      <c r="M925" s="1" t="s">
        <v>11</v>
      </c>
    </row>
    <row r="926" spans="1:13" x14ac:dyDescent="0.3">
      <c r="A926" s="5">
        <v>23339</v>
      </c>
      <c r="B926" s="6">
        <v>40181</v>
      </c>
      <c r="C926" s="7">
        <v>22758</v>
      </c>
      <c r="D926" s="5">
        <v>88838</v>
      </c>
      <c r="E926" s="6">
        <v>117769</v>
      </c>
      <c r="F926" s="7">
        <v>22</v>
      </c>
      <c r="G926" s="5">
        <v>431</v>
      </c>
      <c r="H926" s="6">
        <v>724</v>
      </c>
      <c r="I926" s="7">
        <v>126</v>
      </c>
      <c r="J926" s="5">
        <v>534</v>
      </c>
      <c r="K926" s="6">
        <v>871</v>
      </c>
      <c r="L926" s="7">
        <v>22</v>
      </c>
      <c r="M926" s="1"/>
    </row>
    <row r="927" spans="1:13" x14ac:dyDescent="0.3">
      <c r="A927" s="17">
        <v>23316</v>
      </c>
      <c r="B927" s="18">
        <v>40128</v>
      </c>
      <c r="C927" s="19">
        <v>22758</v>
      </c>
      <c r="D927" s="17">
        <v>118899</v>
      </c>
      <c r="E927" s="18">
        <v>151009</v>
      </c>
      <c r="F927" s="19">
        <v>24</v>
      </c>
      <c r="G927" s="17">
        <v>177</v>
      </c>
      <c r="H927" s="18">
        <v>298</v>
      </c>
      <c r="I927" s="19">
        <v>48</v>
      </c>
      <c r="J927" s="17">
        <v>1596</v>
      </c>
      <c r="K927" s="18">
        <v>2617</v>
      </c>
      <c r="L927" s="19">
        <v>24</v>
      </c>
      <c r="M927" s="1" t="s">
        <v>11</v>
      </c>
    </row>
    <row r="928" spans="1:13" x14ac:dyDescent="0.3">
      <c r="A928" s="5">
        <v>23303</v>
      </c>
      <c r="B928" s="6">
        <v>40122</v>
      </c>
      <c r="C928" s="7">
        <v>22725</v>
      </c>
      <c r="D928" s="5">
        <v>13646</v>
      </c>
      <c r="E928" s="6">
        <v>21896</v>
      </c>
      <c r="F928" s="7">
        <v>17</v>
      </c>
      <c r="G928" s="5">
        <v>304</v>
      </c>
      <c r="H928" s="6">
        <v>523</v>
      </c>
      <c r="I928" s="7">
        <v>43</v>
      </c>
      <c r="J928" s="5">
        <v>202</v>
      </c>
      <c r="K928" s="6">
        <v>332</v>
      </c>
      <c r="L928" s="7">
        <v>17</v>
      </c>
      <c r="M928" s="1" t="s">
        <v>11</v>
      </c>
    </row>
    <row r="929" spans="1:13" x14ac:dyDescent="0.3">
      <c r="A929" s="5">
        <v>23201</v>
      </c>
      <c r="B929" s="6">
        <v>39951</v>
      </c>
      <c r="C929" s="7">
        <v>22625</v>
      </c>
      <c r="D929" s="5">
        <v>100410</v>
      </c>
      <c r="E929" s="6">
        <v>132981</v>
      </c>
      <c r="F929" s="7">
        <v>23</v>
      </c>
      <c r="G929" s="5">
        <v>223</v>
      </c>
      <c r="H929" s="6">
        <v>382</v>
      </c>
      <c r="I929" s="7">
        <v>57</v>
      </c>
      <c r="J929" s="5">
        <v>1744</v>
      </c>
      <c r="K929" s="6">
        <v>2825</v>
      </c>
      <c r="L929" s="7">
        <v>23</v>
      </c>
      <c r="M929" s="1" t="s">
        <v>11</v>
      </c>
    </row>
    <row r="930" spans="1:13" x14ac:dyDescent="0.3">
      <c r="A930" s="17">
        <v>23145</v>
      </c>
      <c r="B930" s="18">
        <v>39836</v>
      </c>
      <c r="C930" s="19">
        <v>22592</v>
      </c>
      <c r="D930" s="17">
        <v>90048</v>
      </c>
      <c r="E930" s="18">
        <v>118906</v>
      </c>
      <c r="F930" s="19">
        <v>22</v>
      </c>
      <c r="G930" s="17">
        <v>107</v>
      </c>
      <c r="H930" s="18">
        <v>183</v>
      </c>
      <c r="I930" s="19">
        <v>40</v>
      </c>
      <c r="J930" s="17">
        <v>661</v>
      </c>
      <c r="K930" s="18">
        <v>1088</v>
      </c>
      <c r="L930" s="19">
        <v>22</v>
      </c>
      <c r="M930" s="1"/>
    </row>
    <row r="931" spans="1:13" x14ac:dyDescent="0.3">
      <c r="A931" s="5">
        <v>22931</v>
      </c>
      <c r="B931" s="6">
        <v>39495</v>
      </c>
      <c r="C931" s="7">
        <v>22364</v>
      </c>
      <c r="D931" s="5">
        <v>137303</v>
      </c>
      <c r="E931" s="6">
        <v>163010</v>
      </c>
      <c r="F931" s="7">
        <v>24</v>
      </c>
      <c r="G931" s="5">
        <v>282</v>
      </c>
      <c r="H931" s="6">
        <v>484</v>
      </c>
      <c r="I931" s="7">
        <v>94</v>
      </c>
      <c r="J931" s="5">
        <v>2724</v>
      </c>
      <c r="K931" s="6">
        <v>4409</v>
      </c>
      <c r="L931" s="7">
        <v>24</v>
      </c>
      <c r="M931" s="1" t="s">
        <v>11</v>
      </c>
    </row>
    <row r="932" spans="1:13" x14ac:dyDescent="0.3">
      <c r="A932" s="5">
        <v>22893</v>
      </c>
      <c r="B932" s="6">
        <v>39407</v>
      </c>
      <c r="C932" s="7">
        <v>22347</v>
      </c>
      <c r="D932" s="5">
        <v>63754</v>
      </c>
      <c r="E932" s="6">
        <v>90119</v>
      </c>
      <c r="F932" s="7">
        <v>21</v>
      </c>
      <c r="G932" s="5">
        <v>555</v>
      </c>
      <c r="H932" s="6">
        <v>934</v>
      </c>
      <c r="I932" s="7">
        <v>121</v>
      </c>
      <c r="J932" s="5">
        <v>673</v>
      </c>
      <c r="K932" s="6">
        <v>1094</v>
      </c>
      <c r="L932" s="7">
        <v>21</v>
      </c>
      <c r="M932" s="1" t="s">
        <v>11</v>
      </c>
    </row>
    <row r="933" spans="1:13" x14ac:dyDescent="0.3">
      <c r="A933" s="5">
        <v>22622</v>
      </c>
      <c r="B933" s="6">
        <v>38957</v>
      </c>
      <c r="C933" s="7">
        <v>22060</v>
      </c>
      <c r="D933" s="5">
        <v>7300</v>
      </c>
      <c r="E933" s="6">
        <v>12124</v>
      </c>
      <c r="F933" s="7">
        <v>16</v>
      </c>
      <c r="G933" s="5">
        <v>57</v>
      </c>
      <c r="H933" s="6">
        <v>98</v>
      </c>
      <c r="I933" s="7">
        <v>22</v>
      </c>
      <c r="J933" s="5">
        <v>147</v>
      </c>
      <c r="K933" s="6">
        <v>238</v>
      </c>
      <c r="L933" s="7">
        <v>16</v>
      </c>
      <c r="M933" s="1" t="s">
        <v>11</v>
      </c>
    </row>
    <row r="934" spans="1:13" x14ac:dyDescent="0.3">
      <c r="A934" s="5">
        <v>22455</v>
      </c>
      <c r="B934" s="6">
        <v>38674</v>
      </c>
      <c r="C934" s="7">
        <v>21901</v>
      </c>
      <c r="D934" s="5">
        <v>108213</v>
      </c>
      <c r="E934" s="6">
        <v>139587</v>
      </c>
      <c r="F934" s="7">
        <v>23</v>
      </c>
      <c r="G934" s="5">
        <v>113</v>
      </c>
      <c r="H934" s="6">
        <v>189</v>
      </c>
      <c r="I934" s="7">
        <v>29</v>
      </c>
      <c r="J934" s="5">
        <v>2079</v>
      </c>
      <c r="K934" s="6">
        <v>3322</v>
      </c>
      <c r="L934" s="7">
        <v>23</v>
      </c>
      <c r="M934" s="1" t="s">
        <v>11</v>
      </c>
    </row>
    <row r="935" spans="1:13" x14ac:dyDescent="0.3">
      <c r="A935" s="5">
        <v>22430</v>
      </c>
      <c r="B935" s="6">
        <v>38644</v>
      </c>
      <c r="C935" s="7">
        <v>21881</v>
      </c>
      <c r="D935" s="5">
        <v>29177</v>
      </c>
      <c r="E935" s="6">
        <v>45029</v>
      </c>
      <c r="F935" s="7">
        <v>19</v>
      </c>
      <c r="G935" s="5">
        <v>372</v>
      </c>
      <c r="H935" s="6">
        <v>635</v>
      </c>
      <c r="I935" s="7">
        <v>77</v>
      </c>
      <c r="J935" s="5">
        <v>689</v>
      </c>
      <c r="K935" s="6">
        <v>1115</v>
      </c>
      <c r="L935" s="7">
        <v>19</v>
      </c>
      <c r="M935" s="1" t="s">
        <v>11</v>
      </c>
    </row>
    <row r="936" spans="1:13" x14ac:dyDescent="0.3">
      <c r="A936" s="5">
        <v>22428</v>
      </c>
      <c r="B936" s="6">
        <v>38609</v>
      </c>
      <c r="C936" s="7">
        <v>21893</v>
      </c>
      <c r="D936" s="5">
        <v>6009</v>
      </c>
      <c r="E936" s="6">
        <v>9784</v>
      </c>
      <c r="F936" s="7">
        <v>15</v>
      </c>
      <c r="G936" s="5">
        <v>328</v>
      </c>
      <c r="H936" s="6">
        <v>549</v>
      </c>
      <c r="I936" s="7">
        <v>55</v>
      </c>
      <c r="J936" s="5">
        <v>95</v>
      </c>
      <c r="K936" s="6">
        <v>161</v>
      </c>
      <c r="L936" s="7">
        <v>15</v>
      </c>
      <c r="M936" s="1" t="s">
        <v>11</v>
      </c>
    </row>
    <row r="937" spans="1:13" x14ac:dyDescent="0.3">
      <c r="A937" s="5">
        <v>22388</v>
      </c>
      <c r="B937" s="6">
        <v>38573</v>
      </c>
      <c r="C937" s="7">
        <v>21842</v>
      </c>
      <c r="D937" s="5">
        <v>51563</v>
      </c>
      <c r="E937" s="6">
        <v>72668</v>
      </c>
      <c r="F937" s="7">
        <v>20</v>
      </c>
      <c r="G937" s="5">
        <v>301</v>
      </c>
      <c r="H937" s="6">
        <v>505</v>
      </c>
      <c r="I937" s="7">
        <v>30</v>
      </c>
      <c r="J937" s="5">
        <v>543</v>
      </c>
      <c r="K937" s="6">
        <v>894</v>
      </c>
      <c r="L937" s="7">
        <v>20</v>
      </c>
      <c r="M937" s="1" t="s">
        <v>11</v>
      </c>
    </row>
    <row r="938" spans="1:13" x14ac:dyDescent="0.3">
      <c r="A938" s="5">
        <v>22151</v>
      </c>
      <c r="B938" s="6">
        <v>38177</v>
      </c>
      <c r="C938" s="7">
        <v>21617</v>
      </c>
      <c r="D938" s="5">
        <v>157877</v>
      </c>
      <c r="E938" s="6">
        <v>177618</v>
      </c>
      <c r="F938" s="7">
        <v>25</v>
      </c>
      <c r="G938" s="5">
        <v>747</v>
      </c>
      <c r="H938" s="6">
        <v>1262</v>
      </c>
      <c r="I938" s="7">
        <v>169</v>
      </c>
      <c r="J938" s="5">
        <v>1464</v>
      </c>
      <c r="K938" s="6">
        <v>2357</v>
      </c>
      <c r="L938" s="7">
        <v>25</v>
      </c>
      <c r="M938" s="1" t="s">
        <v>11</v>
      </c>
    </row>
    <row r="939" spans="1:13" x14ac:dyDescent="0.3">
      <c r="A939" s="5">
        <v>22133</v>
      </c>
      <c r="B939" s="6">
        <v>38139</v>
      </c>
      <c r="C939" s="7">
        <v>21591</v>
      </c>
      <c r="D939" s="5">
        <v>175352</v>
      </c>
      <c r="E939" s="6">
        <v>184180</v>
      </c>
      <c r="F939" s="7">
        <v>27</v>
      </c>
      <c r="G939" s="5">
        <v>455</v>
      </c>
      <c r="H939" s="6">
        <v>770</v>
      </c>
      <c r="I939" s="7">
        <v>63</v>
      </c>
      <c r="J939" s="5">
        <v>7645</v>
      </c>
      <c r="K939" s="6">
        <v>12090</v>
      </c>
      <c r="L939" s="7">
        <v>27</v>
      </c>
      <c r="M939" s="1" t="s">
        <v>11</v>
      </c>
    </row>
    <row r="940" spans="1:13" x14ac:dyDescent="0.3">
      <c r="A940" s="5">
        <v>22079</v>
      </c>
      <c r="B940" s="6">
        <v>38047</v>
      </c>
      <c r="C940" s="7">
        <v>21538</v>
      </c>
      <c r="D940" s="5">
        <v>7498</v>
      </c>
      <c r="E940" s="6">
        <v>12395</v>
      </c>
      <c r="F940" s="7">
        <v>16</v>
      </c>
      <c r="G940" s="5">
        <v>44</v>
      </c>
      <c r="H940" s="6">
        <v>77</v>
      </c>
      <c r="I940" s="7">
        <v>32</v>
      </c>
      <c r="J940" s="5">
        <v>54</v>
      </c>
      <c r="K940" s="6">
        <v>95</v>
      </c>
      <c r="L940" s="7">
        <v>16</v>
      </c>
      <c r="M940" s="1" t="s">
        <v>11</v>
      </c>
    </row>
    <row r="941" spans="1:13" x14ac:dyDescent="0.3">
      <c r="A941" s="5">
        <v>21912</v>
      </c>
      <c r="B941" s="6">
        <v>37722</v>
      </c>
      <c r="C941" s="7">
        <v>21390</v>
      </c>
      <c r="D941" s="5">
        <v>96051</v>
      </c>
      <c r="E941" s="6">
        <v>126512</v>
      </c>
      <c r="F941" s="7">
        <v>22</v>
      </c>
      <c r="G941" s="5">
        <v>368</v>
      </c>
      <c r="H941" s="6">
        <v>626</v>
      </c>
      <c r="I941" s="7">
        <v>90</v>
      </c>
      <c r="J941" s="5">
        <v>907</v>
      </c>
      <c r="K941" s="6">
        <v>1471</v>
      </c>
      <c r="L941" s="7">
        <v>22</v>
      </c>
      <c r="M941" s="1" t="s">
        <v>11</v>
      </c>
    </row>
    <row r="942" spans="1:13" x14ac:dyDescent="0.3">
      <c r="A942" s="17">
        <v>21890</v>
      </c>
      <c r="B942" s="18">
        <v>37722</v>
      </c>
      <c r="C942" s="19">
        <v>21353</v>
      </c>
      <c r="D942" s="17">
        <v>78819</v>
      </c>
      <c r="E942" s="18">
        <v>105564</v>
      </c>
      <c r="F942" s="19">
        <v>21</v>
      </c>
      <c r="G942" s="17">
        <v>87</v>
      </c>
      <c r="H942" s="18">
        <v>151</v>
      </c>
      <c r="I942" s="19">
        <v>39</v>
      </c>
      <c r="J942" s="17">
        <v>983</v>
      </c>
      <c r="K942" s="18">
        <v>1585</v>
      </c>
      <c r="L942" s="19">
        <v>23</v>
      </c>
      <c r="M942" s="1" t="s">
        <v>11</v>
      </c>
    </row>
    <row r="943" spans="1:13" x14ac:dyDescent="0.3">
      <c r="A943" s="5">
        <v>21788</v>
      </c>
      <c r="B943" s="6">
        <v>37568</v>
      </c>
      <c r="C943" s="7">
        <v>21267</v>
      </c>
      <c r="D943" s="5">
        <v>103325</v>
      </c>
      <c r="E943" s="6">
        <v>135502</v>
      </c>
      <c r="F943" s="7">
        <v>23</v>
      </c>
      <c r="G943" s="5">
        <v>435</v>
      </c>
      <c r="H943" s="6">
        <v>749</v>
      </c>
      <c r="I943" s="7">
        <v>81</v>
      </c>
      <c r="J943" s="5">
        <v>1531</v>
      </c>
      <c r="K943" s="6">
        <v>2440</v>
      </c>
      <c r="L943" s="7">
        <v>23</v>
      </c>
      <c r="M943" s="1" t="s">
        <v>11</v>
      </c>
    </row>
    <row r="944" spans="1:13" x14ac:dyDescent="0.3">
      <c r="A944" s="5">
        <v>21675</v>
      </c>
      <c r="B944" s="6">
        <v>37312</v>
      </c>
      <c r="C944" s="7">
        <v>21156</v>
      </c>
      <c r="D944" s="5">
        <v>105388</v>
      </c>
      <c r="E944" s="6">
        <v>133655</v>
      </c>
      <c r="F944" s="7">
        <v>22</v>
      </c>
      <c r="G944" s="5">
        <v>494</v>
      </c>
      <c r="H944" s="6">
        <v>832</v>
      </c>
      <c r="I944" s="7">
        <v>86</v>
      </c>
      <c r="J944" s="5">
        <v>1700</v>
      </c>
      <c r="K944" s="6">
        <v>2754</v>
      </c>
      <c r="L944" s="7">
        <v>22</v>
      </c>
      <c r="M944" s="1" t="s">
        <v>11</v>
      </c>
    </row>
    <row r="945" spans="1:13" x14ac:dyDescent="0.3">
      <c r="A945" s="5">
        <v>21654</v>
      </c>
      <c r="B945" s="6">
        <v>37274</v>
      </c>
      <c r="C945" s="7">
        <v>21136</v>
      </c>
      <c r="D945" s="5">
        <v>53302</v>
      </c>
      <c r="E945" s="6">
        <v>74523</v>
      </c>
      <c r="F945" s="7">
        <v>20</v>
      </c>
      <c r="G945" s="5">
        <v>106</v>
      </c>
      <c r="H945" s="6">
        <v>185</v>
      </c>
      <c r="I945" s="7">
        <v>38</v>
      </c>
      <c r="J945" s="5">
        <v>513</v>
      </c>
      <c r="K945" s="6">
        <v>835</v>
      </c>
      <c r="L945" s="7">
        <v>20</v>
      </c>
      <c r="M945" s="1" t="s">
        <v>11</v>
      </c>
    </row>
    <row r="946" spans="1:13" x14ac:dyDescent="0.3">
      <c r="A946" s="5">
        <v>21509</v>
      </c>
      <c r="B946" s="6">
        <v>37080</v>
      </c>
      <c r="C946" s="7">
        <v>20990</v>
      </c>
      <c r="D946" s="5">
        <v>42431</v>
      </c>
      <c r="E946" s="6">
        <v>62917</v>
      </c>
      <c r="F946" s="7">
        <v>20</v>
      </c>
      <c r="G946" s="5">
        <v>117</v>
      </c>
      <c r="H946" s="6">
        <v>202</v>
      </c>
      <c r="I946" s="7">
        <v>44</v>
      </c>
      <c r="J946" s="5">
        <v>853</v>
      </c>
      <c r="K946" s="6">
        <v>1371</v>
      </c>
      <c r="L946" s="7">
        <v>20</v>
      </c>
      <c r="M946" s="1"/>
    </row>
    <row r="947" spans="1:13" x14ac:dyDescent="0.3">
      <c r="A947" s="5">
        <v>21402</v>
      </c>
      <c r="B947" s="6">
        <v>36843</v>
      </c>
      <c r="C947" s="7">
        <v>20890</v>
      </c>
      <c r="D947" s="5">
        <v>170755</v>
      </c>
      <c r="E947" s="6">
        <v>183880</v>
      </c>
      <c r="F947" s="7">
        <v>26</v>
      </c>
      <c r="G947" s="5">
        <v>218</v>
      </c>
      <c r="H947" s="6">
        <v>379</v>
      </c>
      <c r="I947" s="7">
        <v>76</v>
      </c>
      <c r="J947" s="5">
        <v>6060</v>
      </c>
      <c r="K947" s="6">
        <v>9705</v>
      </c>
      <c r="L947" s="7">
        <v>26</v>
      </c>
      <c r="M947" s="1" t="s">
        <v>11</v>
      </c>
    </row>
    <row r="948" spans="1:13" x14ac:dyDescent="0.3">
      <c r="A948" s="5">
        <v>21122</v>
      </c>
      <c r="B948" s="6">
        <v>36438</v>
      </c>
      <c r="C948" s="7">
        <v>20614</v>
      </c>
      <c r="D948" s="5">
        <v>163597</v>
      </c>
      <c r="E948" s="6">
        <v>181551</v>
      </c>
      <c r="F948" s="7">
        <v>26</v>
      </c>
      <c r="G948" s="5">
        <v>464</v>
      </c>
      <c r="H948" s="6">
        <v>777</v>
      </c>
      <c r="I948" s="7">
        <v>50</v>
      </c>
      <c r="J948" s="5">
        <v>4326</v>
      </c>
      <c r="K948" s="6">
        <v>6910</v>
      </c>
      <c r="L948" s="7">
        <v>26</v>
      </c>
      <c r="M948" s="1" t="s">
        <v>11</v>
      </c>
    </row>
    <row r="949" spans="1:13" x14ac:dyDescent="0.3">
      <c r="A949" s="5">
        <v>21095</v>
      </c>
      <c r="B949" s="6">
        <v>36392</v>
      </c>
      <c r="C949" s="7">
        <v>20587</v>
      </c>
      <c r="D949" s="5">
        <v>62946</v>
      </c>
      <c r="E949" s="6">
        <v>89151</v>
      </c>
      <c r="F949" s="7">
        <v>21</v>
      </c>
      <c r="G949" s="5">
        <v>116</v>
      </c>
      <c r="H949" s="6">
        <v>202</v>
      </c>
      <c r="I949" s="7">
        <v>43</v>
      </c>
      <c r="J949" s="5">
        <v>399</v>
      </c>
      <c r="K949" s="6">
        <v>667</v>
      </c>
      <c r="L949" s="7">
        <v>21</v>
      </c>
      <c r="M949" s="1" t="s">
        <v>11</v>
      </c>
    </row>
    <row r="950" spans="1:13" x14ac:dyDescent="0.3">
      <c r="A950" s="17">
        <v>20946</v>
      </c>
      <c r="B950" s="18">
        <v>36056</v>
      </c>
      <c r="C950" s="19">
        <v>20444</v>
      </c>
      <c r="D950" s="17">
        <v>173079</v>
      </c>
      <c r="E950" s="18">
        <v>183881</v>
      </c>
      <c r="F950" s="19">
        <v>26</v>
      </c>
      <c r="G950" s="17">
        <v>201</v>
      </c>
      <c r="H950" s="18">
        <v>339</v>
      </c>
      <c r="I950" s="19">
        <v>58</v>
      </c>
      <c r="J950" s="17">
        <v>5611</v>
      </c>
      <c r="K950" s="18">
        <v>9047</v>
      </c>
      <c r="L950" s="19">
        <v>26</v>
      </c>
      <c r="M950" s="1" t="s">
        <v>11</v>
      </c>
    </row>
    <row r="951" spans="1:13" x14ac:dyDescent="0.3">
      <c r="A951" s="5">
        <v>20945</v>
      </c>
      <c r="B951" s="6">
        <v>36138</v>
      </c>
      <c r="C951" s="7">
        <v>20442</v>
      </c>
      <c r="D951" s="5">
        <v>138358</v>
      </c>
      <c r="E951" s="6">
        <v>163546</v>
      </c>
      <c r="F951" s="7">
        <v>24</v>
      </c>
      <c r="G951" s="5">
        <v>300</v>
      </c>
      <c r="H951" s="6">
        <v>509</v>
      </c>
      <c r="I951" s="7">
        <v>80</v>
      </c>
      <c r="J951" s="5">
        <v>1808</v>
      </c>
      <c r="K951" s="6">
        <v>2899</v>
      </c>
      <c r="L951" s="7">
        <v>24</v>
      </c>
      <c r="M951" s="1" t="s">
        <v>11</v>
      </c>
    </row>
    <row r="952" spans="1:13" x14ac:dyDescent="0.3">
      <c r="A952" s="5">
        <v>20915</v>
      </c>
      <c r="B952" s="6">
        <v>36068</v>
      </c>
      <c r="C952" s="7">
        <v>20411</v>
      </c>
      <c r="D952" s="5">
        <v>160691</v>
      </c>
      <c r="E952" s="6">
        <v>178522</v>
      </c>
      <c r="F952" s="7">
        <v>25</v>
      </c>
      <c r="G952" s="5">
        <v>86</v>
      </c>
      <c r="H952" s="6">
        <v>152</v>
      </c>
      <c r="I952" s="7">
        <v>41</v>
      </c>
      <c r="J952" s="5">
        <v>3934</v>
      </c>
      <c r="K952" s="6">
        <v>6251</v>
      </c>
      <c r="L952" s="7">
        <v>25</v>
      </c>
      <c r="M952" s="1" t="s">
        <v>11</v>
      </c>
    </row>
    <row r="953" spans="1:13" x14ac:dyDescent="0.3">
      <c r="A953" s="5">
        <v>20810</v>
      </c>
      <c r="B953" s="6">
        <v>35901</v>
      </c>
      <c r="C953" s="7">
        <v>20309</v>
      </c>
      <c r="D953" s="5">
        <v>142880</v>
      </c>
      <c r="E953" s="6">
        <v>169901</v>
      </c>
      <c r="F953" s="7">
        <v>25</v>
      </c>
      <c r="G953" s="5">
        <v>304</v>
      </c>
      <c r="H953" s="6">
        <v>518</v>
      </c>
      <c r="I953" s="7">
        <v>71</v>
      </c>
      <c r="J953" s="5">
        <v>7957</v>
      </c>
      <c r="K953" s="6">
        <v>12616</v>
      </c>
      <c r="L953" s="7">
        <v>27</v>
      </c>
      <c r="M953" s="1" t="s">
        <v>11</v>
      </c>
    </row>
    <row r="954" spans="1:13" x14ac:dyDescent="0.3">
      <c r="A954" s="5">
        <v>20804</v>
      </c>
      <c r="B954" s="6">
        <v>35887</v>
      </c>
      <c r="C954" s="7">
        <v>20304</v>
      </c>
      <c r="D954" s="5">
        <v>127029</v>
      </c>
      <c r="E954" s="6">
        <v>156849</v>
      </c>
      <c r="F954" s="7">
        <v>24</v>
      </c>
      <c r="G954" s="5">
        <v>95</v>
      </c>
      <c r="H954" s="6">
        <v>164</v>
      </c>
      <c r="I954" s="7">
        <v>36</v>
      </c>
      <c r="J954" s="5">
        <v>2943</v>
      </c>
      <c r="K954" s="6">
        <v>4760</v>
      </c>
      <c r="L954" s="7">
        <v>24</v>
      </c>
      <c r="M954" s="1" t="s">
        <v>11</v>
      </c>
    </row>
    <row r="955" spans="1:13" x14ac:dyDescent="0.3">
      <c r="A955" s="5">
        <v>20760</v>
      </c>
      <c r="B955" s="6">
        <v>35736</v>
      </c>
      <c r="C955" s="7">
        <v>20266</v>
      </c>
      <c r="D955" s="5">
        <v>25930</v>
      </c>
      <c r="E955" s="6">
        <v>39465</v>
      </c>
      <c r="F955" s="7">
        <v>18</v>
      </c>
      <c r="G955" s="5">
        <v>125</v>
      </c>
      <c r="H955" s="6">
        <v>216</v>
      </c>
      <c r="I955" s="7">
        <v>62</v>
      </c>
      <c r="J955" s="5">
        <v>172</v>
      </c>
      <c r="K955" s="6">
        <v>276</v>
      </c>
      <c r="L955" s="7">
        <v>18</v>
      </c>
      <c r="M955" s="1" t="s">
        <v>11</v>
      </c>
    </row>
    <row r="956" spans="1:13" x14ac:dyDescent="0.3">
      <c r="A956" s="5">
        <v>20613</v>
      </c>
      <c r="B956" s="6">
        <v>35491</v>
      </c>
      <c r="C956" s="7">
        <v>20123</v>
      </c>
      <c r="D956" s="5">
        <v>121438</v>
      </c>
      <c r="E956" s="6">
        <v>149439</v>
      </c>
      <c r="F956" s="7">
        <v>23</v>
      </c>
      <c r="G956" s="5">
        <v>231</v>
      </c>
      <c r="H956" s="6">
        <v>389</v>
      </c>
      <c r="I956" s="7">
        <v>77</v>
      </c>
      <c r="J956" s="5">
        <v>1125</v>
      </c>
      <c r="K956" s="6">
        <v>1865</v>
      </c>
      <c r="L956" s="7">
        <v>23</v>
      </c>
      <c r="M956" s="1" t="s">
        <v>11</v>
      </c>
    </row>
    <row r="957" spans="1:13" x14ac:dyDescent="0.3">
      <c r="A957" s="5">
        <v>20562</v>
      </c>
      <c r="B957" s="6">
        <v>35408</v>
      </c>
      <c r="C957" s="7">
        <v>20076</v>
      </c>
      <c r="D957" s="5">
        <v>38522</v>
      </c>
      <c r="E957" s="6">
        <v>58539</v>
      </c>
      <c r="F957" s="7">
        <v>20</v>
      </c>
      <c r="G957" s="5">
        <v>720</v>
      </c>
      <c r="H957" s="6">
        <v>1219</v>
      </c>
      <c r="I957" s="7">
        <v>134</v>
      </c>
      <c r="J957" s="5">
        <v>643</v>
      </c>
      <c r="K957" s="6">
        <v>1045</v>
      </c>
      <c r="L957" s="7">
        <v>20</v>
      </c>
      <c r="M957" s="1" t="s">
        <v>11</v>
      </c>
    </row>
    <row r="958" spans="1:13" x14ac:dyDescent="0.3">
      <c r="A958" s="17">
        <v>20381</v>
      </c>
      <c r="B958" s="18">
        <v>35157</v>
      </c>
      <c r="C958" s="19">
        <v>19888</v>
      </c>
      <c r="D958" s="17">
        <v>123717</v>
      </c>
      <c r="E958" s="18">
        <v>154567</v>
      </c>
      <c r="F958" s="19">
        <v>24</v>
      </c>
      <c r="G958" s="17">
        <v>466</v>
      </c>
      <c r="H958" s="18">
        <v>784</v>
      </c>
      <c r="I958" s="19">
        <v>86</v>
      </c>
      <c r="J958" s="17">
        <v>1632</v>
      </c>
      <c r="K958" s="18">
        <v>2605</v>
      </c>
      <c r="L958" s="19">
        <v>24</v>
      </c>
      <c r="M958" s="1" t="s">
        <v>11</v>
      </c>
    </row>
    <row r="959" spans="1:13" x14ac:dyDescent="0.3">
      <c r="A959" s="5">
        <v>20291</v>
      </c>
      <c r="B959" s="6">
        <v>35005</v>
      </c>
      <c r="C959" s="7">
        <v>19800</v>
      </c>
      <c r="D959" s="5">
        <v>177313</v>
      </c>
      <c r="E959" s="6">
        <v>184223</v>
      </c>
      <c r="F959" s="7">
        <v>28</v>
      </c>
      <c r="G959" s="5">
        <v>413</v>
      </c>
      <c r="H959" s="6">
        <v>697</v>
      </c>
      <c r="I959" s="7">
        <v>124</v>
      </c>
      <c r="J959" s="5">
        <v>9239</v>
      </c>
      <c r="K959" s="6">
        <v>14665</v>
      </c>
      <c r="L959" s="7">
        <v>28</v>
      </c>
      <c r="M959" s="1" t="s">
        <v>11</v>
      </c>
    </row>
    <row r="960" spans="1:13" x14ac:dyDescent="0.3">
      <c r="A960" s="17">
        <v>20259</v>
      </c>
      <c r="B960" s="18">
        <v>34901</v>
      </c>
      <c r="C960" s="19">
        <v>19788</v>
      </c>
      <c r="D960" s="17">
        <v>126929</v>
      </c>
      <c r="E960" s="18">
        <v>157783</v>
      </c>
      <c r="F960" s="19">
        <v>24</v>
      </c>
      <c r="G960" s="17">
        <v>296</v>
      </c>
      <c r="H960" s="18">
        <v>504</v>
      </c>
      <c r="I960" s="19">
        <v>96</v>
      </c>
      <c r="J960" s="17">
        <v>1361</v>
      </c>
      <c r="K960" s="18">
        <v>2224</v>
      </c>
      <c r="L960" s="19">
        <v>24</v>
      </c>
      <c r="M960" s="1" t="s">
        <v>11</v>
      </c>
    </row>
    <row r="961" spans="1:13" x14ac:dyDescent="0.3">
      <c r="A961" s="17">
        <v>19862</v>
      </c>
      <c r="B961" s="18">
        <v>34281</v>
      </c>
      <c r="C961" s="19">
        <v>19385</v>
      </c>
      <c r="D961" s="17">
        <v>38262</v>
      </c>
      <c r="E961" s="18">
        <v>55981</v>
      </c>
      <c r="F961" s="19">
        <v>19</v>
      </c>
      <c r="G961" s="17">
        <v>250</v>
      </c>
      <c r="H961" s="18">
        <v>412</v>
      </c>
      <c r="I961" s="19">
        <v>45</v>
      </c>
      <c r="J961" s="17">
        <v>966</v>
      </c>
      <c r="K961" s="18">
        <v>1569</v>
      </c>
      <c r="L961" s="19">
        <v>19</v>
      </c>
      <c r="M961" s="1" t="s">
        <v>11</v>
      </c>
    </row>
    <row r="962" spans="1:13" x14ac:dyDescent="0.3">
      <c r="A962" s="5">
        <v>19763</v>
      </c>
      <c r="B962" s="6">
        <v>34110</v>
      </c>
      <c r="C962" s="7">
        <v>19287</v>
      </c>
      <c r="D962" s="5">
        <v>147625</v>
      </c>
      <c r="E962" s="6">
        <v>172730</v>
      </c>
      <c r="F962" s="7">
        <v>25</v>
      </c>
      <c r="G962" s="5">
        <v>103</v>
      </c>
      <c r="H962" s="6">
        <v>179</v>
      </c>
      <c r="I962" s="7">
        <v>25</v>
      </c>
      <c r="J962" s="5">
        <v>3718</v>
      </c>
      <c r="K962" s="6">
        <v>5990</v>
      </c>
      <c r="L962" s="7">
        <v>25</v>
      </c>
      <c r="M962" s="1" t="s">
        <v>11</v>
      </c>
    </row>
    <row r="963" spans="1:13" x14ac:dyDescent="0.3">
      <c r="A963" s="5">
        <v>19472</v>
      </c>
      <c r="B963" s="6">
        <v>33594</v>
      </c>
      <c r="C963" s="7">
        <v>19007</v>
      </c>
      <c r="D963" s="5">
        <v>147864</v>
      </c>
      <c r="E963" s="6">
        <v>172889</v>
      </c>
      <c r="F963" s="7">
        <v>25</v>
      </c>
      <c r="G963" s="5">
        <v>79</v>
      </c>
      <c r="H963" s="6">
        <v>139</v>
      </c>
      <c r="I963" s="7">
        <v>37</v>
      </c>
      <c r="J963" s="5">
        <v>2445</v>
      </c>
      <c r="K963" s="6">
        <v>3927</v>
      </c>
      <c r="L963" s="7">
        <v>25</v>
      </c>
      <c r="M963" s="1" t="s">
        <v>11</v>
      </c>
    </row>
    <row r="964" spans="1:13" x14ac:dyDescent="0.3">
      <c r="A964" s="5">
        <v>19181</v>
      </c>
      <c r="B964" s="6">
        <v>33102</v>
      </c>
      <c r="C964" s="7">
        <v>18720</v>
      </c>
      <c r="D964" s="5">
        <v>158039</v>
      </c>
      <c r="E964" s="6">
        <v>179292</v>
      </c>
      <c r="F964" s="7">
        <v>26</v>
      </c>
      <c r="G964" s="5">
        <v>340</v>
      </c>
      <c r="H964" s="6">
        <v>581</v>
      </c>
      <c r="I964" s="7">
        <v>92</v>
      </c>
      <c r="J964" s="5">
        <v>5663</v>
      </c>
      <c r="K964" s="6">
        <v>9046</v>
      </c>
      <c r="L964" s="7">
        <v>26</v>
      </c>
      <c r="M964" s="1" t="s">
        <v>11</v>
      </c>
    </row>
    <row r="965" spans="1:13" x14ac:dyDescent="0.3">
      <c r="A965" s="17">
        <v>18953</v>
      </c>
      <c r="B965" s="18">
        <v>32712</v>
      </c>
      <c r="C965" s="19">
        <v>18498</v>
      </c>
      <c r="D965" s="17">
        <v>79779</v>
      </c>
      <c r="E965" s="18">
        <v>109417</v>
      </c>
      <c r="F965" s="19">
        <v>22</v>
      </c>
      <c r="G965" s="17">
        <v>394</v>
      </c>
      <c r="H965" s="18">
        <v>665</v>
      </c>
      <c r="I965" s="19">
        <v>98</v>
      </c>
      <c r="J965" s="17">
        <v>625</v>
      </c>
      <c r="K965" s="18">
        <v>1026</v>
      </c>
      <c r="L965" s="19">
        <v>22</v>
      </c>
      <c r="M965" s="1" t="s">
        <v>11</v>
      </c>
    </row>
    <row r="966" spans="1:13" x14ac:dyDescent="0.3">
      <c r="A966" s="5">
        <v>18927</v>
      </c>
      <c r="B966" s="6">
        <v>32608</v>
      </c>
      <c r="C966" s="7">
        <v>18489</v>
      </c>
      <c r="D966" s="5">
        <v>29179</v>
      </c>
      <c r="E966" s="6">
        <v>45030</v>
      </c>
      <c r="F966" s="7">
        <v>19</v>
      </c>
      <c r="G966" s="5">
        <v>356</v>
      </c>
      <c r="H966" s="6">
        <v>609</v>
      </c>
      <c r="I966" s="7">
        <v>69</v>
      </c>
      <c r="J966" s="5">
        <v>946</v>
      </c>
      <c r="K966" s="6">
        <v>1521</v>
      </c>
      <c r="L966" s="7">
        <v>19</v>
      </c>
      <c r="M966" s="1" t="s">
        <v>11</v>
      </c>
    </row>
    <row r="967" spans="1:13" x14ac:dyDescent="0.3">
      <c r="A967" s="17">
        <v>18825</v>
      </c>
      <c r="B967" s="18">
        <v>32434</v>
      </c>
      <c r="C967" s="19">
        <v>18393</v>
      </c>
      <c r="D967" s="17">
        <v>67429</v>
      </c>
      <c r="E967" s="18">
        <v>93849</v>
      </c>
      <c r="F967" s="19">
        <v>21</v>
      </c>
      <c r="G967" s="17">
        <v>160</v>
      </c>
      <c r="H967" s="18">
        <v>274</v>
      </c>
      <c r="I967" s="19">
        <v>69</v>
      </c>
      <c r="J967" s="17">
        <v>883</v>
      </c>
      <c r="K967" s="18">
        <v>1423</v>
      </c>
      <c r="L967" s="19">
        <v>21</v>
      </c>
      <c r="M967" s="1" t="s">
        <v>11</v>
      </c>
    </row>
    <row r="968" spans="1:13" x14ac:dyDescent="0.3">
      <c r="A968" s="5">
        <v>18456</v>
      </c>
      <c r="B968" s="6">
        <v>31799</v>
      </c>
      <c r="C968" s="7">
        <v>18032</v>
      </c>
      <c r="D968" s="5">
        <v>26404</v>
      </c>
      <c r="E968" s="6">
        <v>39043</v>
      </c>
      <c r="F968" s="7">
        <v>18</v>
      </c>
      <c r="G968" s="5">
        <v>31</v>
      </c>
      <c r="H968" s="6">
        <v>56</v>
      </c>
      <c r="I968" s="7">
        <v>20</v>
      </c>
      <c r="J968" s="5">
        <v>147</v>
      </c>
      <c r="K968" s="6">
        <v>239</v>
      </c>
      <c r="L968" s="7">
        <v>18</v>
      </c>
      <c r="M968" s="1" t="s">
        <v>11</v>
      </c>
    </row>
    <row r="969" spans="1:13" x14ac:dyDescent="0.3">
      <c r="A969" s="17">
        <v>18438</v>
      </c>
      <c r="B969" s="18">
        <v>31767</v>
      </c>
      <c r="C969" s="19">
        <v>18014</v>
      </c>
      <c r="D969" s="17">
        <v>171401</v>
      </c>
      <c r="E969" s="18">
        <v>183881</v>
      </c>
      <c r="F969" s="19">
        <v>26</v>
      </c>
      <c r="G969" s="17">
        <v>158</v>
      </c>
      <c r="H969" s="18">
        <v>273</v>
      </c>
      <c r="I969" s="19">
        <v>58</v>
      </c>
      <c r="J969" s="17">
        <v>3321</v>
      </c>
      <c r="K969" s="18">
        <v>5344</v>
      </c>
      <c r="L969" s="19">
        <v>26</v>
      </c>
      <c r="M969" s="1" t="s">
        <v>11</v>
      </c>
    </row>
    <row r="970" spans="1:13" x14ac:dyDescent="0.3">
      <c r="A970" s="5">
        <v>18401</v>
      </c>
      <c r="B970" s="6">
        <v>31764</v>
      </c>
      <c r="C970" s="7">
        <v>17959</v>
      </c>
      <c r="D970" s="5">
        <v>147659</v>
      </c>
      <c r="E970" s="6">
        <v>172769</v>
      </c>
      <c r="F970" s="7">
        <v>25</v>
      </c>
      <c r="G970" s="5">
        <v>359</v>
      </c>
      <c r="H970" s="6">
        <v>608</v>
      </c>
      <c r="I970" s="7">
        <v>57</v>
      </c>
      <c r="J970" s="5">
        <v>1979</v>
      </c>
      <c r="K970" s="6">
        <v>3211</v>
      </c>
      <c r="L970" s="7">
        <v>25</v>
      </c>
      <c r="M970" s="1" t="s">
        <v>11</v>
      </c>
    </row>
    <row r="971" spans="1:13" x14ac:dyDescent="0.3">
      <c r="A971" s="5">
        <v>18350</v>
      </c>
      <c r="B971" s="6">
        <v>31678</v>
      </c>
      <c r="C971" s="7">
        <v>17909</v>
      </c>
      <c r="D971" s="5">
        <v>14209</v>
      </c>
      <c r="E971" s="6">
        <v>22641</v>
      </c>
      <c r="F971" s="7">
        <v>17</v>
      </c>
      <c r="G971" s="5">
        <v>389</v>
      </c>
      <c r="H971" s="6">
        <v>658</v>
      </c>
      <c r="I971" s="7">
        <v>81</v>
      </c>
      <c r="J971" s="5">
        <v>157</v>
      </c>
      <c r="K971" s="6">
        <v>260</v>
      </c>
      <c r="L971" s="7">
        <v>17</v>
      </c>
      <c r="M971" s="1" t="s">
        <v>11</v>
      </c>
    </row>
    <row r="972" spans="1:13" x14ac:dyDescent="0.3">
      <c r="A972" s="5">
        <v>18344</v>
      </c>
      <c r="B972" s="6">
        <v>31667</v>
      </c>
      <c r="C972" s="7">
        <v>17903</v>
      </c>
      <c r="D972" s="5">
        <v>106333</v>
      </c>
      <c r="E972" s="6">
        <v>137908</v>
      </c>
      <c r="F972" s="7">
        <v>23</v>
      </c>
      <c r="G972" s="5">
        <v>446</v>
      </c>
      <c r="H972" s="6">
        <v>759</v>
      </c>
      <c r="I972" s="7">
        <v>93</v>
      </c>
      <c r="J972" s="5">
        <v>2118</v>
      </c>
      <c r="K972" s="6">
        <v>3406</v>
      </c>
      <c r="L972" s="7">
        <v>23</v>
      </c>
      <c r="M972" s="1" t="s">
        <v>11</v>
      </c>
    </row>
    <row r="973" spans="1:13" x14ac:dyDescent="0.3">
      <c r="A973" s="5">
        <v>18080</v>
      </c>
      <c r="B973" s="6">
        <v>31218</v>
      </c>
      <c r="C973" s="7">
        <v>17646</v>
      </c>
      <c r="D973" s="5">
        <v>117550</v>
      </c>
      <c r="E973" s="6">
        <v>150001</v>
      </c>
      <c r="F973" s="7">
        <v>24</v>
      </c>
      <c r="G973" s="5">
        <v>78</v>
      </c>
      <c r="H973" s="6">
        <v>137</v>
      </c>
      <c r="I973" s="7">
        <v>46</v>
      </c>
      <c r="J973" s="5">
        <v>1497</v>
      </c>
      <c r="K973" s="6">
        <v>2405</v>
      </c>
      <c r="L973" s="7">
        <v>24</v>
      </c>
      <c r="M973" s="1" t="s">
        <v>11</v>
      </c>
    </row>
    <row r="974" spans="1:13" x14ac:dyDescent="0.3">
      <c r="A974" s="5">
        <v>18059</v>
      </c>
      <c r="B974" s="6">
        <v>31170</v>
      </c>
      <c r="C974" s="7">
        <v>17623</v>
      </c>
      <c r="D974" s="5">
        <v>19385</v>
      </c>
      <c r="E974" s="6">
        <v>29287</v>
      </c>
      <c r="F974" s="7">
        <v>17</v>
      </c>
      <c r="G974" s="5">
        <v>308</v>
      </c>
      <c r="H974" s="6">
        <v>516</v>
      </c>
      <c r="I974" s="7">
        <v>45</v>
      </c>
      <c r="J974" s="5">
        <v>158</v>
      </c>
      <c r="K974" s="6">
        <v>263</v>
      </c>
      <c r="L974" s="7">
        <v>17</v>
      </c>
      <c r="M974" s="1" t="s">
        <v>11</v>
      </c>
    </row>
    <row r="975" spans="1:13" x14ac:dyDescent="0.3">
      <c r="A975" s="5">
        <v>18032</v>
      </c>
      <c r="B975" s="6">
        <v>31134</v>
      </c>
      <c r="C975" s="7">
        <v>17598</v>
      </c>
      <c r="D975" s="5">
        <v>139051</v>
      </c>
      <c r="E975" s="6">
        <v>163941</v>
      </c>
      <c r="F975" s="7">
        <v>24</v>
      </c>
      <c r="G975" s="5">
        <v>178</v>
      </c>
      <c r="H975" s="6">
        <v>301</v>
      </c>
      <c r="I975" s="7">
        <v>66</v>
      </c>
      <c r="J975" s="5">
        <v>2805</v>
      </c>
      <c r="K975" s="6">
        <v>4509</v>
      </c>
      <c r="L975" s="7">
        <v>24</v>
      </c>
      <c r="M975" s="1" t="s">
        <v>11</v>
      </c>
    </row>
    <row r="976" spans="1:13" x14ac:dyDescent="0.3">
      <c r="A976" s="5">
        <v>17901</v>
      </c>
      <c r="B976" s="6">
        <v>30850</v>
      </c>
      <c r="C976" s="7">
        <v>17490</v>
      </c>
      <c r="D976" s="5">
        <v>14469</v>
      </c>
      <c r="E976" s="6">
        <v>21990</v>
      </c>
      <c r="F976" s="7">
        <v>16</v>
      </c>
      <c r="G976" s="5">
        <v>459</v>
      </c>
      <c r="H976" s="6">
        <v>776</v>
      </c>
      <c r="I976" s="7">
        <v>78</v>
      </c>
      <c r="J976" s="5">
        <v>199</v>
      </c>
      <c r="K976" s="6">
        <v>341</v>
      </c>
      <c r="L976" s="7">
        <v>16</v>
      </c>
      <c r="M976" s="1" t="s">
        <v>11</v>
      </c>
    </row>
    <row r="977" spans="1:13" x14ac:dyDescent="0.3">
      <c r="A977" s="17">
        <v>17810</v>
      </c>
      <c r="B977" s="18">
        <v>30751</v>
      </c>
      <c r="C977" s="19">
        <v>17380</v>
      </c>
      <c r="D977" s="17">
        <v>179397</v>
      </c>
      <c r="E977" s="18">
        <v>184216</v>
      </c>
      <c r="F977" s="19">
        <v>28</v>
      </c>
      <c r="G977" s="17">
        <v>590</v>
      </c>
      <c r="H977" s="18">
        <v>998</v>
      </c>
      <c r="I977" s="19">
        <v>88</v>
      </c>
      <c r="J977" s="17">
        <v>8845</v>
      </c>
      <c r="K977" s="18">
        <v>13886</v>
      </c>
      <c r="L977" s="19">
        <v>28</v>
      </c>
      <c r="M977" s="1" t="s">
        <v>11</v>
      </c>
    </row>
    <row r="978" spans="1:13" x14ac:dyDescent="0.3">
      <c r="A978" s="5">
        <v>17583</v>
      </c>
      <c r="B978" s="6">
        <v>30303</v>
      </c>
      <c r="C978" s="7">
        <v>17179</v>
      </c>
      <c r="D978" s="5">
        <v>74314</v>
      </c>
      <c r="E978" s="6">
        <v>100925</v>
      </c>
      <c r="F978" s="7">
        <v>21</v>
      </c>
      <c r="G978" s="5">
        <v>187</v>
      </c>
      <c r="H978" s="6">
        <v>324</v>
      </c>
      <c r="I978" s="7">
        <v>47</v>
      </c>
      <c r="J978" s="5">
        <v>356</v>
      </c>
      <c r="K978" s="6">
        <v>579</v>
      </c>
      <c r="L978" s="7">
        <v>21</v>
      </c>
      <c r="M978" s="1" t="s">
        <v>11</v>
      </c>
    </row>
    <row r="979" spans="1:13" x14ac:dyDescent="0.3">
      <c r="A979" s="5">
        <v>17126</v>
      </c>
      <c r="B979" s="6">
        <v>29565</v>
      </c>
      <c r="C979" s="7">
        <v>16713</v>
      </c>
      <c r="D979" s="5">
        <v>116788</v>
      </c>
      <c r="E979" s="6">
        <v>146380</v>
      </c>
      <c r="F979" s="7">
        <v>23</v>
      </c>
      <c r="G979" s="5">
        <v>96</v>
      </c>
      <c r="H979" s="6">
        <v>165</v>
      </c>
      <c r="I979" s="7">
        <v>35</v>
      </c>
      <c r="J979" s="5">
        <v>830</v>
      </c>
      <c r="K979" s="6">
        <v>1345</v>
      </c>
      <c r="L979" s="7">
        <v>23</v>
      </c>
      <c r="M979" s="1" t="s">
        <v>11</v>
      </c>
    </row>
    <row r="980" spans="1:13" x14ac:dyDescent="0.3">
      <c r="A980" s="17">
        <v>17093</v>
      </c>
      <c r="B980" s="18">
        <v>29506</v>
      </c>
      <c r="C980" s="19">
        <v>16681</v>
      </c>
      <c r="D980" s="17">
        <v>41768</v>
      </c>
      <c r="E980" s="18">
        <v>59908</v>
      </c>
      <c r="F980" s="19">
        <v>19</v>
      </c>
      <c r="G980" s="17">
        <v>399</v>
      </c>
      <c r="H980" s="18">
        <v>692</v>
      </c>
      <c r="I980" s="19">
        <v>61</v>
      </c>
      <c r="J980" s="17">
        <v>217</v>
      </c>
      <c r="K980" s="18">
        <v>359</v>
      </c>
      <c r="L980" s="19">
        <v>19</v>
      </c>
      <c r="M980" s="1" t="s">
        <v>11</v>
      </c>
    </row>
    <row r="981" spans="1:13" x14ac:dyDescent="0.3">
      <c r="A981" s="5">
        <v>16995</v>
      </c>
      <c r="B981" s="6">
        <v>29289</v>
      </c>
      <c r="C981" s="7">
        <v>16604</v>
      </c>
      <c r="D981" s="5">
        <v>126626</v>
      </c>
      <c r="E981" s="6">
        <v>156538</v>
      </c>
      <c r="F981" s="7">
        <v>24</v>
      </c>
      <c r="G981" s="5">
        <v>385</v>
      </c>
      <c r="H981" s="6">
        <v>653</v>
      </c>
      <c r="I981" s="7">
        <v>60</v>
      </c>
      <c r="J981" s="5">
        <v>4115</v>
      </c>
      <c r="K981" s="6">
        <v>6610</v>
      </c>
      <c r="L981" s="7">
        <v>24</v>
      </c>
      <c r="M981" s="1" t="s">
        <v>11</v>
      </c>
    </row>
    <row r="982" spans="1:13" x14ac:dyDescent="0.3">
      <c r="A982" s="5">
        <v>16989</v>
      </c>
      <c r="B982" s="6">
        <v>29278</v>
      </c>
      <c r="C982" s="7">
        <v>16598</v>
      </c>
      <c r="D982" s="5">
        <v>136570</v>
      </c>
      <c r="E982" s="6">
        <v>162659</v>
      </c>
      <c r="F982" s="7">
        <v>24</v>
      </c>
      <c r="G982" s="5">
        <v>131</v>
      </c>
      <c r="H982" s="6">
        <v>225</v>
      </c>
      <c r="I982" s="7">
        <v>60</v>
      </c>
      <c r="J982" s="5">
        <v>2312</v>
      </c>
      <c r="K982" s="6">
        <v>3700</v>
      </c>
      <c r="L982" s="7">
        <v>24</v>
      </c>
      <c r="M982" s="1" t="s">
        <v>11</v>
      </c>
    </row>
    <row r="983" spans="1:13" x14ac:dyDescent="0.3">
      <c r="A983" s="5">
        <v>16889</v>
      </c>
      <c r="B983" s="6">
        <v>29154</v>
      </c>
      <c r="C983" s="7">
        <v>16484</v>
      </c>
      <c r="D983" s="5">
        <v>87693</v>
      </c>
      <c r="E983" s="6">
        <v>116681</v>
      </c>
      <c r="F983" s="7">
        <v>22</v>
      </c>
      <c r="G983" s="5">
        <v>385</v>
      </c>
      <c r="H983" s="6">
        <v>647</v>
      </c>
      <c r="I983" s="7">
        <v>72</v>
      </c>
      <c r="J983" s="5">
        <v>547</v>
      </c>
      <c r="K983" s="6">
        <v>899</v>
      </c>
      <c r="L983" s="7">
        <v>22</v>
      </c>
      <c r="M983" s="1" t="s">
        <v>11</v>
      </c>
    </row>
    <row r="984" spans="1:13" x14ac:dyDescent="0.3">
      <c r="A984" s="5">
        <v>16700</v>
      </c>
      <c r="B984" s="6">
        <v>28839</v>
      </c>
      <c r="C984" s="7">
        <v>16301</v>
      </c>
      <c r="D984" s="5">
        <v>172051</v>
      </c>
      <c r="E984" s="6">
        <v>183778</v>
      </c>
      <c r="F984" s="7">
        <v>27</v>
      </c>
      <c r="G984" s="5">
        <v>648</v>
      </c>
      <c r="H984" s="6">
        <v>1091</v>
      </c>
      <c r="I984" s="7">
        <v>155</v>
      </c>
      <c r="J984" s="5">
        <v>2859</v>
      </c>
      <c r="K984" s="6">
        <v>4608</v>
      </c>
      <c r="L984" s="7">
        <v>27</v>
      </c>
      <c r="M984" s="1" t="s">
        <v>11</v>
      </c>
    </row>
    <row r="985" spans="1:13" x14ac:dyDescent="0.3">
      <c r="A985" s="17">
        <v>16665</v>
      </c>
      <c r="B985" s="18">
        <v>28709</v>
      </c>
      <c r="C985" s="19">
        <v>16280</v>
      </c>
      <c r="D985" s="17">
        <v>42834</v>
      </c>
      <c r="E985" s="18">
        <v>63322</v>
      </c>
      <c r="F985" s="19">
        <v>20</v>
      </c>
      <c r="G985" s="17">
        <v>87</v>
      </c>
      <c r="H985" s="18">
        <v>149</v>
      </c>
      <c r="I985" s="19">
        <v>40</v>
      </c>
      <c r="J985" s="17">
        <v>746</v>
      </c>
      <c r="K985" s="18">
        <v>1204</v>
      </c>
      <c r="L985" s="19">
        <v>20</v>
      </c>
      <c r="M985" s="1" t="s">
        <v>11</v>
      </c>
    </row>
    <row r="986" spans="1:13" x14ac:dyDescent="0.3">
      <c r="A986" s="17">
        <v>16608</v>
      </c>
      <c r="B986" s="18">
        <v>28614</v>
      </c>
      <c r="C986" s="19">
        <v>16224</v>
      </c>
      <c r="D986" s="17">
        <v>163275</v>
      </c>
      <c r="E986" s="18">
        <v>181452</v>
      </c>
      <c r="F986" s="19">
        <v>26</v>
      </c>
      <c r="G986" s="17">
        <v>276</v>
      </c>
      <c r="H986" s="18">
        <v>466</v>
      </c>
      <c r="I986" s="19">
        <v>66</v>
      </c>
      <c r="J986" s="17">
        <v>4227</v>
      </c>
      <c r="K986" s="18">
        <v>6758</v>
      </c>
      <c r="L986" s="19">
        <v>26</v>
      </c>
      <c r="M986" s="1" t="s">
        <v>11</v>
      </c>
    </row>
    <row r="987" spans="1:13" x14ac:dyDescent="0.3">
      <c r="A987" s="17">
        <v>16574</v>
      </c>
      <c r="B987" s="18">
        <v>28616</v>
      </c>
      <c r="C987" s="19">
        <v>16180</v>
      </c>
      <c r="D987" s="17">
        <v>169325</v>
      </c>
      <c r="E987" s="18">
        <v>182416</v>
      </c>
      <c r="F987" s="19">
        <v>26</v>
      </c>
      <c r="G987" s="17">
        <v>255</v>
      </c>
      <c r="H987" s="18">
        <v>437</v>
      </c>
      <c r="I987" s="19">
        <v>88</v>
      </c>
      <c r="J987" s="17">
        <v>1663</v>
      </c>
      <c r="K987" s="18">
        <v>2652</v>
      </c>
      <c r="L987" s="19">
        <v>26</v>
      </c>
      <c r="M987" s="1" t="s">
        <v>11</v>
      </c>
    </row>
    <row r="988" spans="1:13" x14ac:dyDescent="0.3">
      <c r="A988" s="5">
        <v>16567</v>
      </c>
      <c r="B988" s="6">
        <v>28541</v>
      </c>
      <c r="C988" s="7">
        <v>16184</v>
      </c>
      <c r="D988" s="5">
        <v>130660</v>
      </c>
      <c r="E988" s="6">
        <v>160458</v>
      </c>
      <c r="F988" s="7">
        <v>24</v>
      </c>
      <c r="G988" s="5">
        <v>94</v>
      </c>
      <c r="H988" s="6">
        <v>164</v>
      </c>
      <c r="I988" s="7">
        <v>36</v>
      </c>
      <c r="J988" s="5">
        <v>1875</v>
      </c>
      <c r="K988" s="6">
        <v>2998</v>
      </c>
      <c r="L988" s="7">
        <v>24</v>
      </c>
      <c r="M988" s="1" t="s">
        <v>11</v>
      </c>
    </row>
    <row r="989" spans="1:13" x14ac:dyDescent="0.3">
      <c r="A989" s="17">
        <v>16439</v>
      </c>
      <c r="B989" s="18">
        <v>28394</v>
      </c>
      <c r="C989" s="19">
        <v>16047</v>
      </c>
      <c r="D989" s="17">
        <v>117142</v>
      </c>
      <c r="E989" s="18">
        <v>146765</v>
      </c>
      <c r="F989" s="19">
        <v>23</v>
      </c>
      <c r="G989" s="17">
        <v>208</v>
      </c>
      <c r="H989" s="18">
        <v>355</v>
      </c>
      <c r="I989" s="19">
        <v>75</v>
      </c>
      <c r="J989" s="17">
        <v>2786</v>
      </c>
      <c r="K989" s="18">
        <v>4456</v>
      </c>
      <c r="L989" s="19">
        <v>23</v>
      </c>
      <c r="M989" s="1" t="s">
        <v>11</v>
      </c>
    </row>
    <row r="990" spans="1:13" x14ac:dyDescent="0.3">
      <c r="A990" s="5">
        <v>16391</v>
      </c>
      <c r="B990" s="6">
        <v>28313</v>
      </c>
      <c r="C990" s="7">
        <v>16000</v>
      </c>
      <c r="D990" s="5">
        <v>87920</v>
      </c>
      <c r="E990" s="6">
        <v>116906</v>
      </c>
      <c r="F990" s="7">
        <v>22</v>
      </c>
      <c r="G990" s="5">
        <v>664</v>
      </c>
      <c r="H990" s="6">
        <v>1107</v>
      </c>
      <c r="I990" s="7">
        <v>84</v>
      </c>
      <c r="J990" s="5">
        <v>966</v>
      </c>
      <c r="K990" s="6">
        <v>1591</v>
      </c>
      <c r="L990" s="7">
        <v>22</v>
      </c>
      <c r="M990" s="1" t="s">
        <v>11</v>
      </c>
    </row>
    <row r="991" spans="1:13" x14ac:dyDescent="0.3">
      <c r="A991" s="5">
        <v>16082</v>
      </c>
      <c r="B991" s="6">
        <v>27786</v>
      </c>
      <c r="C991" s="7">
        <v>15698</v>
      </c>
      <c r="D991" s="5">
        <v>139528</v>
      </c>
      <c r="E991" s="6">
        <v>164272</v>
      </c>
      <c r="F991" s="7">
        <v>24</v>
      </c>
      <c r="G991" s="5">
        <v>106</v>
      </c>
      <c r="H991" s="6">
        <v>181</v>
      </c>
      <c r="I991" s="7">
        <v>44</v>
      </c>
      <c r="J991" s="5">
        <v>1906</v>
      </c>
      <c r="K991" s="6">
        <v>3101</v>
      </c>
      <c r="L991" s="7">
        <v>24</v>
      </c>
      <c r="M991" s="1" t="s">
        <v>11</v>
      </c>
    </row>
    <row r="992" spans="1:13" x14ac:dyDescent="0.3">
      <c r="A992" s="5">
        <v>15845</v>
      </c>
      <c r="B992" s="6">
        <v>27377</v>
      </c>
      <c r="C992" s="7">
        <v>15465</v>
      </c>
      <c r="D992" s="5">
        <v>78383</v>
      </c>
      <c r="E992" s="6">
        <v>105170</v>
      </c>
      <c r="F992" s="7">
        <v>21</v>
      </c>
      <c r="G992" s="5">
        <v>84</v>
      </c>
      <c r="H992" s="6">
        <v>142</v>
      </c>
      <c r="I992" s="7">
        <v>33</v>
      </c>
      <c r="J992" s="5">
        <v>1163</v>
      </c>
      <c r="K992" s="6">
        <v>1863</v>
      </c>
      <c r="L992" s="7">
        <v>21</v>
      </c>
      <c r="M992" s="1" t="s">
        <v>11</v>
      </c>
    </row>
    <row r="993" spans="1:13" x14ac:dyDescent="0.3">
      <c r="A993" s="17">
        <v>15834</v>
      </c>
      <c r="B993" s="18">
        <v>27310</v>
      </c>
      <c r="C993" s="19">
        <v>15472</v>
      </c>
      <c r="D993" s="17">
        <v>53527</v>
      </c>
      <c r="E993" s="18">
        <v>76350</v>
      </c>
      <c r="F993" s="19">
        <v>20</v>
      </c>
      <c r="G993" s="17">
        <v>415</v>
      </c>
      <c r="H993" s="18">
        <v>700</v>
      </c>
      <c r="I993" s="19">
        <v>56</v>
      </c>
      <c r="J993" s="17">
        <v>1526</v>
      </c>
      <c r="K993" s="18">
        <v>2445</v>
      </c>
      <c r="L993" s="19">
        <v>20</v>
      </c>
      <c r="M993" s="1" t="s">
        <v>11</v>
      </c>
    </row>
    <row r="994" spans="1:13" x14ac:dyDescent="0.3">
      <c r="A994" s="5">
        <v>15681</v>
      </c>
      <c r="B994" s="6">
        <v>27057</v>
      </c>
      <c r="C994" s="7">
        <v>15322</v>
      </c>
      <c r="D994" s="5">
        <v>140399</v>
      </c>
      <c r="E994" s="6">
        <v>166605</v>
      </c>
      <c r="F994" s="7">
        <v>24</v>
      </c>
      <c r="G994" s="5">
        <v>220</v>
      </c>
      <c r="H994" s="6">
        <v>373</v>
      </c>
      <c r="I994" s="7">
        <v>74</v>
      </c>
      <c r="J994" s="5">
        <v>1189</v>
      </c>
      <c r="K994" s="6">
        <v>1938</v>
      </c>
      <c r="L994" s="7">
        <v>24</v>
      </c>
      <c r="M994" s="1" t="s">
        <v>11</v>
      </c>
    </row>
    <row r="995" spans="1:13" x14ac:dyDescent="0.3">
      <c r="A995" s="5">
        <v>15677</v>
      </c>
      <c r="B995" s="6">
        <v>27088</v>
      </c>
      <c r="C995" s="7">
        <v>15304</v>
      </c>
      <c r="D995" s="5">
        <v>127902</v>
      </c>
      <c r="E995" s="6">
        <v>157416</v>
      </c>
      <c r="F995" s="7">
        <v>24</v>
      </c>
      <c r="G995" s="5">
        <v>166</v>
      </c>
      <c r="H995" s="6">
        <v>281</v>
      </c>
      <c r="I995" s="7">
        <v>54</v>
      </c>
      <c r="J995" s="5">
        <v>3545</v>
      </c>
      <c r="K995" s="6">
        <v>5677</v>
      </c>
      <c r="L995" s="7">
        <v>24</v>
      </c>
      <c r="M995" s="1" t="s">
        <v>11</v>
      </c>
    </row>
    <row r="996" spans="1:13" x14ac:dyDescent="0.3">
      <c r="A996" s="5">
        <v>15675</v>
      </c>
      <c r="B996" s="6">
        <v>27046</v>
      </c>
      <c r="C996" s="7">
        <v>15316</v>
      </c>
      <c r="D996" s="5">
        <v>165882</v>
      </c>
      <c r="E996" s="6">
        <v>182158</v>
      </c>
      <c r="F996" s="7">
        <v>26</v>
      </c>
      <c r="G996" s="5">
        <v>403</v>
      </c>
      <c r="H996" s="6">
        <v>680</v>
      </c>
      <c r="I996" s="7">
        <v>100</v>
      </c>
      <c r="J996" s="5">
        <v>1505</v>
      </c>
      <c r="K996" s="6">
        <v>2456</v>
      </c>
      <c r="L996" s="7">
        <v>26</v>
      </c>
      <c r="M996" s="1" t="s">
        <v>11</v>
      </c>
    </row>
    <row r="997" spans="1:13" x14ac:dyDescent="0.3">
      <c r="A997" s="5">
        <v>15449</v>
      </c>
      <c r="B997" s="6">
        <v>26693</v>
      </c>
      <c r="C997" s="7">
        <v>15079</v>
      </c>
      <c r="D997" s="5">
        <v>119273</v>
      </c>
      <c r="E997" s="6">
        <v>148210</v>
      </c>
      <c r="F997" s="7">
        <v>23</v>
      </c>
      <c r="G997" s="5">
        <v>528</v>
      </c>
      <c r="H997" s="6">
        <v>899</v>
      </c>
      <c r="I997" s="7">
        <v>95</v>
      </c>
      <c r="J997" s="5">
        <v>411</v>
      </c>
      <c r="K997" s="6">
        <v>671</v>
      </c>
      <c r="L997" s="7">
        <v>23</v>
      </c>
      <c r="M997" s="1" t="s">
        <v>11</v>
      </c>
    </row>
    <row r="998" spans="1:13" x14ac:dyDescent="0.3">
      <c r="A998" s="5">
        <v>14993</v>
      </c>
      <c r="B998" s="6">
        <v>25924</v>
      </c>
      <c r="C998" s="7">
        <v>14644</v>
      </c>
      <c r="D998" s="5">
        <v>122509</v>
      </c>
      <c r="E998" s="6">
        <v>153704</v>
      </c>
      <c r="F998" s="7">
        <v>24</v>
      </c>
      <c r="G998" s="5">
        <v>200</v>
      </c>
      <c r="H998" s="6">
        <v>341</v>
      </c>
      <c r="I998" s="7">
        <v>50</v>
      </c>
      <c r="J998" s="5">
        <v>1590</v>
      </c>
      <c r="K998" s="6">
        <v>2598</v>
      </c>
      <c r="L998" s="7">
        <v>24</v>
      </c>
      <c r="M998" s="1" t="s">
        <v>11</v>
      </c>
    </row>
    <row r="999" spans="1:13" x14ac:dyDescent="0.3">
      <c r="A999" s="17">
        <v>14759</v>
      </c>
      <c r="B999" s="18">
        <v>25527</v>
      </c>
      <c r="C999" s="19">
        <v>14415</v>
      </c>
      <c r="D999" s="17">
        <v>38867</v>
      </c>
      <c r="E999" s="18">
        <v>56656</v>
      </c>
      <c r="F999" s="19">
        <v>19</v>
      </c>
      <c r="G999" s="17">
        <v>805</v>
      </c>
      <c r="H999" s="18">
        <v>1357</v>
      </c>
      <c r="I999" s="19">
        <v>131</v>
      </c>
      <c r="J999" s="17">
        <v>332</v>
      </c>
      <c r="K999" s="18">
        <v>547</v>
      </c>
      <c r="L999" s="19">
        <v>19</v>
      </c>
      <c r="M999" s="1" t="s">
        <v>11</v>
      </c>
    </row>
    <row r="1000" spans="1:13" x14ac:dyDescent="0.3">
      <c r="A1000" s="17">
        <v>14628</v>
      </c>
      <c r="B1000" s="18">
        <v>25277</v>
      </c>
      <c r="C1000" s="19">
        <v>14303</v>
      </c>
      <c r="D1000" s="17">
        <v>15358</v>
      </c>
      <c r="E1000" s="18">
        <v>24102</v>
      </c>
      <c r="F1000" s="19">
        <v>17</v>
      </c>
      <c r="G1000" s="17">
        <v>1005</v>
      </c>
      <c r="H1000" s="18">
        <v>1682</v>
      </c>
      <c r="I1000" s="19">
        <v>67</v>
      </c>
      <c r="J1000" s="17">
        <v>395</v>
      </c>
      <c r="K1000" s="18">
        <v>639</v>
      </c>
      <c r="L1000" s="19">
        <v>17</v>
      </c>
      <c r="M1000" s="1" t="s">
        <v>11</v>
      </c>
    </row>
    <row r="1001" spans="1:13" x14ac:dyDescent="0.3">
      <c r="A1001" s="17">
        <v>14498</v>
      </c>
      <c r="B1001" s="18">
        <v>25092</v>
      </c>
      <c r="C1001" s="19">
        <v>14163</v>
      </c>
      <c r="D1001" s="17">
        <v>146771</v>
      </c>
      <c r="E1001" s="18">
        <v>172303</v>
      </c>
      <c r="F1001" s="19">
        <v>25</v>
      </c>
      <c r="G1001" s="17">
        <v>109</v>
      </c>
      <c r="H1001" s="18">
        <v>187</v>
      </c>
      <c r="I1001" s="19">
        <v>45</v>
      </c>
      <c r="J1001" s="17">
        <v>1835</v>
      </c>
      <c r="K1001" s="18">
        <v>2918</v>
      </c>
      <c r="L1001" s="19">
        <v>25</v>
      </c>
      <c r="M1001" s="1" t="s">
        <v>11</v>
      </c>
    </row>
    <row r="1002" spans="1:13" x14ac:dyDescent="0.3">
      <c r="A1002" s="5">
        <v>14258</v>
      </c>
      <c r="B1002" s="6">
        <v>24683</v>
      </c>
      <c r="C1002" s="7">
        <v>13936</v>
      </c>
      <c r="D1002" s="5">
        <v>161711</v>
      </c>
      <c r="E1002" s="6">
        <v>180916</v>
      </c>
      <c r="F1002" s="7">
        <v>26</v>
      </c>
      <c r="G1002" s="5">
        <v>428</v>
      </c>
      <c r="H1002" s="6">
        <v>721</v>
      </c>
      <c r="I1002" s="7">
        <v>84</v>
      </c>
      <c r="J1002" s="5">
        <v>1938</v>
      </c>
      <c r="K1002" s="6">
        <v>3086</v>
      </c>
      <c r="L1002" s="7">
        <v>26</v>
      </c>
      <c r="M1002" s="1" t="s">
        <v>11</v>
      </c>
    </row>
    <row r="1003" spans="1:13" x14ac:dyDescent="0.3">
      <c r="A1003" s="5">
        <v>14217</v>
      </c>
      <c r="B1003" s="6">
        <v>24571</v>
      </c>
      <c r="C1003" s="7">
        <v>13902</v>
      </c>
      <c r="D1003" s="5">
        <v>8468</v>
      </c>
      <c r="E1003" s="6">
        <v>13690</v>
      </c>
      <c r="F1003" s="7">
        <v>16</v>
      </c>
      <c r="G1003" s="5">
        <v>75</v>
      </c>
      <c r="H1003" s="6">
        <v>133</v>
      </c>
      <c r="I1003" s="7">
        <v>22</v>
      </c>
      <c r="J1003" s="5">
        <v>249</v>
      </c>
      <c r="K1003" s="6">
        <v>409</v>
      </c>
      <c r="L1003" s="7">
        <v>16</v>
      </c>
      <c r="M1003" s="1" t="s">
        <v>11</v>
      </c>
    </row>
    <row r="1004" spans="1:13" x14ac:dyDescent="0.3">
      <c r="A1004" s="5">
        <v>14172</v>
      </c>
      <c r="B1004" s="6">
        <v>24493</v>
      </c>
      <c r="C1004" s="7">
        <v>13858</v>
      </c>
      <c r="D1004" s="5">
        <v>84947</v>
      </c>
      <c r="E1004" s="6">
        <v>114179</v>
      </c>
      <c r="F1004" s="7">
        <v>22</v>
      </c>
      <c r="G1004" s="5">
        <v>566</v>
      </c>
      <c r="H1004" s="6">
        <v>954</v>
      </c>
      <c r="I1004" s="7">
        <v>70</v>
      </c>
      <c r="J1004" s="5">
        <v>873</v>
      </c>
      <c r="K1004" s="6">
        <v>1423</v>
      </c>
      <c r="L1004" s="7">
        <v>22</v>
      </c>
      <c r="M1004" s="1" t="s">
        <v>11</v>
      </c>
    </row>
    <row r="1005" spans="1:13" x14ac:dyDescent="0.3">
      <c r="A1005" s="5">
        <v>14130</v>
      </c>
      <c r="B1005" s="6">
        <v>24420</v>
      </c>
      <c r="C1005" s="7">
        <v>13816</v>
      </c>
      <c r="D1005" s="5">
        <v>122198</v>
      </c>
      <c r="E1005" s="6">
        <v>153473</v>
      </c>
      <c r="F1005" s="7">
        <v>24</v>
      </c>
      <c r="G1005" s="5">
        <v>133</v>
      </c>
      <c r="H1005" s="6">
        <v>223</v>
      </c>
      <c r="I1005" s="7">
        <v>46</v>
      </c>
      <c r="J1005" s="5">
        <v>725</v>
      </c>
      <c r="K1005" s="6">
        <v>1192</v>
      </c>
      <c r="L1005" s="7">
        <v>24</v>
      </c>
      <c r="M1005" s="1" t="s">
        <v>11</v>
      </c>
    </row>
    <row r="1006" spans="1:13" x14ac:dyDescent="0.3">
      <c r="A1006" s="5">
        <v>13965</v>
      </c>
      <c r="B1006" s="6">
        <v>24173</v>
      </c>
      <c r="C1006" s="7">
        <v>13655</v>
      </c>
      <c r="D1006" s="5">
        <v>29569</v>
      </c>
      <c r="E1006" s="6">
        <v>45479</v>
      </c>
      <c r="F1006" s="7">
        <v>19</v>
      </c>
      <c r="G1006" s="5">
        <v>769</v>
      </c>
      <c r="H1006" s="6">
        <v>1303</v>
      </c>
      <c r="I1006" s="7">
        <v>133</v>
      </c>
      <c r="J1006" s="5">
        <v>567</v>
      </c>
      <c r="K1006" s="6">
        <v>922</v>
      </c>
      <c r="L1006" s="7">
        <v>19</v>
      </c>
      <c r="M1006" s="1"/>
    </row>
    <row r="1007" spans="1:13" x14ac:dyDescent="0.3">
      <c r="A1007" s="5">
        <v>13827</v>
      </c>
      <c r="B1007" s="6">
        <v>23930</v>
      </c>
      <c r="C1007" s="7">
        <v>13519</v>
      </c>
      <c r="D1007" s="5">
        <v>99000</v>
      </c>
      <c r="E1007" s="6">
        <v>131722</v>
      </c>
      <c r="F1007" s="7">
        <v>23</v>
      </c>
      <c r="G1007" s="5">
        <v>760</v>
      </c>
      <c r="H1007" s="6">
        <v>1285</v>
      </c>
      <c r="I1007" s="7">
        <v>73</v>
      </c>
      <c r="J1007" s="5">
        <v>1342</v>
      </c>
      <c r="K1007" s="6">
        <v>2174</v>
      </c>
      <c r="L1007" s="7">
        <v>23</v>
      </c>
      <c r="M1007" s="1" t="s">
        <v>11</v>
      </c>
    </row>
    <row r="1008" spans="1:13" x14ac:dyDescent="0.3">
      <c r="A1008" s="5">
        <v>13758</v>
      </c>
      <c r="B1008" s="6">
        <v>23783</v>
      </c>
      <c r="C1008" s="7">
        <v>13451</v>
      </c>
      <c r="D1008" s="5">
        <v>2076</v>
      </c>
      <c r="E1008" s="6">
        <v>3509</v>
      </c>
      <c r="F1008" s="7">
        <v>13</v>
      </c>
      <c r="G1008" s="5">
        <v>225</v>
      </c>
      <c r="H1008" s="6">
        <v>389</v>
      </c>
      <c r="I1008" s="7">
        <v>59</v>
      </c>
      <c r="J1008" s="5">
        <v>72</v>
      </c>
      <c r="K1008" s="6">
        <v>123</v>
      </c>
      <c r="L1008" s="7">
        <v>13</v>
      </c>
      <c r="M1008" s="1" t="s">
        <v>11</v>
      </c>
    </row>
    <row r="1009" spans="1:13" x14ac:dyDescent="0.3">
      <c r="A1009" s="17">
        <v>13736</v>
      </c>
      <c r="B1009" s="18">
        <v>23773</v>
      </c>
      <c r="C1009" s="19">
        <v>13424</v>
      </c>
      <c r="D1009" s="17">
        <v>21739</v>
      </c>
      <c r="E1009" s="18">
        <v>33344</v>
      </c>
      <c r="F1009" s="19">
        <v>18</v>
      </c>
      <c r="G1009" s="17">
        <v>395</v>
      </c>
      <c r="H1009" s="18">
        <v>664</v>
      </c>
      <c r="I1009" s="19">
        <v>78</v>
      </c>
      <c r="J1009" s="17">
        <v>288</v>
      </c>
      <c r="K1009" s="18">
        <v>481</v>
      </c>
      <c r="L1009" s="19">
        <v>18</v>
      </c>
      <c r="M1009" s="1" t="s">
        <v>11</v>
      </c>
    </row>
    <row r="1010" spans="1:13" x14ac:dyDescent="0.3">
      <c r="A1010" s="17">
        <v>13593</v>
      </c>
      <c r="B1010" s="18">
        <v>23536</v>
      </c>
      <c r="C1010" s="19">
        <v>13292</v>
      </c>
      <c r="D1010" s="17">
        <v>119707</v>
      </c>
      <c r="E1010" s="18">
        <v>151648</v>
      </c>
      <c r="F1010" s="19">
        <v>24</v>
      </c>
      <c r="G1010" s="17">
        <v>720</v>
      </c>
      <c r="H1010" s="18">
        <v>1216</v>
      </c>
      <c r="I1010" s="19">
        <v>90</v>
      </c>
      <c r="J1010" s="17">
        <v>2469</v>
      </c>
      <c r="K1010" s="18">
        <v>3997</v>
      </c>
      <c r="L1010" s="19">
        <v>24</v>
      </c>
      <c r="M1010" s="1" t="s">
        <v>11</v>
      </c>
    </row>
    <row r="1011" spans="1:13" x14ac:dyDescent="0.3">
      <c r="A1011" s="5">
        <v>13452</v>
      </c>
      <c r="B1011" s="6">
        <v>23292</v>
      </c>
      <c r="C1011" s="7">
        <v>13155</v>
      </c>
      <c r="D1011" s="5">
        <v>59916</v>
      </c>
      <c r="E1011" s="6">
        <v>86036</v>
      </c>
      <c r="F1011" s="7">
        <v>21</v>
      </c>
      <c r="G1011" s="5">
        <v>223</v>
      </c>
      <c r="H1011" s="6">
        <v>372</v>
      </c>
      <c r="I1011" s="7">
        <v>41</v>
      </c>
      <c r="J1011" s="5">
        <v>878</v>
      </c>
      <c r="K1011" s="6">
        <v>1410</v>
      </c>
      <c r="L1011" s="7">
        <v>21</v>
      </c>
      <c r="M1011" s="1" t="s">
        <v>11</v>
      </c>
    </row>
    <row r="1012" spans="1:13" x14ac:dyDescent="0.3">
      <c r="A1012" s="5">
        <v>13302</v>
      </c>
      <c r="B1012" s="6">
        <v>23029</v>
      </c>
      <c r="C1012" s="7">
        <v>13005</v>
      </c>
      <c r="D1012" s="5">
        <v>64392</v>
      </c>
      <c r="E1012" s="6">
        <v>90717</v>
      </c>
      <c r="F1012" s="7">
        <v>21</v>
      </c>
      <c r="G1012" s="5">
        <v>453</v>
      </c>
      <c r="H1012" s="6">
        <v>764</v>
      </c>
      <c r="I1012" s="7">
        <v>97</v>
      </c>
      <c r="J1012" s="5">
        <v>640</v>
      </c>
      <c r="K1012" s="6">
        <v>1052</v>
      </c>
      <c r="L1012" s="7">
        <v>21</v>
      </c>
      <c r="M1012" s="1" t="s">
        <v>11</v>
      </c>
    </row>
    <row r="1013" spans="1:13" x14ac:dyDescent="0.3">
      <c r="A1013" s="5">
        <v>12873</v>
      </c>
      <c r="B1013" s="6">
        <v>22293</v>
      </c>
      <c r="C1013" s="7">
        <v>12587</v>
      </c>
      <c r="D1013" s="5">
        <v>64153</v>
      </c>
      <c r="E1013" s="6">
        <v>90456</v>
      </c>
      <c r="F1013" s="7">
        <v>21</v>
      </c>
      <c r="G1013" s="5">
        <v>279</v>
      </c>
      <c r="H1013" s="6">
        <v>475</v>
      </c>
      <c r="I1013" s="7">
        <v>73</v>
      </c>
      <c r="J1013" s="5">
        <v>1276</v>
      </c>
      <c r="K1013" s="6">
        <v>2075</v>
      </c>
      <c r="L1013" s="7">
        <v>21</v>
      </c>
      <c r="M1013" s="1" t="s">
        <v>11</v>
      </c>
    </row>
    <row r="1014" spans="1:13" x14ac:dyDescent="0.3">
      <c r="A1014" s="5">
        <v>12771</v>
      </c>
      <c r="B1014" s="6">
        <v>22119</v>
      </c>
      <c r="C1014" s="7">
        <v>12492</v>
      </c>
      <c r="D1014" s="5">
        <v>18388</v>
      </c>
      <c r="E1014" s="6">
        <v>29277</v>
      </c>
      <c r="F1014" s="7">
        <v>18</v>
      </c>
      <c r="G1014" s="5">
        <v>95</v>
      </c>
      <c r="H1014" s="6">
        <v>161</v>
      </c>
      <c r="I1014" s="7">
        <v>40</v>
      </c>
      <c r="J1014" s="5">
        <v>72</v>
      </c>
      <c r="K1014" s="6">
        <v>123</v>
      </c>
      <c r="L1014" s="7">
        <v>18</v>
      </c>
      <c r="M1014" s="1" t="s">
        <v>11</v>
      </c>
    </row>
    <row r="1015" spans="1:13" x14ac:dyDescent="0.3">
      <c r="A1015" s="5">
        <v>12750</v>
      </c>
      <c r="B1015" s="6">
        <v>22070</v>
      </c>
      <c r="C1015" s="7">
        <v>12466</v>
      </c>
      <c r="D1015" s="5">
        <v>88061</v>
      </c>
      <c r="E1015" s="6">
        <v>117113</v>
      </c>
      <c r="F1015" s="7">
        <v>22</v>
      </c>
      <c r="G1015" s="5">
        <v>84</v>
      </c>
      <c r="H1015" s="6">
        <v>147</v>
      </c>
      <c r="I1015" s="7">
        <v>42</v>
      </c>
      <c r="J1015" s="5">
        <v>1142</v>
      </c>
      <c r="K1015" s="6">
        <v>1853</v>
      </c>
      <c r="L1015" s="7">
        <v>22</v>
      </c>
      <c r="M1015" s="1" t="s">
        <v>11</v>
      </c>
    </row>
    <row r="1016" spans="1:13" x14ac:dyDescent="0.3">
      <c r="A1016" s="17">
        <v>12612</v>
      </c>
      <c r="B1016" s="18">
        <v>21833</v>
      </c>
      <c r="C1016" s="19">
        <v>12330</v>
      </c>
      <c r="D1016" s="17">
        <v>98668</v>
      </c>
      <c r="E1016" s="18">
        <v>128589</v>
      </c>
      <c r="F1016" s="19">
        <v>22</v>
      </c>
      <c r="G1016" s="17">
        <v>717</v>
      </c>
      <c r="H1016" s="18">
        <v>1196</v>
      </c>
      <c r="I1016" s="19">
        <v>126</v>
      </c>
      <c r="J1016" s="17">
        <v>594</v>
      </c>
      <c r="K1016" s="18">
        <v>971</v>
      </c>
      <c r="L1016" s="19">
        <v>22</v>
      </c>
      <c r="M1016" s="1" t="s">
        <v>11</v>
      </c>
    </row>
    <row r="1017" spans="1:13" x14ac:dyDescent="0.3">
      <c r="A1017" s="5">
        <v>12345</v>
      </c>
      <c r="B1017" s="6">
        <v>21371</v>
      </c>
      <c r="C1017" s="7">
        <v>12068</v>
      </c>
      <c r="D1017" s="5">
        <v>47232</v>
      </c>
      <c r="E1017" s="6">
        <v>68028</v>
      </c>
      <c r="F1017" s="7">
        <v>20</v>
      </c>
      <c r="G1017" s="5">
        <v>232</v>
      </c>
      <c r="H1017" s="6">
        <v>394</v>
      </c>
      <c r="I1017" s="7">
        <v>54</v>
      </c>
      <c r="J1017" s="5">
        <v>239</v>
      </c>
      <c r="K1017" s="6">
        <v>393</v>
      </c>
      <c r="L1017" s="7">
        <v>20</v>
      </c>
      <c r="M1017" s="1" t="s">
        <v>11</v>
      </c>
    </row>
    <row r="1018" spans="1:13" x14ac:dyDescent="0.3">
      <c r="A1018" s="5">
        <v>12219</v>
      </c>
      <c r="B1018" s="6">
        <v>21169</v>
      </c>
      <c r="C1018" s="7">
        <v>11953</v>
      </c>
      <c r="D1018" s="5">
        <v>157486</v>
      </c>
      <c r="E1018" s="6">
        <v>177455</v>
      </c>
      <c r="F1018" s="7">
        <v>25</v>
      </c>
      <c r="G1018" s="5">
        <v>308</v>
      </c>
      <c r="H1018" s="6">
        <v>514</v>
      </c>
      <c r="I1018" s="7">
        <v>59</v>
      </c>
      <c r="J1018" s="5">
        <v>2380</v>
      </c>
      <c r="K1018" s="6">
        <v>3856</v>
      </c>
      <c r="L1018" s="7">
        <v>25</v>
      </c>
      <c r="M1018" s="1" t="s">
        <v>11</v>
      </c>
    </row>
    <row r="1019" spans="1:13" x14ac:dyDescent="0.3">
      <c r="A1019" s="5">
        <v>11967</v>
      </c>
      <c r="B1019" s="6">
        <v>20730</v>
      </c>
      <c r="C1019" s="7">
        <v>11702</v>
      </c>
      <c r="D1019" s="5">
        <v>129767</v>
      </c>
      <c r="E1019" s="6">
        <v>158552</v>
      </c>
      <c r="F1019" s="7">
        <v>24</v>
      </c>
      <c r="G1019" s="5">
        <v>503</v>
      </c>
      <c r="H1019" s="6">
        <v>844</v>
      </c>
      <c r="I1019" s="7">
        <v>78</v>
      </c>
      <c r="J1019" s="5">
        <v>1965</v>
      </c>
      <c r="K1019" s="6">
        <v>3143</v>
      </c>
      <c r="L1019" s="7">
        <v>24</v>
      </c>
      <c r="M1019" s="1" t="s">
        <v>11</v>
      </c>
    </row>
    <row r="1020" spans="1:13" x14ac:dyDescent="0.3">
      <c r="A1020" s="5">
        <v>11946</v>
      </c>
      <c r="B1020" s="6">
        <v>20695</v>
      </c>
      <c r="C1020" s="7">
        <v>11682</v>
      </c>
      <c r="D1020" s="5">
        <v>156757</v>
      </c>
      <c r="E1020" s="6">
        <v>178628</v>
      </c>
      <c r="F1020" s="7">
        <v>26</v>
      </c>
      <c r="G1020" s="5">
        <v>120</v>
      </c>
      <c r="H1020" s="6">
        <v>209</v>
      </c>
      <c r="I1020" s="7">
        <v>52</v>
      </c>
      <c r="J1020" s="5">
        <v>4865</v>
      </c>
      <c r="K1020" s="6">
        <v>7627</v>
      </c>
      <c r="L1020" s="7">
        <v>26</v>
      </c>
      <c r="M1020" s="1" t="s">
        <v>11</v>
      </c>
    </row>
    <row r="1021" spans="1:13" x14ac:dyDescent="0.3">
      <c r="A1021" s="5">
        <v>11883</v>
      </c>
      <c r="B1021" s="6">
        <v>20594</v>
      </c>
      <c r="C1021" s="7">
        <v>11622</v>
      </c>
      <c r="D1021" s="5">
        <v>157131</v>
      </c>
      <c r="E1021" s="6">
        <v>178852</v>
      </c>
      <c r="F1021" s="7">
        <v>26</v>
      </c>
      <c r="G1021" s="5">
        <v>146</v>
      </c>
      <c r="H1021" s="6">
        <v>248</v>
      </c>
      <c r="I1021" s="7">
        <v>42</v>
      </c>
      <c r="J1021" s="5">
        <v>3867</v>
      </c>
      <c r="K1021" s="6">
        <v>6224</v>
      </c>
      <c r="L1021" s="7">
        <v>26</v>
      </c>
      <c r="M1021" s="1" t="s">
        <v>11</v>
      </c>
    </row>
    <row r="1022" spans="1:13" x14ac:dyDescent="0.3">
      <c r="A1022" s="5">
        <v>11871</v>
      </c>
      <c r="B1022" s="6">
        <v>20574</v>
      </c>
      <c r="C1022" s="7">
        <v>11610</v>
      </c>
      <c r="D1022" s="5">
        <v>25586</v>
      </c>
      <c r="E1022" s="6">
        <v>38075</v>
      </c>
      <c r="F1022" s="7">
        <v>18</v>
      </c>
      <c r="G1022" s="5">
        <v>248</v>
      </c>
      <c r="H1022" s="6">
        <v>422</v>
      </c>
      <c r="I1022" s="7">
        <v>78</v>
      </c>
      <c r="J1022" s="5">
        <v>255</v>
      </c>
      <c r="K1022" s="6">
        <v>420</v>
      </c>
      <c r="L1022" s="7">
        <v>18</v>
      </c>
      <c r="M1022" s="1" t="s">
        <v>11</v>
      </c>
    </row>
    <row r="1023" spans="1:13" x14ac:dyDescent="0.3">
      <c r="A1023" s="5">
        <v>11859</v>
      </c>
      <c r="B1023" s="6">
        <v>20553</v>
      </c>
      <c r="C1023" s="7">
        <v>11598</v>
      </c>
      <c r="D1023" s="5">
        <v>128689</v>
      </c>
      <c r="E1023" s="6">
        <v>157923</v>
      </c>
      <c r="F1023" s="7">
        <v>24</v>
      </c>
      <c r="G1023" s="5">
        <v>428</v>
      </c>
      <c r="H1023" s="6">
        <v>731</v>
      </c>
      <c r="I1023" s="7">
        <v>90</v>
      </c>
      <c r="J1023" s="5">
        <v>1789</v>
      </c>
      <c r="K1023" s="6">
        <v>2881</v>
      </c>
      <c r="L1023" s="7">
        <v>24</v>
      </c>
      <c r="M1023" s="1" t="s">
        <v>11</v>
      </c>
    </row>
    <row r="1024" spans="1:13" x14ac:dyDescent="0.3">
      <c r="A1024" s="5">
        <v>11754</v>
      </c>
      <c r="B1024" s="6">
        <v>20344</v>
      </c>
      <c r="C1024" s="7">
        <v>11490</v>
      </c>
      <c r="D1024" s="5">
        <v>127617</v>
      </c>
      <c r="E1024" s="6">
        <v>158261</v>
      </c>
      <c r="F1024" s="7">
        <v>24</v>
      </c>
      <c r="G1024" s="5">
        <v>155</v>
      </c>
      <c r="H1024" s="6">
        <v>264</v>
      </c>
      <c r="I1024" s="7">
        <v>62</v>
      </c>
      <c r="J1024" s="5">
        <v>4203</v>
      </c>
      <c r="K1024" s="6">
        <v>6748</v>
      </c>
      <c r="L1024" s="7">
        <v>24</v>
      </c>
      <c r="M1024" s="1" t="s">
        <v>11</v>
      </c>
    </row>
    <row r="1025" spans="1:13" x14ac:dyDescent="0.3">
      <c r="A1025" s="5">
        <v>11733</v>
      </c>
      <c r="B1025" s="6">
        <v>20333</v>
      </c>
      <c r="C1025" s="7">
        <v>11477</v>
      </c>
      <c r="D1025" s="5">
        <v>117949</v>
      </c>
      <c r="E1025" s="6">
        <v>147308</v>
      </c>
      <c r="F1025" s="7">
        <v>23</v>
      </c>
      <c r="G1025" s="5">
        <v>780</v>
      </c>
      <c r="H1025" s="6">
        <v>1311</v>
      </c>
      <c r="I1025" s="7">
        <v>95</v>
      </c>
      <c r="J1025" s="5">
        <v>1407</v>
      </c>
      <c r="K1025" s="6">
        <v>2274</v>
      </c>
      <c r="L1025" s="7">
        <v>23</v>
      </c>
      <c r="M1025" s="1" t="s">
        <v>11</v>
      </c>
    </row>
    <row r="1026" spans="1:13" x14ac:dyDescent="0.3">
      <c r="A1026" s="5">
        <v>11508</v>
      </c>
      <c r="B1026" s="6">
        <v>19943</v>
      </c>
      <c r="C1026" s="7">
        <v>11256</v>
      </c>
      <c r="D1026" s="5">
        <v>133226</v>
      </c>
      <c r="E1026" s="6">
        <v>160751</v>
      </c>
      <c r="F1026" s="7">
        <v>24</v>
      </c>
      <c r="G1026" s="5">
        <v>323</v>
      </c>
      <c r="H1026" s="6">
        <v>546</v>
      </c>
      <c r="I1026" s="7">
        <v>116</v>
      </c>
      <c r="J1026" s="5">
        <v>1290</v>
      </c>
      <c r="K1026" s="6">
        <v>2077</v>
      </c>
      <c r="L1026" s="7">
        <v>24</v>
      </c>
      <c r="M1026" s="1" t="s">
        <v>11</v>
      </c>
    </row>
    <row r="1027" spans="1:13" x14ac:dyDescent="0.3">
      <c r="A1027" s="5">
        <v>11424</v>
      </c>
      <c r="B1027" s="6">
        <v>19776</v>
      </c>
      <c r="C1027" s="7">
        <v>11166</v>
      </c>
      <c r="D1027" s="5">
        <v>24723</v>
      </c>
      <c r="E1027" s="6">
        <v>37043</v>
      </c>
      <c r="F1027" s="7">
        <v>18</v>
      </c>
      <c r="G1027" s="5">
        <v>85</v>
      </c>
      <c r="H1027" s="6">
        <v>148</v>
      </c>
      <c r="I1027" s="7">
        <v>34</v>
      </c>
      <c r="J1027" s="5">
        <v>196</v>
      </c>
      <c r="K1027" s="6">
        <v>322</v>
      </c>
      <c r="L1027" s="7">
        <v>18</v>
      </c>
      <c r="M1027" s="1" t="s">
        <v>11</v>
      </c>
    </row>
    <row r="1028" spans="1:13" x14ac:dyDescent="0.3">
      <c r="A1028" s="5">
        <v>11223</v>
      </c>
      <c r="B1028" s="6">
        <v>19459</v>
      </c>
      <c r="C1028" s="7">
        <v>10978</v>
      </c>
      <c r="D1028" s="5">
        <v>41423</v>
      </c>
      <c r="E1028" s="6">
        <v>61792</v>
      </c>
      <c r="F1028" s="7">
        <v>20</v>
      </c>
      <c r="G1028" s="5">
        <v>345</v>
      </c>
      <c r="H1028" s="6">
        <v>584</v>
      </c>
      <c r="I1028" s="7">
        <v>62</v>
      </c>
      <c r="J1028" s="5">
        <v>723</v>
      </c>
      <c r="K1028" s="6">
        <v>1184</v>
      </c>
      <c r="L1028" s="7">
        <v>20</v>
      </c>
      <c r="M1028" s="1" t="s">
        <v>11</v>
      </c>
    </row>
    <row r="1029" spans="1:13" x14ac:dyDescent="0.3">
      <c r="A1029" s="5">
        <v>11196</v>
      </c>
      <c r="B1029" s="6">
        <v>19390</v>
      </c>
      <c r="C1029" s="7">
        <v>10944</v>
      </c>
      <c r="D1029" s="5">
        <v>54046</v>
      </c>
      <c r="E1029" s="6">
        <v>75335</v>
      </c>
      <c r="F1029" s="7">
        <v>20</v>
      </c>
      <c r="G1029" s="5">
        <v>206</v>
      </c>
      <c r="H1029" s="6">
        <v>351</v>
      </c>
      <c r="I1029" s="7">
        <v>68</v>
      </c>
      <c r="J1029" s="5">
        <v>540</v>
      </c>
      <c r="K1029" s="6">
        <v>889</v>
      </c>
      <c r="L1029" s="7">
        <v>20</v>
      </c>
      <c r="M1029" s="1" t="s">
        <v>11</v>
      </c>
    </row>
    <row r="1030" spans="1:13" x14ac:dyDescent="0.3">
      <c r="A1030" s="5">
        <v>10977</v>
      </c>
      <c r="B1030" s="6">
        <v>19013</v>
      </c>
      <c r="C1030" s="7">
        <v>10728</v>
      </c>
      <c r="D1030" s="5">
        <v>76267</v>
      </c>
      <c r="E1030" s="6">
        <v>106015</v>
      </c>
      <c r="F1030" s="7">
        <v>22</v>
      </c>
      <c r="G1030" s="5">
        <v>169</v>
      </c>
      <c r="H1030" s="6">
        <v>292</v>
      </c>
      <c r="I1030" s="7">
        <v>56</v>
      </c>
      <c r="J1030" s="5">
        <v>1368</v>
      </c>
      <c r="K1030" s="6">
        <v>2235</v>
      </c>
      <c r="L1030" s="7">
        <v>22</v>
      </c>
      <c r="M1030" s="1" t="s">
        <v>11</v>
      </c>
    </row>
    <row r="1031" spans="1:13" x14ac:dyDescent="0.3">
      <c r="A1031" s="5">
        <v>10968</v>
      </c>
      <c r="B1031" s="6">
        <v>19022</v>
      </c>
      <c r="C1031" s="7">
        <v>10729</v>
      </c>
      <c r="D1031" s="5">
        <v>105705</v>
      </c>
      <c r="E1031" s="6">
        <v>137518</v>
      </c>
      <c r="F1031" s="7">
        <v>23</v>
      </c>
      <c r="G1031" s="5">
        <v>610</v>
      </c>
      <c r="H1031" s="6">
        <v>1028</v>
      </c>
      <c r="I1031" s="7">
        <v>51</v>
      </c>
      <c r="J1031" s="5">
        <v>2120</v>
      </c>
      <c r="K1031" s="6">
        <v>3423</v>
      </c>
      <c r="L1031" s="7">
        <v>23</v>
      </c>
      <c r="M1031" s="1" t="s">
        <v>11</v>
      </c>
    </row>
    <row r="1032" spans="1:13" x14ac:dyDescent="0.3">
      <c r="A1032" s="5">
        <v>10815</v>
      </c>
      <c r="B1032" s="6">
        <v>18759</v>
      </c>
      <c r="C1032" s="7">
        <v>10582</v>
      </c>
      <c r="D1032" s="5">
        <v>39362</v>
      </c>
      <c r="E1032" s="6">
        <v>59489</v>
      </c>
      <c r="F1032" s="7">
        <v>20</v>
      </c>
      <c r="G1032" s="5">
        <v>442</v>
      </c>
      <c r="H1032" s="6">
        <v>741</v>
      </c>
      <c r="I1032" s="7">
        <v>84</v>
      </c>
      <c r="J1032" s="5">
        <v>283</v>
      </c>
      <c r="K1032" s="6">
        <v>474</v>
      </c>
      <c r="L1032" s="7">
        <v>20</v>
      </c>
      <c r="M1032" s="1" t="s">
        <v>11</v>
      </c>
    </row>
    <row r="1033" spans="1:13" x14ac:dyDescent="0.3">
      <c r="A1033" s="5">
        <v>10797</v>
      </c>
      <c r="B1033" s="6">
        <v>18730</v>
      </c>
      <c r="C1033" s="7">
        <v>10564</v>
      </c>
      <c r="D1033" s="5">
        <v>76710</v>
      </c>
      <c r="E1033" s="6">
        <v>106471</v>
      </c>
      <c r="F1033" s="7">
        <v>22</v>
      </c>
      <c r="G1033" s="5">
        <v>363</v>
      </c>
      <c r="H1033" s="6">
        <v>619</v>
      </c>
      <c r="I1033" s="7">
        <v>76</v>
      </c>
      <c r="J1033" s="5">
        <v>801</v>
      </c>
      <c r="K1033" s="6">
        <v>1300</v>
      </c>
      <c r="L1033" s="7">
        <v>22</v>
      </c>
      <c r="M1033" s="1" t="s">
        <v>11</v>
      </c>
    </row>
    <row r="1034" spans="1:13" x14ac:dyDescent="0.3">
      <c r="A1034" s="5">
        <v>10791</v>
      </c>
      <c r="B1034" s="6">
        <v>18692</v>
      </c>
      <c r="C1034" s="7">
        <v>10548</v>
      </c>
      <c r="D1034" s="5">
        <v>94708</v>
      </c>
      <c r="E1034" s="6">
        <v>122846</v>
      </c>
      <c r="F1034" s="7">
        <v>22</v>
      </c>
      <c r="G1034" s="5">
        <v>139</v>
      </c>
      <c r="H1034" s="6">
        <v>237</v>
      </c>
      <c r="I1034" s="7">
        <v>52</v>
      </c>
      <c r="J1034" s="5">
        <v>1108</v>
      </c>
      <c r="K1034" s="6">
        <v>1775</v>
      </c>
      <c r="L1034" s="7">
        <v>22</v>
      </c>
      <c r="M1034" s="1" t="s">
        <v>11</v>
      </c>
    </row>
    <row r="1035" spans="1:13" x14ac:dyDescent="0.3">
      <c r="A1035" s="17">
        <v>10761</v>
      </c>
      <c r="B1035" s="18">
        <v>18667</v>
      </c>
      <c r="C1035" s="19">
        <v>10529</v>
      </c>
      <c r="D1035" s="17">
        <v>66684</v>
      </c>
      <c r="E1035" s="18">
        <v>93188</v>
      </c>
      <c r="F1035" s="19">
        <v>21</v>
      </c>
      <c r="G1035" s="17">
        <v>626</v>
      </c>
      <c r="H1035" s="18">
        <v>1064</v>
      </c>
      <c r="I1035" s="19">
        <v>79</v>
      </c>
      <c r="J1035" s="17">
        <v>627</v>
      </c>
      <c r="K1035" s="18">
        <v>1017</v>
      </c>
      <c r="L1035" s="19">
        <v>21</v>
      </c>
      <c r="M1035" s="1" t="s">
        <v>11</v>
      </c>
    </row>
    <row r="1036" spans="1:13" x14ac:dyDescent="0.3">
      <c r="A1036" s="5">
        <v>10707</v>
      </c>
      <c r="B1036" s="6">
        <v>18573</v>
      </c>
      <c r="C1036" s="7">
        <v>10476</v>
      </c>
      <c r="D1036" s="5">
        <v>43906</v>
      </c>
      <c r="E1036" s="6">
        <v>64508</v>
      </c>
      <c r="F1036" s="7">
        <v>20</v>
      </c>
      <c r="G1036" s="5">
        <v>610</v>
      </c>
      <c r="H1036" s="6">
        <v>1024</v>
      </c>
      <c r="I1036" s="7">
        <v>74</v>
      </c>
      <c r="J1036" s="5">
        <v>80</v>
      </c>
      <c r="K1036" s="6">
        <v>137</v>
      </c>
      <c r="L1036" s="7">
        <v>20</v>
      </c>
      <c r="M1036" s="1" t="s">
        <v>11</v>
      </c>
    </row>
    <row r="1037" spans="1:13" x14ac:dyDescent="0.3">
      <c r="A1037" s="5">
        <v>10596</v>
      </c>
      <c r="B1037" s="6">
        <v>18380</v>
      </c>
      <c r="C1037" s="7">
        <v>10367</v>
      </c>
      <c r="D1037" s="5">
        <v>142906</v>
      </c>
      <c r="E1037" s="6">
        <v>169919</v>
      </c>
      <c r="F1037" s="7">
        <v>25</v>
      </c>
      <c r="G1037" s="5">
        <v>222</v>
      </c>
      <c r="H1037" s="6">
        <v>371</v>
      </c>
      <c r="I1037" s="7">
        <v>55</v>
      </c>
      <c r="J1037" s="5">
        <v>3720</v>
      </c>
      <c r="K1037" s="6">
        <v>5959</v>
      </c>
      <c r="L1037" s="7">
        <v>25</v>
      </c>
      <c r="M1037" s="1" t="s">
        <v>11</v>
      </c>
    </row>
    <row r="1038" spans="1:13" x14ac:dyDescent="0.3">
      <c r="A1038" s="5">
        <v>10584</v>
      </c>
      <c r="B1038" s="6">
        <v>18331</v>
      </c>
      <c r="C1038" s="7">
        <v>10344</v>
      </c>
      <c r="D1038" s="5">
        <v>136172</v>
      </c>
      <c r="E1038" s="6">
        <v>162459</v>
      </c>
      <c r="F1038" s="7">
        <v>24</v>
      </c>
      <c r="G1038" s="5">
        <v>431</v>
      </c>
      <c r="H1038" s="6">
        <v>727</v>
      </c>
      <c r="I1038" s="7">
        <v>78</v>
      </c>
      <c r="J1038" s="5">
        <v>1427</v>
      </c>
      <c r="K1038" s="6">
        <v>2319</v>
      </c>
      <c r="L1038" s="7">
        <v>24</v>
      </c>
      <c r="M1038" s="1" t="s">
        <v>11</v>
      </c>
    </row>
    <row r="1039" spans="1:13" x14ac:dyDescent="0.3">
      <c r="A1039" s="5">
        <v>10572</v>
      </c>
      <c r="B1039" s="6">
        <v>18325</v>
      </c>
      <c r="C1039" s="7">
        <v>10341</v>
      </c>
      <c r="D1039" s="5">
        <v>157419</v>
      </c>
      <c r="E1039" s="6">
        <v>177427</v>
      </c>
      <c r="F1039" s="7">
        <v>25</v>
      </c>
      <c r="G1039" s="5">
        <v>136</v>
      </c>
      <c r="H1039" s="6">
        <v>237</v>
      </c>
      <c r="I1039" s="7">
        <v>45</v>
      </c>
      <c r="J1039" s="5">
        <v>3301</v>
      </c>
      <c r="K1039" s="6">
        <v>5232</v>
      </c>
      <c r="L1039" s="7">
        <v>25</v>
      </c>
      <c r="M1039" s="1" t="s">
        <v>11</v>
      </c>
    </row>
    <row r="1040" spans="1:13" x14ac:dyDescent="0.3">
      <c r="A1040" s="5">
        <v>10539</v>
      </c>
      <c r="B1040" s="6">
        <v>18250</v>
      </c>
      <c r="C1040" s="7">
        <v>10299</v>
      </c>
      <c r="D1040" s="5">
        <v>63017</v>
      </c>
      <c r="E1040" s="6">
        <v>89369</v>
      </c>
      <c r="F1040" s="7">
        <v>21</v>
      </c>
      <c r="G1040" s="5">
        <v>182</v>
      </c>
      <c r="H1040" s="6">
        <v>312</v>
      </c>
      <c r="I1040" s="7">
        <v>81</v>
      </c>
      <c r="J1040" s="5">
        <v>488</v>
      </c>
      <c r="K1040" s="6">
        <v>788</v>
      </c>
      <c r="L1040" s="7">
        <v>21</v>
      </c>
      <c r="M1040" s="1" t="s">
        <v>11</v>
      </c>
    </row>
    <row r="1041" spans="1:13" x14ac:dyDescent="0.3">
      <c r="A1041" s="5">
        <v>10476</v>
      </c>
      <c r="B1041" s="6">
        <v>18169</v>
      </c>
      <c r="C1041" s="7">
        <v>10250</v>
      </c>
      <c r="D1041" s="5">
        <v>25491</v>
      </c>
      <c r="E1041" s="6">
        <v>37952</v>
      </c>
      <c r="F1041" s="7">
        <v>18</v>
      </c>
      <c r="G1041" s="5">
        <v>473</v>
      </c>
      <c r="H1041" s="6">
        <v>800</v>
      </c>
      <c r="I1041" s="7">
        <v>60</v>
      </c>
      <c r="J1041" s="5">
        <v>517</v>
      </c>
      <c r="K1041" s="6">
        <v>843</v>
      </c>
      <c r="L1041" s="7">
        <v>18</v>
      </c>
      <c r="M1041" s="1" t="s">
        <v>11</v>
      </c>
    </row>
    <row r="1042" spans="1:13" x14ac:dyDescent="0.3">
      <c r="A1042" s="5">
        <v>10413</v>
      </c>
      <c r="B1042" s="6">
        <v>18028</v>
      </c>
      <c r="C1042" s="7">
        <v>10176</v>
      </c>
      <c r="D1042" s="5">
        <v>167200</v>
      </c>
      <c r="E1042" s="6">
        <v>183242</v>
      </c>
      <c r="F1042" s="7">
        <v>26</v>
      </c>
      <c r="G1042" s="5">
        <v>468</v>
      </c>
      <c r="H1042" s="6">
        <v>798</v>
      </c>
      <c r="I1042" s="7">
        <v>80</v>
      </c>
      <c r="J1042" s="5">
        <v>7491</v>
      </c>
      <c r="K1042" s="6">
        <v>11975</v>
      </c>
      <c r="L1042" s="7">
        <v>26</v>
      </c>
      <c r="M1042" s="1" t="s">
        <v>11</v>
      </c>
    </row>
    <row r="1043" spans="1:13" x14ac:dyDescent="0.3">
      <c r="A1043" s="5">
        <v>10248</v>
      </c>
      <c r="B1043" s="6">
        <v>17742</v>
      </c>
      <c r="C1043" s="7">
        <v>10014</v>
      </c>
      <c r="D1043" s="5">
        <v>127072</v>
      </c>
      <c r="E1043" s="6">
        <v>157870</v>
      </c>
      <c r="F1043" s="7">
        <v>24</v>
      </c>
      <c r="G1043" s="5">
        <v>301</v>
      </c>
      <c r="H1043" s="6">
        <v>507</v>
      </c>
      <c r="I1043" s="7">
        <v>74</v>
      </c>
      <c r="J1043" s="5">
        <v>3365</v>
      </c>
      <c r="K1043" s="6">
        <v>5429</v>
      </c>
      <c r="L1043" s="7">
        <v>24</v>
      </c>
      <c r="M1043" s="1" t="s">
        <v>11</v>
      </c>
    </row>
    <row r="1044" spans="1:13" x14ac:dyDescent="0.3">
      <c r="A1044" s="5">
        <v>10227</v>
      </c>
      <c r="B1044" s="6">
        <v>17708</v>
      </c>
      <c r="C1044" s="7">
        <v>9997</v>
      </c>
      <c r="D1044" s="5">
        <v>78159</v>
      </c>
      <c r="E1044" s="6">
        <v>104879</v>
      </c>
      <c r="F1044" s="7">
        <v>21</v>
      </c>
      <c r="G1044" s="5">
        <v>518</v>
      </c>
      <c r="H1044" s="6">
        <v>867</v>
      </c>
      <c r="I1044" s="7">
        <v>57</v>
      </c>
      <c r="J1044" s="5">
        <v>985</v>
      </c>
      <c r="K1044" s="6">
        <v>1578</v>
      </c>
      <c r="L1044" s="7">
        <v>21</v>
      </c>
      <c r="M1044" s="1" t="s">
        <v>11</v>
      </c>
    </row>
    <row r="1045" spans="1:13" x14ac:dyDescent="0.3">
      <c r="A1045" s="5">
        <v>10185</v>
      </c>
      <c r="B1045" s="6">
        <v>17662</v>
      </c>
      <c r="C1045" s="7">
        <v>9963</v>
      </c>
      <c r="D1045" s="5">
        <v>110539</v>
      </c>
      <c r="E1045" s="6">
        <v>141577</v>
      </c>
      <c r="F1045" s="7">
        <v>23</v>
      </c>
      <c r="G1045" s="5">
        <v>125</v>
      </c>
      <c r="H1045" s="6">
        <v>217</v>
      </c>
      <c r="I1045" s="7">
        <v>51</v>
      </c>
      <c r="J1045" s="5">
        <v>985</v>
      </c>
      <c r="K1045" s="6">
        <v>1580</v>
      </c>
      <c r="L1045" s="7">
        <v>23</v>
      </c>
      <c r="M1045" s="1" t="s">
        <v>11</v>
      </c>
    </row>
    <row r="1046" spans="1:13" x14ac:dyDescent="0.3">
      <c r="A1046" s="17">
        <v>10143</v>
      </c>
      <c r="B1046" s="18">
        <v>17588</v>
      </c>
      <c r="C1046" s="19">
        <v>9922</v>
      </c>
      <c r="D1046" s="17">
        <v>44683</v>
      </c>
      <c r="E1046" s="18">
        <v>65353</v>
      </c>
      <c r="F1046" s="19">
        <v>20</v>
      </c>
      <c r="G1046" s="17">
        <v>46</v>
      </c>
      <c r="H1046" s="18">
        <v>80</v>
      </c>
      <c r="I1046" s="19">
        <v>22</v>
      </c>
      <c r="J1046" s="17">
        <v>537</v>
      </c>
      <c r="K1046" s="18">
        <v>888</v>
      </c>
      <c r="L1046" s="19">
        <v>20</v>
      </c>
      <c r="M1046" s="1" t="s">
        <v>11</v>
      </c>
    </row>
    <row r="1047" spans="1:13" x14ac:dyDescent="0.3">
      <c r="A1047" s="17">
        <v>10059</v>
      </c>
      <c r="B1047" s="18">
        <v>17450</v>
      </c>
      <c r="C1047" s="19">
        <v>9844</v>
      </c>
      <c r="D1047" s="17">
        <v>43327</v>
      </c>
      <c r="E1047" s="18">
        <v>63882</v>
      </c>
      <c r="F1047" s="19">
        <v>20</v>
      </c>
      <c r="G1047" s="17">
        <v>562</v>
      </c>
      <c r="H1047" s="18">
        <v>944</v>
      </c>
      <c r="I1047" s="19">
        <v>84</v>
      </c>
      <c r="J1047" s="17">
        <v>805</v>
      </c>
      <c r="K1047" s="18">
        <v>1306</v>
      </c>
      <c r="L1047" s="19">
        <v>20</v>
      </c>
      <c r="M1047" s="1" t="s">
        <v>11</v>
      </c>
    </row>
    <row r="1048" spans="1:13" x14ac:dyDescent="0.3">
      <c r="A1048" s="5">
        <v>9807</v>
      </c>
      <c r="B1048" s="6">
        <v>17016</v>
      </c>
      <c r="C1048" s="7">
        <v>9601</v>
      </c>
      <c r="D1048" s="5">
        <v>65913</v>
      </c>
      <c r="E1048" s="6">
        <v>92379</v>
      </c>
      <c r="F1048" s="7">
        <v>21</v>
      </c>
      <c r="G1048" s="5">
        <v>126</v>
      </c>
      <c r="H1048" s="6">
        <v>223</v>
      </c>
      <c r="I1048" s="7">
        <v>45</v>
      </c>
      <c r="J1048" s="5">
        <v>385</v>
      </c>
      <c r="K1048" s="6">
        <v>629</v>
      </c>
      <c r="L1048" s="7">
        <v>21</v>
      </c>
      <c r="M1048" s="1" t="s">
        <v>11</v>
      </c>
    </row>
    <row r="1049" spans="1:13" x14ac:dyDescent="0.3">
      <c r="A1049" s="5">
        <v>9750</v>
      </c>
      <c r="B1049" s="6">
        <v>16906</v>
      </c>
      <c r="C1049" s="7">
        <v>9545</v>
      </c>
      <c r="D1049" s="5">
        <v>176106</v>
      </c>
      <c r="E1049" s="6">
        <v>184126</v>
      </c>
      <c r="F1049" s="7">
        <v>27</v>
      </c>
      <c r="G1049" s="5">
        <v>497</v>
      </c>
      <c r="H1049" s="6">
        <v>843</v>
      </c>
      <c r="I1049" s="7">
        <v>127</v>
      </c>
      <c r="J1049" s="5">
        <v>8189</v>
      </c>
      <c r="K1049" s="6">
        <v>12959</v>
      </c>
      <c r="L1049" s="7">
        <v>27</v>
      </c>
      <c r="M1049" s="1" t="s">
        <v>11</v>
      </c>
    </row>
    <row r="1050" spans="1:13" x14ac:dyDescent="0.3">
      <c r="A1050" s="17">
        <v>9705</v>
      </c>
      <c r="B1050" s="18">
        <v>16820</v>
      </c>
      <c r="C1050" s="19">
        <v>9487</v>
      </c>
      <c r="D1050" s="17">
        <v>61853</v>
      </c>
      <c r="E1050" s="18">
        <v>88114</v>
      </c>
      <c r="F1050" s="19">
        <v>21</v>
      </c>
      <c r="G1050" s="17">
        <v>843</v>
      </c>
      <c r="H1050" s="18">
        <v>1411</v>
      </c>
      <c r="I1050" s="19">
        <v>163</v>
      </c>
      <c r="J1050" s="17">
        <v>741</v>
      </c>
      <c r="K1050" s="18">
        <v>1210</v>
      </c>
      <c r="L1050" s="19">
        <v>21</v>
      </c>
      <c r="M1050" s="1" t="s">
        <v>11</v>
      </c>
    </row>
    <row r="1051" spans="1:13" x14ac:dyDescent="0.3">
      <c r="A1051" s="5">
        <v>9627</v>
      </c>
      <c r="B1051" s="6">
        <v>16702</v>
      </c>
      <c r="C1051" s="7">
        <v>9424</v>
      </c>
      <c r="D1051" s="5">
        <v>47035</v>
      </c>
      <c r="E1051" s="6">
        <v>67821</v>
      </c>
      <c r="F1051" s="7">
        <v>20</v>
      </c>
      <c r="G1051" s="5">
        <v>297</v>
      </c>
      <c r="H1051" s="6">
        <v>501</v>
      </c>
      <c r="I1051" s="7">
        <v>56</v>
      </c>
      <c r="J1051" s="5">
        <v>943</v>
      </c>
      <c r="K1051" s="6">
        <v>1523</v>
      </c>
      <c r="L1051" s="7">
        <v>20</v>
      </c>
      <c r="M1051" s="1" t="s">
        <v>11</v>
      </c>
    </row>
    <row r="1052" spans="1:13" x14ac:dyDescent="0.3">
      <c r="A1052" s="17">
        <v>9567</v>
      </c>
      <c r="B1052" s="18">
        <v>16598</v>
      </c>
      <c r="C1052" s="19">
        <v>9368</v>
      </c>
      <c r="D1052" s="17">
        <v>178446</v>
      </c>
      <c r="E1052" s="18">
        <v>184223</v>
      </c>
      <c r="F1052" s="19">
        <v>28</v>
      </c>
      <c r="G1052" s="17">
        <v>121</v>
      </c>
      <c r="H1052" s="18">
        <v>213</v>
      </c>
      <c r="I1052" s="19">
        <v>48</v>
      </c>
      <c r="J1052" s="17">
        <v>8195</v>
      </c>
      <c r="K1052" s="18">
        <v>12888</v>
      </c>
      <c r="L1052" s="19">
        <v>28</v>
      </c>
      <c r="M1052" s="1" t="s">
        <v>11</v>
      </c>
    </row>
    <row r="1053" spans="1:13" x14ac:dyDescent="0.3">
      <c r="A1053" s="17">
        <v>9309</v>
      </c>
      <c r="B1053" s="18">
        <v>16141</v>
      </c>
      <c r="C1053" s="19">
        <v>9103</v>
      </c>
      <c r="D1053" s="17">
        <v>116450</v>
      </c>
      <c r="E1053" s="18">
        <v>145591</v>
      </c>
      <c r="F1053" s="19">
        <v>23</v>
      </c>
      <c r="G1053" s="17">
        <v>235</v>
      </c>
      <c r="H1053" s="18">
        <v>407</v>
      </c>
      <c r="I1053" s="19">
        <v>89</v>
      </c>
      <c r="J1053" s="17">
        <v>1198</v>
      </c>
      <c r="K1053" s="18">
        <v>1952</v>
      </c>
      <c r="L1053" s="19">
        <v>23</v>
      </c>
      <c r="M1053" s="1" t="s">
        <v>11</v>
      </c>
    </row>
    <row r="1054" spans="1:13" x14ac:dyDescent="0.3">
      <c r="A1054" s="5">
        <v>9213</v>
      </c>
      <c r="B1054" s="6">
        <v>15973</v>
      </c>
      <c r="C1054" s="7">
        <v>9009</v>
      </c>
      <c r="D1054" s="5">
        <v>71608</v>
      </c>
      <c r="E1054" s="6">
        <v>98125</v>
      </c>
      <c r="F1054" s="7">
        <v>21</v>
      </c>
      <c r="G1054" s="5">
        <v>441</v>
      </c>
      <c r="H1054" s="6">
        <v>743</v>
      </c>
      <c r="I1054" s="7">
        <v>67</v>
      </c>
      <c r="J1054" s="5">
        <v>749</v>
      </c>
      <c r="K1054" s="6">
        <v>1196</v>
      </c>
      <c r="L1054" s="7">
        <v>21</v>
      </c>
      <c r="M1054" s="1" t="s">
        <v>11</v>
      </c>
    </row>
    <row r="1055" spans="1:13" x14ac:dyDescent="0.3">
      <c r="A1055" s="5">
        <v>9210</v>
      </c>
      <c r="B1055" s="6">
        <v>15975</v>
      </c>
      <c r="C1055" s="7">
        <v>9016</v>
      </c>
      <c r="D1055" s="5">
        <v>51951</v>
      </c>
      <c r="E1055" s="6">
        <v>73061</v>
      </c>
      <c r="F1055" s="7">
        <v>20</v>
      </c>
      <c r="G1055" s="5">
        <v>35</v>
      </c>
      <c r="H1055" s="6">
        <v>63</v>
      </c>
      <c r="I1055" s="7">
        <v>22</v>
      </c>
      <c r="J1055" s="5">
        <v>450</v>
      </c>
      <c r="K1055" s="6">
        <v>749</v>
      </c>
      <c r="L1055" s="7">
        <v>20</v>
      </c>
      <c r="M1055" s="1" t="s">
        <v>11</v>
      </c>
    </row>
    <row r="1056" spans="1:13" x14ac:dyDescent="0.3">
      <c r="A1056" s="5">
        <v>8868</v>
      </c>
      <c r="B1056" s="6">
        <v>15387</v>
      </c>
      <c r="C1056" s="7">
        <v>8682</v>
      </c>
      <c r="D1056" s="5">
        <v>18604</v>
      </c>
      <c r="E1056" s="6">
        <v>29532</v>
      </c>
      <c r="F1056" s="7">
        <v>18</v>
      </c>
      <c r="G1056" s="5">
        <v>27</v>
      </c>
      <c r="H1056" s="6">
        <v>49</v>
      </c>
      <c r="I1056" s="7">
        <v>18</v>
      </c>
      <c r="J1056" s="5">
        <v>297</v>
      </c>
      <c r="K1056" s="6">
        <v>496</v>
      </c>
      <c r="L1056" s="7">
        <v>18</v>
      </c>
      <c r="M1056" s="1" t="s">
        <v>11</v>
      </c>
    </row>
    <row r="1057" spans="1:13" x14ac:dyDescent="0.3">
      <c r="A1057" s="5">
        <v>8823</v>
      </c>
      <c r="B1057" s="6">
        <v>15309</v>
      </c>
      <c r="C1057" s="7">
        <v>8638</v>
      </c>
      <c r="D1057" s="5">
        <v>118700</v>
      </c>
      <c r="E1057" s="6">
        <v>150905</v>
      </c>
      <c r="F1057" s="7">
        <v>24</v>
      </c>
      <c r="G1057" s="5">
        <v>450</v>
      </c>
      <c r="H1057" s="6">
        <v>757</v>
      </c>
      <c r="I1057" s="7">
        <v>96</v>
      </c>
      <c r="J1057" s="5">
        <v>1063</v>
      </c>
      <c r="K1057" s="6">
        <v>1734</v>
      </c>
      <c r="L1057" s="7">
        <v>24</v>
      </c>
      <c r="M1057" s="1" t="s">
        <v>11</v>
      </c>
    </row>
    <row r="1058" spans="1:13" x14ac:dyDescent="0.3">
      <c r="A1058" s="5">
        <v>8814</v>
      </c>
      <c r="B1058" s="6">
        <v>15279</v>
      </c>
      <c r="C1058" s="7">
        <v>8627</v>
      </c>
      <c r="D1058" s="5">
        <v>68266</v>
      </c>
      <c r="E1058" s="6">
        <v>94617</v>
      </c>
      <c r="F1058" s="7">
        <v>21</v>
      </c>
      <c r="G1058" s="5">
        <v>52</v>
      </c>
      <c r="H1058" s="6">
        <v>91</v>
      </c>
      <c r="I1058" s="7">
        <v>25</v>
      </c>
      <c r="J1058" s="5">
        <v>957</v>
      </c>
      <c r="K1058" s="6">
        <v>1553</v>
      </c>
      <c r="L1058" s="7">
        <v>21</v>
      </c>
      <c r="M1058" s="1" t="s">
        <v>11</v>
      </c>
    </row>
    <row r="1059" spans="1:13" x14ac:dyDescent="0.3">
      <c r="A1059" s="5">
        <v>8790</v>
      </c>
      <c r="B1059" s="6">
        <v>15253</v>
      </c>
      <c r="C1059" s="7">
        <v>8605</v>
      </c>
      <c r="D1059" s="5">
        <v>29886</v>
      </c>
      <c r="E1059" s="6">
        <v>45956</v>
      </c>
      <c r="F1059" s="7">
        <v>19</v>
      </c>
      <c r="G1059" s="5">
        <v>140</v>
      </c>
      <c r="H1059" s="6">
        <v>240</v>
      </c>
      <c r="I1059" s="7">
        <v>51</v>
      </c>
      <c r="J1059" s="5">
        <v>238</v>
      </c>
      <c r="K1059" s="6">
        <v>397</v>
      </c>
      <c r="L1059" s="7">
        <v>19</v>
      </c>
      <c r="M1059" s="1" t="s">
        <v>11</v>
      </c>
    </row>
    <row r="1060" spans="1:13" x14ac:dyDescent="0.3">
      <c r="A1060" s="5">
        <v>8784</v>
      </c>
      <c r="B1060" s="6">
        <v>15234</v>
      </c>
      <c r="C1060" s="7">
        <v>8592</v>
      </c>
      <c r="D1060" s="5">
        <v>119474</v>
      </c>
      <c r="E1060" s="6">
        <v>151435</v>
      </c>
      <c r="F1060" s="7">
        <v>24</v>
      </c>
      <c r="G1060" s="5">
        <v>433</v>
      </c>
      <c r="H1060" s="6">
        <v>732</v>
      </c>
      <c r="I1060" s="7">
        <v>118</v>
      </c>
      <c r="J1060" s="5">
        <v>622</v>
      </c>
      <c r="K1060" s="6">
        <v>1017</v>
      </c>
      <c r="L1060" s="7">
        <v>24</v>
      </c>
      <c r="M1060" s="1" t="s">
        <v>11</v>
      </c>
    </row>
    <row r="1061" spans="1:13" x14ac:dyDescent="0.3">
      <c r="A1061" s="17">
        <v>8703</v>
      </c>
      <c r="B1061" s="18">
        <v>15100</v>
      </c>
      <c r="C1061" s="19">
        <v>8520</v>
      </c>
      <c r="D1061" s="17">
        <v>53292</v>
      </c>
      <c r="E1061" s="18">
        <v>74506</v>
      </c>
      <c r="F1061" s="19">
        <v>20</v>
      </c>
      <c r="G1061" s="17">
        <v>314</v>
      </c>
      <c r="H1061" s="18">
        <v>528</v>
      </c>
      <c r="I1061" s="19">
        <v>84</v>
      </c>
      <c r="J1061" s="17">
        <v>404</v>
      </c>
      <c r="K1061" s="18">
        <v>658</v>
      </c>
      <c r="L1061" s="19">
        <v>20</v>
      </c>
      <c r="M1061" s="1" t="s">
        <v>11</v>
      </c>
    </row>
    <row r="1062" spans="1:13" x14ac:dyDescent="0.3">
      <c r="A1062" s="17">
        <v>8631</v>
      </c>
      <c r="B1062" s="18">
        <v>14963</v>
      </c>
      <c r="C1062" s="19">
        <v>8442</v>
      </c>
      <c r="D1062" s="17">
        <v>39212</v>
      </c>
      <c r="E1062" s="18">
        <v>59286</v>
      </c>
      <c r="F1062" s="19">
        <v>20</v>
      </c>
      <c r="G1062" s="17">
        <v>281</v>
      </c>
      <c r="H1062" s="18">
        <v>474</v>
      </c>
      <c r="I1062" s="19">
        <v>46</v>
      </c>
      <c r="J1062" s="17">
        <v>893</v>
      </c>
      <c r="K1062" s="18">
        <v>1458</v>
      </c>
      <c r="L1062" s="19">
        <v>20</v>
      </c>
      <c r="M1062" s="1" t="s">
        <v>11</v>
      </c>
    </row>
    <row r="1063" spans="1:13" x14ac:dyDescent="0.3">
      <c r="A1063" s="5">
        <v>8523</v>
      </c>
      <c r="B1063" s="6">
        <v>14788</v>
      </c>
      <c r="C1063" s="7">
        <v>8341</v>
      </c>
      <c r="D1063" s="5">
        <v>99406</v>
      </c>
      <c r="E1063" s="6">
        <v>132105</v>
      </c>
      <c r="F1063" s="7">
        <v>23</v>
      </c>
      <c r="G1063" s="5">
        <v>198</v>
      </c>
      <c r="H1063" s="6">
        <v>334</v>
      </c>
      <c r="I1063" s="7">
        <v>57</v>
      </c>
      <c r="J1063" s="5">
        <v>2321</v>
      </c>
      <c r="K1063" s="6">
        <v>3726</v>
      </c>
      <c r="L1063" s="7">
        <v>23</v>
      </c>
      <c r="M1063" s="1" t="s">
        <v>11</v>
      </c>
    </row>
    <row r="1064" spans="1:13" x14ac:dyDescent="0.3">
      <c r="A1064" s="5">
        <v>8409</v>
      </c>
      <c r="B1064" s="6">
        <v>14583</v>
      </c>
      <c r="C1064" s="7">
        <v>8226</v>
      </c>
      <c r="D1064" s="5">
        <v>57555</v>
      </c>
      <c r="E1064" s="6">
        <v>80610</v>
      </c>
      <c r="F1064" s="7">
        <v>20</v>
      </c>
      <c r="G1064" s="5">
        <v>256</v>
      </c>
      <c r="H1064" s="6">
        <v>436</v>
      </c>
      <c r="I1064" s="7">
        <v>36</v>
      </c>
      <c r="J1064" s="5">
        <v>864</v>
      </c>
      <c r="K1064" s="6">
        <v>1396</v>
      </c>
      <c r="L1064" s="7">
        <v>20</v>
      </c>
      <c r="M1064" s="1" t="s">
        <v>11</v>
      </c>
    </row>
    <row r="1065" spans="1:13" x14ac:dyDescent="0.3">
      <c r="A1065" s="5">
        <v>8118</v>
      </c>
      <c r="B1065" s="6">
        <v>14095</v>
      </c>
      <c r="C1065" s="7">
        <v>7946</v>
      </c>
      <c r="D1065" s="5">
        <v>19084</v>
      </c>
      <c r="E1065" s="6">
        <v>30093</v>
      </c>
      <c r="F1065" s="7">
        <v>18</v>
      </c>
      <c r="G1065" s="5">
        <v>124</v>
      </c>
      <c r="H1065" s="6">
        <v>207</v>
      </c>
      <c r="I1065" s="7">
        <v>30</v>
      </c>
      <c r="J1065" s="5">
        <v>572</v>
      </c>
      <c r="K1065" s="6">
        <v>919</v>
      </c>
      <c r="L1065" s="7">
        <v>18</v>
      </c>
      <c r="M1065" s="1" t="s">
        <v>11</v>
      </c>
    </row>
    <row r="1066" spans="1:13" x14ac:dyDescent="0.3">
      <c r="A1066" s="17">
        <v>8067</v>
      </c>
      <c r="B1066" s="18">
        <v>14005</v>
      </c>
      <c r="C1066" s="19">
        <v>7896</v>
      </c>
      <c r="D1066" s="17">
        <v>120588</v>
      </c>
      <c r="E1066" s="18">
        <v>152251</v>
      </c>
      <c r="F1066" s="19">
        <v>24</v>
      </c>
      <c r="G1066" s="17">
        <v>357</v>
      </c>
      <c r="H1066" s="18">
        <v>612</v>
      </c>
      <c r="I1066" s="19">
        <v>76</v>
      </c>
      <c r="J1066" s="17">
        <v>1946</v>
      </c>
      <c r="K1066" s="18">
        <v>3141</v>
      </c>
      <c r="L1066" s="19">
        <v>24</v>
      </c>
      <c r="M1066" s="1" t="s">
        <v>11</v>
      </c>
    </row>
    <row r="1067" spans="1:13" x14ac:dyDescent="0.3">
      <c r="A1067" s="17">
        <v>7992</v>
      </c>
      <c r="B1067" s="18">
        <v>13873</v>
      </c>
      <c r="C1067" s="19">
        <v>7822</v>
      </c>
      <c r="D1067" s="17">
        <v>93565</v>
      </c>
      <c r="E1067" s="18">
        <v>121851</v>
      </c>
      <c r="F1067" s="19">
        <v>22</v>
      </c>
      <c r="G1067" s="17">
        <v>39</v>
      </c>
      <c r="H1067" s="18">
        <v>66</v>
      </c>
      <c r="I1067" s="19">
        <v>22</v>
      </c>
      <c r="J1067" s="17">
        <v>1170</v>
      </c>
      <c r="K1067" s="18">
        <v>1886</v>
      </c>
      <c r="L1067" s="19">
        <v>22</v>
      </c>
      <c r="M1067" s="1" t="s">
        <v>11</v>
      </c>
    </row>
    <row r="1068" spans="1:13" x14ac:dyDescent="0.3">
      <c r="A1068" s="17">
        <v>7941</v>
      </c>
      <c r="B1068" s="18">
        <v>13783</v>
      </c>
      <c r="C1068" s="19">
        <v>7774</v>
      </c>
      <c r="D1068" s="17">
        <v>82488</v>
      </c>
      <c r="E1068" s="18">
        <v>111940</v>
      </c>
      <c r="F1068" s="19">
        <v>22</v>
      </c>
      <c r="G1068" s="17">
        <v>79</v>
      </c>
      <c r="H1068" s="18">
        <v>135</v>
      </c>
      <c r="I1068" s="19">
        <v>38</v>
      </c>
      <c r="J1068" s="17">
        <v>597</v>
      </c>
      <c r="K1068" s="18">
        <v>972</v>
      </c>
      <c r="L1068" s="19">
        <v>22</v>
      </c>
      <c r="M1068" s="1" t="s">
        <v>11</v>
      </c>
    </row>
    <row r="1069" spans="1:13" x14ac:dyDescent="0.3">
      <c r="A1069" s="5">
        <v>7695</v>
      </c>
      <c r="B1069" s="6">
        <v>13366</v>
      </c>
      <c r="C1069" s="7">
        <v>7532</v>
      </c>
      <c r="D1069" s="5">
        <v>131599</v>
      </c>
      <c r="E1069" s="6">
        <v>159631</v>
      </c>
      <c r="F1069" s="7">
        <v>24</v>
      </c>
      <c r="G1069" s="5">
        <v>170</v>
      </c>
      <c r="H1069" s="6">
        <v>290</v>
      </c>
      <c r="I1069" s="7">
        <v>58</v>
      </c>
      <c r="J1069" s="5">
        <v>1354</v>
      </c>
      <c r="K1069" s="6">
        <v>2152</v>
      </c>
      <c r="L1069" s="7">
        <v>24</v>
      </c>
      <c r="M1069" s="1" t="s">
        <v>11</v>
      </c>
    </row>
    <row r="1070" spans="1:13" x14ac:dyDescent="0.3">
      <c r="A1070" s="5">
        <v>7446</v>
      </c>
      <c r="B1070" s="6">
        <v>12928</v>
      </c>
      <c r="C1070" s="7">
        <v>7288</v>
      </c>
      <c r="D1070" s="5">
        <v>19724</v>
      </c>
      <c r="E1070" s="6">
        <v>30863</v>
      </c>
      <c r="F1070" s="7">
        <v>18</v>
      </c>
      <c r="G1070" s="5">
        <v>520</v>
      </c>
      <c r="H1070" s="6">
        <v>871</v>
      </c>
      <c r="I1070" s="7">
        <v>80</v>
      </c>
      <c r="J1070" s="5">
        <v>410</v>
      </c>
      <c r="K1070" s="6">
        <v>668</v>
      </c>
      <c r="L1070" s="7">
        <v>18</v>
      </c>
      <c r="M1070" s="1" t="s">
        <v>11</v>
      </c>
    </row>
    <row r="1071" spans="1:13" x14ac:dyDescent="0.3">
      <c r="A1071" s="17">
        <v>7305</v>
      </c>
      <c r="B1071" s="18">
        <v>12690</v>
      </c>
      <c r="C1071" s="19">
        <v>7150</v>
      </c>
      <c r="D1071" s="17">
        <v>167713</v>
      </c>
      <c r="E1071" s="18">
        <v>182377</v>
      </c>
      <c r="F1071" s="19">
        <v>26</v>
      </c>
      <c r="G1071" s="17">
        <v>194</v>
      </c>
      <c r="H1071" s="18">
        <v>328</v>
      </c>
      <c r="I1071" s="19">
        <v>68</v>
      </c>
      <c r="J1071" s="17">
        <v>6308</v>
      </c>
      <c r="K1071" s="18">
        <v>9888</v>
      </c>
      <c r="L1071" s="19">
        <v>26</v>
      </c>
      <c r="M1071" s="1" t="s">
        <v>11</v>
      </c>
    </row>
    <row r="1072" spans="1:13" x14ac:dyDescent="0.3">
      <c r="A1072" s="5">
        <v>7278</v>
      </c>
      <c r="B1072" s="6">
        <v>12642</v>
      </c>
      <c r="C1072" s="7">
        <v>7123</v>
      </c>
      <c r="D1072" s="5">
        <v>42362</v>
      </c>
      <c r="E1072" s="6">
        <v>60569</v>
      </c>
      <c r="F1072" s="7">
        <v>19</v>
      </c>
      <c r="G1072" s="5">
        <v>169</v>
      </c>
      <c r="H1072" s="6">
        <v>287</v>
      </c>
      <c r="I1072" s="7">
        <v>53</v>
      </c>
      <c r="J1072" s="5">
        <v>530</v>
      </c>
      <c r="K1072" s="6">
        <v>865</v>
      </c>
      <c r="L1072" s="7">
        <v>19</v>
      </c>
      <c r="M1072" s="1" t="s">
        <v>11</v>
      </c>
    </row>
    <row r="1073" spans="1:13" x14ac:dyDescent="0.3">
      <c r="A1073" s="5">
        <v>6912</v>
      </c>
      <c r="B1073" s="6">
        <v>11988</v>
      </c>
      <c r="C1073" s="7">
        <v>6764</v>
      </c>
      <c r="D1073" s="5">
        <v>19066</v>
      </c>
      <c r="E1073" s="6">
        <v>30079</v>
      </c>
      <c r="F1073" s="7">
        <v>18</v>
      </c>
      <c r="G1073" s="5">
        <v>276</v>
      </c>
      <c r="H1073" s="6">
        <v>475</v>
      </c>
      <c r="I1073" s="7">
        <v>70</v>
      </c>
      <c r="J1073" s="5">
        <v>151</v>
      </c>
      <c r="K1073" s="6">
        <v>250</v>
      </c>
      <c r="L1073" s="7">
        <v>18</v>
      </c>
      <c r="M1073" s="1" t="s">
        <v>11</v>
      </c>
    </row>
    <row r="1074" spans="1:13" x14ac:dyDescent="0.3">
      <c r="A1074" s="5">
        <v>6489</v>
      </c>
      <c r="B1074" s="6">
        <v>11283</v>
      </c>
      <c r="C1074" s="7">
        <v>6352</v>
      </c>
      <c r="D1074" s="5">
        <v>126259</v>
      </c>
      <c r="E1074" s="6">
        <v>156316</v>
      </c>
      <c r="F1074" s="7">
        <v>24</v>
      </c>
      <c r="G1074" s="5">
        <v>128</v>
      </c>
      <c r="H1074" s="6">
        <v>220</v>
      </c>
      <c r="I1074" s="7">
        <v>42</v>
      </c>
      <c r="J1074" s="5">
        <v>2155</v>
      </c>
      <c r="K1074" s="6">
        <v>3517</v>
      </c>
      <c r="L1074" s="7">
        <v>24</v>
      </c>
      <c r="M1074" s="1" t="s">
        <v>11</v>
      </c>
    </row>
    <row r="1075" spans="1:13" x14ac:dyDescent="0.3">
      <c r="A1075" s="17">
        <v>6408</v>
      </c>
      <c r="B1075" s="18">
        <v>11140</v>
      </c>
      <c r="C1075" s="19">
        <v>6272</v>
      </c>
      <c r="D1075" s="17">
        <v>161202</v>
      </c>
      <c r="E1075" s="18">
        <v>180706</v>
      </c>
      <c r="F1075" s="19">
        <v>26</v>
      </c>
      <c r="G1075" s="17">
        <v>324</v>
      </c>
      <c r="H1075" s="18">
        <v>546</v>
      </c>
      <c r="I1075" s="19">
        <v>80</v>
      </c>
      <c r="J1075" s="17">
        <v>3233</v>
      </c>
      <c r="K1075" s="18">
        <v>5148</v>
      </c>
      <c r="L1075" s="19">
        <v>26</v>
      </c>
      <c r="M1075" s="1" t="s">
        <v>11</v>
      </c>
    </row>
    <row r="1076" spans="1:13" x14ac:dyDescent="0.3">
      <c r="A1076" s="5">
        <v>6183</v>
      </c>
      <c r="B1076" s="6">
        <v>10743</v>
      </c>
      <c r="C1076" s="7">
        <v>6051</v>
      </c>
      <c r="D1076" s="5">
        <v>70181</v>
      </c>
      <c r="E1076" s="6">
        <v>96621</v>
      </c>
      <c r="F1076" s="7">
        <v>21</v>
      </c>
      <c r="G1076" s="5">
        <v>242</v>
      </c>
      <c r="H1076" s="6">
        <v>404</v>
      </c>
      <c r="I1076" s="7">
        <v>55</v>
      </c>
      <c r="J1076" s="5">
        <v>721</v>
      </c>
      <c r="K1076" s="6">
        <v>1181</v>
      </c>
      <c r="L1076" s="7">
        <v>21</v>
      </c>
      <c r="M1076" s="1" t="s">
        <v>11</v>
      </c>
    </row>
    <row r="1077" spans="1:13" x14ac:dyDescent="0.3">
      <c r="A1077" s="5">
        <v>6096</v>
      </c>
      <c r="B1077" s="6">
        <v>10591</v>
      </c>
      <c r="C1077" s="7">
        <v>5966</v>
      </c>
      <c r="D1077" s="5">
        <v>181233</v>
      </c>
      <c r="E1077" s="6">
        <v>184228</v>
      </c>
      <c r="F1077" s="7">
        <v>30</v>
      </c>
      <c r="G1077" s="5">
        <v>205</v>
      </c>
      <c r="H1077" s="6">
        <v>351</v>
      </c>
      <c r="I1077" s="7">
        <v>82</v>
      </c>
      <c r="J1077" s="5">
        <v>17468</v>
      </c>
      <c r="K1077" s="6">
        <v>26853</v>
      </c>
      <c r="L1077" s="7">
        <v>30</v>
      </c>
      <c r="M1077" s="1" t="s">
        <v>11</v>
      </c>
    </row>
    <row r="1078" spans="1:13" x14ac:dyDescent="0.3">
      <c r="A1078" s="5">
        <v>6057</v>
      </c>
      <c r="B1078" s="6">
        <v>10521</v>
      </c>
      <c r="C1078" s="7">
        <v>5927</v>
      </c>
      <c r="D1078" s="5">
        <v>6373</v>
      </c>
      <c r="E1078" s="6">
        <v>10273</v>
      </c>
      <c r="F1078" s="7">
        <v>15</v>
      </c>
      <c r="G1078" s="5">
        <v>792</v>
      </c>
      <c r="H1078" s="6">
        <v>1324</v>
      </c>
      <c r="I1078" s="7">
        <v>73</v>
      </c>
      <c r="J1078" s="5">
        <v>173</v>
      </c>
      <c r="K1078" s="6">
        <v>292</v>
      </c>
      <c r="L1078" s="7">
        <v>15</v>
      </c>
      <c r="M1078" s="1" t="s">
        <v>11</v>
      </c>
    </row>
    <row r="1079" spans="1:13" x14ac:dyDescent="0.3">
      <c r="A1079" s="5">
        <v>5949</v>
      </c>
      <c r="B1079" s="6">
        <v>10342</v>
      </c>
      <c r="C1079" s="7">
        <v>5821</v>
      </c>
      <c r="D1079" s="5">
        <v>32189</v>
      </c>
      <c r="E1079" s="6">
        <v>48703</v>
      </c>
      <c r="F1079" s="7">
        <v>19</v>
      </c>
      <c r="G1079" s="5">
        <v>999</v>
      </c>
      <c r="H1079" s="6">
        <v>1680</v>
      </c>
      <c r="I1079" s="7">
        <v>109</v>
      </c>
      <c r="J1079" s="5">
        <v>260</v>
      </c>
      <c r="K1079" s="6">
        <v>437</v>
      </c>
      <c r="L1079" s="7">
        <v>19</v>
      </c>
      <c r="M1079" s="1" t="s">
        <v>11</v>
      </c>
    </row>
    <row r="1080" spans="1:13" x14ac:dyDescent="0.3">
      <c r="A1080" s="5">
        <v>5838</v>
      </c>
      <c r="B1080" s="6">
        <v>10137</v>
      </c>
      <c r="C1080" s="7">
        <v>5712</v>
      </c>
      <c r="D1080" s="5">
        <v>176737</v>
      </c>
      <c r="E1080" s="6">
        <v>184228</v>
      </c>
      <c r="F1080" s="7">
        <v>28</v>
      </c>
      <c r="G1080" s="5">
        <v>357</v>
      </c>
      <c r="H1080" s="6">
        <v>605</v>
      </c>
      <c r="I1080" s="7">
        <v>106</v>
      </c>
      <c r="J1080" s="5">
        <v>3229</v>
      </c>
      <c r="K1080" s="6">
        <v>5181</v>
      </c>
      <c r="L1080" s="7">
        <v>28</v>
      </c>
      <c r="M1080" s="1" t="s">
        <v>11</v>
      </c>
    </row>
    <row r="1081" spans="1:13" x14ac:dyDescent="0.3">
      <c r="A1081" s="5">
        <v>5583</v>
      </c>
      <c r="B1081" s="6">
        <v>9705</v>
      </c>
      <c r="C1081" s="7">
        <v>5463</v>
      </c>
      <c r="D1081" s="5">
        <v>64121</v>
      </c>
      <c r="E1081" s="6">
        <v>90422</v>
      </c>
      <c r="F1081" s="7">
        <v>21</v>
      </c>
      <c r="G1081" s="5">
        <v>211</v>
      </c>
      <c r="H1081" s="6">
        <v>359</v>
      </c>
      <c r="I1081" s="7">
        <v>65</v>
      </c>
      <c r="J1081" s="5">
        <v>829</v>
      </c>
      <c r="K1081" s="6">
        <v>1359</v>
      </c>
      <c r="L1081" s="7">
        <v>21</v>
      </c>
      <c r="M1081" s="1" t="s">
        <v>11</v>
      </c>
    </row>
    <row r="1082" spans="1:13" x14ac:dyDescent="0.3">
      <c r="A1082" s="5">
        <v>5520</v>
      </c>
      <c r="B1082" s="6">
        <v>9581</v>
      </c>
      <c r="C1082" s="7">
        <v>5399</v>
      </c>
      <c r="D1082" s="5">
        <v>102165</v>
      </c>
      <c r="E1082" s="6">
        <v>134423</v>
      </c>
      <c r="F1082" s="7">
        <v>23</v>
      </c>
      <c r="G1082" s="5">
        <v>311</v>
      </c>
      <c r="H1082" s="6">
        <v>535</v>
      </c>
      <c r="I1082" s="7">
        <v>79</v>
      </c>
      <c r="J1082" s="5">
        <v>3411</v>
      </c>
      <c r="K1082" s="6">
        <v>5383</v>
      </c>
      <c r="L1082" s="7">
        <v>23</v>
      </c>
      <c r="M1082" s="1" t="s">
        <v>11</v>
      </c>
    </row>
    <row r="1083" spans="1:13" x14ac:dyDescent="0.3">
      <c r="A1083" s="5">
        <v>5436</v>
      </c>
      <c r="B1083" s="6">
        <v>9448</v>
      </c>
      <c r="C1083" s="7">
        <v>5321</v>
      </c>
      <c r="D1083" s="5">
        <v>174112</v>
      </c>
      <c r="E1083" s="6">
        <v>184057</v>
      </c>
      <c r="F1083" s="7">
        <v>27</v>
      </c>
      <c r="G1083" s="5">
        <v>206</v>
      </c>
      <c r="H1083" s="6">
        <v>350</v>
      </c>
      <c r="I1083" s="7">
        <v>87</v>
      </c>
      <c r="J1083" s="5">
        <v>6737</v>
      </c>
      <c r="K1083" s="6">
        <v>10671</v>
      </c>
      <c r="L1083" s="7">
        <v>27</v>
      </c>
      <c r="M1083" s="1" t="s">
        <v>11</v>
      </c>
    </row>
    <row r="1084" spans="1:13" x14ac:dyDescent="0.3">
      <c r="A1084" s="5">
        <v>5430</v>
      </c>
      <c r="B1084" s="6">
        <v>9427</v>
      </c>
      <c r="C1084" s="7">
        <v>5311</v>
      </c>
      <c r="D1084" s="5">
        <v>16080</v>
      </c>
      <c r="E1084" s="6">
        <v>25007</v>
      </c>
      <c r="F1084" s="7">
        <v>17</v>
      </c>
      <c r="G1084" s="5">
        <v>67</v>
      </c>
      <c r="H1084" s="6">
        <v>118</v>
      </c>
      <c r="I1084" s="7">
        <v>27</v>
      </c>
      <c r="J1084" s="5">
        <v>137</v>
      </c>
      <c r="K1084" s="6">
        <v>231</v>
      </c>
      <c r="L1084" s="7">
        <v>17</v>
      </c>
      <c r="M1084" s="1" t="s">
        <v>11</v>
      </c>
    </row>
    <row r="1085" spans="1:13" x14ac:dyDescent="0.3">
      <c r="A1085" s="5">
        <v>5409</v>
      </c>
      <c r="B1085" s="6">
        <v>9393</v>
      </c>
      <c r="C1085" s="7">
        <v>5293</v>
      </c>
      <c r="D1085" s="5">
        <v>123352</v>
      </c>
      <c r="E1085" s="6">
        <v>150841</v>
      </c>
      <c r="F1085" s="7">
        <v>23</v>
      </c>
      <c r="G1085" s="5">
        <v>399</v>
      </c>
      <c r="H1085" s="6">
        <v>675</v>
      </c>
      <c r="I1085" s="7">
        <v>73</v>
      </c>
      <c r="J1085" s="5">
        <v>2172</v>
      </c>
      <c r="K1085" s="6">
        <v>3459</v>
      </c>
      <c r="L1085" s="7">
        <v>23</v>
      </c>
      <c r="M1085" s="1" t="s">
        <v>11</v>
      </c>
    </row>
    <row r="1086" spans="1:13" x14ac:dyDescent="0.3">
      <c r="A1086" s="17">
        <v>5403</v>
      </c>
      <c r="B1086" s="18">
        <v>9383</v>
      </c>
      <c r="C1086" s="19">
        <v>5288</v>
      </c>
      <c r="D1086" s="17">
        <v>138746</v>
      </c>
      <c r="E1086" s="18">
        <v>163789</v>
      </c>
      <c r="F1086" s="19">
        <v>24</v>
      </c>
      <c r="G1086" s="17">
        <v>124</v>
      </c>
      <c r="H1086" s="18">
        <v>215</v>
      </c>
      <c r="I1086" s="19">
        <v>54</v>
      </c>
      <c r="J1086" s="17">
        <v>804</v>
      </c>
      <c r="K1086" s="18">
        <v>1315</v>
      </c>
      <c r="L1086" s="19">
        <v>24</v>
      </c>
      <c r="M1086" s="1" t="s">
        <v>11</v>
      </c>
    </row>
    <row r="1087" spans="1:13" x14ac:dyDescent="0.3">
      <c r="A1087" s="5">
        <v>5355</v>
      </c>
      <c r="B1087" s="6">
        <v>9304</v>
      </c>
      <c r="C1087" s="7">
        <v>5242</v>
      </c>
      <c r="D1087" s="5">
        <v>76905</v>
      </c>
      <c r="E1087" s="6">
        <v>106642</v>
      </c>
      <c r="F1087" s="7">
        <v>22</v>
      </c>
      <c r="G1087" s="5">
        <v>111</v>
      </c>
      <c r="H1087" s="6">
        <v>192</v>
      </c>
      <c r="I1087" s="7">
        <v>38</v>
      </c>
      <c r="J1087" s="5">
        <v>481</v>
      </c>
      <c r="K1087" s="6">
        <v>777</v>
      </c>
      <c r="L1087" s="7">
        <v>22</v>
      </c>
      <c r="M1087" s="1" t="s">
        <v>11</v>
      </c>
    </row>
    <row r="1088" spans="1:13" x14ac:dyDescent="0.3">
      <c r="A1088" s="5">
        <v>5112</v>
      </c>
      <c r="B1088" s="6">
        <v>8876</v>
      </c>
      <c r="C1088" s="7">
        <v>5004</v>
      </c>
      <c r="D1088" s="5">
        <v>177061</v>
      </c>
      <c r="E1088" s="6">
        <v>184223</v>
      </c>
      <c r="F1088" s="7">
        <v>28</v>
      </c>
      <c r="G1088" s="5">
        <v>93</v>
      </c>
      <c r="H1088" s="6">
        <v>159</v>
      </c>
      <c r="I1088" s="7">
        <v>36</v>
      </c>
      <c r="J1088" s="5">
        <v>7741</v>
      </c>
      <c r="K1088" s="6">
        <v>12057</v>
      </c>
      <c r="L1088" s="7">
        <v>28</v>
      </c>
      <c r="M1088" s="1" t="s">
        <v>11</v>
      </c>
    </row>
    <row r="1089" spans="1:13" x14ac:dyDescent="0.3">
      <c r="A1089" s="5">
        <v>5055</v>
      </c>
      <c r="B1089" s="6">
        <v>8776</v>
      </c>
      <c r="C1089" s="7">
        <v>4948</v>
      </c>
      <c r="D1089" s="5">
        <v>156579</v>
      </c>
      <c r="E1089" s="6">
        <v>178549</v>
      </c>
      <c r="F1089" s="7">
        <v>26</v>
      </c>
      <c r="G1089" s="5">
        <v>326</v>
      </c>
      <c r="H1089" s="6">
        <v>545</v>
      </c>
      <c r="I1089" s="7">
        <v>58</v>
      </c>
      <c r="J1089" s="5">
        <v>4089</v>
      </c>
      <c r="K1089" s="6">
        <v>6454</v>
      </c>
      <c r="L1089" s="7">
        <v>26</v>
      </c>
      <c r="M1089" s="1" t="s">
        <v>11</v>
      </c>
    </row>
    <row r="1090" spans="1:13" x14ac:dyDescent="0.3">
      <c r="A1090" s="5">
        <v>4968</v>
      </c>
      <c r="B1090" s="6">
        <v>8624</v>
      </c>
      <c r="C1090" s="7">
        <v>4862</v>
      </c>
      <c r="D1090" s="5">
        <v>88093</v>
      </c>
      <c r="E1090" s="6">
        <v>117080</v>
      </c>
      <c r="F1090" s="7">
        <v>22</v>
      </c>
      <c r="G1090" s="5">
        <v>366</v>
      </c>
      <c r="H1090" s="6">
        <v>618</v>
      </c>
      <c r="I1090" s="7">
        <v>76</v>
      </c>
      <c r="J1090" s="5">
        <v>1172</v>
      </c>
      <c r="K1090" s="6">
        <v>1878</v>
      </c>
      <c r="L1090" s="7">
        <v>22</v>
      </c>
      <c r="M1090" s="1" t="s">
        <v>11</v>
      </c>
    </row>
    <row r="1091" spans="1:13" x14ac:dyDescent="0.3">
      <c r="A1091" s="17">
        <v>4734</v>
      </c>
      <c r="B1091" s="18">
        <v>8216</v>
      </c>
      <c r="C1091" s="19">
        <v>4634</v>
      </c>
      <c r="D1091" s="17">
        <v>81497</v>
      </c>
      <c r="E1091" s="18">
        <v>111085</v>
      </c>
      <c r="F1091" s="19">
        <v>22</v>
      </c>
      <c r="G1091" s="17">
        <v>256</v>
      </c>
      <c r="H1091" s="18">
        <v>428</v>
      </c>
      <c r="I1091" s="19">
        <v>30</v>
      </c>
      <c r="J1091" s="17">
        <v>1107</v>
      </c>
      <c r="K1091" s="18">
        <v>1820</v>
      </c>
      <c r="L1091" s="19">
        <v>22</v>
      </c>
      <c r="M1091" s="1" t="s">
        <v>11</v>
      </c>
    </row>
    <row r="1092" spans="1:13" x14ac:dyDescent="0.3">
      <c r="A1092" s="5">
        <v>4728</v>
      </c>
      <c r="B1092" s="6">
        <v>8205</v>
      </c>
      <c r="C1092" s="7">
        <v>4628</v>
      </c>
      <c r="D1092" s="5">
        <v>7322</v>
      </c>
      <c r="E1092" s="6">
        <v>12152</v>
      </c>
      <c r="F1092" s="7">
        <v>16</v>
      </c>
      <c r="G1092" s="5">
        <v>398</v>
      </c>
      <c r="H1092" s="6">
        <v>670</v>
      </c>
      <c r="I1092" s="7">
        <v>54</v>
      </c>
      <c r="J1092" s="5">
        <v>250</v>
      </c>
      <c r="K1092" s="6">
        <v>413</v>
      </c>
      <c r="L1092" s="7">
        <v>16</v>
      </c>
      <c r="M1092" s="1" t="s">
        <v>11</v>
      </c>
    </row>
    <row r="1093" spans="1:13" x14ac:dyDescent="0.3">
      <c r="A1093" s="5">
        <v>4665</v>
      </c>
      <c r="B1093" s="6">
        <v>8085</v>
      </c>
      <c r="C1093" s="7">
        <v>4565</v>
      </c>
      <c r="D1093" s="5">
        <v>160587</v>
      </c>
      <c r="E1093" s="6">
        <v>178513</v>
      </c>
      <c r="F1093" s="7">
        <v>25</v>
      </c>
      <c r="G1093" s="5">
        <v>194</v>
      </c>
      <c r="H1093" s="6">
        <v>331</v>
      </c>
      <c r="I1093" s="7">
        <v>71</v>
      </c>
      <c r="J1093" s="5">
        <v>3892</v>
      </c>
      <c r="K1093" s="6">
        <v>6243</v>
      </c>
      <c r="L1093" s="7">
        <v>25</v>
      </c>
      <c r="M1093" s="1" t="s">
        <v>11</v>
      </c>
    </row>
    <row r="1094" spans="1:13" x14ac:dyDescent="0.3">
      <c r="A1094" s="5">
        <v>4092</v>
      </c>
      <c r="B1094" s="6">
        <v>7102</v>
      </c>
      <c r="C1094" s="7">
        <v>4004</v>
      </c>
      <c r="D1094" s="5">
        <v>89463</v>
      </c>
      <c r="E1094" s="6">
        <v>118366</v>
      </c>
      <c r="F1094" s="7">
        <v>22</v>
      </c>
      <c r="G1094" s="5">
        <v>626</v>
      </c>
      <c r="H1094" s="6">
        <v>1063</v>
      </c>
      <c r="I1094" s="7">
        <v>98</v>
      </c>
      <c r="J1094" s="5">
        <v>1642</v>
      </c>
      <c r="K1094" s="6">
        <v>2668</v>
      </c>
      <c r="L1094" s="7">
        <v>22</v>
      </c>
      <c r="M1094" s="1" t="s">
        <v>11</v>
      </c>
    </row>
    <row r="1095" spans="1:13" x14ac:dyDescent="0.3">
      <c r="A1095" s="5">
        <v>4059</v>
      </c>
      <c r="B1095" s="6">
        <v>7032</v>
      </c>
      <c r="C1095" s="7">
        <v>3972</v>
      </c>
      <c r="D1095" s="5">
        <v>103349</v>
      </c>
      <c r="E1095" s="6">
        <v>132169</v>
      </c>
      <c r="F1095" s="7">
        <v>22</v>
      </c>
      <c r="G1095" s="5">
        <v>183</v>
      </c>
      <c r="H1095" s="6">
        <v>316</v>
      </c>
      <c r="I1095" s="7">
        <v>70</v>
      </c>
      <c r="J1095" s="5">
        <v>1015</v>
      </c>
      <c r="K1095" s="6">
        <v>1633</v>
      </c>
      <c r="L1095" s="7">
        <v>22</v>
      </c>
      <c r="M1095" s="1" t="s">
        <v>11</v>
      </c>
    </row>
    <row r="1096" spans="1:13" x14ac:dyDescent="0.3">
      <c r="A1096" s="5">
        <v>3960</v>
      </c>
      <c r="B1096" s="6">
        <v>6875</v>
      </c>
      <c r="C1096" s="7">
        <v>3876</v>
      </c>
      <c r="D1096" s="5">
        <v>39879</v>
      </c>
      <c r="E1096" s="6">
        <v>60055</v>
      </c>
      <c r="F1096" s="7">
        <v>20</v>
      </c>
      <c r="G1096" s="5">
        <v>108</v>
      </c>
      <c r="H1096" s="6">
        <v>183</v>
      </c>
      <c r="I1096" s="7">
        <v>40</v>
      </c>
      <c r="J1096" s="5">
        <v>616</v>
      </c>
      <c r="K1096" s="6">
        <v>993</v>
      </c>
      <c r="L1096" s="7">
        <v>20</v>
      </c>
      <c r="M1096" s="1" t="s">
        <v>11</v>
      </c>
    </row>
    <row r="1097" spans="1:13" x14ac:dyDescent="0.3">
      <c r="A1097" s="5">
        <v>3816</v>
      </c>
      <c r="B1097" s="6">
        <v>6622</v>
      </c>
      <c r="C1097" s="7">
        <v>3735</v>
      </c>
      <c r="D1097" s="5">
        <v>152249</v>
      </c>
      <c r="E1097" s="6">
        <v>175470</v>
      </c>
      <c r="F1097" s="7">
        <v>25</v>
      </c>
      <c r="G1097" s="5">
        <v>77</v>
      </c>
      <c r="H1097" s="6">
        <v>137</v>
      </c>
      <c r="I1097" s="7">
        <v>41</v>
      </c>
      <c r="J1097" s="5">
        <v>3491</v>
      </c>
      <c r="K1097" s="6">
        <v>5657</v>
      </c>
      <c r="L1097" s="7">
        <v>25</v>
      </c>
      <c r="M1097" s="1" t="s">
        <v>11</v>
      </c>
    </row>
    <row r="1098" spans="1:13" x14ac:dyDescent="0.3">
      <c r="A1098" s="17">
        <v>3693</v>
      </c>
      <c r="B1098" s="18">
        <v>6410</v>
      </c>
      <c r="C1098" s="19">
        <v>3614</v>
      </c>
      <c r="D1098" s="17">
        <v>89780</v>
      </c>
      <c r="E1098" s="18">
        <v>118637</v>
      </c>
      <c r="F1098" s="19">
        <v>22</v>
      </c>
      <c r="G1098" s="17">
        <v>434</v>
      </c>
      <c r="H1098" s="18">
        <v>738</v>
      </c>
      <c r="I1098" s="19">
        <v>106</v>
      </c>
      <c r="J1098" s="17">
        <v>819</v>
      </c>
      <c r="K1098" s="18">
        <v>1327</v>
      </c>
      <c r="L1098" s="19">
        <v>22</v>
      </c>
      <c r="M1098" s="1" t="s">
        <v>11</v>
      </c>
    </row>
    <row r="1099" spans="1:13" x14ac:dyDescent="0.3">
      <c r="A1099" s="17">
        <v>3525</v>
      </c>
      <c r="B1099" s="18">
        <v>6118</v>
      </c>
      <c r="C1099" s="19">
        <v>3451</v>
      </c>
      <c r="D1099" s="17">
        <v>7599</v>
      </c>
      <c r="E1099" s="18">
        <v>11950</v>
      </c>
      <c r="F1099" s="19">
        <v>15</v>
      </c>
      <c r="G1099" s="17">
        <v>143</v>
      </c>
      <c r="H1099" s="18">
        <v>245</v>
      </c>
      <c r="I1099" s="19">
        <v>29</v>
      </c>
      <c r="J1099" s="17">
        <v>165</v>
      </c>
      <c r="K1099" s="18">
        <v>279</v>
      </c>
      <c r="L1099" s="19">
        <v>15</v>
      </c>
      <c r="M1099" s="1" t="s">
        <v>11</v>
      </c>
    </row>
    <row r="1100" spans="1:13" x14ac:dyDescent="0.3">
      <c r="A1100" s="5">
        <v>3432</v>
      </c>
      <c r="B1100" s="6">
        <v>5952</v>
      </c>
      <c r="C1100" s="7">
        <v>3360</v>
      </c>
      <c r="D1100" s="5">
        <v>25404</v>
      </c>
      <c r="E1100" s="6">
        <v>37846</v>
      </c>
      <c r="F1100" s="7">
        <v>18</v>
      </c>
      <c r="G1100" s="5">
        <v>221</v>
      </c>
      <c r="H1100" s="6">
        <v>386</v>
      </c>
      <c r="I1100" s="7">
        <v>54</v>
      </c>
      <c r="J1100" s="5">
        <v>316</v>
      </c>
      <c r="K1100" s="6">
        <v>524</v>
      </c>
      <c r="L1100" s="7">
        <v>18</v>
      </c>
      <c r="M1100" s="1" t="s">
        <v>11</v>
      </c>
    </row>
    <row r="1101" spans="1:13" x14ac:dyDescent="0.3">
      <c r="A1101" s="17">
        <v>3354</v>
      </c>
      <c r="B1101" s="18">
        <v>5807</v>
      </c>
      <c r="C1101" s="19">
        <v>3281</v>
      </c>
      <c r="D1101" s="17">
        <v>175295</v>
      </c>
      <c r="E1101" s="18">
        <v>184106</v>
      </c>
      <c r="F1101" s="19">
        <v>27</v>
      </c>
      <c r="G1101" s="17">
        <v>343</v>
      </c>
      <c r="H1101" s="18">
        <v>570</v>
      </c>
      <c r="I1101" s="19">
        <v>73</v>
      </c>
      <c r="J1101" s="17">
        <v>3009</v>
      </c>
      <c r="K1101" s="18">
        <v>4840</v>
      </c>
      <c r="L1101" s="19">
        <v>27</v>
      </c>
      <c r="M1101" s="1" t="s">
        <v>11</v>
      </c>
    </row>
    <row r="1102" spans="1:13" x14ac:dyDescent="0.3">
      <c r="A1102" s="5">
        <v>3234</v>
      </c>
      <c r="B1102" s="6">
        <v>5604</v>
      </c>
      <c r="C1102" s="7">
        <v>3167</v>
      </c>
      <c r="D1102" s="5">
        <v>159600</v>
      </c>
      <c r="E1102" s="6">
        <v>178294</v>
      </c>
      <c r="F1102" s="7">
        <v>25</v>
      </c>
      <c r="G1102" s="5">
        <v>528</v>
      </c>
      <c r="H1102" s="6">
        <v>899</v>
      </c>
      <c r="I1102" s="7">
        <v>107</v>
      </c>
      <c r="J1102" s="5">
        <v>3070</v>
      </c>
      <c r="K1102" s="6">
        <v>4921</v>
      </c>
      <c r="L1102" s="7">
        <v>27</v>
      </c>
      <c r="M1102" s="1" t="s">
        <v>11</v>
      </c>
    </row>
    <row r="1103" spans="1:13" x14ac:dyDescent="0.3">
      <c r="A1103" s="5">
        <v>3222</v>
      </c>
      <c r="B1103" s="6">
        <v>5580</v>
      </c>
      <c r="C1103" s="7">
        <v>3152</v>
      </c>
      <c r="D1103" s="5">
        <v>46125</v>
      </c>
      <c r="E1103" s="6">
        <v>68342</v>
      </c>
      <c r="F1103" s="7">
        <v>20</v>
      </c>
      <c r="G1103" s="5">
        <v>152</v>
      </c>
      <c r="H1103" s="6">
        <v>265</v>
      </c>
      <c r="I1103" s="7">
        <v>54</v>
      </c>
      <c r="J1103" s="5">
        <v>210</v>
      </c>
      <c r="K1103" s="6">
        <v>350</v>
      </c>
      <c r="L1103" s="7">
        <v>20</v>
      </c>
      <c r="M1103" s="1" t="s">
        <v>11</v>
      </c>
    </row>
    <row r="1104" spans="1:13" x14ac:dyDescent="0.3">
      <c r="A1104" s="5">
        <v>3090</v>
      </c>
      <c r="B1104" s="6">
        <v>5351</v>
      </c>
      <c r="C1104" s="7">
        <v>3023</v>
      </c>
      <c r="D1104" s="5">
        <v>8057</v>
      </c>
      <c r="E1104" s="6">
        <v>12538</v>
      </c>
      <c r="F1104" s="7">
        <v>15</v>
      </c>
      <c r="G1104" s="5">
        <v>197</v>
      </c>
      <c r="H1104" s="6">
        <v>334</v>
      </c>
      <c r="I1104" s="7">
        <v>55</v>
      </c>
      <c r="J1104" s="5">
        <v>73</v>
      </c>
      <c r="K1104" s="6">
        <v>126</v>
      </c>
      <c r="L1104" s="7">
        <v>15</v>
      </c>
      <c r="M1104" s="1" t="s">
        <v>11</v>
      </c>
    </row>
    <row r="1105" spans="1:13" x14ac:dyDescent="0.3">
      <c r="A1105" s="5">
        <v>3087</v>
      </c>
      <c r="B1105" s="6">
        <v>5361</v>
      </c>
      <c r="C1105" s="7">
        <v>3025</v>
      </c>
      <c r="D1105" s="5">
        <v>17221</v>
      </c>
      <c r="E1105" s="6">
        <v>26537</v>
      </c>
      <c r="F1105" s="7">
        <v>17</v>
      </c>
      <c r="G1105" s="5">
        <v>511</v>
      </c>
      <c r="H1105" s="6">
        <v>856</v>
      </c>
      <c r="I1105" s="7">
        <v>101</v>
      </c>
      <c r="J1105" s="5">
        <v>141</v>
      </c>
      <c r="K1105" s="6">
        <v>235</v>
      </c>
      <c r="L1105" s="7">
        <v>17</v>
      </c>
      <c r="M1105" s="1" t="s">
        <v>11</v>
      </c>
    </row>
    <row r="1106" spans="1:13" x14ac:dyDescent="0.3">
      <c r="A1106" s="5">
        <v>3078</v>
      </c>
      <c r="B1106" s="6">
        <v>5343</v>
      </c>
      <c r="C1106" s="7">
        <v>3016</v>
      </c>
      <c r="D1106" s="5">
        <v>11211</v>
      </c>
      <c r="E1106" s="6">
        <v>17284</v>
      </c>
      <c r="F1106" s="7">
        <v>16</v>
      </c>
      <c r="G1106" s="5">
        <v>187</v>
      </c>
      <c r="H1106" s="6">
        <v>325</v>
      </c>
      <c r="I1106" s="7">
        <v>42</v>
      </c>
      <c r="J1106" s="5">
        <v>79</v>
      </c>
      <c r="K1106" s="6">
        <v>133</v>
      </c>
      <c r="L1106" s="7">
        <v>16</v>
      </c>
      <c r="M1106" s="1" t="s">
        <v>11</v>
      </c>
    </row>
    <row r="1107" spans="1:13" x14ac:dyDescent="0.3">
      <c r="A1107" s="5">
        <v>2988</v>
      </c>
      <c r="B1107" s="6">
        <v>5187</v>
      </c>
      <c r="C1107" s="7">
        <v>2928</v>
      </c>
      <c r="D1107" s="5">
        <v>125410</v>
      </c>
      <c r="E1107" s="6">
        <v>155793</v>
      </c>
      <c r="F1107" s="7">
        <v>24</v>
      </c>
      <c r="G1107" s="5">
        <v>419</v>
      </c>
      <c r="H1107" s="6">
        <v>712</v>
      </c>
      <c r="I1107" s="7">
        <v>146</v>
      </c>
      <c r="J1107" s="5">
        <v>2155</v>
      </c>
      <c r="K1107" s="6">
        <v>3505</v>
      </c>
      <c r="L1107" s="7">
        <v>24</v>
      </c>
      <c r="M1107" s="1" t="s">
        <v>11</v>
      </c>
    </row>
    <row r="1108" spans="1:13" x14ac:dyDescent="0.3">
      <c r="A1108" s="5">
        <v>2934</v>
      </c>
      <c r="B1108" s="6">
        <v>5101</v>
      </c>
      <c r="C1108" s="7">
        <v>2875</v>
      </c>
      <c r="D1108" s="5">
        <v>114414</v>
      </c>
      <c r="E1108" s="6">
        <v>143974</v>
      </c>
      <c r="F1108" s="7">
        <v>23</v>
      </c>
      <c r="G1108" s="5">
        <v>402</v>
      </c>
      <c r="H1108" s="6">
        <v>680</v>
      </c>
      <c r="I1108" s="7">
        <v>105</v>
      </c>
      <c r="J1108" s="5">
        <v>1233</v>
      </c>
      <c r="K1108" s="6">
        <v>2002</v>
      </c>
      <c r="L1108" s="7">
        <v>23</v>
      </c>
      <c r="M1108" s="1" t="s">
        <v>11</v>
      </c>
    </row>
    <row r="1109" spans="1:13" x14ac:dyDescent="0.3">
      <c r="A1109" s="5">
        <v>2910</v>
      </c>
      <c r="B1109" s="6">
        <v>5049</v>
      </c>
      <c r="C1109" s="7">
        <v>2852</v>
      </c>
      <c r="D1109" s="5">
        <v>90297</v>
      </c>
      <c r="E1109" s="6">
        <v>119043</v>
      </c>
      <c r="F1109" s="7">
        <v>22</v>
      </c>
      <c r="G1109" s="5">
        <v>87</v>
      </c>
      <c r="H1109" s="6">
        <v>151</v>
      </c>
      <c r="I1109" s="7">
        <v>38</v>
      </c>
      <c r="J1109" s="5">
        <v>870</v>
      </c>
      <c r="K1109" s="6">
        <v>1394</v>
      </c>
      <c r="L1109" s="7">
        <v>22</v>
      </c>
      <c r="M1109" s="1" t="s">
        <v>11</v>
      </c>
    </row>
    <row r="1110" spans="1:13" x14ac:dyDescent="0.3">
      <c r="A1110" s="5">
        <v>2775</v>
      </c>
      <c r="B1110" s="6">
        <v>4796</v>
      </c>
      <c r="C1110" s="7">
        <v>2713</v>
      </c>
      <c r="D1110" s="5">
        <v>13029</v>
      </c>
      <c r="E1110" s="6">
        <v>21107</v>
      </c>
      <c r="F1110" s="7">
        <v>17</v>
      </c>
      <c r="G1110" s="5">
        <v>164</v>
      </c>
      <c r="H1110" s="6">
        <v>277</v>
      </c>
      <c r="I1110" s="7">
        <v>47</v>
      </c>
      <c r="J1110" s="5">
        <v>170</v>
      </c>
      <c r="K1110" s="6">
        <v>289</v>
      </c>
      <c r="L1110" s="7">
        <v>17</v>
      </c>
      <c r="M1110" s="1" t="s">
        <v>11</v>
      </c>
    </row>
    <row r="1111" spans="1:13" x14ac:dyDescent="0.3">
      <c r="A1111" s="5">
        <v>2739</v>
      </c>
      <c r="B1111" s="6">
        <v>4762</v>
      </c>
      <c r="C1111" s="7">
        <v>2683</v>
      </c>
      <c r="D1111" s="5">
        <v>69364</v>
      </c>
      <c r="E1111" s="6">
        <v>95926</v>
      </c>
      <c r="F1111" s="7">
        <v>21</v>
      </c>
      <c r="G1111" s="5">
        <v>129</v>
      </c>
      <c r="H1111" s="6">
        <v>225</v>
      </c>
      <c r="I1111" s="7">
        <v>51</v>
      </c>
      <c r="J1111" s="5">
        <v>358</v>
      </c>
      <c r="K1111" s="6">
        <v>605</v>
      </c>
      <c r="L1111" s="7">
        <v>21</v>
      </c>
      <c r="M1111" s="1" t="s">
        <v>11</v>
      </c>
    </row>
    <row r="1112" spans="1:13" x14ac:dyDescent="0.3">
      <c r="A1112" s="17">
        <v>2574</v>
      </c>
      <c r="B1112" s="18">
        <v>4485</v>
      </c>
      <c r="C1112" s="19">
        <v>2524</v>
      </c>
      <c r="D1112" s="17">
        <v>156128</v>
      </c>
      <c r="E1112" s="18">
        <v>178273</v>
      </c>
      <c r="F1112" s="19">
        <v>26</v>
      </c>
      <c r="G1112" s="17">
        <v>288</v>
      </c>
      <c r="H1112" s="18">
        <v>486</v>
      </c>
      <c r="I1112" s="19">
        <v>70</v>
      </c>
      <c r="J1112" s="17">
        <v>3416</v>
      </c>
      <c r="K1112" s="18">
        <v>5502</v>
      </c>
      <c r="L1112" s="19">
        <v>26</v>
      </c>
      <c r="M1112" s="1" t="s">
        <v>11</v>
      </c>
    </row>
    <row r="1113" spans="1:13" x14ac:dyDescent="0.3">
      <c r="A1113" s="5">
        <v>2538</v>
      </c>
      <c r="B1113" s="6">
        <v>4423</v>
      </c>
      <c r="C1113" s="7">
        <v>2487</v>
      </c>
      <c r="D1113" s="5">
        <v>65183</v>
      </c>
      <c r="E1113" s="6">
        <v>91565</v>
      </c>
      <c r="F1113" s="7">
        <v>21</v>
      </c>
      <c r="G1113" s="5">
        <v>193</v>
      </c>
      <c r="H1113" s="6">
        <v>328</v>
      </c>
      <c r="I1113" s="7">
        <v>57</v>
      </c>
      <c r="J1113" s="5">
        <v>952</v>
      </c>
      <c r="K1113" s="6">
        <v>1542</v>
      </c>
      <c r="L1113" s="7">
        <v>21</v>
      </c>
      <c r="M1113" s="1" t="s">
        <v>11</v>
      </c>
    </row>
    <row r="1114" spans="1:13" x14ac:dyDescent="0.3">
      <c r="A1114" s="5">
        <v>2493</v>
      </c>
      <c r="B1114" s="6">
        <v>4340</v>
      </c>
      <c r="C1114" s="7">
        <v>2444</v>
      </c>
      <c r="D1114" s="5">
        <v>50718</v>
      </c>
      <c r="E1114" s="6">
        <v>71760</v>
      </c>
      <c r="F1114" s="7">
        <v>20</v>
      </c>
      <c r="G1114" s="5">
        <v>141</v>
      </c>
      <c r="H1114" s="6">
        <v>241</v>
      </c>
      <c r="I1114" s="7">
        <v>66</v>
      </c>
      <c r="J1114" s="5">
        <v>341</v>
      </c>
      <c r="K1114" s="6">
        <v>561</v>
      </c>
      <c r="L1114" s="7">
        <v>20</v>
      </c>
      <c r="M1114" s="1" t="s">
        <v>11</v>
      </c>
    </row>
    <row r="1115" spans="1:13" x14ac:dyDescent="0.3">
      <c r="A1115" s="5">
        <v>2349</v>
      </c>
      <c r="B1115" s="6">
        <v>4096</v>
      </c>
      <c r="C1115" s="7">
        <v>2301</v>
      </c>
      <c r="D1115" s="5">
        <v>17536</v>
      </c>
      <c r="E1115" s="6">
        <v>26907</v>
      </c>
      <c r="F1115" s="7">
        <v>17</v>
      </c>
      <c r="G1115" s="5">
        <v>379</v>
      </c>
      <c r="H1115" s="6">
        <v>643</v>
      </c>
      <c r="I1115" s="7">
        <v>69</v>
      </c>
      <c r="J1115" s="5">
        <v>256</v>
      </c>
      <c r="K1115" s="6">
        <v>420</v>
      </c>
      <c r="L1115" s="7">
        <v>17</v>
      </c>
      <c r="M1115" s="1" t="s">
        <v>11</v>
      </c>
    </row>
    <row r="1116" spans="1:13" x14ac:dyDescent="0.3">
      <c r="A1116" s="5">
        <v>2064</v>
      </c>
      <c r="B1116" s="6">
        <v>3585</v>
      </c>
      <c r="C1116" s="7">
        <v>2022</v>
      </c>
      <c r="D1116" s="5">
        <v>11256</v>
      </c>
      <c r="E1116" s="6">
        <v>17346</v>
      </c>
      <c r="F1116" s="7">
        <v>16</v>
      </c>
      <c r="G1116" s="5">
        <v>183</v>
      </c>
      <c r="H1116" s="6">
        <v>315</v>
      </c>
      <c r="I1116" s="7">
        <v>60</v>
      </c>
      <c r="J1116" s="5">
        <v>135</v>
      </c>
      <c r="K1116" s="6">
        <v>225</v>
      </c>
      <c r="L1116" s="7">
        <v>16</v>
      </c>
      <c r="M1116" s="1" t="s">
        <v>11</v>
      </c>
    </row>
    <row r="1117" spans="1:13" x14ac:dyDescent="0.3">
      <c r="A1117" s="17">
        <v>1773</v>
      </c>
      <c r="B1117" s="18">
        <v>3101</v>
      </c>
      <c r="C1117" s="19">
        <v>1738</v>
      </c>
      <c r="D1117" s="17">
        <v>24339</v>
      </c>
      <c r="E1117" s="18">
        <v>36534</v>
      </c>
      <c r="F1117" s="19">
        <v>18</v>
      </c>
      <c r="G1117" s="17">
        <v>309</v>
      </c>
      <c r="H1117" s="18">
        <v>519</v>
      </c>
      <c r="I1117" s="19">
        <v>52</v>
      </c>
      <c r="J1117" s="17">
        <v>458</v>
      </c>
      <c r="K1117" s="18">
        <v>748</v>
      </c>
      <c r="L1117" s="19">
        <v>18</v>
      </c>
      <c r="M1117" s="1" t="s">
        <v>11</v>
      </c>
    </row>
    <row r="1118" spans="1:13" x14ac:dyDescent="0.3">
      <c r="A1118" s="5">
        <v>1662</v>
      </c>
      <c r="B1118" s="6">
        <v>2907</v>
      </c>
      <c r="C1118" s="7">
        <v>1629</v>
      </c>
      <c r="D1118" s="5">
        <v>39557</v>
      </c>
      <c r="E1118" s="6">
        <v>57411</v>
      </c>
      <c r="F1118" s="7">
        <v>19</v>
      </c>
      <c r="G1118" s="5">
        <v>48</v>
      </c>
      <c r="H1118" s="6">
        <v>85</v>
      </c>
      <c r="I1118" s="7">
        <v>29</v>
      </c>
      <c r="J1118" s="5">
        <v>209</v>
      </c>
      <c r="K1118" s="6">
        <v>344</v>
      </c>
      <c r="L1118" s="7">
        <v>19</v>
      </c>
      <c r="M1118" s="1" t="s">
        <v>11</v>
      </c>
    </row>
    <row r="1119" spans="1:13" x14ac:dyDescent="0.3">
      <c r="A1119" s="17">
        <v>1656</v>
      </c>
      <c r="B1119" s="18">
        <v>2890</v>
      </c>
      <c r="C1119" s="19">
        <v>1624</v>
      </c>
      <c r="D1119" s="17">
        <v>164124</v>
      </c>
      <c r="E1119" s="18">
        <v>181799</v>
      </c>
      <c r="F1119" s="19">
        <v>26</v>
      </c>
      <c r="G1119" s="17">
        <v>238</v>
      </c>
      <c r="H1119" s="18">
        <v>403</v>
      </c>
      <c r="I1119" s="19">
        <v>90</v>
      </c>
      <c r="J1119" s="17">
        <v>2705</v>
      </c>
      <c r="K1119" s="18">
        <v>4316</v>
      </c>
      <c r="L1119" s="19">
        <v>26</v>
      </c>
      <c r="M1119" s="1" t="s">
        <v>11</v>
      </c>
    </row>
    <row r="1120" spans="1:13" x14ac:dyDescent="0.3">
      <c r="A1120" s="17">
        <v>1647</v>
      </c>
      <c r="B1120" s="18">
        <v>2868</v>
      </c>
      <c r="C1120" s="19">
        <v>1614</v>
      </c>
      <c r="D1120" s="17">
        <v>21191</v>
      </c>
      <c r="E1120" s="18">
        <v>32667</v>
      </c>
      <c r="F1120" s="19">
        <v>18</v>
      </c>
      <c r="G1120" s="17">
        <v>472</v>
      </c>
      <c r="H1120" s="18">
        <v>795</v>
      </c>
      <c r="I1120" s="19">
        <v>48</v>
      </c>
      <c r="J1120" s="17">
        <v>519</v>
      </c>
      <c r="K1120" s="18">
        <v>838</v>
      </c>
      <c r="L1120" s="19">
        <v>18</v>
      </c>
      <c r="M1120" s="1" t="s">
        <v>11</v>
      </c>
    </row>
    <row r="1121" spans="1:13" x14ac:dyDescent="0.3">
      <c r="A1121" s="5">
        <v>1590</v>
      </c>
      <c r="B1121" s="6">
        <v>2768</v>
      </c>
      <c r="C1121" s="7">
        <v>1558</v>
      </c>
      <c r="D1121" s="5">
        <v>75610</v>
      </c>
      <c r="E1121" s="6">
        <v>105411</v>
      </c>
      <c r="F1121" s="7">
        <v>22</v>
      </c>
      <c r="G1121" s="5">
        <v>182</v>
      </c>
      <c r="H1121" s="6">
        <v>313</v>
      </c>
      <c r="I1121" s="7">
        <v>68</v>
      </c>
      <c r="J1121" s="5">
        <v>713</v>
      </c>
      <c r="K1121" s="6">
        <v>1147</v>
      </c>
      <c r="L1121" s="7">
        <v>22</v>
      </c>
      <c r="M1121" s="1" t="s">
        <v>11</v>
      </c>
    </row>
    <row r="1122" spans="1:13" x14ac:dyDescent="0.3">
      <c r="A1122" s="5">
        <v>1518</v>
      </c>
      <c r="B1122" s="6">
        <v>2641</v>
      </c>
      <c r="C1122" s="7">
        <v>1488</v>
      </c>
      <c r="D1122" s="5">
        <v>100982</v>
      </c>
      <c r="E1122" s="6">
        <v>130404</v>
      </c>
      <c r="F1122" s="7">
        <v>22</v>
      </c>
      <c r="G1122" s="5">
        <v>201</v>
      </c>
      <c r="H1122" s="6">
        <v>339</v>
      </c>
      <c r="I1122" s="7">
        <v>70</v>
      </c>
      <c r="J1122" s="5">
        <v>255</v>
      </c>
      <c r="K1122" s="6">
        <v>413</v>
      </c>
      <c r="L1122" s="7">
        <v>22</v>
      </c>
      <c r="M1122" s="1" t="s">
        <v>11</v>
      </c>
    </row>
    <row r="1123" spans="1:13" x14ac:dyDescent="0.3">
      <c r="A1123" s="5">
        <v>1422</v>
      </c>
      <c r="B1123" s="6">
        <v>2479</v>
      </c>
      <c r="C1123" s="7">
        <v>1393</v>
      </c>
      <c r="D1123" s="5">
        <v>62231</v>
      </c>
      <c r="E1123" s="6">
        <v>88532</v>
      </c>
      <c r="F1123" s="7">
        <v>21</v>
      </c>
      <c r="G1123" s="5">
        <v>315</v>
      </c>
      <c r="H1123" s="6">
        <v>523</v>
      </c>
      <c r="I1123" s="7">
        <v>21</v>
      </c>
      <c r="J1123" s="5">
        <v>1428</v>
      </c>
      <c r="K1123" s="6">
        <v>2304</v>
      </c>
      <c r="L1123" s="7">
        <v>21</v>
      </c>
      <c r="M1123" s="1" t="s">
        <v>11</v>
      </c>
    </row>
    <row r="1124" spans="1:13" x14ac:dyDescent="0.3">
      <c r="A1124" s="17">
        <v>1356</v>
      </c>
      <c r="B1124" s="18">
        <v>2366</v>
      </c>
      <c r="C1124" s="19">
        <v>1328</v>
      </c>
      <c r="D1124" s="17">
        <v>19777</v>
      </c>
      <c r="E1124" s="18">
        <v>30919</v>
      </c>
      <c r="F1124" s="19">
        <v>18</v>
      </c>
      <c r="G1124" s="17">
        <v>679</v>
      </c>
      <c r="H1124" s="18">
        <v>1146</v>
      </c>
      <c r="I1124" s="19">
        <v>68</v>
      </c>
      <c r="J1124" s="17">
        <v>863</v>
      </c>
      <c r="K1124" s="18">
        <v>1396</v>
      </c>
      <c r="L1124" s="19">
        <v>18</v>
      </c>
      <c r="M1124" s="1" t="s">
        <v>11</v>
      </c>
    </row>
    <row r="1125" spans="1:13" x14ac:dyDescent="0.3">
      <c r="A1125" s="5">
        <v>1098</v>
      </c>
      <c r="B1125" s="6">
        <v>1923</v>
      </c>
      <c r="C1125" s="7">
        <v>1076</v>
      </c>
      <c r="D1125" s="5">
        <v>3885</v>
      </c>
      <c r="E1125" s="6">
        <v>6249</v>
      </c>
      <c r="F1125" s="7">
        <v>14</v>
      </c>
      <c r="G1125" s="5">
        <v>338</v>
      </c>
      <c r="H1125" s="6">
        <v>569</v>
      </c>
      <c r="I1125" s="7">
        <v>82</v>
      </c>
      <c r="J1125" s="5">
        <v>36</v>
      </c>
      <c r="K1125" s="6">
        <v>63</v>
      </c>
      <c r="L1125" s="7">
        <v>14</v>
      </c>
      <c r="M1125" s="1" t="s">
        <v>11</v>
      </c>
    </row>
    <row r="1126" spans="1:13" x14ac:dyDescent="0.3">
      <c r="A1126" s="5">
        <v>1074</v>
      </c>
      <c r="B1126" s="6">
        <v>1882</v>
      </c>
      <c r="C1126" s="7">
        <v>1053</v>
      </c>
      <c r="D1126" s="5">
        <v>147713</v>
      </c>
      <c r="E1126" s="6">
        <v>172831</v>
      </c>
      <c r="F1126" s="7">
        <v>25</v>
      </c>
      <c r="G1126" s="5">
        <v>208</v>
      </c>
      <c r="H1126" s="6">
        <v>352</v>
      </c>
      <c r="I1126" s="7">
        <v>61</v>
      </c>
      <c r="J1126" s="5">
        <v>1274</v>
      </c>
      <c r="K1126" s="6">
        <v>2042</v>
      </c>
      <c r="L1126" s="7">
        <v>25</v>
      </c>
      <c r="M1126" s="1" t="s">
        <v>11</v>
      </c>
    </row>
    <row r="1127" spans="1:13" x14ac:dyDescent="0.3">
      <c r="A1127" s="5">
        <v>1053</v>
      </c>
      <c r="B1127" s="6">
        <v>1842</v>
      </c>
      <c r="C1127" s="7">
        <v>1032</v>
      </c>
      <c r="D1127" s="5">
        <v>90142</v>
      </c>
      <c r="E1127" s="6">
        <v>118942</v>
      </c>
      <c r="F1127" s="7">
        <v>22</v>
      </c>
      <c r="G1127" s="5">
        <v>416</v>
      </c>
      <c r="H1127" s="6">
        <v>703</v>
      </c>
      <c r="I1127" s="7">
        <v>130</v>
      </c>
      <c r="J1127" s="5">
        <v>732</v>
      </c>
      <c r="K1127" s="6">
        <v>1205</v>
      </c>
      <c r="L1127" s="7">
        <v>22</v>
      </c>
      <c r="M1127" s="1" t="s">
        <v>11</v>
      </c>
    </row>
    <row r="1128" spans="1:13" x14ac:dyDescent="0.3">
      <c r="A1128" s="17">
        <v>1053</v>
      </c>
      <c r="B1128" s="18">
        <v>1843</v>
      </c>
      <c r="C1128" s="19">
        <v>1032</v>
      </c>
      <c r="D1128" s="17">
        <v>47005</v>
      </c>
      <c r="E1128" s="18">
        <v>67799</v>
      </c>
      <c r="F1128" s="19">
        <v>20</v>
      </c>
      <c r="G1128" s="17">
        <v>141</v>
      </c>
      <c r="H1128" s="18">
        <v>242</v>
      </c>
      <c r="I1128" s="19">
        <v>46</v>
      </c>
      <c r="J1128" s="17">
        <v>446</v>
      </c>
      <c r="K1128" s="18">
        <v>735</v>
      </c>
      <c r="L1128" s="19">
        <v>20</v>
      </c>
      <c r="M1128" s="1" t="s">
        <v>11</v>
      </c>
    </row>
    <row r="1129" spans="1:13" x14ac:dyDescent="0.3">
      <c r="A1129" s="5">
        <v>963</v>
      </c>
      <c r="B1129" s="6">
        <v>1685</v>
      </c>
      <c r="C1129" s="7">
        <v>944</v>
      </c>
      <c r="D1129" s="5">
        <v>21959</v>
      </c>
      <c r="E1129" s="6">
        <v>33600</v>
      </c>
      <c r="F1129" s="7">
        <v>18</v>
      </c>
      <c r="G1129" s="5">
        <v>85</v>
      </c>
      <c r="H1129" s="6">
        <v>151</v>
      </c>
      <c r="I1129" s="7">
        <v>46</v>
      </c>
      <c r="J1129" s="5">
        <v>205</v>
      </c>
      <c r="K1129" s="6">
        <v>341</v>
      </c>
      <c r="L1129" s="7">
        <v>18</v>
      </c>
      <c r="M1129" s="1" t="s">
        <v>11</v>
      </c>
    </row>
    <row r="1130" spans="1:13" x14ac:dyDescent="0.3">
      <c r="A1130" s="5">
        <v>822</v>
      </c>
      <c r="B1130" s="6">
        <v>1444</v>
      </c>
      <c r="C1130" s="7">
        <v>808</v>
      </c>
      <c r="D1130" s="5">
        <v>161555</v>
      </c>
      <c r="E1130" s="6">
        <v>180866</v>
      </c>
      <c r="F1130" s="7">
        <v>26</v>
      </c>
      <c r="G1130" s="5">
        <v>421</v>
      </c>
      <c r="H1130" s="6">
        <v>716</v>
      </c>
      <c r="I1130" s="7">
        <v>82</v>
      </c>
      <c r="J1130" s="5">
        <v>2222</v>
      </c>
      <c r="K1130" s="6">
        <v>3556</v>
      </c>
      <c r="L1130" s="7">
        <v>26</v>
      </c>
      <c r="M1130" s="1" t="s">
        <v>11</v>
      </c>
    </row>
    <row r="1131" spans="1:13" x14ac:dyDescent="0.3">
      <c r="A1131" s="5">
        <v>819</v>
      </c>
      <c r="B1131" s="6">
        <v>1436</v>
      </c>
      <c r="C1131" s="7">
        <v>803</v>
      </c>
      <c r="D1131" s="5">
        <v>2837</v>
      </c>
      <c r="E1131" s="6">
        <v>4568</v>
      </c>
      <c r="F1131" s="7">
        <v>13</v>
      </c>
      <c r="G1131" s="5">
        <v>124</v>
      </c>
      <c r="H1131" s="6">
        <v>213</v>
      </c>
      <c r="I1131" s="7">
        <v>39</v>
      </c>
      <c r="J1131" s="5">
        <v>36</v>
      </c>
      <c r="K1131" s="6">
        <v>67</v>
      </c>
      <c r="L1131" s="7">
        <v>13</v>
      </c>
      <c r="M1131" s="1" t="s">
        <v>11</v>
      </c>
    </row>
    <row r="1132" spans="1:13" x14ac:dyDescent="0.3">
      <c r="A1132" s="5">
        <v>750</v>
      </c>
      <c r="B1132" s="6">
        <v>1319</v>
      </c>
      <c r="C1132" s="7">
        <v>736</v>
      </c>
      <c r="D1132" s="5">
        <v>76679</v>
      </c>
      <c r="E1132" s="6">
        <v>106436</v>
      </c>
      <c r="F1132" s="7">
        <v>22</v>
      </c>
      <c r="G1132" s="5">
        <v>72</v>
      </c>
      <c r="H1132" s="6">
        <v>118</v>
      </c>
      <c r="I1132" s="7">
        <v>26</v>
      </c>
      <c r="J1132" s="5">
        <v>534</v>
      </c>
      <c r="K1132" s="6">
        <v>874</v>
      </c>
      <c r="L1132" s="7">
        <v>22</v>
      </c>
      <c r="M1132" s="1" t="s">
        <v>11</v>
      </c>
    </row>
    <row r="1133" spans="1:13" x14ac:dyDescent="0.3">
      <c r="A1133" s="5">
        <v>702</v>
      </c>
      <c r="B1133" s="6">
        <v>1230</v>
      </c>
      <c r="C1133" s="7">
        <v>687</v>
      </c>
      <c r="D1133" s="5">
        <v>60883</v>
      </c>
      <c r="E1133" s="6">
        <v>87089</v>
      </c>
      <c r="F1133" s="7">
        <v>21</v>
      </c>
      <c r="G1133" s="5">
        <v>282</v>
      </c>
      <c r="H1133" s="6">
        <v>484</v>
      </c>
      <c r="I1133" s="7">
        <v>83</v>
      </c>
      <c r="J1133" s="5">
        <v>493</v>
      </c>
      <c r="K1133" s="6">
        <v>813</v>
      </c>
      <c r="L1133" s="7">
        <v>21</v>
      </c>
      <c r="M1133" s="1" t="s">
        <v>11</v>
      </c>
    </row>
    <row r="1134" spans="1:13" x14ac:dyDescent="0.3">
      <c r="A1134" s="5">
        <v>678</v>
      </c>
      <c r="B1134" s="6">
        <v>1190</v>
      </c>
      <c r="C1134" s="7">
        <v>664</v>
      </c>
      <c r="D1134" s="5">
        <v>139402</v>
      </c>
      <c r="E1134" s="6">
        <v>164218</v>
      </c>
      <c r="F1134" s="7">
        <v>24</v>
      </c>
      <c r="G1134" s="5">
        <v>344</v>
      </c>
      <c r="H1134" s="6">
        <v>592</v>
      </c>
      <c r="I1134" s="7">
        <v>104</v>
      </c>
      <c r="J1134" s="5">
        <v>752</v>
      </c>
      <c r="K1134" s="6">
        <v>1226</v>
      </c>
      <c r="L1134" s="7">
        <v>24</v>
      </c>
      <c r="M1134" s="1" t="s">
        <v>11</v>
      </c>
    </row>
    <row r="1135" spans="1:13" x14ac:dyDescent="0.3">
      <c r="A1135" s="5">
        <v>675</v>
      </c>
      <c r="B1135" s="6">
        <v>1187</v>
      </c>
      <c r="C1135" s="7">
        <v>662</v>
      </c>
      <c r="D1135" s="5">
        <v>40613</v>
      </c>
      <c r="E1135" s="6">
        <v>60853</v>
      </c>
      <c r="F1135" s="7">
        <v>20</v>
      </c>
      <c r="G1135" s="5">
        <v>215</v>
      </c>
      <c r="H1135" s="6">
        <v>369</v>
      </c>
      <c r="I1135" s="7">
        <v>46</v>
      </c>
      <c r="J1135" s="5">
        <v>444</v>
      </c>
      <c r="K1135" s="6">
        <v>740</v>
      </c>
      <c r="L1135" s="7">
        <v>20</v>
      </c>
      <c r="M1135" s="1" t="s">
        <v>11</v>
      </c>
    </row>
    <row r="1136" spans="1:13" x14ac:dyDescent="0.3">
      <c r="A1136" s="5">
        <v>657</v>
      </c>
      <c r="B1136" s="6">
        <v>1151</v>
      </c>
      <c r="C1136" s="7">
        <v>643</v>
      </c>
      <c r="D1136" s="5">
        <v>99913</v>
      </c>
      <c r="E1136" s="6">
        <v>132570</v>
      </c>
      <c r="F1136" s="7">
        <v>23</v>
      </c>
      <c r="G1136" s="5">
        <v>334</v>
      </c>
      <c r="H1136" s="6">
        <v>557</v>
      </c>
      <c r="I1136" s="7">
        <v>55</v>
      </c>
      <c r="J1136" s="5">
        <v>903</v>
      </c>
      <c r="K1136" s="6">
        <v>1477</v>
      </c>
      <c r="L1136" s="7">
        <v>23</v>
      </c>
      <c r="M1136" s="1" t="s">
        <v>11</v>
      </c>
    </row>
    <row r="1137" spans="1:13" x14ac:dyDescent="0.3">
      <c r="A1137" s="5">
        <v>537</v>
      </c>
      <c r="B1137" s="6">
        <v>941</v>
      </c>
      <c r="C1137" s="7">
        <v>526</v>
      </c>
      <c r="D1137" s="5">
        <v>20720</v>
      </c>
      <c r="E1137" s="6">
        <v>32094</v>
      </c>
      <c r="F1137" s="7">
        <v>18</v>
      </c>
      <c r="G1137" s="5">
        <v>141</v>
      </c>
      <c r="H1137" s="6">
        <v>241</v>
      </c>
      <c r="I1137" s="7">
        <v>66</v>
      </c>
      <c r="J1137" s="5">
        <v>203</v>
      </c>
      <c r="K1137" s="6">
        <v>339</v>
      </c>
      <c r="L1137" s="7">
        <v>18</v>
      </c>
      <c r="M1137" s="1" t="s">
        <v>11</v>
      </c>
    </row>
    <row r="1138" spans="1:13" x14ac:dyDescent="0.3">
      <c r="A1138" s="5">
        <v>483</v>
      </c>
      <c r="B1138" s="6">
        <v>852</v>
      </c>
      <c r="C1138" s="7">
        <v>474</v>
      </c>
      <c r="D1138" s="5">
        <v>1283</v>
      </c>
      <c r="E1138" s="6">
        <v>2127</v>
      </c>
      <c r="F1138" s="7">
        <v>12</v>
      </c>
      <c r="G1138" s="5">
        <v>162</v>
      </c>
      <c r="H1138" s="6">
        <v>276</v>
      </c>
      <c r="I1138" s="7">
        <v>54</v>
      </c>
      <c r="J1138" s="5">
        <v>38</v>
      </c>
      <c r="K1138" s="6">
        <v>69</v>
      </c>
      <c r="L1138" s="7">
        <v>12</v>
      </c>
      <c r="M1138" s="1" t="s">
        <v>11</v>
      </c>
    </row>
    <row r="1139" spans="1:13" x14ac:dyDescent="0.3">
      <c r="A1139" s="17">
        <v>345</v>
      </c>
      <c r="B1139" s="18">
        <v>611</v>
      </c>
      <c r="C1139" s="19">
        <v>339</v>
      </c>
      <c r="D1139" s="17">
        <v>5993</v>
      </c>
      <c r="E1139" s="18">
        <v>9773</v>
      </c>
      <c r="F1139" s="19">
        <v>15</v>
      </c>
      <c r="G1139" s="17">
        <v>134</v>
      </c>
      <c r="H1139" s="18">
        <v>226</v>
      </c>
      <c r="I1139" s="19">
        <v>33</v>
      </c>
      <c r="J1139" s="17">
        <v>58</v>
      </c>
      <c r="K1139" s="18">
        <v>101</v>
      </c>
      <c r="L1139" s="19">
        <v>15</v>
      </c>
      <c r="M1139" s="1" t="s">
        <v>11</v>
      </c>
    </row>
    <row r="1140" spans="1:13" x14ac:dyDescent="0.3">
      <c r="A1140" s="5">
        <v>240</v>
      </c>
      <c r="B1140" s="6">
        <v>425</v>
      </c>
      <c r="C1140" s="7">
        <v>236</v>
      </c>
      <c r="D1140" s="5">
        <v>80149</v>
      </c>
      <c r="E1140" s="6">
        <v>109777</v>
      </c>
      <c r="F1140" s="7">
        <v>22</v>
      </c>
      <c r="G1140" s="5">
        <v>447</v>
      </c>
      <c r="H1140" s="6">
        <v>758</v>
      </c>
      <c r="I1140" s="7">
        <v>60</v>
      </c>
      <c r="J1140" s="5">
        <v>1039</v>
      </c>
      <c r="K1140" s="6">
        <v>1710</v>
      </c>
      <c r="L1140" s="7">
        <v>22</v>
      </c>
      <c r="M1140" s="1" t="s">
        <v>11</v>
      </c>
    </row>
    <row r="1141" spans="1:13" x14ac:dyDescent="0.3">
      <c r="A1141" s="17">
        <v>198</v>
      </c>
      <c r="B1141" s="18">
        <v>349</v>
      </c>
      <c r="C1141" s="19">
        <v>194</v>
      </c>
      <c r="D1141" s="17">
        <v>164215</v>
      </c>
      <c r="E1141" s="18">
        <v>181805</v>
      </c>
      <c r="F1141" s="19">
        <v>26</v>
      </c>
      <c r="G1141" s="17">
        <v>220</v>
      </c>
      <c r="H1141" s="18">
        <v>377</v>
      </c>
      <c r="I1141" s="19">
        <v>54</v>
      </c>
      <c r="J1141" s="17">
        <v>6627</v>
      </c>
      <c r="K1141" s="18">
        <v>10450</v>
      </c>
      <c r="L1141" s="19">
        <v>26</v>
      </c>
      <c r="M1141" s="1" t="s">
        <v>11</v>
      </c>
    </row>
    <row r="1142" spans="1:13" x14ac:dyDescent="0.3">
      <c r="M1142" s="1" t="s">
        <v>11</v>
      </c>
    </row>
    <row r="1143" spans="1:13" x14ac:dyDescent="0.3">
      <c r="M1143" s="1" t="s">
        <v>11</v>
      </c>
    </row>
    <row r="1144" spans="1:13" x14ac:dyDescent="0.3">
      <c r="M1144" s="1" t="s">
        <v>11</v>
      </c>
    </row>
    <row r="1145" spans="1:13" x14ac:dyDescent="0.3">
      <c r="M1145" s="1" t="s">
        <v>11</v>
      </c>
    </row>
    <row r="1146" spans="1:13" x14ac:dyDescent="0.3">
      <c r="M1146" s="1" t="s">
        <v>11</v>
      </c>
    </row>
    <row r="1147" spans="1:13" x14ac:dyDescent="0.3">
      <c r="M1147" s="1" t="s">
        <v>11</v>
      </c>
    </row>
    <row r="1148" spans="1:13" x14ac:dyDescent="0.3">
      <c r="M1148" s="1" t="s">
        <v>11</v>
      </c>
    </row>
    <row r="1149" spans="1:13" x14ac:dyDescent="0.3">
      <c r="M1149" s="1" t="s">
        <v>11</v>
      </c>
    </row>
    <row r="1150" spans="1:13" x14ac:dyDescent="0.3">
      <c r="M1150" s="1" t="s">
        <v>11</v>
      </c>
    </row>
    <row r="1151" spans="1:13" x14ac:dyDescent="0.3">
      <c r="M1151" s="1" t="s">
        <v>11</v>
      </c>
    </row>
    <row r="1152" spans="1:13" x14ac:dyDescent="0.3">
      <c r="M1152" s="1" t="s">
        <v>11</v>
      </c>
    </row>
    <row r="1153" spans="13:13" x14ac:dyDescent="0.3">
      <c r="M1153" s="1" t="s">
        <v>11</v>
      </c>
    </row>
    <row r="1154" spans="13:13" x14ac:dyDescent="0.3">
      <c r="M1154" s="1" t="s">
        <v>11</v>
      </c>
    </row>
    <row r="1155" spans="13:13" x14ac:dyDescent="0.3">
      <c r="M1155" s="1" t="s">
        <v>11</v>
      </c>
    </row>
  </sheetData>
  <mergeCells count="2">
    <mergeCell ref="N4:R4"/>
    <mergeCell ref="N2:R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D59F-514B-4B40-87D2-F952918D9FB1}">
  <sheetPr>
    <tabColor theme="9"/>
  </sheetPr>
  <dimension ref="Q1:R102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5">
        <v>40</v>
      </c>
      <c r="R2" s="21">
        <v>4</v>
      </c>
    </row>
    <row r="3" spans="17:18" x14ac:dyDescent="0.3">
      <c r="Q3" s="25">
        <v>58</v>
      </c>
      <c r="R3" s="21">
        <v>8</v>
      </c>
    </row>
    <row r="4" spans="17:18" x14ac:dyDescent="0.3">
      <c r="Q4" s="25">
        <v>77</v>
      </c>
      <c r="R4" s="21">
        <v>15</v>
      </c>
    </row>
    <row r="5" spans="17:18" x14ac:dyDescent="0.3">
      <c r="Q5" s="25">
        <v>95</v>
      </c>
      <c r="R5" s="21">
        <v>24</v>
      </c>
    </row>
    <row r="6" spans="17:18" x14ac:dyDescent="0.3">
      <c r="Q6" s="25">
        <v>114</v>
      </c>
      <c r="R6" s="21">
        <v>23</v>
      </c>
    </row>
    <row r="7" spans="17:18" x14ac:dyDescent="0.3">
      <c r="Q7" s="25">
        <v>132</v>
      </c>
      <c r="R7" s="21">
        <v>24</v>
      </c>
    </row>
    <row r="8" spans="17:18" x14ac:dyDescent="0.3">
      <c r="Q8" s="25">
        <v>151</v>
      </c>
      <c r="R8" s="21">
        <v>58</v>
      </c>
    </row>
    <row r="9" spans="17:18" x14ac:dyDescent="0.3">
      <c r="Q9" s="25">
        <v>169</v>
      </c>
      <c r="R9" s="21">
        <v>36</v>
      </c>
    </row>
    <row r="10" spans="17:18" x14ac:dyDescent="0.3">
      <c r="Q10" s="25">
        <v>188</v>
      </c>
      <c r="R10" s="21">
        <v>29</v>
      </c>
    </row>
    <row r="11" spans="17:18" x14ac:dyDescent="0.3">
      <c r="Q11" s="25">
        <v>206</v>
      </c>
      <c r="R11" s="21">
        <v>23</v>
      </c>
    </row>
    <row r="12" spans="17:18" x14ac:dyDescent="0.3">
      <c r="Q12" s="25">
        <v>224</v>
      </c>
      <c r="R12" s="21">
        <v>30</v>
      </c>
    </row>
    <row r="13" spans="17:18" x14ac:dyDescent="0.3">
      <c r="Q13" s="25">
        <v>243</v>
      </c>
      <c r="R13" s="21">
        <v>31</v>
      </c>
    </row>
    <row r="14" spans="17:18" x14ac:dyDescent="0.3">
      <c r="Q14" s="25">
        <v>261</v>
      </c>
      <c r="R14" s="21">
        <v>27</v>
      </c>
    </row>
    <row r="15" spans="17:18" x14ac:dyDescent="0.3">
      <c r="Q15" s="25">
        <v>280</v>
      </c>
      <c r="R15" s="21">
        <v>40</v>
      </c>
    </row>
    <row r="16" spans="17:18" x14ac:dyDescent="0.3">
      <c r="Q16" s="25">
        <v>298</v>
      </c>
      <c r="R16" s="21">
        <v>24</v>
      </c>
    </row>
    <row r="17" spans="17:18" x14ac:dyDescent="0.3">
      <c r="Q17" s="25">
        <v>317</v>
      </c>
      <c r="R17" s="21">
        <v>36</v>
      </c>
    </row>
    <row r="18" spans="17:18" x14ac:dyDescent="0.3">
      <c r="Q18" s="25">
        <v>335</v>
      </c>
      <c r="R18" s="21">
        <v>21</v>
      </c>
    </row>
    <row r="19" spans="17:18" x14ac:dyDescent="0.3">
      <c r="Q19" s="25">
        <v>354</v>
      </c>
      <c r="R19" s="21">
        <v>36</v>
      </c>
    </row>
    <row r="20" spans="17:18" x14ac:dyDescent="0.3">
      <c r="Q20" s="25">
        <v>372</v>
      </c>
      <c r="R20" s="21">
        <v>27</v>
      </c>
    </row>
    <row r="21" spans="17:18" x14ac:dyDescent="0.3">
      <c r="Q21" s="25">
        <v>391</v>
      </c>
      <c r="R21" s="21">
        <v>21</v>
      </c>
    </row>
    <row r="22" spans="17:18" x14ac:dyDescent="0.3">
      <c r="Q22" s="25">
        <v>409</v>
      </c>
      <c r="R22" s="21">
        <v>20</v>
      </c>
    </row>
    <row r="23" spans="17:18" x14ac:dyDescent="0.3">
      <c r="Q23" s="25">
        <v>427</v>
      </c>
      <c r="R23" s="21">
        <v>20</v>
      </c>
    </row>
    <row r="24" spans="17:18" x14ac:dyDescent="0.3">
      <c r="Q24" s="25">
        <v>446</v>
      </c>
      <c r="R24" s="21">
        <v>25</v>
      </c>
    </row>
    <row r="25" spans="17:18" x14ac:dyDescent="0.3">
      <c r="Q25" s="25">
        <v>464</v>
      </c>
      <c r="R25" s="21">
        <v>16</v>
      </c>
    </row>
    <row r="26" spans="17:18" x14ac:dyDescent="0.3">
      <c r="Q26" s="25">
        <v>483</v>
      </c>
      <c r="R26" s="21">
        <v>18</v>
      </c>
    </row>
    <row r="27" spans="17:18" x14ac:dyDescent="0.3">
      <c r="Q27" s="25">
        <v>501</v>
      </c>
      <c r="R27" s="21">
        <v>20</v>
      </c>
    </row>
    <row r="28" spans="17:18" x14ac:dyDescent="0.3">
      <c r="Q28" s="25">
        <v>520</v>
      </c>
      <c r="R28" s="21">
        <v>26</v>
      </c>
    </row>
    <row r="29" spans="17:18" x14ac:dyDescent="0.3">
      <c r="Q29" s="25">
        <v>538</v>
      </c>
      <c r="R29" s="21">
        <v>18</v>
      </c>
    </row>
    <row r="30" spans="17:18" x14ac:dyDescent="0.3">
      <c r="Q30" s="25">
        <v>557</v>
      </c>
      <c r="R30" s="21">
        <v>17</v>
      </c>
    </row>
    <row r="31" spans="17:18" x14ac:dyDescent="0.3">
      <c r="Q31" s="25">
        <v>575</v>
      </c>
      <c r="R31" s="21">
        <v>18</v>
      </c>
    </row>
    <row r="32" spans="17:18" x14ac:dyDescent="0.3">
      <c r="Q32" s="25">
        <v>594</v>
      </c>
      <c r="R32" s="21">
        <v>17</v>
      </c>
    </row>
    <row r="33" spans="17:18" x14ac:dyDescent="0.3">
      <c r="Q33" s="25">
        <v>612</v>
      </c>
      <c r="R33" s="21">
        <v>17</v>
      </c>
    </row>
    <row r="34" spans="17:18" x14ac:dyDescent="0.3">
      <c r="Q34" s="25">
        <v>630</v>
      </c>
      <c r="R34" s="21">
        <v>19</v>
      </c>
    </row>
    <row r="35" spans="17:18" x14ac:dyDescent="0.3">
      <c r="Q35" s="25">
        <v>649</v>
      </c>
      <c r="R35" s="21">
        <v>15</v>
      </c>
    </row>
    <row r="36" spans="17:18" x14ac:dyDescent="0.3">
      <c r="Q36" s="25">
        <v>667</v>
      </c>
      <c r="R36" s="21">
        <v>15</v>
      </c>
    </row>
    <row r="37" spans="17:18" x14ac:dyDescent="0.3">
      <c r="Q37" s="25">
        <v>686</v>
      </c>
      <c r="R37" s="21">
        <v>23</v>
      </c>
    </row>
    <row r="38" spans="17:18" x14ac:dyDescent="0.3">
      <c r="Q38" s="25">
        <v>704</v>
      </c>
      <c r="R38" s="21">
        <v>21</v>
      </c>
    </row>
    <row r="39" spans="17:18" x14ac:dyDescent="0.3">
      <c r="Q39" s="25">
        <v>723</v>
      </c>
      <c r="R39" s="21">
        <v>19</v>
      </c>
    </row>
    <row r="40" spans="17:18" x14ac:dyDescent="0.3">
      <c r="Q40" s="25">
        <v>741</v>
      </c>
      <c r="R40" s="21">
        <v>22</v>
      </c>
    </row>
    <row r="41" spans="17:18" x14ac:dyDescent="0.3">
      <c r="Q41" s="25">
        <v>760</v>
      </c>
      <c r="R41" s="21">
        <v>21</v>
      </c>
    </row>
    <row r="42" spans="17:18" x14ac:dyDescent="0.3">
      <c r="Q42" s="25">
        <v>778</v>
      </c>
      <c r="R42" s="21">
        <v>22</v>
      </c>
    </row>
    <row r="43" spans="17:18" x14ac:dyDescent="0.3">
      <c r="Q43" s="25">
        <v>797</v>
      </c>
      <c r="R43" s="21">
        <v>11</v>
      </c>
    </row>
    <row r="44" spans="17:18" x14ac:dyDescent="0.3">
      <c r="Q44" s="25">
        <v>815</v>
      </c>
      <c r="R44" s="21">
        <v>10</v>
      </c>
    </row>
    <row r="45" spans="17:18" x14ac:dyDescent="0.3">
      <c r="Q45" s="25">
        <v>833</v>
      </c>
      <c r="R45" s="21">
        <v>4</v>
      </c>
    </row>
    <row r="46" spans="17:18" x14ac:dyDescent="0.3">
      <c r="Q46" s="25">
        <v>852</v>
      </c>
      <c r="R46" s="21">
        <v>11</v>
      </c>
    </row>
    <row r="47" spans="17:18" x14ac:dyDescent="0.3">
      <c r="Q47" s="25">
        <v>870</v>
      </c>
      <c r="R47" s="21">
        <v>9</v>
      </c>
    </row>
    <row r="48" spans="17:18" x14ac:dyDescent="0.3">
      <c r="Q48" s="25">
        <v>889</v>
      </c>
      <c r="R48" s="21">
        <v>10</v>
      </c>
    </row>
    <row r="49" spans="17:18" x14ac:dyDescent="0.3">
      <c r="Q49" s="25">
        <v>907</v>
      </c>
      <c r="R49" s="21">
        <v>5</v>
      </c>
    </row>
    <row r="50" spans="17:18" x14ac:dyDescent="0.3">
      <c r="Q50" s="25">
        <v>926</v>
      </c>
      <c r="R50" s="21">
        <v>1</v>
      </c>
    </row>
    <row r="51" spans="17:18" x14ac:dyDescent="0.3">
      <c r="Q51" s="25">
        <v>944</v>
      </c>
      <c r="R51" s="21">
        <v>8</v>
      </c>
    </row>
    <row r="52" spans="17:18" x14ac:dyDescent="0.3">
      <c r="Q52" s="25">
        <v>963</v>
      </c>
      <c r="R52" s="21">
        <v>4</v>
      </c>
    </row>
    <row r="53" spans="17:18" x14ac:dyDescent="0.3">
      <c r="Q53" s="25">
        <v>981</v>
      </c>
      <c r="R53" s="21">
        <v>3</v>
      </c>
    </row>
    <row r="54" spans="17:18" x14ac:dyDescent="0.3">
      <c r="Q54" s="25">
        <v>1000</v>
      </c>
      <c r="R54" s="21">
        <v>9</v>
      </c>
    </row>
    <row r="55" spans="17:18" x14ac:dyDescent="0.3">
      <c r="Q55" s="25">
        <v>1018</v>
      </c>
      <c r="R55" s="21">
        <v>2</v>
      </c>
    </row>
    <row r="56" spans="17:18" x14ac:dyDescent="0.3">
      <c r="Q56" s="25">
        <v>1036</v>
      </c>
      <c r="R56" s="21">
        <v>6</v>
      </c>
    </row>
    <row r="57" spans="17:18" x14ac:dyDescent="0.3">
      <c r="Q57" s="25">
        <v>1055</v>
      </c>
      <c r="R57" s="21">
        <v>5</v>
      </c>
    </row>
    <row r="58" spans="17:18" x14ac:dyDescent="0.3">
      <c r="Q58" s="25">
        <v>1073</v>
      </c>
      <c r="R58" s="21">
        <v>6</v>
      </c>
    </row>
    <row r="59" spans="17:18" x14ac:dyDescent="0.3">
      <c r="Q59" s="25">
        <v>1092</v>
      </c>
      <c r="R59" s="21">
        <v>8</v>
      </c>
    </row>
    <row r="60" spans="17:18" x14ac:dyDescent="0.3">
      <c r="Q60" s="25">
        <v>1110</v>
      </c>
      <c r="R60" s="21">
        <v>7</v>
      </c>
    </row>
    <row r="61" spans="17:18" x14ac:dyDescent="0.3">
      <c r="Q61" s="25">
        <v>1129</v>
      </c>
      <c r="R61" s="21">
        <v>2</v>
      </c>
    </row>
    <row r="62" spans="17:18" x14ac:dyDescent="0.3">
      <c r="Q62" s="25">
        <v>1147</v>
      </c>
      <c r="R62" s="21">
        <v>6</v>
      </c>
    </row>
    <row r="63" spans="17:18" x14ac:dyDescent="0.3">
      <c r="Q63" s="25">
        <v>1166</v>
      </c>
      <c r="R63" s="21">
        <v>5</v>
      </c>
    </row>
    <row r="64" spans="17:18" x14ac:dyDescent="0.3">
      <c r="Q64" s="25">
        <v>1184</v>
      </c>
      <c r="R64" s="21">
        <v>4</v>
      </c>
    </row>
    <row r="65" spans="17:18" x14ac:dyDescent="0.3">
      <c r="Q65" s="25">
        <v>1203</v>
      </c>
      <c r="R65" s="21">
        <v>1</v>
      </c>
    </row>
    <row r="66" spans="17:18" x14ac:dyDescent="0.3">
      <c r="Q66" s="25">
        <v>1221</v>
      </c>
      <c r="R66" s="21">
        <v>8</v>
      </c>
    </row>
    <row r="67" spans="17:18" x14ac:dyDescent="0.3">
      <c r="Q67" s="25">
        <v>1239</v>
      </c>
      <c r="R67" s="21">
        <v>4</v>
      </c>
    </row>
    <row r="68" spans="17:18" x14ac:dyDescent="0.3">
      <c r="Q68" s="25">
        <v>1258</v>
      </c>
      <c r="R68" s="21">
        <v>2</v>
      </c>
    </row>
    <row r="69" spans="17:18" x14ac:dyDescent="0.3">
      <c r="Q69" s="25">
        <v>1276</v>
      </c>
      <c r="R69" s="21">
        <v>4</v>
      </c>
    </row>
    <row r="70" spans="17:18" x14ac:dyDescent="0.3">
      <c r="Q70" s="25">
        <v>1295</v>
      </c>
      <c r="R70" s="21">
        <v>3</v>
      </c>
    </row>
    <row r="71" spans="17:18" x14ac:dyDescent="0.3">
      <c r="Q71" s="25">
        <v>1313</v>
      </c>
      <c r="R71" s="21">
        <v>9</v>
      </c>
    </row>
    <row r="72" spans="17:18" x14ac:dyDescent="0.3">
      <c r="Q72" s="25">
        <v>1332</v>
      </c>
      <c r="R72" s="21">
        <v>1</v>
      </c>
    </row>
    <row r="73" spans="17:18" x14ac:dyDescent="0.3">
      <c r="Q73" s="25">
        <v>1350</v>
      </c>
      <c r="R73" s="21">
        <v>3</v>
      </c>
    </row>
    <row r="74" spans="17:18" x14ac:dyDescent="0.3">
      <c r="Q74" s="25">
        <v>1369</v>
      </c>
      <c r="R74" s="21">
        <v>4</v>
      </c>
    </row>
    <row r="75" spans="17:18" x14ac:dyDescent="0.3">
      <c r="Q75" s="25">
        <v>1387</v>
      </c>
      <c r="R75" s="21">
        <v>3</v>
      </c>
    </row>
    <row r="76" spans="17:18" x14ac:dyDescent="0.3">
      <c r="Q76" s="25">
        <v>1406</v>
      </c>
      <c r="R76" s="21">
        <v>3</v>
      </c>
    </row>
    <row r="77" spans="17:18" x14ac:dyDescent="0.3">
      <c r="Q77" s="25">
        <v>1424</v>
      </c>
      <c r="R77" s="21">
        <v>1</v>
      </c>
    </row>
    <row r="78" spans="17:18" x14ac:dyDescent="0.3">
      <c r="Q78" s="25">
        <v>1442</v>
      </c>
      <c r="R78" s="21">
        <v>1</v>
      </c>
    </row>
    <row r="79" spans="17:18" x14ac:dyDescent="0.3">
      <c r="Q79" s="25">
        <v>1461</v>
      </c>
      <c r="R79" s="21">
        <v>2</v>
      </c>
    </row>
    <row r="80" spans="17:18" x14ac:dyDescent="0.3">
      <c r="Q80" s="25">
        <v>1479</v>
      </c>
      <c r="R80" s="21">
        <v>0</v>
      </c>
    </row>
    <row r="81" spans="17:18" x14ac:dyDescent="0.3">
      <c r="Q81" s="25">
        <v>1498</v>
      </c>
      <c r="R81" s="21">
        <v>0</v>
      </c>
    </row>
    <row r="82" spans="17:18" x14ac:dyDescent="0.3">
      <c r="Q82" s="25">
        <v>1516</v>
      </c>
      <c r="R82" s="21">
        <v>0</v>
      </c>
    </row>
    <row r="83" spans="17:18" x14ac:dyDescent="0.3">
      <c r="Q83" s="25">
        <v>1535</v>
      </c>
      <c r="R83" s="21">
        <v>2</v>
      </c>
    </row>
    <row r="84" spans="17:18" x14ac:dyDescent="0.3">
      <c r="Q84" s="25">
        <v>1553</v>
      </c>
      <c r="R84" s="21">
        <v>0</v>
      </c>
    </row>
    <row r="85" spans="17:18" x14ac:dyDescent="0.3">
      <c r="Q85" s="25">
        <v>1572</v>
      </c>
      <c r="R85" s="21">
        <v>0</v>
      </c>
    </row>
    <row r="86" spans="17:18" x14ac:dyDescent="0.3">
      <c r="Q86" s="25">
        <v>1590</v>
      </c>
      <c r="R86" s="21">
        <v>0</v>
      </c>
    </row>
    <row r="87" spans="17:18" x14ac:dyDescent="0.3">
      <c r="Q87" s="25">
        <v>1609</v>
      </c>
      <c r="R87" s="21">
        <v>0</v>
      </c>
    </row>
    <row r="88" spans="17:18" x14ac:dyDescent="0.3">
      <c r="Q88" s="25">
        <v>1627</v>
      </c>
      <c r="R88" s="21">
        <v>2</v>
      </c>
    </row>
    <row r="89" spans="17:18" x14ac:dyDescent="0.3">
      <c r="Q89" s="25">
        <v>1645</v>
      </c>
      <c r="R89" s="21">
        <v>0</v>
      </c>
    </row>
    <row r="90" spans="17:18" x14ac:dyDescent="0.3">
      <c r="Q90" s="25">
        <v>1664</v>
      </c>
      <c r="R90" s="21">
        <v>0</v>
      </c>
    </row>
    <row r="91" spans="17:18" x14ac:dyDescent="0.3">
      <c r="Q91" s="25">
        <v>1682</v>
      </c>
      <c r="R91" s="21">
        <v>2</v>
      </c>
    </row>
    <row r="92" spans="17:18" x14ac:dyDescent="0.3">
      <c r="Q92" s="25">
        <v>1701</v>
      </c>
      <c r="R92" s="21">
        <v>0</v>
      </c>
    </row>
    <row r="93" spans="17:18" x14ac:dyDescent="0.3">
      <c r="Q93" s="25">
        <v>1719</v>
      </c>
      <c r="R93" s="21">
        <v>0</v>
      </c>
    </row>
    <row r="94" spans="17:18" x14ac:dyDescent="0.3">
      <c r="Q94" s="25">
        <v>1738</v>
      </c>
      <c r="R94" s="21">
        <v>1</v>
      </c>
    </row>
    <row r="95" spans="17:18" x14ac:dyDescent="0.3">
      <c r="Q95" s="25">
        <v>1756</v>
      </c>
      <c r="R95" s="21">
        <v>0</v>
      </c>
    </row>
    <row r="96" spans="17:18" x14ac:dyDescent="0.3">
      <c r="Q96" s="25">
        <v>1775</v>
      </c>
      <c r="R96" s="21">
        <v>1</v>
      </c>
    </row>
    <row r="97" spans="17:18" x14ac:dyDescent="0.3">
      <c r="Q97" s="25">
        <v>1793</v>
      </c>
      <c r="R97" s="21">
        <v>0</v>
      </c>
    </row>
    <row r="98" spans="17:18" x14ac:dyDescent="0.3">
      <c r="Q98" s="25">
        <v>1812</v>
      </c>
      <c r="R98" s="21">
        <v>0</v>
      </c>
    </row>
    <row r="99" spans="17:18" x14ac:dyDescent="0.3">
      <c r="Q99" s="25">
        <v>1830</v>
      </c>
      <c r="R99" s="21">
        <v>0</v>
      </c>
    </row>
    <row r="100" spans="17:18" x14ac:dyDescent="0.3">
      <c r="Q100" s="25">
        <v>1848</v>
      </c>
      <c r="R100" s="21">
        <v>1</v>
      </c>
    </row>
    <row r="101" spans="17:18" x14ac:dyDescent="0.3">
      <c r="Q101" s="25">
        <v>1867</v>
      </c>
      <c r="R101" s="21">
        <v>0</v>
      </c>
    </row>
    <row r="102" spans="17:18" ht="15" thickBot="1" x14ac:dyDescent="0.35">
      <c r="Q102" s="22" t="s">
        <v>27</v>
      </c>
      <c r="R102" s="22">
        <v>0</v>
      </c>
    </row>
  </sheetData>
  <sortState xmlns:xlrd2="http://schemas.microsoft.com/office/spreadsheetml/2017/richdata2" ref="Q2:Q101">
    <sortCondition ref="Q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0C8F-1C83-429B-9417-38364B07E16D}">
  <sheetPr>
    <tabColor theme="9"/>
  </sheetPr>
  <dimension ref="Q1:R25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6">
        <v>17</v>
      </c>
      <c r="R2" s="21">
        <v>12</v>
      </c>
    </row>
    <row r="3" spans="17:18" x14ac:dyDescent="0.3">
      <c r="Q3" s="26">
        <v>25</v>
      </c>
      <c r="R3" s="21">
        <v>45</v>
      </c>
    </row>
    <row r="4" spans="17:18" x14ac:dyDescent="0.3">
      <c r="Q4" s="26">
        <v>33</v>
      </c>
      <c r="R4" s="21">
        <v>87</v>
      </c>
    </row>
    <row r="5" spans="17:18" x14ac:dyDescent="0.3">
      <c r="Q5" s="26">
        <v>42</v>
      </c>
      <c r="R5" s="21">
        <v>144</v>
      </c>
    </row>
    <row r="6" spans="17:18" x14ac:dyDescent="0.3">
      <c r="Q6" s="26">
        <v>50</v>
      </c>
      <c r="R6" s="21">
        <v>139</v>
      </c>
    </row>
    <row r="7" spans="17:18" x14ac:dyDescent="0.3">
      <c r="Q7" s="26">
        <v>58</v>
      </c>
      <c r="R7" s="21">
        <v>110</v>
      </c>
    </row>
    <row r="8" spans="17:18" x14ac:dyDescent="0.3">
      <c r="Q8" s="26">
        <v>67</v>
      </c>
      <c r="R8" s="21">
        <v>124</v>
      </c>
    </row>
    <row r="9" spans="17:18" x14ac:dyDescent="0.3">
      <c r="Q9" s="26">
        <v>75</v>
      </c>
      <c r="R9" s="21">
        <v>109</v>
      </c>
    </row>
    <row r="10" spans="17:18" x14ac:dyDescent="0.3">
      <c r="Q10" s="26">
        <v>83</v>
      </c>
      <c r="R10" s="21">
        <v>97</v>
      </c>
    </row>
    <row r="11" spans="17:18" x14ac:dyDescent="0.3">
      <c r="Q11" s="26">
        <v>92</v>
      </c>
      <c r="R11" s="21">
        <v>74</v>
      </c>
    </row>
    <row r="12" spans="17:18" x14ac:dyDescent="0.3">
      <c r="Q12" s="26">
        <v>100</v>
      </c>
      <c r="R12" s="21">
        <v>62</v>
      </c>
    </row>
    <row r="13" spans="17:18" x14ac:dyDescent="0.3">
      <c r="Q13" s="26">
        <v>108</v>
      </c>
      <c r="R13" s="21">
        <v>47</v>
      </c>
    </row>
    <row r="14" spans="17:18" x14ac:dyDescent="0.3">
      <c r="Q14" s="26">
        <v>117</v>
      </c>
      <c r="R14" s="21">
        <v>28</v>
      </c>
    </row>
    <row r="15" spans="17:18" x14ac:dyDescent="0.3">
      <c r="Q15" s="26">
        <v>125</v>
      </c>
      <c r="R15" s="21">
        <v>17</v>
      </c>
    </row>
    <row r="16" spans="17:18" x14ac:dyDescent="0.3">
      <c r="Q16" s="26">
        <v>133</v>
      </c>
      <c r="R16" s="21">
        <v>20</v>
      </c>
    </row>
    <row r="17" spans="17:18" x14ac:dyDescent="0.3">
      <c r="Q17" s="26">
        <v>142</v>
      </c>
      <c r="R17" s="21">
        <v>11</v>
      </c>
    </row>
    <row r="18" spans="17:18" x14ac:dyDescent="0.3">
      <c r="Q18" s="26">
        <v>150</v>
      </c>
      <c r="R18" s="21">
        <v>4</v>
      </c>
    </row>
    <row r="19" spans="17:18" x14ac:dyDescent="0.3">
      <c r="Q19" s="26">
        <v>158</v>
      </c>
      <c r="R19" s="21">
        <v>3</v>
      </c>
    </row>
    <row r="20" spans="17:18" x14ac:dyDescent="0.3">
      <c r="Q20" s="26">
        <v>167</v>
      </c>
      <c r="R20" s="21">
        <v>3</v>
      </c>
    </row>
    <row r="21" spans="17:18" x14ac:dyDescent="0.3">
      <c r="Q21" s="26">
        <v>175</v>
      </c>
      <c r="R21" s="21">
        <v>2</v>
      </c>
    </row>
    <row r="22" spans="17:18" x14ac:dyDescent="0.3">
      <c r="Q22" s="26">
        <v>183</v>
      </c>
      <c r="R22" s="21">
        <v>0</v>
      </c>
    </row>
    <row r="23" spans="17:18" x14ac:dyDescent="0.3">
      <c r="Q23" s="26">
        <v>191</v>
      </c>
      <c r="R23" s="21">
        <v>2</v>
      </c>
    </row>
    <row r="24" spans="17:18" x14ac:dyDescent="0.3">
      <c r="Q24" s="26">
        <v>200</v>
      </c>
      <c r="R24" s="21">
        <v>0</v>
      </c>
    </row>
    <row r="25" spans="17:18" ht="15" thickBot="1" x14ac:dyDescent="0.35">
      <c r="Q25" s="22" t="s">
        <v>27</v>
      </c>
      <c r="R25" s="22">
        <v>0</v>
      </c>
    </row>
  </sheetData>
  <sortState xmlns:xlrd2="http://schemas.microsoft.com/office/spreadsheetml/2017/richdata2" ref="Q2:Q24">
    <sortCondition ref="Q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F3BB-9CEA-4380-AB87-99B5F3690FA5}">
  <sheetPr>
    <tabColor rgb="FF9933FF"/>
  </sheetPr>
  <dimension ref="Q1:R102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5">
        <v>199</v>
      </c>
      <c r="R2" s="21">
        <v>119</v>
      </c>
    </row>
    <row r="3" spans="17:18" x14ac:dyDescent="0.3">
      <c r="Q3" s="25">
        <v>381</v>
      </c>
      <c r="R3" s="21">
        <v>105</v>
      </c>
    </row>
    <row r="4" spans="17:18" x14ac:dyDescent="0.3">
      <c r="Q4" s="25">
        <v>563</v>
      </c>
      <c r="R4" s="21">
        <v>125</v>
      </c>
    </row>
    <row r="5" spans="17:18" x14ac:dyDescent="0.3">
      <c r="Q5" s="25">
        <v>745</v>
      </c>
      <c r="R5" s="21">
        <v>80</v>
      </c>
    </row>
    <row r="6" spans="17:18" x14ac:dyDescent="0.3">
      <c r="Q6" s="25">
        <v>927</v>
      </c>
      <c r="R6" s="21">
        <v>104</v>
      </c>
    </row>
    <row r="7" spans="17:18" x14ac:dyDescent="0.3">
      <c r="Q7" s="25">
        <v>1109</v>
      </c>
      <c r="R7" s="21">
        <v>59</v>
      </c>
    </row>
    <row r="8" spans="17:18" x14ac:dyDescent="0.3">
      <c r="Q8" s="25">
        <v>1291</v>
      </c>
      <c r="R8" s="21">
        <v>47</v>
      </c>
    </row>
    <row r="9" spans="17:18" x14ac:dyDescent="0.3">
      <c r="Q9" s="25">
        <v>1473</v>
      </c>
      <c r="R9" s="21">
        <v>35</v>
      </c>
    </row>
    <row r="10" spans="17:18" x14ac:dyDescent="0.3">
      <c r="Q10" s="25">
        <v>1655</v>
      </c>
      <c r="R10" s="21">
        <v>46</v>
      </c>
    </row>
    <row r="11" spans="17:18" x14ac:dyDescent="0.3">
      <c r="Q11" s="25">
        <v>1837</v>
      </c>
      <c r="R11" s="21">
        <v>42</v>
      </c>
    </row>
    <row r="12" spans="17:18" x14ac:dyDescent="0.3">
      <c r="Q12" s="25">
        <v>2019</v>
      </c>
      <c r="R12" s="21">
        <v>54</v>
      </c>
    </row>
    <row r="13" spans="17:18" x14ac:dyDescent="0.3">
      <c r="Q13" s="25">
        <v>2201</v>
      </c>
      <c r="R13" s="21">
        <v>30</v>
      </c>
    </row>
    <row r="14" spans="17:18" x14ac:dyDescent="0.3">
      <c r="Q14" s="25">
        <v>2383</v>
      </c>
      <c r="R14" s="21">
        <v>33</v>
      </c>
    </row>
    <row r="15" spans="17:18" x14ac:dyDescent="0.3">
      <c r="Q15" s="25">
        <v>2565</v>
      </c>
      <c r="R15" s="21">
        <v>22</v>
      </c>
    </row>
    <row r="16" spans="17:18" x14ac:dyDescent="0.3">
      <c r="Q16" s="25">
        <v>2747</v>
      </c>
      <c r="R16" s="21">
        <v>19</v>
      </c>
    </row>
    <row r="17" spans="17:18" x14ac:dyDescent="0.3">
      <c r="Q17" s="25">
        <v>2929</v>
      </c>
      <c r="R17" s="21">
        <v>25</v>
      </c>
    </row>
    <row r="18" spans="17:18" x14ac:dyDescent="0.3">
      <c r="Q18" s="25">
        <v>3111</v>
      </c>
      <c r="R18" s="21">
        <v>16</v>
      </c>
    </row>
    <row r="19" spans="17:18" x14ac:dyDescent="0.3">
      <c r="Q19" s="25">
        <v>3293</v>
      </c>
      <c r="R19" s="21">
        <v>15</v>
      </c>
    </row>
    <row r="20" spans="17:18" x14ac:dyDescent="0.3">
      <c r="Q20" s="25">
        <v>3475</v>
      </c>
      <c r="R20" s="21">
        <v>14</v>
      </c>
    </row>
    <row r="21" spans="17:18" x14ac:dyDescent="0.3">
      <c r="Q21" s="25">
        <v>3657</v>
      </c>
      <c r="R21" s="21">
        <v>17</v>
      </c>
    </row>
    <row r="22" spans="17:18" x14ac:dyDescent="0.3">
      <c r="Q22" s="25">
        <v>3839</v>
      </c>
      <c r="R22" s="21">
        <v>8</v>
      </c>
    </row>
    <row r="23" spans="17:18" x14ac:dyDescent="0.3">
      <c r="Q23" s="25">
        <v>4021</v>
      </c>
      <c r="R23" s="21">
        <v>16</v>
      </c>
    </row>
    <row r="24" spans="17:18" x14ac:dyDescent="0.3">
      <c r="Q24" s="25">
        <v>4203</v>
      </c>
      <c r="R24" s="21">
        <v>11</v>
      </c>
    </row>
    <row r="25" spans="17:18" x14ac:dyDescent="0.3">
      <c r="Q25" s="25">
        <v>4385</v>
      </c>
      <c r="R25" s="21">
        <v>11</v>
      </c>
    </row>
    <row r="26" spans="17:18" x14ac:dyDescent="0.3">
      <c r="Q26" s="25">
        <v>4567</v>
      </c>
      <c r="R26" s="21">
        <v>5</v>
      </c>
    </row>
    <row r="27" spans="17:18" x14ac:dyDescent="0.3">
      <c r="Q27" s="25">
        <v>4749</v>
      </c>
      <c r="R27" s="21">
        <v>8</v>
      </c>
    </row>
    <row r="28" spans="17:18" x14ac:dyDescent="0.3">
      <c r="Q28" s="25">
        <v>4931</v>
      </c>
      <c r="R28" s="21">
        <v>5</v>
      </c>
    </row>
    <row r="29" spans="17:18" x14ac:dyDescent="0.3">
      <c r="Q29" s="25">
        <v>5113</v>
      </c>
      <c r="R29" s="21">
        <v>4</v>
      </c>
    </row>
    <row r="30" spans="17:18" x14ac:dyDescent="0.3">
      <c r="Q30" s="25">
        <v>5295</v>
      </c>
      <c r="R30" s="21">
        <v>1</v>
      </c>
    </row>
    <row r="31" spans="17:18" x14ac:dyDescent="0.3">
      <c r="Q31" s="25">
        <v>5477</v>
      </c>
      <c r="R31" s="21">
        <v>2</v>
      </c>
    </row>
    <row r="32" spans="17:18" x14ac:dyDescent="0.3">
      <c r="Q32" s="25">
        <v>5659</v>
      </c>
      <c r="R32" s="21">
        <v>4</v>
      </c>
    </row>
    <row r="33" spans="17:18" x14ac:dyDescent="0.3">
      <c r="Q33" s="25">
        <v>5841</v>
      </c>
      <c r="R33" s="21">
        <v>4</v>
      </c>
    </row>
    <row r="34" spans="17:18" x14ac:dyDescent="0.3">
      <c r="Q34" s="25">
        <v>6023</v>
      </c>
      <c r="R34" s="21">
        <v>2</v>
      </c>
    </row>
    <row r="35" spans="17:18" x14ac:dyDescent="0.3">
      <c r="Q35" s="25">
        <v>6205</v>
      </c>
      <c r="R35" s="21">
        <v>7</v>
      </c>
    </row>
    <row r="36" spans="17:18" x14ac:dyDescent="0.3">
      <c r="Q36" s="25">
        <v>6387</v>
      </c>
      <c r="R36" s="21">
        <v>4</v>
      </c>
    </row>
    <row r="37" spans="17:18" x14ac:dyDescent="0.3">
      <c r="Q37" s="25">
        <v>6569</v>
      </c>
      <c r="R37" s="21">
        <v>3</v>
      </c>
    </row>
    <row r="38" spans="17:18" x14ac:dyDescent="0.3">
      <c r="Q38" s="25">
        <v>6751</v>
      </c>
      <c r="R38" s="21">
        <v>5</v>
      </c>
    </row>
    <row r="39" spans="17:18" x14ac:dyDescent="0.3">
      <c r="Q39" s="25">
        <v>6933</v>
      </c>
      <c r="R39" s="21">
        <v>2</v>
      </c>
    </row>
    <row r="40" spans="17:18" x14ac:dyDescent="0.3">
      <c r="Q40" s="25">
        <v>7115</v>
      </c>
      <c r="R40" s="21">
        <v>0</v>
      </c>
    </row>
    <row r="41" spans="17:18" x14ac:dyDescent="0.3">
      <c r="Q41" s="25">
        <v>7297</v>
      </c>
      <c r="R41" s="21">
        <v>0</v>
      </c>
    </row>
    <row r="42" spans="17:18" x14ac:dyDescent="0.3">
      <c r="Q42" s="25">
        <v>7479</v>
      </c>
      <c r="R42" s="21">
        <v>2</v>
      </c>
    </row>
    <row r="43" spans="17:18" x14ac:dyDescent="0.3">
      <c r="Q43" s="25">
        <v>7661</v>
      </c>
      <c r="R43" s="21">
        <v>3</v>
      </c>
    </row>
    <row r="44" spans="17:18" x14ac:dyDescent="0.3">
      <c r="Q44" s="25">
        <v>7843</v>
      </c>
      <c r="R44" s="21">
        <v>3</v>
      </c>
    </row>
    <row r="45" spans="17:18" x14ac:dyDescent="0.3">
      <c r="Q45" s="25">
        <v>8025</v>
      </c>
      <c r="R45" s="21">
        <v>3</v>
      </c>
    </row>
    <row r="46" spans="17:18" x14ac:dyDescent="0.3">
      <c r="Q46" s="25">
        <v>8207</v>
      </c>
      <c r="R46" s="21">
        <v>3</v>
      </c>
    </row>
    <row r="47" spans="17:18" x14ac:dyDescent="0.3">
      <c r="Q47" s="25">
        <v>8389</v>
      </c>
      <c r="R47" s="21">
        <v>1</v>
      </c>
    </row>
    <row r="48" spans="17:18" x14ac:dyDescent="0.3">
      <c r="Q48" s="25">
        <v>8571</v>
      </c>
      <c r="R48" s="21">
        <v>0</v>
      </c>
    </row>
    <row r="49" spans="17:18" x14ac:dyDescent="0.3">
      <c r="Q49" s="25">
        <v>8753</v>
      </c>
      <c r="R49" s="21">
        <v>0</v>
      </c>
    </row>
    <row r="50" spans="17:18" x14ac:dyDescent="0.3">
      <c r="Q50" s="25">
        <v>8935</v>
      </c>
      <c r="R50" s="21">
        <v>2</v>
      </c>
    </row>
    <row r="51" spans="17:18" x14ac:dyDescent="0.3">
      <c r="Q51" s="25">
        <v>9118</v>
      </c>
      <c r="R51" s="21">
        <v>1</v>
      </c>
    </row>
    <row r="52" spans="17:18" x14ac:dyDescent="0.3">
      <c r="Q52" s="25">
        <v>9300</v>
      </c>
      <c r="R52" s="21">
        <v>4</v>
      </c>
    </row>
    <row r="53" spans="17:18" x14ac:dyDescent="0.3">
      <c r="Q53" s="25">
        <v>9482</v>
      </c>
      <c r="R53" s="21">
        <v>1</v>
      </c>
    </row>
    <row r="54" spans="17:18" x14ac:dyDescent="0.3">
      <c r="Q54" s="25">
        <v>9664</v>
      </c>
      <c r="R54" s="21">
        <v>2</v>
      </c>
    </row>
    <row r="55" spans="17:18" x14ac:dyDescent="0.3">
      <c r="Q55" s="25">
        <v>9846</v>
      </c>
      <c r="R55" s="21">
        <v>1</v>
      </c>
    </row>
    <row r="56" spans="17:18" x14ac:dyDescent="0.3">
      <c r="Q56" s="25">
        <v>10028</v>
      </c>
      <c r="R56" s="21">
        <v>1</v>
      </c>
    </row>
    <row r="57" spans="17:18" x14ac:dyDescent="0.3">
      <c r="Q57" s="25">
        <v>10210</v>
      </c>
      <c r="R57" s="21">
        <v>0</v>
      </c>
    </row>
    <row r="58" spans="17:18" x14ac:dyDescent="0.3">
      <c r="Q58" s="25">
        <v>10392</v>
      </c>
      <c r="R58" s="21">
        <v>0</v>
      </c>
    </row>
    <row r="59" spans="17:18" x14ac:dyDescent="0.3">
      <c r="Q59" s="25">
        <v>10574</v>
      </c>
      <c r="R59" s="21">
        <v>0</v>
      </c>
    </row>
    <row r="60" spans="17:18" x14ac:dyDescent="0.3">
      <c r="Q60" s="25">
        <v>10756</v>
      </c>
      <c r="R60" s="21">
        <v>0</v>
      </c>
    </row>
    <row r="61" spans="17:18" x14ac:dyDescent="0.3">
      <c r="Q61" s="25">
        <v>10938</v>
      </c>
      <c r="R61" s="21">
        <v>0</v>
      </c>
    </row>
    <row r="62" spans="17:18" x14ac:dyDescent="0.3">
      <c r="Q62" s="25">
        <v>11120</v>
      </c>
      <c r="R62" s="21">
        <v>1</v>
      </c>
    </row>
    <row r="63" spans="17:18" x14ac:dyDescent="0.3">
      <c r="Q63" s="25">
        <v>11302</v>
      </c>
      <c r="R63" s="21">
        <v>1</v>
      </c>
    </row>
    <row r="64" spans="17:18" x14ac:dyDescent="0.3">
      <c r="Q64" s="25">
        <v>11484</v>
      </c>
      <c r="R64" s="21">
        <v>0</v>
      </c>
    </row>
    <row r="65" spans="17:18" x14ac:dyDescent="0.3">
      <c r="Q65" s="25">
        <v>11666</v>
      </c>
      <c r="R65" s="21">
        <v>0</v>
      </c>
    </row>
    <row r="66" spans="17:18" x14ac:dyDescent="0.3">
      <c r="Q66" s="25">
        <v>11848</v>
      </c>
      <c r="R66" s="21">
        <v>0</v>
      </c>
    </row>
    <row r="67" spans="17:18" x14ac:dyDescent="0.3">
      <c r="Q67" s="25">
        <v>12030</v>
      </c>
      <c r="R67" s="21">
        <v>0</v>
      </c>
    </row>
    <row r="68" spans="17:18" x14ac:dyDescent="0.3">
      <c r="Q68" s="25">
        <v>12212</v>
      </c>
      <c r="R68" s="21">
        <v>0</v>
      </c>
    </row>
    <row r="69" spans="17:18" x14ac:dyDescent="0.3">
      <c r="Q69" s="25">
        <v>12394</v>
      </c>
      <c r="R69" s="21">
        <v>0</v>
      </c>
    </row>
    <row r="70" spans="17:18" x14ac:dyDescent="0.3">
      <c r="Q70" s="25">
        <v>12576</v>
      </c>
      <c r="R70" s="21">
        <v>0</v>
      </c>
    </row>
    <row r="71" spans="17:18" x14ac:dyDescent="0.3">
      <c r="Q71" s="25">
        <v>12758</v>
      </c>
      <c r="R71" s="21">
        <v>0</v>
      </c>
    </row>
    <row r="72" spans="17:18" x14ac:dyDescent="0.3">
      <c r="Q72" s="25">
        <v>12940</v>
      </c>
      <c r="R72" s="21">
        <v>0</v>
      </c>
    </row>
    <row r="73" spans="17:18" x14ac:dyDescent="0.3">
      <c r="Q73" s="25">
        <v>13122</v>
      </c>
      <c r="R73" s="21">
        <v>0</v>
      </c>
    </row>
    <row r="74" spans="17:18" x14ac:dyDescent="0.3">
      <c r="Q74" s="25">
        <v>13304</v>
      </c>
      <c r="R74" s="21">
        <v>0</v>
      </c>
    </row>
    <row r="75" spans="17:18" x14ac:dyDescent="0.3">
      <c r="Q75" s="25">
        <v>13486</v>
      </c>
      <c r="R75" s="21">
        <v>0</v>
      </c>
    </row>
    <row r="76" spans="17:18" x14ac:dyDescent="0.3">
      <c r="Q76" s="25">
        <v>13668</v>
      </c>
      <c r="R76" s="21">
        <v>0</v>
      </c>
    </row>
    <row r="77" spans="17:18" x14ac:dyDescent="0.3">
      <c r="Q77" s="25">
        <v>13850</v>
      </c>
      <c r="R77" s="21">
        <v>0</v>
      </c>
    </row>
    <row r="78" spans="17:18" x14ac:dyDescent="0.3">
      <c r="Q78" s="25">
        <v>14032</v>
      </c>
      <c r="R78" s="21">
        <v>0</v>
      </c>
    </row>
    <row r="79" spans="17:18" x14ac:dyDescent="0.3">
      <c r="Q79" s="25">
        <v>14214</v>
      </c>
      <c r="R79" s="21">
        <v>0</v>
      </c>
    </row>
    <row r="80" spans="17:18" x14ac:dyDescent="0.3">
      <c r="Q80" s="25">
        <v>14396</v>
      </c>
      <c r="R80" s="21">
        <v>0</v>
      </c>
    </row>
    <row r="81" spans="17:18" x14ac:dyDescent="0.3">
      <c r="Q81" s="25">
        <v>14578</v>
      </c>
      <c r="R81" s="21">
        <v>0</v>
      </c>
    </row>
    <row r="82" spans="17:18" x14ac:dyDescent="0.3">
      <c r="Q82" s="25">
        <v>14760</v>
      </c>
      <c r="R82" s="21">
        <v>0</v>
      </c>
    </row>
    <row r="83" spans="17:18" x14ac:dyDescent="0.3">
      <c r="Q83" s="25">
        <v>14942</v>
      </c>
      <c r="R83" s="21">
        <v>0</v>
      </c>
    </row>
    <row r="84" spans="17:18" x14ac:dyDescent="0.3">
      <c r="Q84" s="25">
        <v>15124</v>
      </c>
      <c r="R84" s="21">
        <v>0</v>
      </c>
    </row>
    <row r="85" spans="17:18" x14ac:dyDescent="0.3">
      <c r="Q85" s="25">
        <v>15306</v>
      </c>
      <c r="R85" s="21">
        <v>0</v>
      </c>
    </row>
    <row r="86" spans="17:18" x14ac:dyDescent="0.3">
      <c r="Q86" s="25">
        <v>15488</v>
      </c>
      <c r="R86" s="21">
        <v>0</v>
      </c>
    </row>
    <row r="87" spans="17:18" x14ac:dyDescent="0.3">
      <c r="Q87" s="25">
        <v>15670</v>
      </c>
      <c r="R87" s="21">
        <v>0</v>
      </c>
    </row>
    <row r="88" spans="17:18" x14ac:dyDescent="0.3">
      <c r="Q88" s="25">
        <v>15852</v>
      </c>
      <c r="R88" s="21">
        <v>0</v>
      </c>
    </row>
    <row r="89" spans="17:18" x14ac:dyDescent="0.3">
      <c r="Q89" s="25">
        <v>16034</v>
      </c>
      <c r="R89" s="21">
        <v>0</v>
      </c>
    </row>
    <row r="90" spans="17:18" x14ac:dyDescent="0.3">
      <c r="Q90" s="25">
        <v>16216</v>
      </c>
      <c r="R90" s="21">
        <v>0</v>
      </c>
    </row>
    <row r="91" spans="17:18" x14ac:dyDescent="0.3">
      <c r="Q91" s="25">
        <v>16398</v>
      </c>
      <c r="R91" s="21">
        <v>0</v>
      </c>
    </row>
    <row r="92" spans="17:18" x14ac:dyDescent="0.3">
      <c r="Q92" s="25">
        <v>16580</v>
      </c>
      <c r="R92" s="21">
        <v>0</v>
      </c>
    </row>
    <row r="93" spans="17:18" x14ac:dyDescent="0.3">
      <c r="Q93" s="25">
        <v>16762</v>
      </c>
      <c r="R93" s="21">
        <v>0</v>
      </c>
    </row>
    <row r="94" spans="17:18" x14ac:dyDescent="0.3">
      <c r="Q94" s="25">
        <v>16944</v>
      </c>
      <c r="R94" s="21">
        <v>0</v>
      </c>
    </row>
    <row r="95" spans="17:18" x14ac:dyDescent="0.3">
      <c r="Q95" s="25">
        <v>17126</v>
      </c>
      <c r="R95" s="21">
        <v>0</v>
      </c>
    </row>
    <row r="96" spans="17:18" x14ac:dyDescent="0.3">
      <c r="Q96" s="25">
        <v>17308</v>
      </c>
      <c r="R96" s="21">
        <v>0</v>
      </c>
    </row>
    <row r="97" spans="17:18" x14ac:dyDescent="0.3">
      <c r="Q97" s="25">
        <v>17490</v>
      </c>
      <c r="R97" s="21">
        <v>1</v>
      </c>
    </row>
    <row r="98" spans="17:18" x14ac:dyDescent="0.3">
      <c r="Q98" s="25">
        <v>17672</v>
      </c>
      <c r="R98" s="21">
        <v>0</v>
      </c>
    </row>
    <row r="99" spans="17:18" x14ac:dyDescent="0.3">
      <c r="Q99" s="25">
        <v>17854</v>
      </c>
      <c r="R99" s="21">
        <v>0</v>
      </c>
    </row>
    <row r="100" spans="17:18" x14ac:dyDescent="0.3">
      <c r="Q100" s="25">
        <v>18036</v>
      </c>
      <c r="R100" s="21">
        <v>1</v>
      </c>
    </row>
    <row r="101" spans="17:18" x14ac:dyDescent="0.3">
      <c r="Q101" s="25">
        <v>18219</v>
      </c>
      <c r="R101" s="21">
        <v>0</v>
      </c>
    </row>
    <row r="102" spans="17:18" ht="15" thickBot="1" x14ac:dyDescent="0.35">
      <c r="Q102" s="22" t="s">
        <v>27</v>
      </c>
      <c r="R102" s="22">
        <v>0</v>
      </c>
    </row>
  </sheetData>
  <sortState xmlns:xlrd2="http://schemas.microsoft.com/office/spreadsheetml/2017/richdata2" ref="Q2:Q101">
    <sortCondition ref="Q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DC2F-4992-4554-9315-EAED2F51050D}">
  <sheetPr>
    <tabColor rgb="FF9933FF"/>
  </sheetPr>
  <dimension ref="Q1:R102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5">
        <v>315</v>
      </c>
      <c r="R2" s="21">
        <v>111</v>
      </c>
    </row>
    <row r="3" spans="17:18" x14ac:dyDescent="0.3">
      <c r="Q3" s="25">
        <v>600</v>
      </c>
      <c r="R3" s="21">
        <v>105</v>
      </c>
    </row>
    <row r="4" spans="17:18" x14ac:dyDescent="0.3">
      <c r="Q4" s="25">
        <v>884</v>
      </c>
      <c r="R4" s="21">
        <v>123</v>
      </c>
    </row>
    <row r="5" spans="17:18" x14ac:dyDescent="0.3">
      <c r="Q5" s="25">
        <v>1169</v>
      </c>
      <c r="R5" s="21">
        <v>77</v>
      </c>
    </row>
    <row r="6" spans="17:18" x14ac:dyDescent="0.3">
      <c r="Q6" s="25">
        <v>1454</v>
      </c>
      <c r="R6" s="21">
        <v>102</v>
      </c>
    </row>
    <row r="7" spans="17:18" x14ac:dyDescent="0.3">
      <c r="Q7" s="25">
        <v>1738</v>
      </c>
      <c r="R7" s="21">
        <v>62</v>
      </c>
    </row>
    <row r="8" spans="17:18" x14ac:dyDescent="0.3">
      <c r="Q8" s="25">
        <v>2023</v>
      </c>
      <c r="R8" s="21">
        <v>52</v>
      </c>
    </row>
    <row r="9" spans="17:18" x14ac:dyDescent="0.3">
      <c r="Q9" s="25">
        <v>2308</v>
      </c>
      <c r="R9" s="21">
        <v>35</v>
      </c>
    </row>
    <row r="10" spans="17:18" x14ac:dyDescent="0.3">
      <c r="Q10" s="25">
        <v>2592</v>
      </c>
      <c r="R10" s="21">
        <v>36</v>
      </c>
    </row>
    <row r="11" spans="17:18" x14ac:dyDescent="0.3">
      <c r="Q11" s="25">
        <v>2877</v>
      </c>
      <c r="R11" s="21">
        <v>44</v>
      </c>
    </row>
    <row r="12" spans="17:18" x14ac:dyDescent="0.3">
      <c r="Q12" s="25">
        <v>3161</v>
      </c>
      <c r="R12" s="21">
        <v>53</v>
      </c>
    </row>
    <row r="13" spans="17:18" x14ac:dyDescent="0.3">
      <c r="Q13" s="25">
        <v>3446</v>
      </c>
      <c r="R13" s="21">
        <v>34</v>
      </c>
    </row>
    <row r="14" spans="17:18" x14ac:dyDescent="0.3">
      <c r="Q14" s="25">
        <v>3731</v>
      </c>
      <c r="R14" s="21">
        <v>34</v>
      </c>
    </row>
    <row r="15" spans="17:18" x14ac:dyDescent="0.3">
      <c r="Q15" s="25">
        <v>4015</v>
      </c>
      <c r="R15" s="21">
        <v>24</v>
      </c>
    </row>
    <row r="16" spans="17:18" x14ac:dyDescent="0.3">
      <c r="Q16" s="25">
        <v>4300</v>
      </c>
      <c r="R16" s="21">
        <v>22</v>
      </c>
    </row>
    <row r="17" spans="17:18" x14ac:dyDescent="0.3">
      <c r="Q17" s="25">
        <v>4585</v>
      </c>
      <c r="R17" s="21">
        <v>20</v>
      </c>
    </row>
    <row r="18" spans="17:18" x14ac:dyDescent="0.3">
      <c r="Q18" s="25">
        <v>4869</v>
      </c>
      <c r="R18" s="21">
        <v>19</v>
      </c>
    </row>
    <row r="19" spans="17:18" x14ac:dyDescent="0.3">
      <c r="Q19" s="25">
        <v>5154</v>
      </c>
      <c r="R19" s="21">
        <v>15</v>
      </c>
    </row>
    <row r="20" spans="17:18" x14ac:dyDescent="0.3">
      <c r="Q20" s="25">
        <v>5439</v>
      </c>
      <c r="R20" s="21">
        <v>17</v>
      </c>
    </row>
    <row r="21" spans="17:18" x14ac:dyDescent="0.3">
      <c r="Q21" s="25">
        <v>5723</v>
      </c>
      <c r="R21" s="21">
        <v>14</v>
      </c>
    </row>
    <row r="22" spans="17:18" x14ac:dyDescent="0.3">
      <c r="Q22" s="25">
        <v>6008</v>
      </c>
      <c r="R22" s="21">
        <v>13</v>
      </c>
    </row>
    <row r="23" spans="17:18" x14ac:dyDescent="0.3">
      <c r="Q23" s="25">
        <v>6292</v>
      </c>
      <c r="R23" s="21">
        <v>13</v>
      </c>
    </row>
    <row r="24" spans="17:18" x14ac:dyDescent="0.3">
      <c r="Q24" s="25">
        <v>6577</v>
      </c>
      <c r="R24" s="21">
        <v>11</v>
      </c>
    </row>
    <row r="25" spans="17:18" x14ac:dyDescent="0.3">
      <c r="Q25" s="25">
        <v>6862</v>
      </c>
      <c r="R25" s="21">
        <v>11</v>
      </c>
    </row>
    <row r="26" spans="17:18" x14ac:dyDescent="0.3">
      <c r="Q26" s="25">
        <v>7146</v>
      </c>
      <c r="R26" s="21">
        <v>8</v>
      </c>
    </row>
    <row r="27" spans="17:18" x14ac:dyDescent="0.3">
      <c r="Q27" s="25">
        <v>7431</v>
      </c>
      <c r="R27" s="21">
        <v>6</v>
      </c>
    </row>
    <row r="28" spans="17:18" x14ac:dyDescent="0.3">
      <c r="Q28" s="25">
        <v>7716</v>
      </c>
      <c r="R28" s="21">
        <v>7</v>
      </c>
    </row>
    <row r="29" spans="17:18" x14ac:dyDescent="0.3">
      <c r="Q29" s="25">
        <v>8000</v>
      </c>
      <c r="R29" s="21">
        <v>6</v>
      </c>
    </row>
    <row r="30" spans="17:18" x14ac:dyDescent="0.3">
      <c r="Q30" s="25">
        <v>8285</v>
      </c>
      <c r="R30" s="21">
        <v>1</v>
      </c>
    </row>
    <row r="31" spans="17:18" x14ac:dyDescent="0.3">
      <c r="Q31" s="25">
        <v>8570</v>
      </c>
      <c r="R31" s="21">
        <v>1</v>
      </c>
    </row>
    <row r="32" spans="17:18" x14ac:dyDescent="0.3">
      <c r="Q32" s="25">
        <v>8854</v>
      </c>
      <c r="R32" s="21">
        <v>5</v>
      </c>
    </row>
    <row r="33" spans="17:18" x14ac:dyDescent="0.3">
      <c r="Q33" s="25">
        <v>9139</v>
      </c>
      <c r="R33" s="21">
        <v>4</v>
      </c>
    </row>
    <row r="34" spans="17:18" x14ac:dyDescent="0.3">
      <c r="Q34" s="25">
        <v>9423</v>
      </c>
      <c r="R34" s="21">
        <v>2</v>
      </c>
    </row>
    <row r="35" spans="17:18" x14ac:dyDescent="0.3">
      <c r="Q35" s="25">
        <v>9708</v>
      </c>
      <c r="R35" s="21">
        <v>6</v>
      </c>
    </row>
    <row r="36" spans="17:18" x14ac:dyDescent="0.3">
      <c r="Q36" s="25">
        <v>9993</v>
      </c>
      <c r="R36" s="21">
        <v>5</v>
      </c>
    </row>
    <row r="37" spans="17:18" x14ac:dyDescent="0.3">
      <c r="Q37" s="25">
        <v>10277</v>
      </c>
      <c r="R37" s="21">
        <v>2</v>
      </c>
    </row>
    <row r="38" spans="17:18" x14ac:dyDescent="0.3">
      <c r="Q38" s="25">
        <v>10562</v>
      </c>
      <c r="R38" s="21">
        <v>5</v>
      </c>
    </row>
    <row r="39" spans="17:18" x14ac:dyDescent="0.3">
      <c r="Q39" s="25">
        <v>10847</v>
      </c>
      <c r="R39" s="21">
        <v>3</v>
      </c>
    </row>
    <row r="40" spans="17:18" x14ac:dyDescent="0.3">
      <c r="Q40" s="25">
        <v>11131</v>
      </c>
      <c r="R40" s="21">
        <v>1</v>
      </c>
    </row>
    <row r="41" spans="17:18" x14ac:dyDescent="0.3">
      <c r="Q41" s="25">
        <v>11416</v>
      </c>
      <c r="R41" s="21">
        <v>0</v>
      </c>
    </row>
    <row r="42" spans="17:18" x14ac:dyDescent="0.3">
      <c r="Q42" s="25">
        <v>11701</v>
      </c>
      <c r="R42" s="21">
        <v>1</v>
      </c>
    </row>
    <row r="43" spans="17:18" x14ac:dyDescent="0.3">
      <c r="Q43" s="25">
        <v>11985</v>
      </c>
      <c r="R43" s="21">
        <v>2</v>
      </c>
    </row>
    <row r="44" spans="17:18" x14ac:dyDescent="0.3">
      <c r="Q44" s="25">
        <v>12270</v>
      </c>
      <c r="R44" s="21">
        <v>4</v>
      </c>
    </row>
    <row r="45" spans="17:18" x14ac:dyDescent="0.3">
      <c r="Q45" s="25">
        <v>12554</v>
      </c>
      <c r="R45" s="21">
        <v>2</v>
      </c>
    </row>
    <row r="46" spans="17:18" x14ac:dyDescent="0.3">
      <c r="Q46" s="25">
        <v>12839</v>
      </c>
      <c r="R46" s="21">
        <v>2</v>
      </c>
    </row>
    <row r="47" spans="17:18" x14ac:dyDescent="0.3">
      <c r="Q47" s="25">
        <v>13124</v>
      </c>
      <c r="R47" s="21">
        <v>3</v>
      </c>
    </row>
    <row r="48" spans="17:18" x14ac:dyDescent="0.3">
      <c r="Q48" s="25">
        <v>13408</v>
      </c>
      <c r="R48" s="21">
        <v>1</v>
      </c>
    </row>
    <row r="49" spans="17:18" x14ac:dyDescent="0.3">
      <c r="Q49" s="25">
        <v>13693</v>
      </c>
      <c r="R49" s="21">
        <v>0</v>
      </c>
    </row>
    <row r="50" spans="17:18" x14ac:dyDescent="0.3">
      <c r="Q50" s="25">
        <v>13978</v>
      </c>
      <c r="R50" s="21">
        <v>1</v>
      </c>
    </row>
    <row r="51" spans="17:18" x14ac:dyDescent="0.3">
      <c r="Q51" s="25">
        <v>14262</v>
      </c>
      <c r="R51" s="21">
        <v>1</v>
      </c>
    </row>
    <row r="52" spans="17:18" x14ac:dyDescent="0.3">
      <c r="Q52" s="25">
        <v>14547</v>
      </c>
      <c r="R52" s="21">
        <v>2</v>
      </c>
    </row>
    <row r="53" spans="17:18" x14ac:dyDescent="0.3">
      <c r="Q53" s="25">
        <v>14832</v>
      </c>
      <c r="R53" s="21">
        <v>4</v>
      </c>
    </row>
    <row r="54" spans="17:18" x14ac:dyDescent="0.3">
      <c r="Q54" s="25">
        <v>15116</v>
      </c>
      <c r="R54" s="21">
        <v>2</v>
      </c>
    </row>
    <row r="55" spans="17:18" x14ac:dyDescent="0.3">
      <c r="Q55" s="25">
        <v>15401</v>
      </c>
      <c r="R55" s="21">
        <v>1</v>
      </c>
    </row>
    <row r="56" spans="17:18" x14ac:dyDescent="0.3">
      <c r="Q56" s="25">
        <v>15685</v>
      </c>
      <c r="R56" s="21">
        <v>1</v>
      </c>
    </row>
    <row r="57" spans="17:18" x14ac:dyDescent="0.3">
      <c r="Q57" s="25">
        <v>15970</v>
      </c>
      <c r="R57" s="21">
        <v>0</v>
      </c>
    </row>
    <row r="58" spans="17:18" x14ac:dyDescent="0.3">
      <c r="Q58" s="25">
        <v>16255</v>
      </c>
      <c r="R58" s="21">
        <v>0</v>
      </c>
    </row>
    <row r="59" spans="17:18" x14ac:dyDescent="0.3">
      <c r="Q59" s="25">
        <v>16539</v>
      </c>
      <c r="R59" s="21">
        <v>0</v>
      </c>
    </row>
    <row r="60" spans="17:18" x14ac:dyDescent="0.3">
      <c r="Q60" s="25">
        <v>16824</v>
      </c>
      <c r="R60" s="21">
        <v>0</v>
      </c>
    </row>
    <row r="61" spans="17:18" x14ac:dyDescent="0.3">
      <c r="Q61" s="25">
        <v>17109</v>
      </c>
      <c r="R61" s="21">
        <v>0</v>
      </c>
    </row>
    <row r="62" spans="17:18" x14ac:dyDescent="0.3">
      <c r="Q62" s="25">
        <v>17393</v>
      </c>
      <c r="R62" s="21">
        <v>0</v>
      </c>
    </row>
    <row r="63" spans="17:18" x14ac:dyDescent="0.3">
      <c r="Q63" s="25">
        <v>17678</v>
      </c>
      <c r="R63" s="21">
        <v>2</v>
      </c>
    </row>
    <row r="64" spans="17:18" x14ac:dyDescent="0.3">
      <c r="Q64" s="25">
        <v>17963</v>
      </c>
      <c r="R64" s="21">
        <v>0</v>
      </c>
    </row>
    <row r="65" spans="17:18" x14ac:dyDescent="0.3">
      <c r="Q65" s="25">
        <v>18247</v>
      </c>
      <c r="R65" s="21">
        <v>0</v>
      </c>
    </row>
    <row r="66" spans="17:18" x14ac:dyDescent="0.3">
      <c r="Q66" s="25">
        <v>18532</v>
      </c>
      <c r="R66" s="21">
        <v>0</v>
      </c>
    </row>
    <row r="67" spans="17:18" x14ac:dyDescent="0.3">
      <c r="Q67" s="25">
        <v>18816</v>
      </c>
      <c r="R67" s="21">
        <v>0</v>
      </c>
    </row>
    <row r="68" spans="17:18" x14ac:dyDescent="0.3">
      <c r="Q68" s="25">
        <v>19101</v>
      </c>
      <c r="R68" s="21">
        <v>0</v>
      </c>
    </row>
    <row r="69" spans="17:18" x14ac:dyDescent="0.3">
      <c r="Q69" s="25">
        <v>19386</v>
      </c>
      <c r="R69" s="21">
        <v>0</v>
      </c>
    </row>
    <row r="70" spans="17:18" x14ac:dyDescent="0.3">
      <c r="Q70" s="25">
        <v>19670</v>
      </c>
      <c r="R70" s="21">
        <v>0</v>
      </c>
    </row>
    <row r="71" spans="17:18" x14ac:dyDescent="0.3">
      <c r="Q71" s="25">
        <v>19955</v>
      </c>
      <c r="R71" s="21">
        <v>0</v>
      </c>
    </row>
    <row r="72" spans="17:18" x14ac:dyDescent="0.3">
      <c r="Q72" s="25">
        <v>20240</v>
      </c>
      <c r="R72" s="21">
        <v>0</v>
      </c>
    </row>
    <row r="73" spans="17:18" x14ac:dyDescent="0.3">
      <c r="Q73" s="25">
        <v>20524</v>
      </c>
      <c r="R73" s="21">
        <v>0</v>
      </c>
    </row>
    <row r="74" spans="17:18" x14ac:dyDescent="0.3">
      <c r="Q74" s="25">
        <v>20809</v>
      </c>
      <c r="R74" s="21">
        <v>0</v>
      </c>
    </row>
    <row r="75" spans="17:18" x14ac:dyDescent="0.3">
      <c r="Q75" s="25">
        <v>21094</v>
      </c>
      <c r="R75" s="21">
        <v>0</v>
      </c>
    </row>
    <row r="76" spans="17:18" x14ac:dyDescent="0.3">
      <c r="Q76" s="25">
        <v>21378</v>
      </c>
      <c r="R76" s="21">
        <v>0</v>
      </c>
    </row>
    <row r="77" spans="17:18" x14ac:dyDescent="0.3">
      <c r="Q77" s="25">
        <v>21663</v>
      </c>
      <c r="R77" s="21">
        <v>0</v>
      </c>
    </row>
    <row r="78" spans="17:18" x14ac:dyDescent="0.3">
      <c r="Q78" s="25">
        <v>21947</v>
      </c>
      <c r="R78" s="21">
        <v>0</v>
      </c>
    </row>
    <row r="79" spans="17:18" x14ac:dyDescent="0.3">
      <c r="Q79" s="25">
        <v>22232</v>
      </c>
      <c r="R79" s="21">
        <v>0</v>
      </c>
    </row>
    <row r="80" spans="17:18" x14ac:dyDescent="0.3">
      <c r="Q80" s="25">
        <v>22517</v>
      </c>
      <c r="R80" s="21">
        <v>0</v>
      </c>
    </row>
    <row r="81" spans="17:18" x14ac:dyDescent="0.3">
      <c r="Q81" s="25">
        <v>22801</v>
      </c>
      <c r="R81" s="21">
        <v>0</v>
      </c>
    </row>
    <row r="82" spans="17:18" x14ac:dyDescent="0.3">
      <c r="Q82" s="25">
        <v>23086</v>
      </c>
      <c r="R82" s="21">
        <v>0</v>
      </c>
    </row>
    <row r="83" spans="17:18" x14ac:dyDescent="0.3">
      <c r="Q83" s="25">
        <v>23371</v>
      </c>
      <c r="R83" s="21">
        <v>0</v>
      </c>
    </row>
    <row r="84" spans="17:18" x14ac:dyDescent="0.3">
      <c r="Q84" s="25">
        <v>23655</v>
      </c>
      <c r="R84" s="21">
        <v>0</v>
      </c>
    </row>
    <row r="85" spans="17:18" x14ac:dyDescent="0.3">
      <c r="Q85" s="25">
        <v>23940</v>
      </c>
      <c r="R85" s="21">
        <v>0</v>
      </c>
    </row>
    <row r="86" spans="17:18" x14ac:dyDescent="0.3">
      <c r="Q86" s="25">
        <v>24225</v>
      </c>
      <c r="R86" s="21">
        <v>0</v>
      </c>
    </row>
    <row r="87" spans="17:18" x14ac:dyDescent="0.3">
      <c r="Q87" s="25">
        <v>24509</v>
      </c>
      <c r="R87" s="21">
        <v>0</v>
      </c>
    </row>
    <row r="88" spans="17:18" x14ac:dyDescent="0.3">
      <c r="Q88" s="25">
        <v>24794</v>
      </c>
      <c r="R88" s="21">
        <v>0</v>
      </c>
    </row>
    <row r="89" spans="17:18" x14ac:dyDescent="0.3">
      <c r="Q89" s="25">
        <v>25078</v>
      </c>
      <c r="R89" s="21">
        <v>0</v>
      </c>
    </row>
    <row r="90" spans="17:18" x14ac:dyDescent="0.3">
      <c r="Q90" s="25">
        <v>25363</v>
      </c>
      <c r="R90" s="21">
        <v>0</v>
      </c>
    </row>
    <row r="91" spans="17:18" x14ac:dyDescent="0.3">
      <c r="Q91" s="25">
        <v>25648</v>
      </c>
      <c r="R91" s="21">
        <v>0</v>
      </c>
    </row>
    <row r="92" spans="17:18" x14ac:dyDescent="0.3">
      <c r="Q92" s="25">
        <v>25932</v>
      </c>
      <c r="R92" s="21">
        <v>0</v>
      </c>
    </row>
    <row r="93" spans="17:18" x14ac:dyDescent="0.3">
      <c r="Q93" s="25">
        <v>26217</v>
      </c>
      <c r="R93" s="21">
        <v>0</v>
      </c>
    </row>
    <row r="94" spans="17:18" x14ac:dyDescent="0.3">
      <c r="Q94" s="25">
        <v>26502</v>
      </c>
      <c r="R94" s="21">
        <v>0</v>
      </c>
    </row>
    <row r="95" spans="17:18" x14ac:dyDescent="0.3">
      <c r="Q95" s="25">
        <v>26786</v>
      </c>
      <c r="R95" s="21">
        <v>0</v>
      </c>
    </row>
    <row r="96" spans="17:18" x14ac:dyDescent="0.3">
      <c r="Q96" s="25">
        <v>27071</v>
      </c>
      <c r="R96" s="21">
        <v>1</v>
      </c>
    </row>
    <row r="97" spans="17:18" x14ac:dyDescent="0.3">
      <c r="Q97" s="25">
        <v>27356</v>
      </c>
      <c r="R97" s="21">
        <v>0</v>
      </c>
    </row>
    <row r="98" spans="17:18" x14ac:dyDescent="0.3">
      <c r="Q98" s="25">
        <v>27640</v>
      </c>
      <c r="R98" s="21">
        <v>0</v>
      </c>
    </row>
    <row r="99" spans="17:18" x14ac:dyDescent="0.3">
      <c r="Q99" s="25">
        <v>27925</v>
      </c>
      <c r="R99" s="21">
        <v>0</v>
      </c>
    </row>
    <row r="100" spans="17:18" x14ac:dyDescent="0.3">
      <c r="Q100" s="25">
        <v>28209</v>
      </c>
      <c r="R100" s="21">
        <v>1</v>
      </c>
    </row>
    <row r="101" spans="17:18" x14ac:dyDescent="0.3">
      <c r="Q101" s="25">
        <v>28494</v>
      </c>
      <c r="R101" s="21">
        <v>0</v>
      </c>
    </row>
    <row r="102" spans="17:18" ht="15" thickBot="1" x14ac:dyDescent="0.35">
      <c r="Q102" s="22" t="s">
        <v>27</v>
      </c>
      <c r="R102" s="22">
        <v>0</v>
      </c>
    </row>
  </sheetData>
  <sortState xmlns:xlrd2="http://schemas.microsoft.com/office/spreadsheetml/2017/richdata2" ref="Q2:Q101">
    <sortCondition ref="Q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EBF3-06D2-43CF-9FF6-BB0A7BBA7AEB}">
  <sheetPr>
    <tabColor rgb="FF9933FF"/>
  </sheetPr>
  <dimension ref="Q1:R25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6">
        <v>9</v>
      </c>
      <c r="R2" s="21">
        <v>4</v>
      </c>
    </row>
    <row r="3" spans="17:18" x14ac:dyDescent="0.3">
      <c r="Q3" s="26">
        <v>10</v>
      </c>
      <c r="R3" s="21">
        <v>1</v>
      </c>
    </row>
    <row r="4" spans="17:18" x14ac:dyDescent="0.3">
      <c r="Q4" s="26">
        <v>11</v>
      </c>
      <c r="R4" s="21">
        <v>0</v>
      </c>
    </row>
    <row r="5" spans="17:18" x14ac:dyDescent="0.3">
      <c r="Q5" s="26">
        <v>12</v>
      </c>
      <c r="R5" s="21">
        <v>3</v>
      </c>
    </row>
    <row r="6" spans="17:18" x14ac:dyDescent="0.3">
      <c r="Q6" s="26">
        <v>13</v>
      </c>
      <c r="R6" s="21">
        <v>9</v>
      </c>
    </row>
    <row r="7" spans="17:18" x14ac:dyDescent="0.3">
      <c r="Q7" s="26">
        <v>14</v>
      </c>
      <c r="R7" s="21">
        <v>11</v>
      </c>
    </row>
    <row r="8" spans="17:18" x14ac:dyDescent="0.3">
      <c r="Q8" s="26">
        <v>15</v>
      </c>
      <c r="R8" s="21">
        <v>16</v>
      </c>
    </row>
    <row r="9" spans="17:18" x14ac:dyDescent="0.3">
      <c r="Q9" s="26">
        <v>16</v>
      </c>
      <c r="R9" s="21">
        <v>25</v>
      </c>
    </row>
    <row r="10" spans="17:18" x14ac:dyDescent="0.3">
      <c r="Q10" s="26">
        <v>17</v>
      </c>
      <c r="R10" s="21">
        <v>36</v>
      </c>
    </row>
    <row r="11" spans="17:18" x14ac:dyDescent="0.3">
      <c r="Q11" s="26">
        <v>18</v>
      </c>
      <c r="R11" s="21">
        <v>70</v>
      </c>
    </row>
    <row r="12" spans="17:18" x14ac:dyDescent="0.3">
      <c r="Q12" s="26">
        <v>19</v>
      </c>
      <c r="R12" s="21">
        <v>69</v>
      </c>
    </row>
    <row r="13" spans="17:18" x14ac:dyDescent="0.3">
      <c r="Q13" s="26">
        <v>20</v>
      </c>
      <c r="R13" s="21">
        <v>112</v>
      </c>
    </row>
    <row r="14" spans="17:18" x14ac:dyDescent="0.3">
      <c r="Q14" s="26">
        <v>21</v>
      </c>
      <c r="R14" s="21">
        <v>118</v>
      </c>
    </row>
    <row r="15" spans="17:18" x14ac:dyDescent="0.3">
      <c r="Q15" s="26">
        <v>22</v>
      </c>
      <c r="R15" s="21">
        <v>134</v>
      </c>
    </row>
    <row r="16" spans="17:18" x14ac:dyDescent="0.3">
      <c r="Q16" s="26">
        <v>23</v>
      </c>
      <c r="R16" s="21">
        <v>109</v>
      </c>
    </row>
    <row r="17" spans="17:18" x14ac:dyDescent="0.3">
      <c r="Q17" s="26">
        <v>24</v>
      </c>
      <c r="R17" s="21">
        <v>156</v>
      </c>
    </row>
    <row r="18" spans="17:18" x14ac:dyDescent="0.3">
      <c r="Q18" s="26">
        <v>25</v>
      </c>
      <c r="R18" s="21">
        <v>98</v>
      </c>
    </row>
    <row r="19" spans="17:18" x14ac:dyDescent="0.3">
      <c r="Q19" s="26">
        <v>26</v>
      </c>
      <c r="R19" s="21">
        <v>104</v>
      </c>
    </row>
    <row r="20" spans="17:18" x14ac:dyDescent="0.3">
      <c r="Q20" s="26">
        <v>27</v>
      </c>
      <c r="R20" s="21">
        <v>35</v>
      </c>
    </row>
    <row r="21" spans="17:18" x14ac:dyDescent="0.3">
      <c r="Q21" s="26">
        <v>28</v>
      </c>
      <c r="R21" s="21">
        <v>26</v>
      </c>
    </row>
    <row r="22" spans="17:18" x14ac:dyDescent="0.3">
      <c r="Q22" s="26">
        <v>29</v>
      </c>
      <c r="R22" s="21">
        <v>2</v>
      </c>
    </row>
    <row r="23" spans="17:18" x14ac:dyDescent="0.3">
      <c r="Q23" s="26">
        <v>30</v>
      </c>
      <c r="R23" s="21">
        <v>2</v>
      </c>
    </row>
    <row r="24" spans="17:18" x14ac:dyDescent="0.3">
      <c r="Q24" s="26">
        <v>31</v>
      </c>
      <c r="R24" s="21">
        <v>0</v>
      </c>
    </row>
    <row r="25" spans="17:18" ht="15" thickBot="1" x14ac:dyDescent="0.35">
      <c r="Q25" s="22" t="s">
        <v>27</v>
      </c>
      <c r="R25" s="22">
        <v>0</v>
      </c>
    </row>
  </sheetData>
  <sortState xmlns:xlrd2="http://schemas.microsoft.com/office/spreadsheetml/2017/richdata2" ref="Q2:Q24">
    <sortCondition ref="Q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C33A-9F22-4B1D-991C-900C57935988}">
  <sheetPr>
    <tabColor theme="1"/>
  </sheetPr>
  <dimension ref="A1:U7590"/>
  <sheetViews>
    <sheetView tabSelected="1" workbookViewId="0">
      <selection activeCell="B6" sqref="B6:E8"/>
    </sheetView>
  </sheetViews>
  <sheetFormatPr defaultRowHeight="14.4" x14ac:dyDescent="0.3"/>
  <cols>
    <col min="1" max="1" width="20.77734375" bestFit="1" customWidth="1"/>
    <col min="2" max="3" width="10" style="1" bestFit="1" customWidth="1"/>
    <col min="4" max="4" width="9" style="1" bestFit="1" customWidth="1"/>
    <col min="5" max="5" width="8.88671875" style="1" customWidth="1"/>
    <col min="6" max="6" width="1" customWidth="1"/>
    <col min="7" max="11" width="0" hidden="1" customWidth="1"/>
    <col min="13" max="16" width="0" hidden="1" customWidth="1"/>
    <col min="18" max="21" width="0" hidden="1" customWidth="1"/>
  </cols>
  <sheetData>
    <row r="1" spans="1:21" x14ac:dyDescent="0.3">
      <c r="B1" s="1" t="s">
        <v>12</v>
      </c>
      <c r="C1" s="1" t="s">
        <v>13</v>
      </c>
      <c r="D1" s="1" t="s">
        <v>14</v>
      </c>
      <c r="E1" s="1" t="s">
        <v>15</v>
      </c>
      <c r="G1">
        <v>1</v>
      </c>
      <c r="H1" s="24">
        <f xml:space="preserve">  _xlfn.CEILING.MATH($B$2 + G1 * (($B$4 - $B$2) / 99))</f>
        <v>1718</v>
      </c>
      <c r="I1" s="24">
        <f xml:space="preserve"> _xlfn.CEILING.MATH( $C$2 + G1 * (($C$4 - $C$2) / 99))</f>
        <v>2042</v>
      </c>
      <c r="J1" s="24">
        <f xml:space="preserve">  _xlfn.CEILING.MATH($D$2 + G1 * (($D$4 - $D$2) / 99))</f>
        <v>24</v>
      </c>
      <c r="K1" s="24">
        <f xml:space="preserve">  _xlfn.CEILING.MATH($E$2 + G1 * (($E$4 - $E$2) / 99))</f>
        <v>199</v>
      </c>
      <c r="M1" s="24">
        <f xml:space="preserve">  _xlfn.CEILING.MATH($B$6 + G1 * (($B$8 - $B$6) / 99))</f>
        <v>2566</v>
      </c>
      <c r="N1" s="24">
        <f xml:space="preserve">  _xlfn.CEILING.MATH($C$6 + G1 * (($C$8 - $C$6) / 99))</f>
        <v>2206</v>
      </c>
      <c r="O1" s="24">
        <f xml:space="preserve">  _xlfn.CEILING.MATH($D$6 + G1 * (($D$8 - $D$6) / 99))</f>
        <v>40</v>
      </c>
      <c r="P1" s="24">
        <f xml:space="preserve">  _xlfn.CEILING.MATH($E$6 + G1 * (($E$8 - $E$6) / 99))</f>
        <v>315</v>
      </c>
      <c r="R1">
        <f xml:space="preserve">  _xlfn.CEILING.MATH($B$10 + G1 * (($B$12 - $B$10) / 22))</f>
        <v>3084</v>
      </c>
      <c r="S1">
        <f xml:space="preserve">  _xlfn.CEILING.MATH($C$10 + G1 * (($C$12 - $C$10) / 22))</f>
        <v>9</v>
      </c>
      <c r="T1">
        <f xml:space="preserve">  _xlfn.CEILING.MATH($D$10 + G1 * (($D$12 - $D$10) / 22))</f>
        <v>17</v>
      </c>
      <c r="U1">
        <f xml:space="preserve">  _xlfn.CEILING.MATH($E$10 + G1 * (($E$12 - $E$10) / 22))</f>
        <v>9</v>
      </c>
    </row>
    <row r="2" spans="1:21" x14ac:dyDescent="0.3">
      <c r="A2" t="s">
        <v>19</v>
      </c>
      <c r="B2" s="36">
        <f xml:space="preserve"> MIN(Πίνακας4[DFS Examined States])</f>
        <v>198</v>
      </c>
      <c r="C2" s="36">
        <f xml:space="preserve"> MIN(Πίνακας4[BFS Examined States])</f>
        <v>211</v>
      </c>
      <c r="D2" s="36">
        <f xml:space="preserve"> MIN(Πίνακας4[BestFS Examined States])</f>
        <v>12</v>
      </c>
      <c r="E2" s="36">
        <f xml:space="preserve"> MIN(Πίνακας4[A* Examined States])</f>
        <v>16</v>
      </c>
      <c r="G2">
        <v>2</v>
      </c>
      <c r="H2" s="24">
        <f t="shared" ref="H2:H65" si="0" xml:space="preserve">  _xlfn.CEILING.MATH($B$2 + G2 * (($B$4 - $B$2) / 99))</f>
        <v>3238</v>
      </c>
      <c r="I2" s="24">
        <f t="shared" ref="I2:I65" si="1" xml:space="preserve"> _xlfn.CEILING.MATH( $C$2 + G2 * (($C$4 - $C$2) / 99))</f>
        <v>3872</v>
      </c>
      <c r="J2" s="24">
        <f xml:space="preserve">  _xlfn.CEILING.MATH($D$2 + G2 * (($D$4 - $D$2) / 99))</f>
        <v>35</v>
      </c>
      <c r="K2" s="24">
        <f t="shared" ref="K2:K65" si="2" xml:space="preserve">  _xlfn.CEILING.MATH($E$2 + G2 * (($E$4 - $E$2) / 99))</f>
        <v>381</v>
      </c>
      <c r="M2" s="24">
        <f t="shared" ref="M2:M65" si="3" xml:space="preserve">  _xlfn.CEILING.MATH($B$6 + G2 * (($B$8 - $B$6) / 99))</f>
        <v>4782</v>
      </c>
      <c r="N2" s="24">
        <f t="shared" ref="N2:N65" si="4" xml:space="preserve">  _xlfn.CEILING.MATH($C$6 + G2 * (($C$8 - $C$6) / 99))</f>
        <v>4063</v>
      </c>
      <c r="O2" s="24">
        <f t="shared" ref="O2:O65" si="5" xml:space="preserve">  _xlfn.CEILING.MATH($D$6 + G2 * (($D$8 - $D$6) / 99))</f>
        <v>58</v>
      </c>
      <c r="P2" s="24">
        <f t="shared" ref="P2:P65" si="6" xml:space="preserve">  _xlfn.CEILING.MATH($E$6 + G2 * (($E$8 - $E$6) / 99))</f>
        <v>600</v>
      </c>
      <c r="R2">
        <f t="shared" ref="R2:R23" si="7" xml:space="preserve">  _xlfn.CEILING.MATH($B$10 + G2 * (($B$12 - $B$10) / 22))</f>
        <v>6054</v>
      </c>
      <c r="S2">
        <f t="shared" ref="S2:S23" si="8" xml:space="preserve">  _xlfn.CEILING.MATH($C$10 + G2 * (($C$12 - $C$10) / 22))</f>
        <v>10</v>
      </c>
      <c r="T2">
        <f t="shared" ref="T2:T23" si="9" xml:space="preserve">  _xlfn.CEILING.MATH($D$10 + G2 * (($D$12 - $D$10) / 22))</f>
        <v>25</v>
      </c>
      <c r="U2">
        <f t="shared" ref="U2:U23" si="10" xml:space="preserve">  _xlfn.CEILING.MATH($E$10 + G2 * (($E$12 - $E$10) / 22))</f>
        <v>10</v>
      </c>
    </row>
    <row r="3" spans="1:21" x14ac:dyDescent="0.3">
      <c r="A3" t="s">
        <v>16</v>
      </c>
      <c r="B3" s="36">
        <f xml:space="preserve"> SUM(Πίνακας4[DFS Examined States]) / COUNT(Πίνακας4[DFS Examined States])</f>
        <v>64859.642105263156</v>
      </c>
      <c r="C3" s="36">
        <f xml:space="preserve"> SUM(Πίνακας4[BFS Examined States]) / COUNT(Πίνακας4[BFS Examined States])</f>
        <v>92019.021929824565</v>
      </c>
      <c r="D3" s="36">
        <f xml:space="preserve"> SUM(Πίνακας4[BestFS Examined States]) / COUNT(Πίνακας4[BestFS Examined States])</f>
        <v>294.18245614035089</v>
      </c>
      <c r="E3" s="36">
        <f xml:space="preserve"> SUM(Πίνακας4[A* Examined States]) / COUNT(Πίνακας4[A* Examined States])</f>
        <v>1716.5947368421052</v>
      </c>
      <c r="G3">
        <v>3</v>
      </c>
      <c r="H3" s="24">
        <f t="shared" si="0"/>
        <v>4758</v>
      </c>
      <c r="I3" s="24">
        <f t="shared" si="1"/>
        <v>5702</v>
      </c>
      <c r="J3" s="24">
        <f t="shared" ref="J3:J66" si="11" xml:space="preserve">  _xlfn.CEILING.MATH($D$2 + G3 * (($D$4 - $D$2) / 99))</f>
        <v>46</v>
      </c>
      <c r="K3" s="24">
        <f t="shared" si="2"/>
        <v>563</v>
      </c>
      <c r="M3" s="24">
        <f t="shared" si="3"/>
        <v>6998</v>
      </c>
      <c r="N3" s="24">
        <f t="shared" si="4"/>
        <v>5921</v>
      </c>
      <c r="O3" s="24">
        <f t="shared" si="5"/>
        <v>77</v>
      </c>
      <c r="P3" s="24">
        <f t="shared" si="6"/>
        <v>884</v>
      </c>
      <c r="R3">
        <f t="shared" si="7"/>
        <v>9024</v>
      </c>
      <c r="S3">
        <f t="shared" si="8"/>
        <v>11</v>
      </c>
      <c r="T3">
        <f t="shared" si="9"/>
        <v>33</v>
      </c>
      <c r="U3">
        <f t="shared" si="10"/>
        <v>11</v>
      </c>
    </row>
    <row r="4" spans="1:21" x14ac:dyDescent="0.3">
      <c r="A4" t="s">
        <v>20</v>
      </c>
      <c r="B4" s="36">
        <f xml:space="preserve"> MAX(Πίνακας4[DFS Examined States])</f>
        <v>150672</v>
      </c>
      <c r="C4" s="36">
        <f xml:space="preserve"> MAX(Πίνακας4[BFS Examined States])</f>
        <v>181403</v>
      </c>
      <c r="D4" s="36">
        <f xml:space="preserve"> MAX(Πίνακας4[BestFS Examined States])</f>
        <v>1103</v>
      </c>
      <c r="E4" s="36">
        <f xml:space="preserve"> MAX(Πίνακας4[A* Examined States])</f>
        <v>18036</v>
      </c>
      <c r="G4">
        <v>4</v>
      </c>
      <c r="H4" s="24">
        <f t="shared" si="0"/>
        <v>6278</v>
      </c>
      <c r="I4" s="24">
        <f t="shared" si="1"/>
        <v>7532</v>
      </c>
      <c r="J4" s="24">
        <f t="shared" si="11"/>
        <v>57</v>
      </c>
      <c r="K4" s="24">
        <f t="shared" si="2"/>
        <v>745</v>
      </c>
      <c r="M4" s="24">
        <f t="shared" si="3"/>
        <v>9214</v>
      </c>
      <c r="N4" s="24">
        <f t="shared" si="4"/>
        <v>7778</v>
      </c>
      <c r="O4" s="24">
        <f t="shared" si="5"/>
        <v>95</v>
      </c>
      <c r="P4" s="24">
        <f t="shared" si="6"/>
        <v>1169</v>
      </c>
      <c r="R4">
        <f t="shared" si="7"/>
        <v>11993</v>
      </c>
      <c r="S4">
        <f t="shared" si="8"/>
        <v>12</v>
      </c>
      <c r="T4">
        <f t="shared" si="9"/>
        <v>42</v>
      </c>
      <c r="U4">
        <f t="shared" si="10"/>
        <v>12</v>
      </c>
    </row>
    <row r="5" spans="1:21" x14ac:dyDescent="0.3">
      <c r="B5" s="36"/>
      <c r="C5" s="36"/>
      <c r="D5" s="36"/>
      <c r="E5" s="36"/>
      <c r="G5">
        <v>5</v>
      </c>
      <c r="H5" s="24">
        <f t="shared" si="0"/>
        <v>7798</v>
      </c>
      <c r="I5" s="24">
        <f t="shared" si="1"/>
        <v>9363</v>
      </c>
      <c r="J5" s="24">
        <f t="shared" si="11"/>
        <v>68</v>
      </c>
      <c r="K5" s="24">
        <f t="shared" si="2"/>
        <v>927</v>
      </c>
      <c r="M5" s="24">
        <f t="shared" si="3"/>
        <v>11430</v>
      </c>
      <c r="N5" s="24">
        <f t="shared" si="4"/>
        <v>9635</v>
      </c>
      <c r="O5" s="24">
        <f t="shared" si="5"/>
        <v>114</v>
      </c>
      <c r="P5" s="24">
        <f t="shared" si="6"/>
        <v>1454</v>
      </c>
      <c r="R5">
        <f t="shared" si="7"/>
        <v>14963</v>
      </c>
      <c r="S5">
        <f t="shared" si="8"/>
        <v>13</v>
      </c>
      <c r="T5">
        <f t="shared" si="9"/>
        <v>50</v>
      </c>
      <c r="U5">
        <f t="shared" si="10"/>
        <v>13</v>
      </c>
    </row>
    <row r="6" spans="1:21" x14ac:dyDescent="0.3">
      <c r="A6" t="s">
        <v>21</v>
      </c>
      <c r="B6" s="36">
        <f xml:space="preserve"> MIN(Πίνακας4[DFS Memory])</f>
        <v>349</v>
      </c>
      <c r="C6" s="36">
        <f xml:space="preserve"> MIN(Πίνακας4[BFS Memory])</f>
        <v>348</v>
      </c>
      <c r="D6" s="36">
        <f xml:space="preserve"> MIN(Πίνακας4[BestFS Memory])</f>
        <v>21</v>
      </c>
      <c r="E6" s="36">
        <f xml:space="preserve"> MIN(Πίνακας4[A* Memory])</f>
        <v>30</v>
      </c>
      <c r="G6">
        <v>6</v>
      </c>
      <c r="H6" s="24">
        <f t="shared" si="0"/>
        <v>9318</v>
      </c>
      <c r="I6" s="24">
        <f t="shared" si="1"/>
        <v>11193</v>
      </c>
      <c r="J6" s="24">
        <f t="shared" si="11"/>
        <v>79</v>
      </c>
      <c r="K6" s="24">
        <f t="shared" si="2"/>
        <v>1109</v>
      </c>
      <c r="M6" s="24">
        <f t="shared" si="3"/>
        <v>13646</v>
      </c>
      <c r="N6" s="24">
        <f t="shared" si="4"/>
        <v>11493</v>
      </c>
      <c r="O6" s="24">
        <f t="shared" si="5"/>
        <v>132</v>
      </c>
      <c r="P6" s="24">
        <f t="shared" si="6"/>
        <v>1738</v>
      </c>
      <c r="R6">
        <f t="shared" si="7"/>
        <v>17933</v>
      </c>
      <c r="S6">
        <f t="shared" si="8"/>
        <v>14</v>
      </c>
      <c r="T6">
        <f t="shared" si="9"/>
        <v>58</v>
      </c>
      <c r="U6">
        <f t="shared" si="10"/>
        <v>14</v>
      </c>
    </row>
    <row r="7" spans="1:21" x14ac:dyDescent="0.3">
      <c r="A7" t="s">
        <v>17</v>
      </c>
      <c r="B7" s="36">
        <f xml:space="preserve"> SUM(Πίνακας4[DFS Memory]) / COUNT(Πίνακας4[DFS Memory])</f>
        <v>106112.76578947369</v>
      </c>
      <c r="C7" s="36">
        <f xml:space="preserve"> SUM(Πίνακας4[BFS Memory]) / COUNT(Πίνακας4[BFS Memory])</f>
        <v>113461.15175438597</v>
      </c>
      <c r="D7" s="36">
        <f xml:space="preserve"> SUM(Πίνακας4[BestFS Memory]) / COUNT(Πίνακας4[BestFS Memory])</f>
        <v>498.10263157894735</v>
      </c>
      <c r="E7" s="36">
        <f xml:space="preserve"> SUM(Πίνακας4[A* Memory]) / COUNT(Πίνακας4[A* Memory])</f>
        <v>2754.151754385965</v>
      </c>
      <c r="G7">
        <v>7</v>
      </c>
      <c r="H7" s="24">
        <f t="shared" si="0"/>
        <v>10838</v>
      </c>
      <c r="I7" s="24">
        <f t="shared" si="1"/>
        <v>13023</v>
      </c>
      <c r="J7" s="24">
        <f t="shared" si="11"/>
        <v>90</v>
      </c>
      <c r="K7" s="24">
        <f t="shared" si="2"/>
        <v>1291</v>
      </c>
      <c r="M7" s="24">
        <f t="shared" si="3"/>
        <v>15862</v>
      </c>
      <c r="N7" s="24">
        <f t="shared" si="4"/>
        <v>13350</v>
      </c>
      <c r="O7" s="24">
        <f t="shared" si="5"/>
        <v>151</v>
      </c>
      <c r="P7" s="24">
        <f t="shared" si="6"/>
        <v>2023</v>
      </c>
      <c r="R7">
        <f t="shared" si="7"/>
        <v>20903</v>
      </c>
      <c r="S7">
        <f t="shared" si="8"/>
        <v>15</v>
      </c>
      <c r="T7">
        <f t="shared" si="9"/>
        <v>67</v>
      </c>
      <c r="U7">
        <f t="shared" si="10"/>
        <v>15</v>
      </c>
    </row>
    <row r="8" spans="1:21" x14ac:dyDescent="0.3">
      <c r="A8" t="s">
        <v>22</v>
      </c>
      <c r="B8" s="36">
        <f xml:space="preserve"> MAX(Πίνακας4[DFS Memory])</f>
        <v>219741</v>
      </c>
      <c r="C8" s="36">
        <f xml:space="preserve"> MAX(Πίνακας4[BFS Memory])</f>
        <v>184230</v>
      </c>
      <c r="D8" s="36">
        <f xml:space="preserve"> MAX(Πίνακας4[BestFS Memory])</f>
        <v>1848</v>
      </c>
      <c r="E8" s="36">
        <f xml:space="preserve"> MAX(Πίνακας4[A* Memory])</f>
        <v>28209</v>
      </c>
      <c r="G8">
        <v>8</v>
      </c>
      <c r="H8" s="24">
        <f t="shared" si="0"/>
        <v>12358</v>
      </c>
      <c r="I8" s="24">
        <f t="shared" si="1"/>
        <v>14853</v>
      </c>
      <c r="J8" s="24">
        <f t="shared" si="11"/>
        <v>101</v>
      </c>
      <c r="K8" s="24">
        <f t="shared" si="2"/>
        <v>1473</v>
      </c>
      <c r="M8" s="24">
        <f t="shared" si="3"/>
        <v>18078</v>
      </c>
      <c r="N8" s="24">
        <f t="shared" si="4"/>
        <v>15208</v>
      </c>
      <c r="O8" s="24">
        <f t="shared" si="5"/>
        <v>169</v>
      </c>
      <c r="P8" s="24">
        <f t="shared" si="6"/>
        <v>2308</v>
      </c>
      <c r="R8">
        <f t="shared" si="7"/>
        <v>23872</v>
      </c>
      <c r="S8">
        <f t="shared" si="8"/>
        <v>16</v>
      </c>
      <c r="T8">
        <f t="shared" si="9"/>
        <v>75</v>
      </c>
      <c r="U8">
        <f t="shared" si="10"/>
        <v>16</v>
      </c>
    </row>
    <row r="9" spans="1:21" x14ac:dyDescent="0.3">
      <c r="B9" s="36"/>
      <c r="C9" s="36"/>
      <c r="D9" s="36"/>
      <c r="E9" s="36"/>
      <c r="G9">
        <v>9</v>
      </c>
      <c r="H9" s="24">
        <f t="shared" si="0"/>
        <v>13878</v>
      </c>
      <c r="I9" s="24">
        <f t="shared" si="1"/>
        <v>16683</v>
      </c>
      <c r="J9" s="24">
        <f t="shared" si="11"/>
        <v>112</v>
      </c>
      <c r="K9" s="24">
        <f t="shared" si="2"/>
        <v>1655</v>
      </c>
      <c r="M9" s="24">
        <f t="shared" si="3"/>
        <v>20294</v>
      </c>
      <c r="N9" s="24">
        <f t="shared" si="4"/>
        <v>17065</v>
      </c>
      <c r="O9" s="24">
        <f t="shared" si="5"/>
        <v>188</v>
      </c>
      <c r="P9" s="24">
        <f t="shared" si="6"/>
        <v>2592</v>
      </c>
      <c r="R9">
        <f t="shared" si="7"/>
        <v>26842</v>
      </c>
      <c r="S9">
        <f t="shared" si="8"/>
        <v>17</v>
      </c>
      <c r="T9">
        <f t="shared" si="9"/>
        <v>83</v>
      </c>
      <c r="U9">
        <f t="shared" si="10"/>
        <v>17</v>
      </c>
    </row>
    <row r="10" spans="1:21" x14ac:dyDescent="0.3">
      <c r="A10" t="s">
        <v>23</v>
      </c>
      <c r="B10" s="36">
        <f xml:space="preserve"> MIN(Πίνακας4[DFS Depth])</f>
        <v>114</v>
      </c>
      <c r="C10" s="36">
        <f xml:space="preserve"> MIN(Πίνακας4[BFS Depth])</f>
        <v>8</v>
      </c>
      <c r="D10" s="36">
        <f xml:space="preserve"> MIN(Πίνακας4[BestFS Depth])</f>
        <v>8</v>
      </c>
      <c r="E10" s="36">
        <f xml:space="preserve"> MIN(Πίνακας4[A* Depth])</f>
        <v>8</v>
      </c>
      <c r="G10">
        <v>10</v>
      </c>
      <c r="H10" s="24">
        <f t="shared" si="0"/>
        <v>15398</v>
      </c>
      <c r="I10" s="24">
        <f t="shared" si="1"/>
        <v>18514</v>
      </c>
      <c r="J10" s="24">
        <f t="shared" si="11"/>
        <v>123</v>
      </c>
      <c r="K10" s="24">
        <f t="shared" si="2"/>
        <v>1837</v>
      </c>
      <c r="M10" s="24">
        <f t="shared" si="3"/>
        <v>22510</v>
      </c>
      <c r="N10" s="24">
        <f t="shared" si="4"/>
        <v>18922</v>
      </c>
      <c r="O10" s="24">
        <f t="shared" si="5"/>
        <v>206</v>
      </c>
      <c r="P10" s="24">
        <f t="shared" si="6"/>
        <v>2877</v>
      </c>
      <c r="R10">
        <f t="shared" si="7"/>
        <v>29812</v>
      </c>
      <c r="S10">
        <f t="shared" si="8"/>
        <v>18</v>
      </c>
      <c r="T10">
        <f t="shared" si="9"/>
        <v>92</v>
      </c>
      <c r="U10">
        <f t="shared" si="10"/>
        <v>18</v>
      </c>
    </row>
    <row r="11" spans="1:21" x14ac:dyDescent="0.3">
      <c r="A11" t="s">
        <v>18</v>
      </c>
      <c r="B11" s="36">
        <f xml:space="preserve"> SUM(Πίνακας4[DFS Depth]) / COUNT(Πίνακας4[DFS Depth])</f>
        <v>30099.358771929823</v>
      </c>
      <c r="C11" s="36">
        <f xml:space="preserve"> SUM(Πίνακας4[BFS Depth]) / COUNT(Πίνακας4[BFS Depth])</f>
        <v>21.927192982456141</v>
      </c>
      <c r="D11" s="36">
        <f xml:space="preserve"> SUM(Πίνακας4[BestFS Depth]) / COUNT(Πίνακας4[BestFS Depth])</f>
        <v>64.867543859649118</v>
      </c>
      <c r="E11" s="36">
        <f xml:space="preserve"> SUM(Πίνακας4[A* Depth]) / COUNT(Πίνακας4[A* Depth])</f>
        <v>21.962280701754388</v>
      </c>
      <c r="G11">
        <v>11</v>
      </c>
      <c r="H11" s="24">
        <f t="shared" si="0"/>
        <v>16918</v>
      </c>
      <c r="I11" s="24">
        <f t="shared" si="1"/>
        <v>20344</v>
      </c>
      <c r="J11" s="24">
        <f t="shared" si="11"/>
        <v>134</v>
      </c>
      <c r="K11" s="24">
        <f t="shared" si="2"/>
        <v>2019</v>
      </c>
      <c r="M11" s="24">
        <f t="shared" si="3"/>
        <v>24726</v>
      </c>
      <c r="N11" s="24">
        <f t="shared" si="4"/>
        <v>20780</v>
      </c>
      <c r="O11" s="24">
        <f t="shared" si="5"/>
        <v>224</v>
      </c>
      <c r="P11" s="24">
        <f t="shared" si="6"/>
        <v>3161</v>
      </c>
      <c r="R11">
        <f t="shared" si="7"/>
        <v>32781</v>
      </c>
      <c r="S11">
        <f t="shared" si="8"/>
        <v>19</v>
      </c>
      <c r="T11">
        <f t="shared" si="9"/>
        <v>100</v>
      </c>
      <c r="U11">
        <f t="shared" si="10"/>
        <v>19</v>
      </c>
    </row>
    <row r="12" spans="1:21" x14ac:dyDescent="0.3">
      <c r="A12" t="s">
        <v>24</v>
      </c>
      <c r="B12" s="36">
        <f xml:space="preserve"> MAX(Πίνακας4[DFS Depth])</f>
        <v>65448</v>
      </c>
      <c r="C12" s="36">
        <f xml:space="preserve"> MAX(Πίνακας4[BFS Depth])</f>
        <v>30</v>
      </c>
      <c r="D12" s="36">
        <f xml:space="preserve"> MAX(Πίνακας4[BestFS Depth])</f>
        <v>191</v>
      </c>
      <c r="E12" s="36">
        <f xml:space="preserve"> MAX(Πίνακας4[A* Depth])</f>
        <v>30</v>
      </c>
      <c r="G12">
        <v>12</v>
      </c>
      <c r="H12" s="24">
        <f t="shared" si="0"/>
        <v>18438</v>
      </c>
      <c r="I12" s="24">
        <f t="shared" si="1"/>
        <v>22174</v>
      </c>
      <c r="J12" s="24">
        <f t="shared" si="11"/>
        <v>145</v>
      </c>
      <c r="K12" s="24">
        <f t="shared" si="2"/>
        <v>2201</v>
      </c>
      <c r="M12" s="24">
        <f t="shared" si="3"/>
        <v>26942</v>
      </c>
      <c r="N12" s="24">
        <f t="shared" si="4"/>
        <v>22637</v>
      </c>
      <c r="O12" s="24">
        <f t="shared" si="5"/>
        <v>243</v>
      </c>
      <c r="P12" s="24">
        <f t="shared" si="6"/>
        <v>3446</v>
      </c>
      <c r="R12">
        <f t="shared" si="7"/>
        <v>35751</v>
      </c>
      <c r="S12">
        <f t="shared" si="8"/>
        <v>20</v>
      </c>
      <c r="T12">
        <f t="shared" si="9"/>
        <v>108</v>
      </c>
      <c r="U12">
        <f t="shared" si="10"/>
        <v>20</v>
      </c>
    </row>
    <row r="13" spans="1:21" x14ac:dyDescent="0.3">
      <c r="G13">
        <v>13</v>
      </c>
      <c r="H13" s="24">
        <f t="shared" si="0"/>
        <v>19958</v>
      </c>
      <c r="I13" s="24">
        <f t="shared" si="1"/>
        <v>24004</v>
      </c>
      <c r="J13" s="24">
        <f t="shared" si="11"/>
        <v>156</v>
      </c>
      <c r="K13" s="24">
        <f t="shared" si="2"/>
        <v>2383</v>
      </c>
      <c r="M13" s="24">
        <f t="shared" si="3"/>
        <v>29159</v>
      </c>
      <c r="N13" s="24">
        <f t="shared" si="4"/>
        <v>24495</v>
      </c>
      <c r="O13" s="24">
        <f t="shared" si="5"/>
        <v>261</v>
      </c>
      <c r="P13" s="24">
        <f t="shared" si="6"/>
        <v>3731</v>
      </c>
      <c r="R13">
        <f t="shared" si="7"/>
        <v>38721</v>
      </c>
      <c r="S13">
        <f t="shared" si="8"/>
        <v>21</v>
      </c>
      <c r="T13">
        <f t="shared" si="9"/>
        <v>117</v>
      </c>
      <c r="U13">
        <f t="shared" si="10"/>
        <v>21</v>
      </c>
    </row>
    <row r="14" spans="1:21" x14ac:dyDescent="0.3">
      <c r="G14">
        <v>14</v>
      </c>
      <c r="H14" s="24">
        <f t="shared" si="0"/>
        <v>21478</v>
      </c>
      <c r="I14" s="24">
        <f t="shared" si="1"/>
        <v>25835</v>
      </c>
      <c r="J14" s="24">
        <f t="shared" si="11"/>
        <v>167</v>
      </c>
      <c r="K14" s="24">
        <f t="shared" si="2"/>
        <v>2565</v>
      </c>
      <c r="M14" s="24">
        <f t="shared" si="3"/>
        <v>31375</v>
      </c>
      <c r="N14" s="24">
        <f t="shared" si="4"/>
        <v>26352</v>
      </c>
      <c r="O14" s="24">
        <f t="shared" si="5"/>
        <v>280</v>
      </c>
      <c r="P14" s="24">
        <f t="shared" si="6"/>
        <v>4015</v>
      </c>
      <c r="R14">
        <f t="shared" si="7"/>
        <v>41691</v>
      </c>
      <c r="S14">
        <f t="shared" si="8"/>
        <v>22</v>
      </c>
      <c r="T14">
        <f t="shared" si="9"/>
        <v>125</v>
      </c>
      <c r="U14">
        <f t="shared" si="10"/>
        <v>22</v>
      </c>
    </row>
    <row r="15" spans="1:21" x14ac:dyDescent="0.3">
      <c r="G15">
        <v>15</v>
      </c>
      <c r="H15" s="24">
        <f t="shared" si="0"/>
        <v>22998</v>
      </c>
      <c r="I15" s="24">
        <f t="shared" si="1"/>
        <v>27665</v>
      </c>
      <c r="J15" s="24">
        <f t="shared" si="11"/>
        <v>178</v>
      </c>
      <c r="K15" s="24">
        <f t="shared" si="2"/>
        <v>2747</v>
      </c>
      <c r="M15" s="24">
        <f t="shared" si="3"/>
        <v>33591</v>
      </c>
      <c r="N15" s="24">
        <f t="shared" si="4"/>
        <v>28209</v>
      </c>
      <c r="O15" s="24">
        <f t="shared" si="5"/>
        <v>298</v>
      </c>
      <c r="P15" s="24">
        <f t="shared" si="6"/>
        <v>4300</v>
      </c>
      <c r="R15">
        <f t="shared" si="7"/>
        <v>44660</v>
      </c>
      <c r="S15">
        <f t="shared" si="8"/>
        <v>23</v>
      </c>
      <c r="T15">
        <f t="shared" si="9"/>
        <v>133</v>
      </c>
      <c r="U15">
        <f t="shared" si="10"/>
        <v>23</v>
      </c>
    </row>
    <row r="16" spans="1:21" x14ac:dyDescent="0.3">
      <c r="G16">
        <v>16</v>
      </c>
      <c r="H16" s="24">
        <f t="shared" si="0"/>
        <v>24518</v>
      </c>
      <c r="I16" s="24">
        <f t="shared" si="1"/>
        <v>29495</v>
      </c>
      <c r="J16" s="24">
        <f t="shared" si="11"/>
        <v>189</v>
      </c>
      <c r="K16" s="24">
        <f t="shared" si="2"/>
        <v>2929</v>
      </c>
      <c r="M16" s="24">
        <f t="shared" si="3"/>
        <v>35807</v>
      </c>
      <c r="N16" s="24">
        <f t="shared" si="4"/>
        <v>30067</v>
      </c>
      <c r="O16" s="24">
        <f t="shared" si="5"/>
        <v>317</v>
      </c>
      <c r="P16" s="24">
        <f t="shared" si="6"/>
        <v>4585</v>
      </c>
      <c r="R16">
        <f t="shared" si="7"/>
        <v>47630</v>
      </c>
      <c r="S16">
        <f t="shared" si="8"/>
        <v>24</v>
      </c>
      <c r="T16">
        <f t="shared" si="9"/>
        <v>142</v>
      </c>
      <c r="U16">
        <f t="shared" si="10"/>
        <v>24</v>
      </c>
    </row>
    <row r="17" spans="7:21" x14ac:dyDescent="0.3">
      <c r="G17">
        <v>17</v>
      </c>
      <c r="H17" s="24">
        <f t="shared" si="0"/>
        <v>26037</v>
      </c>
      <c r="I17" s="24">
        <f t="shared" si="1"/>
        <v>31325</v>
      </c>
      <c r="J17" s="24">
        <f t="shared" si="11"/>
        <v>200</v>
      </c>
      <c r="K17" s="24">
        <f t="shared" si="2"/>
        <v>3111</v>
      </c>
      <c r="M17" s="24">
        <f t="shared" si="3"/>
        <v>38023</v>
      </c>
      <c r="N17" s="24">
        <f t="shared" si="4"/>
        <v>31924</v>
      </c>
      <c r="O17" s="24">
        <f t="shared" si="5"/>
        <v>335</v>
      </c>
      <c r="P17" s="24">
        <f t="shared" si="6"/>
        <v>4869</v>
      </c>
      <c r="R17">
        <f t="shared" si="7"/>
        <v>50600</v>
      </c>
      <c r="S17">
        <f t="shared" si="8"/>
        <v>25</v>
      </c>
      <c r="T17">
        <f t="shared" si="9"/>
        <v>150</v>
      </c>
      <c r="U17">
        <f t="shared" si="10"/>
        <v>25</v>
      </c>
    </row>
    <row r="18" spans="7:21" x14ac:dyDescent="0.3">
      <c r="G18">
        <v>18</v>
      </c>
      <c r="H18" s="24">
        <f t="shared" si="0"/>
        <v>27557</v>
      </c>
      <c r="I18" s="24">
        <f t="shared" si="1"/>
        <v>33155</v>
      </c>
      <c r="J18" s="24">
        <f t="shared" si="11"/>
        <v>211</v>
      </c>
      <c r="K18" s="24">
        <f t="shared" si="2"/>
        <v>3293</v>
      </c>
      <c r="M18" s="24">
        <f t="shared" si="3"/>
        <v>40239</v>
      </c>
      <c r="N18" s="24">
        <f t="shared" si="4"/>
        <v>33782</v>
      </c>
      <c r="O18" s="24">
        <f t="shared" si="5"/>
        <v>354</v>
      </c>
      <c r="P18" s="24">
        <f t="shared" si="6"/>
        <v>5154</v>
      </c>
      <c r="R18">
        <f t="shared" si="7"/>
        <v>53570</v>
      </c>
      <c r="S18">
        <f t="shared" si="8"/>
        <v>26</v>
      </c>
      <c r="T18">
        <f t="shared" si="9"/>
        <v>158</v>
      </c>
      <c r="U18">
        <f t="shared" si="10"/>
        <v>26</v>
      </c>
    </row>
    <row r="19" spans="7:21" x14ac:dyDescent="0.3">
      <c r="G19">
        <v>19</v>
      </c>
      <c r="H19" s="24">
        <f t="shared" si="0"/>
        <v>29077</v>
      </c>
      <c r="I19" s="24">
        <f t="shared" si="1"/>
        <v>34986</v>
      </c>
      <c r="J19" s="24">
        <f t="shared" si="11"/>
        <v>222</v>
      </c>
      <c r="K19" s="24">
        <f t="shared" si="2"/>
        <v>3475</v>
      </c>
      <c r="M19" s="24">
        <f t="shared" si="3"/>
        <v>42455</v>
      </c>
      <c r="N19" s="24">
        <f t="shared" si="4"/>
        <v>35639</v>
      </c>
      <c r="O19" s="24">
        <f t="shared" si="5"/>
        <v>372</v>
      </c>
      <c r="P19" s="24">
        <f t="shared" si="6"/>
        <v>5439</v>
      </c>
      <c r="R19">
        <f t="shared" si="7"/>
        <v>56539</v>
      </c>
      <c r="S19">
        <f t="shared" si="8"/>
        <v>27</v>
      </c>
      <c r="T19">
        <f t="shared" si="9"/>
        <v>167</v>
      </c>
      <c r="U19">
        <f t="shared" si="10"/>
        <v>27</v>
      </c>
    </row>
    <row r="20" spans="7:21" x14ac:dyDescent="0.3">
      <c r="G20">
        <v>20</v>
      </c>
      <c r="H20" s="24">
        <f t="shared" si="0"/>
        <v>30597</v>
      </c>
      <c r="I20" s="24">
        <f t="shared" si="1"/>
        <v>36816</v>
      </c>
      <c r="J20" s="24">
        <f t="shared" si="11"/>
        <v>233</v>
      </c>
      <c r="K20" s="24">
        <f t="shared" si="2"/>
        <v>3657</v>
      </c>
      <c r="M20" s="24">
        <f t="shared" si="3"/>
        <v>44671</v>
      </c>
      <c r="N20" s="24">
        <f t="shared" si="4"/>
        <v>37496</v>
      </c>
      <c r="O20" s="24">
        <f t="shared" si="5"/>
        <v>391</v>
      </c>
      <c r="P20" s="24">
        <f t="shared" si="6"/>
        <v>5723</v>
      </c>
      <c r="R20">
        <f t="shared" si="7"/>
        <v>59509</v>
      </c>
      <c r="S20">
        <f t="shared" si="8"/>
        <v>28</v>
      </c>
      <c r="T20">
        <f t="shared" si="9"/>
        <v>175</v>
      </c>
      <c r="U20">
        <f t="shared" si="10"/>
        <v>28</v>
      </c>
    </row>
    <row r="21" spans="7:21" x14ac:dyDescent="0.3">
      <c r="G21">
        <v>21</v>
      </c>
      <c r="H21" s="24">
        <f t="shared" si="0"/>
        <v>32117</v>
      </c>
      <c r="I21" s="24">
        <f t="shared" si="1"/>
        <v>38646</v>
      </c>
      <c r="J21" s="24">
        <f t="shared" si="11"/>
        <v>244</v>
      </c>
      <c r="K21" s="24">
        <f t="shared" si="2"/>
        <v>3839</v>
      </c>
      <c r="M21" s="24">
        <f t="shared" si="3"/>
        <v>46887</v>
      </c>
      <c r="N21" s="24">
        <f t="shared" si="4"/>
        <v>39354</v>
      </c>
      <c r="O21" s="24">
        <f t="shared" si="5"/>
        <v>409</v>
      </c>
      <c r="P21" s="24">
        <f t="shared" si="6"/>
        <v>6008</v>
      </c>
      <c r="R21">
        <f t="shared" si="7"/>
        <v>62479</v>
      </c>
      <c r="S21">
        <f t="shared" si="8"/>
        <v>29</v>
      </c>
      <c r="T21">
        <f t="shared" si="9"/>
        <v>183</v>
      </c>
      <c r="U21">
        <f t="shared" si="10"/>
        <v>29</v>
      </c>
    </row>
    <row r="22" spans="7:21" x14ac:dyDescent="0.3">
      <c r="G22">
        <v>22</v>
      </c>
      <c r="H22" s="24">
        <f t="shared" si="0"/>
        <v>33637</v>
      </c>
      <c r="I22" s="24">
        <f t="shared" si="1"/>
        <v>40476</v>
      </c>
      <c r="J22" s="24">
        <f t="shared" si="11"/>
        <v>255</v>
      </c>
      <c r="K22" s="24">
        <f t="shared" si="2"/>
        <v>4021</v>
      </c>
      <c r="M22" s="24">
        <f t="shared" si="3"/>
        <v>49103</v>
      </c>
      <c r="N22" s="24">
        <f t="shared" si="4"/>
        <v>41211</v>
      </c>
      <c r="O22" s="24">
        <f t="shared" si="5"/>
        <v>427</v>
      </c>
      <c r="P22" s="24">
        <f t="shared" si="6"/>
        <v>6292</v>
      </c>
      <c r="R22">
        <f t="shared" si="7"/>
        <v>65448</v>
      </c>
      <c r="S22">
        <f t="shared" si="8"/>
        <v>30</v>
      </c>
      <c r="T22">
        <f t="shared" si="9"/>
        <v>191</v>
      </c>
      <c r="U22">
        <f t="shared" si="10"/>
        <v>30</v>
      </c>
    </row>
    <row r="23" spans="7:21" x14ac:dyDescent="0.3">
      <c r="G23">
        <v>23</v>
      </c>
      <c r="H23" s="24">
        <f t="shared" si="0"/>
        <v>35157</v>
      </c>
      <c r="I23" s="24">
        <f t="shared" si="1"/>
        <v>42307</v>
      </c>
      <c r="J23" s="24">
        <f t="shared" si="11"/>
        <v>266</v>
      </c>
      <c r="K23" s="24">
        <f t="shared" si="2"/>
        <v>4203</v>
      </c>
      <c r="M23" s="24">
        <f t="shared" si="3"/>
        <v>51319</v>
      </c>
      <c r="N23" s="24">
        <f t="shared" si="4"/>
        <v>43069</v>
      </c>
      <c r="O23" s="24">
        <f t="shared" si="5"/>
        <v>446</v>
      </c>
      <c r="P23" s="24">
        <f t="shared" si="6"/>
        <v>6577</v>
      </c>
      <c r="R23">
        <f t="shared" si="7"/>
        <v>68418</v>
      </c>
      <c r="S23">
        <f t="shared" si="8"/>
        <v>31</v>
      </c>
      <c r="T23">
        <f t="shared" si="9"/>
        <v>200</v>
      </c>
      <c r="U23">
        <f t="shared" si="10"/>
        <v>31</v>
      </c>
    </row>
    <row r="24" spans="7:21" x14ac:dyDescent="0.3">
      <c r="G24">
        <v>24</v>
      </c>
      <c r="H24" s="24">
        <f t="shared" si="0"/>
        <v>36677</v>
      </c>
      <c r="I24" s="24">
        <f t="shared" si="1"/>
        <v>44137</v>
      </c>
      <c r="J24" s="24">
        <f t="shared" si="11"/>
        <v>277</v>
      </c>
      <c r="K24" s="24">
        <f t="shared" si="2"/>
        <v>4385</v>
      </c>
      <c r="M24" s="24">
        <f t="shared" si="3"/>
        <v>53535</v>
      </c>
      <c r="N24" s="24">
        <f t="shared" si="4"/>
        <v>44926</v>
      </c>
      <c r="O24" s="24">
        <f t="shared" si="5"/>
        <v>464</v>
      </c>
      <c r="P24" s="24">
        <f t="shared" si="6"/>
        <v>6862</v>
      </c>
    </row>
    <row r="25" spans="7:21" x14ac:dyDescent="0.3">
      <c r="G25">
        <v>25</v>
      </c>
      <c r="H25" s="24">
        <f t="shared" si="0"/>
        <v>38197</v>
      </c>
      <c r="I25" s="24">
        <f t="shared" si="1"/>
        <v>45967</v>
      </c>
      <c r="J25" s="24">
        <f t="shared" si="11"/>
        <v>288</v>
      </c>
      <c r="K25" s="24">
        <f t="shared" si="2"/>
        <v>4567</v>
      </c>
      <c r="M25" s="24">
        <f t="shared" si="3"/>
        <v>55752</v>
      </c>
      <c r="N25" s="24">
        <f t="shared" si="4"/>
        <v>46783</v>
      </c>
      <c r="O25" s="24">
        <f t="shared" si="5"/>
        <v>483</v>
      </c>
      <c r="P25" s="24">
        <f t="shared" si="6"/>
        <v>7146</v>
      </c>
    </row>
    <row r="26" spans="7:21" x14ac:dyDescent="0.3">
      <c r="G26">
        <v>26</v>
      </c>
      <c r="H26" s="24">
        <f t="shared" si="0"/>
        <v>39717</v>
      </c>
      <c r="I26" s="24">
        <f t="shared" si="1"/>
        <v>47797</v>
      </c>
      <c r="J26" s="24">
        <f t="shared" si="11"/>
        <v>299</v>
      </c>
      <c r="K26" s="24">
        <f t="shared" si="2"/>
        <v>4749</v>
      </c>
      <c r="M26" s="24">
        <f t="shared" si="3"/>
        <v>57968</v>
      </c>
      <c r="N26" s="24">
        <f t="shared" si="4"/>
        <v>48641</v>
      </c>
      <c r="O26" s="24">
        <f t="shared" si="5"/>
        <v>501</v>
      </c>
      <c r="P26" s="24">
        <f t="shared" si="6"/>
        <v>7431</v>
      </c>
    </row>
    <row r="27" spans="7:21" x14ac:dyDescent="0.3">
      <c r="G27">
        <v>27</v>
      </c>
      <c r="H27" s="24">
        <f t="shared" si="0"/>
        <v>41237</v>
      </c>
      <c r="I27" s="24">
        <f t="shared" si="1"/>
        <v>49627</v>
      </c>
      <c r="J27" s="24">
        <f t="shared" si="11"/>
        <v>310</v>
      </c>
      <c r="K27" s="24">
        <f t="shared" si="2"/>
        <v>4931</v>
      </c>
      <c r="M27" s="24">
        <f t="shared" si="3"/>
        <v>60184</v>
      </c>
      <c r="N27" s="24">
        <f t="shared" si="4"/>
        <v>50498</v>
      </c>
      <c r="O27" s="24">
        <f t="shared" si="5"/>
        <v>520</v>
      </c>
      <c r="P27" s="24">
        <f t="shared" si="6"/>
        <v>7716</v>
      </c>
    </row>
    <row r="28" spans="7:21" x14ac:dyDescent="0.3">
      <c r="G28">
        <v>28</v>
      </c>
      <c r="H28" s="24">
        <f t="shared" si="0"/>
        <v>42757</v>
      </c>
      <c r="I28" s="24">
        <f t="shared" si="1"/>
        <v>51458</v>
      </c>
      <c r="J28" s="24">
        <f t="shared" si="11"/>
        <v>321</v>
      </c>
      <c r="K28" s="24">
        <f t="shared" si="2"/>
        <v>5113</v>
      </c>
      <c r="M28" s="24">
        <f t="shared" si="3"/>
        <v>62400</v>
      </c>
      <c r="N28" s="24">
        <f t="shared" si="4"/>
        <v>52356</v>
      </c>
      <c r="O28" s="24">
        <f t="shared" si="5"/>
        <v>538</v>
      </c>
      <c r="P28" s="24">
        <f t="shared" si="6"/>
        <v>8000</v>
      </c>
    </row>
    <row r="29" spans="7:21" x14ac:dyDescent="0.3">
      <c r="G29">
        <v>29</v>
      </c>
      <c r="H29" s="24">
        <f t="shared" si="0"/>
        <v>44277</v>
      </c>
      <c r="I29" s="24">
        <f t="shared" si="1"/>
        <v>53288</v>
      </c>
      <c r="J29" s="24">
        <f t="shared" si="11"/>
        <v>332</v>
      </c>
      <c r="K29" s="24">
        <f t="shared" si="2"/>
        <v>5295</v>
      </c>
      <c r="M29" s="24">
        <f t="shared" si="3"/>
        <v>64616</v>
      </c>
      <c r="N29" s="24">
        <f t="shared" si="4"/>
        <v>54213</v>
      </c>
      <c r="O29" s="24">
        <f t="shared" si="5"/>
        <v>557</v>
      </c>
      <c r="P29" s="24">
        <f t="shared" si="6"/>
        <v>8285</v>
      </c>
    </row>
    <row r="30" spans="7:21" x14ac:dyDescent="0.3">
      <c r="G30">
        <v>30</v>
      </c>
      <c r="H30" s="24">
        <f t="shared" si="0"/>
        <v>45797</v>
      </c>
      <c r="I30" s="24">
        <f t="shared" si="1"/>
        <v>55118</v>
      </c>
      <c r="J30" s="24">
        <f t="shared" si="11"/>
        <v>343</v>
      </c>
      <c r="K30" s="24">
        <f t="shared" si="2"/>
        <v>5477</v>
      </c>
      <c r="M30" s="24">
        <f t="shared" si="3"/>
        <v>66832</v>
      </c>
      <c r="N30" s="24">
        <f t="shared" si="4"/>
        <v>56070</v>
      </c>
      <c r="O30" s="24">
        <f t="shared" si="5"/>
        <v>575</v>
      </c>
      <c r="P30" s="24">
        <f t="shared" si="6"/>
        <v>8570</v>
      </c>
    </row>
    <row r="31" spans="7:21" x14ac:dyDescent="0.3">
      <c r="G31">
        <v>31</v>
      </c>
      <c r="H31" s="24">
        <f t="shared" si="0"/>
        <v>47317</v>
      </c>
      <c r="I31" s="24">
        <f t="shared" si="1"/>
        <v>56948</v>
      </c>
      <c r="J31" s="24">
        <f t="shared" si="11"/>
        <v>354</v>
      </c>
      <c r="K31" s="24">
        <f t="shared" si="2"/>
        <v>5659</v>
      </c>
      <c r="M31" s="24">
        <f t="shared" si="3"/>
        <v>69048</v>
      </c>
      <c r="N31" s="24">
        <f t="shared" si="4"/>
        <v>57928</v>
      </c>
      <c r="O31" s="24">
        <f t="shared" si="5"/>
        <v>594</v>
      </c>
      <c r="P31" s="24">
        <f t="shared" si="6"/>
        <v>8854</v>
      </c>
    </row>
    <row r="32" spans="7:21" x14ac:dyDescent="0.3">
      <c r="G32">
        <v>32</v>
      </c>
      <c r="H32" s="24">
        <f t="shared" si="0"/>
        <v>48837</v>
      </c>
      <c r="I32" s="24">
        <f t="shared" si="1"/>
        <v>58779</v>
      </c>
      <c r="J32" s="24">
        <f t="shared" si="11"/>
        <v>365</v>
      </c>
      <c r="K32" s="24">
        <f t="shared" si="2"/>
        <v>5841</v>
      </c>
      <c r="M32" s="24">
        <f t="shared" si="3"/>
        <v>71264</v>
      </c>
      <c r="N32" s="24">
        <f t="shared" si="4"/>
        <v>59785</v>
      </c>
      <c r="O32" s="24">
        <f t="shared" si="5"/>
        <v>612</v>
      </c>
      <c r="P32" s="24">
        <f t="shared" si="6"/>
        <v>9139</v>
      </c>
    </row>
    <row r="33" spans="7:16" x14ac:dyDescent="0.3">
      <c r="G33">
        <v>33</v>
      </c>
      <c r="H33" s="24">
        <f t="shared" si="0"/>
        <v>50356</v>
      </c>
      <c r="I33" s="24">
        <f t="shared" si="1"/>
        <v>60609</v>
      </c>
      <c r="J33" s="24">
        <f t="shared" si="11"/>
        <v>376</v>
      </c>
      <c r="K33" s="24">
        <f t="shared" si="2"/>
        <v>6023</v>
      </c>
      <c r="M33" s="24">
        <f t="shared" si="3"/>
        <v>73480</v>
      </c>
      <c r="N33" s="24">
        <f t="shared" si="4"/>
        <v>61642</v>
      </c>
      <c r="O33" s="24">
        <f t="shared" si="5"/>
        <v>630</v>
      </c>
      <c r="P33" s="24">
        <f t="shared" si="6"/>
        <v>9423</v>
      </c>
    </row>
    <row r="34" spans="7:16" x14ac:dyDescent="0.3">
      <c r="G34">
        <v>34</v>
      </c>
      <c r="H34" s="24">
        <f t="shared" si="0"/>
        <v>51876</v>
      </c>
      <c r="I34" s="24">
        <f t="shared" si="1"/>
        <v>62439</v>
      </c>
      <c r="J34" s="24">
        <f t="shared" si="11"/>
        <v>387</v>
      </c>
      <c r="K34" s="24">
        <f t="shared" si="2"/>
        <v>6205</v>
      </c>
      <c r="M34" s="24">
        <f t="shared" si="3"/>
        <v>75696</v>
      </c>
      <c r="N34" s="24">
        <f t="shared" si="4"/>
        <v>63500</v>
      </c>
      <c r="O34" s="24">
        <f t="shared" si="5"/>
        <v>649</v>
      </c>
      <c r="P34" s="24">
        <f t="shared" si="6"/>
        <v>9708</v>
      </c>
    </row>
    <row r="35" spans="7:16" x14ac:dyDescent="0.3">
      <c r="G35">
        <v>35</v>
      </c>
      <c r="H35" s="24">
        <f t="shared" si="0"/>
        <v>53396</v>
      </c>
      <c r="I35" s="24">
        <f t="shared" si="1"/>
        <v>64269</v>
      </c>
      <c r="J35" s="24">
        <f t="shared" si="11"/>
        <v>398</v>
      </c>
      <c r="K35" s="24">
        <f t="shared" si="2"/>
        <v>6387</v>
      </c>
      <c r="M35" s="24">
        <f t="shared" si="3"/>
        <v>77912</v>
      </c>
      <c r="N35" s="24">
        <f t="shared" si="4"/>
        <v>65357</v>
      </c>
      <c r="O35" s="24">
        <f t="shared" si="5"/>
        <v>667</v>
      </c>
      <c r="P35" s="24">
        <f t="shared" si="6"/>
        <v>9993</v>
      </c>
    </row>
    <row r="36" spans="7:16" x14ac:dyDescent="0.3">
      <c r="G36">
        <v>36</v>
      </c>
      <c r="H36" s="24">
        <f t="shared" si="0"/>
        <v>54916</v>
      </c>
      <c r="I36" s="24">
        <f t="shared" si="1"/>
        <v>66099</v>
      </c>
      <c r="J36" s="24">
        <f t="shared" si="11"/>
        <v>409</v>
      </c>
      <c r="K36" s="24">
        <f t="shared" si="2"/>
        <v>6569</v>
      </c>
      <c r="M36" s="24">
        <f t="shared" si="3"/>
        <v>80128</v>
      </c>
      <c r="N36" s="24">
        <f t="shared" si="4"/>
        <v>67215</v>
      </c>
      <c r="O36" s="24">
        <f t="shared" si="5"/>
        <v>686</v>
      </c>
      <c r="P36" s="24">
        <f t="shared" si="6"/>
        <v>10277</v>
      </c>
    </row>
    <row r="37" spans="7:16" x14ac:dyDescent="0.3">
      <c r="G37">
        <v>37</v>
      </c>
      <c r="H37" s="24">
        <f t="shared" si="0"/>
        <v>56436</v>
      </c>
      <c r="I37" s="24">
        <f t="shared" si="1"/>
        <v>67930</v>
      </c>
      <c r="J37" s="24">
        <f t="shared" si="11"/>
        <v>420</v>
      </c>
      <c r="K37" s="24">
        <f t="shared" si="2"/>
        <v>6751</v>
      </c>
      <c r="M37" s="24">
        <f t="shared" si="3"/>
        <v>82344</v>
      </c>
      <c r="N37" s="24">
        <f t="shared" si="4"/>
        <v>69072</v>
      </c>
      <c r="O37" s="24">
        <f t="shared" si="5"/>
        <v>704</v>
      </c>
      <c r="P37" s="24">
        <f t="shared" si="6"/>
        <v>10562</v>
      </c>
    </row>
    <row r="38" spans="7:16" x14ac:dyDescent="0.3">
      <c r="G38">
        <v>38</v>
      </c>
      <c r="H38" s="24">
        <f t="shared" si="0"/>
        <v>57956</v>
      </c>
      <c r="I38" s="24">
        <f t="shared" si="1"/>
        <v>69760</v>
      </c>
      <c r="J38" s="24">
        <f t="shared" si="11"/>
        <v>431</v>
      </c>
      <c r="K38" s="24">
        <f t="shared" si="2"/>
        <v>6933</v>
      </c>
      <c r="M38" s="24">
        <f t="shared" si="3"/>
        <v>84561</v>
      </c>
      <c r="N38" s="24">
        <f t="shared" si="4"/>
        <v>70929</v>
      </c>
      <c r="O38" s="24">
        <f t="shared" si="5"/>
        <v>723</v>
      </c>
      <c r="P38" s="24">
        <f t="shared" si="6"/>
        <v>10847</v>
      </c>
    </row>
    <row r="39" spans="7:16" x14ac:dyDescent="0.3">
      <c r="G39">
        <v>39</v>
      </c>
      <c r="H39" s="24">
        <f t="shared" si="0"/>
        <v>59476</v>
      </c>
      <c r="I39" s="24">
        <f t="shared" si="1"/>
        <v>71590</v>
      </c>
      <c r="J39" s="24">
        <f t="shared" si="11"/>
        <v>442</v>
      </c>
      <c r="K39" s="24">
        <f t="shared" si="2"/>
        <v>7115</v>
      </c>
      <c r="M39" s="24">
        <f t="shared" si="3"/>
        <v>86777</v>
      </c>
      <c r="N39" s="24">
        <f t="shared" si="4"/>
        <v>72787</v>
      </c>
      <c r="O39" s="24">
        <f t="shared" si="5"/>
        <v>741</v>
      </c>
      <c r="P39" s="24">
        <f t="shared" si="6"/>
        <v>11131</v>
      </c>
    </row>
    <row r="40" spans="7:16" x14ac:dyDescent="0.3">
      <c r="G40">
        <v>40</v>
      </c>
      <c r="H40" s="24">
        <f t="shared" si="0"/>
        <v>60996</v>
      </c>
      <c r="I40" s="24">
        <f t="shared" si="1"/>
        <v>73420</v>
      </c>
      <c r="J40" s="24">
        <f t="shared" si="11"/>
        <v>453</v>
      </c>
      <c r="K40" s="24">
        <f t="shared" si="2"/>
        <v>7297</v>
      </c>
      <c r="M40" s="24">
        <f t="shared" si="3"/>
        <v>88993</v>
      </c>
      <c r="N40" s="24">
        <f t="shared" si="4"/>
        <v>74644</v>
      </c>
      <c r="O40" s="24">
        <f t="shared" si="5"/>
        <v>760</v>
      </c>
      <c r="P40" s="24">
        <f t="shared" si="6"/>
        <v>11416</v>
      </c>
    </row>
    <row r="41" spans="7:16" x14ac:dyDescent="0.3">
      <c r="G41">
        <v>41</v>
      </c>
      <c r="H41" s="24">
        <f t="shared" si="0"/>
        <v>62516</v>
      </c>
      <c r="I41" s="24">
        <f t="shared" si="1"/>
        <v>75251</v>
      </c>
      <c r="J41" s="24">
        <f t="shared" si="11"/>
        <v>464</v>
      </c>
      <c r="K41" s="24">
        <f t="shared" si="2"/>
        <v>7479</v>
      </c>
      <c r="M41" s="24">
        <f t="shared" si="3"/>
        <v>91209</v>
      </c>
      <c r="N41" s="24">
        <f t="shared" si="4"/>
        <v>76502</v>
      </c>
      <c r="O41" s="24">
        <f t="shared" si="5"/>
        <v>778</v>
      </c>
      <c r="P41" s="24">
        <f t="shared" si="6"/>
        <v>11701</v>
      </c>
    </row>
    <row r="42" spans="7:16" x14ac:dyDescent="0.3">
      <c r="G42">
        <v>42</v>
      </c>
      <c r="H42" s="24">
        <f t="shared" si="0"/>
        <v>64036</v>
      </c>
      <c r="I42" s="24">
        <f t="shared" si="1"/>
        <v>77081</v>
      </c>
      <c r="J42" s="24">
        <f t="shared" si="11"/>
        <v>475</v>
      </c>
      <c r="K42" s="24">
        <f t="shared" si="2"/>
        <v>7661</v>
      </c>
      <c r="M42" s="24">
        <f t="shared" si="3"/>
        <v>93425</v>
      </c>
      <c r="N42" s="24">
        <f t="shared" si="4"/>
        <v>78359</v>
      </c>
      <c r="O42" s="24">
        <f t="shared" si="5"/>
        <v>797</v>
      </c>
      <c r="P42" s="24">
        <f t="shared" si="6"/>
        <v>11985</v>
      </c>
    </row>
    <row r="43" spans="7:16" x14ac:dyDescent="0.3">
      <c r="G43">
        <v>43</v>
      </c>
      <c r="H43" s="24">
        <f t="shared" si="0"/>
        <v>65556</v>
      </c>
      <c r="I43" s="24">
        <f t="shared" si="1"/>
        <v>78911</v>
      </c>
      <c r="J43" s="24">
        <f t="shared" si="11"/>
        <v>486</v>
      </c>
      <c r="K43" s="24">
        <f t="shared" si="2"/>
        <v>7843</v>
      </c>
      <c r="M43" s="24">
        <f t="shared" si="3"/>
        <v>95641</v>
      </c>
      <c r="N43" s="24">
        <f t="shared" si="4"/>
        <v>80216</v>
      </c>
      <c r="O43" s="24">
        <f t="shared" si="5"/>
        <v>815</v>
      </c>
      <c r="P43" s="24">
        <f t="shared" si="6"/>
        <v>12270</v>
      </c>
    </row>
    <row r="44" spans="7:16" x14ac:dyDescent="0.3">
      <c r="G44">
        <v>44</v>
      </c>
      <c r="H44" s="24">
        <f t="shared" si="0"/>
        <v>67076</v>
      </c>
      <c r="I44" s="24">
        <f t="shared" si="1"/>
        <v>80741</v>
      </c>
      <c r="J44" s="24">
        <f t="shared" si="11"/>
        <v>497</v>
      </c>
      <c r="K44" s="24">
        <f t="shared" si="2"/>
        <v>8025</v>
      </c>
      <c r="M44" s="24">
        <f t="shared" si="3"/>
        <v>97857</v>
      </c>
      <c r="N44" s="24">
        <f t="shared" si="4"/>
        <v>82074</v>
      </c>
      <c r="O44" s="24">
        <f t="shared" si="5"/>
        <v>833</v>
      </c>
      <c r="P44" s="24">
        <f t="shared" si="6"/>
        <v>12554</v>
      </c>
    </row>
    <row r="45" spans="7:16" x14ac:dyDescent="0.3">
      <c r="G45">
        <v>45</v>
      </c>
      <c r="H45" s="24">
        <f t="shared" si="0"/>
        <v>68596</v>
      </c>
      <c r="I45" s="24">
        <f t="shared" si="1"/>
        <v>82571</v>
      </c>
      <c r="J45" s="24">
        <f t="shared" si="11"/>
        <v>508</v>
      </c>
      <c r="K45" s="24">
        <f t="shared" si="2"/>
        <v>8207</v>
      </c>
      <c r="M45" s="24">
        <f t="shared" si="3"/>
        <v>100073</v>
      </c>
      <c r="N45" s="24">
        <f t="shared" si="4"/>
        <v>83931</v>
      </c>
      <c r="O45" s="24">
        <f t="shared" si="5"/>
        <v>852</v>
      </c>
      <c r="P45" s="24">
        <f t="shared" si="6"/>
        <v>12839</v>
      </c>
    </row>
    <row r="46" spans="7:16" x14ac:dyDescent="0.3">
      <c r="G46">
        <v>46</v>
      </c>
      <c r="H46" s="24">
        <f t="shared" si="0"/>
        <v>70116</v>
      </c>
      <c r="I46" s="24">
        <f t="shared" si="1"/>
        <v>84402</v>
      </c>
      <c r="J46" s="24">
        <f t="shared" si="11"/>
        <v>519</v>
      </c>
      <c r="K46" s="24">
        <f t="shared" si="2"/>
        <v>8389</v>
      </c>
      <c r="M46" s="24">
        <f t="shared" si="3"/>
        <v>102289</v>
      </c>
      <c r="N46" s="24">
        <f t="shared" si="4"/>
        <v>85789</v>
      </c>
      <c r="O46" s="24">
        <f t="shared" si="5"/>
        <v>870</v>
      </c>
      <c r="P46" s="24">
        <f t="shared" si="6"/>
        <v>13124</v>
      </c>
    </row>
    <row r="47" spans="7:16" x14ac:dyDescent="0.3">
      <c r="G47">
        <v>47</v>
      </c>
      <c r="H47" s="24">
        <f t="shared" si="0"/>
        <v>71636</v>
      </c>
      <c r="I47" s="24">
        <f t="shared" si="1"/>
        <v>86232</v>
      </c>
      <c r="J47" s="24">
        <f t="shared" si="11"/>
        <v>530</v>
      </c>
      <c r="K47" s="24">
        <f t="shared" si="2"/>
        <v>8571</v>
      </c>
      <c r="M47" s="24">
        <f t="shared" si="3"/>
        <v>104505</v>
      </c>
      <c r="N47" s="24">
        <f t="shared" si="4"/>
        <v>87646</v>
      </c>
      <c r="O47" s="24">
        <f t="shared" si="5"/>
        <v>889</v>
      </c>
      <c r="P47" s="24">
        <f t="shared" si="6"/>
        <v>13408</v>
      </c>
    </row>
    <row r="48" spans="7:16" x14ac:dyDescent="0.3">
      <c r="G48">
        <v>48</v>
      </c>
      <c r="H48" s="24">
        <f t="shared" si="0"/>
        <v>73156</v>
      </c>
      <c r="I48" s="24">
        <f t="shared" si="1"/>
        <v>88062</v>
      </c>
      <c r="J48" s="24">
        <f t="shared" si="11"/>
        <v>541</v>
      </c>
      <c r="K48" s="24">
        <f t="shared" si="2"/>
        <v>8753</v>
      </c>
      <c r="M48" s="24">
        <f t="shared" si="3"/>
        <v>106721</v>
      </c>
      <c r="N48" s="24">
        <f t="shared" si="4"/>
        <v>89503</v>
      </c>
      <c r="O48" s="24">
        <f t="shared" si="5"/>
        <v>907</v>
      </c>
      <c r="P48" s="24">
        <f t="shared" si="6"/>
        <v>13693</v>
      </c>
    </row>
    <row r="49" spans="7:16" x14ac:dyDescent="0.3">
      <c r="G49">
        <v>49</v>
      </c>
      <c r="H49" s="24">
        <f t="shared" si="0"/>
        <v>74676</v>
      </c>
      <c r="I49" s="24">
        <f t="shared" si="1"/>
        <v>89892</v>
      </c>
      <c r="J49" s="24">
        <f t="shared" si="11"/>
        <v>552</v>
      </c>
      <c r="K49" s="24">
        <f t="shared" si="2"/>
        <v>8935</v>
      </c>
      <c r="M49" s="24">
        <f t="shared" si="3"/>
        <v>108937</v>
      </c>
      <c r="N49" s="24">
        <f t="shared" si="4"/>
        <v>91361</v>
      </c>
      <c r="O49" s="24">
        <f t="shared" si="5"/>
        <v>926</v>
      </c>
      <c r="P49" s="24">
        <f t="shared" si="6"/>
        <v>13978</v>
      </c>
    </row>
    <row r="50" spans="7:16" x14ac:dyDescent="0.3">
      <c r="G50">
        <v>50</v>
      </c>
      <c r="H50" s="24">
        <f t="shared" si="0"/>
        <v>76195</v>
      </c>
      <c r="I50" s="24">
        <f t="shared" si="1"/>
        <v>91723</v>
      </c>
      <c r="J50" s="24">
        <f t="shared" si="11"/>
        <v>564</v>
      </c>
      <c r="K50" s="24">
        <f t="shared" si="2"/>
        <v>9118</v>
      </c>
      <c r="M50" s="24">
        <f t="shared" si="3"/>
        <v>111154</v>
      </c>
      <c r="N50" s="24">
        <f t="shared" si="4"/>
        <v>93218</v>
      </c>
      <c r="O50" s="24">
        <f t="shared" si="5"/>
        <v>944</v>
      </c>
      <c r="P50" s="24">
        <f t="shared" si="6"/>
        <v>14262</v>
      </c>
    </row>
    <row r="51" spans="7:16" x14ac:dyDescent="0.3">
      <c r="G51">
        <v>51</v>
      </c>
      <c r="H51" s="24">
        <f t="shared" si="0"/>
        <v>77715</v>
      </c>
      <c r="I51" s="24">
        <f t="shared" si="1"/>
        <v>93553</v>
      </c>
      <c r="J51" s="24">
        <f t="shared" si="11"/>
        <v>575</v>
      </c>
      <c r="K51" s="24">
        <f t="shared" si="2"/>
        <v>9300</v>
      </c>
      <c r="M51" s="24">
        <f t="shared" si="3"/>
        <v>113370</v>
      </c>
      <c r="N51" s="24">
        <f t="shared" si="4"/>
        <v>95076</v>
      </c>
      <c r="O51" s="24">
        <f t="shared" si="5"/>
        <v>963</v>
      </c>
      <c r="P51" s="24">
        <f t="shared" si="6"/>
        <v>14547</v>
      </c>
    </row>
    <row r="52" spans="7:16" x14ac:dyDescent="0.3">
      <c r="G52">
        <v>52</v>
      </c>
      <c r="H52" s="24">
        <f t="shared" si="0"/>
        <v>79235</v>
      </c>
      <c r="I52" s="24">
        <f t="shared" si="1"/>
        <v>95383</v>
      </c>
      <c r="J52" s="24">
        <f t="shared" si="11"/>
        <v>586</v>
      </c>
      <c r="K52" s="24">
        <f t="shared" si="2"/>
        <v>9482</v>
      </c>
      <c r="M52" s="24">
        <f t="shared" si="3"/>
        <v>115586</v>
      </c>
      <c r="N52" s="24">
        <f t="shared" si="4"/>
        <v>96933</v>
      </c>
      <c r="O52" s="24">
        <f t="shared" si="5"/>
        <v>981</v>
      </c>
      <c r="P52" s="24">
        <f t="shared" si="6"/>
        <v>14832</v>
      </c>
    </row>
    <row r="53" spans="7:16" x14ac:dyDescent="0.3">
      <c r="G53">
        <v>53</v>
      </c>
      <c r="H53" s="24">
        <f t="shared" si="0"/>
        <v>80755</v>
      </c>
      <c r="I53" s="24">
        <f t="shared" si="1"/>
        <v>97213</v>
      </c>
      <c r="J53" s="24">
        <f t="shared" si="11"/>
        <v>597</v>
      </c>
      <c r="K53" s="24">
        <f t="shared" si="2"/>
        <v>9664</v>
      </c>
      <c r="M53" s="24">
        <f t="shared" si="3"/>
        <v>117802</v>
      </c>
      <c r="N53" s="24">
        <f t="shared" si="4"/>
        <v>98790</v>
      </c>
      <c r="O53" s="24">
        <f t="shared" si="5"/>
        <v>1000</v>
      </c>
      <c r="P53" s="24">
        <f t="shared" si="6"/>
        <v>15116</v>
      </c>
    </row>
    <row r="54" spans="7:16" x14ac:dyDescent="0.3">
      <c r="G54">
        <v>54</v>
      </c>
      <c r="H54" s="24">
        <f t="shared" si="0"/>
        <v>82275</v>
      </c>
      <c r="I54" s="24">
        <f t="shared" si="1"/>
        <v>99043</v>
      </c>
      <c r="J54" s="24">
        <f t="shared" si="11"/>
        <v>608</v>
      </c>
      <c r="K54" s="24">
        <f t="shared" si="2"/>
        <v>9846</v>
      </c>
      <c r="M54" s="24">
        <f t="shared" si="3"/>
        <v>120018</v>
      </c>
      <c r="N54" s="24">
        <f t="shared" si="4"/>
        <v>100648</v>
      </c>
      <c r="O54" s="24">
        <f t="shared" si="5"/>
        <v>1018</v>
      </c>
      <c r="P54" s="24">
        <f t="shared" si="6"/>
        <v>15401</v>
      </c>
    </row>
    <row r="55" spans="7:16" x14ac:dyDescent="0.3">
      <c r="G55">
        <v>55</v>
      </c>
      <c r="H55" s="24">
        <f t="shared" si="0"/>
        <v>83795</v>
      </c>
      <c r="I55" s="24">
        <f t="shared" si="1"/>
        <v>100874</v>
      </c>
      <c r="J55" s="24">
        <f t="shared" si="11"/>
        <v>619</v>
      </c>
      <c r="K55" s="24">
        <f t="shared" si="2"/>
        <v>10028</v>
      </c>
      <c r="M55" s="24">
        <f t="shared" si="3"/>
        <v>122234</v>
      </c>
      <c r="N55" s="24">
        <f t="shared" si="4"/>
        <v>102505</v>
      </c>
      <c r="O55" s="24">
        <f t="shared" si="5"/>
        <v>1036</v>
      </c>
      <c r="P55" s="24">
        <f t="shared" si="6"/>
        <v>15685</v>
      </c>
    </row>
    <row r="56" spans="7:16" x14ac:dyDescent="0.3">
      <c r="G56">
        <v>56</v>
      </c>
      <c r="H56" s="24">
        <f t="shared" si="0"/>
        <v>85315</v>
      </c>
      <c r="I56" s="24">
        <f t="shared" si="1"/>
        <v>102704</v>
      </c>
      <c r="J56" s="24">
        <f t="shared" si="11"/>
        <v>630</v>
      </c>
      <c r="K56" s="24">
        <f t="shared" si="2"/>
        <v>10210</v>
      </c>
      <c r="M56" s="24">
        <f t="shared" si="3"/>
        <v>124450</v>
      </c>
      <c r="N56" s="24">
        <f t="shared" si="4"/>
        <v>104363</v>
      </c>
      <c r="O56" s="24">
        <f t="shared" si="5"/>
        <v>1055</v>
      </c>
      <c r="P56" s="24">
        <f t="shared" si="6"/>
        <v>15970</v>
      </c>
    </row>
    <row r="57" spans="7:16" x14ac:dyDescent="0.3">
      <c r="G57">
        <v>57</v>
      </c>
      <c r="H57" s="24">
        <f t="shared" si="0"/>
        <v>86835</v>
      </c>
      <c r="I57" s="24">
        <f t="shared" si="1"/>
        <v>104534</v>
      </c>
      <c r="J57" s="24">
        <f t="shared" si="11"/>
        <v>641</v>
      </c>
      <c r="K57" s="24">
        <f t="shared" si="2"/>
        <v>10392</v>
      </c>
      <c r="M57" s="24">
        <f t="shared" si="3"/>
        <v>126666</v>
      </c>
      <c r="N57" s="24">
        <f t="shared" si="4"/>
        <v>106220</v>
      </c>
      <c r="O57" s="24">
        <f t="shared" si="5"/>
        <v>1073</v>
      </c>
      <c r="P57" s="24">
        <f t="shared" si="6"/>
        <v>16255</v>
      </c>
    </row>
    <row r="58" spans="7:16" x14ac:dyDescent="0.3">
      <c r="G58">
        <v>58</v>
      </c>
      <c r="H58" s="24">
        <f t="shared" si="0"/>
        <v>88355</v>
      </c>
      <c r="I58" s="24">
        <f t="shared" si="1"/>
        <v>106364</v>
      </c>
      <c r="J58" s="24">
        <f t="shared" si="11"/>
        <v>652</v>
      </c>
      <c r="K58" s="24">
        <f t="shared" si="2"/>
        <v>10574</v>
      </c>
      <c r="M58" s="24">
        <f t="shared" si="3"/>
        <v>128882</v>
      </c>
      <c r="N58" s="24">
        <f t="shared" si="4"/>
        <v>108077</v>
      </c>
      <c r="O58" s="24">
        <f t="shared" si="5"/>
        <v>1092</v>
      </c>
      <c r="P58" s="24">
        <f t="shared" si="6"/>
        <v>16539</v>
      </c>
    </row>
    <row r="59" spans="7:16" x14ac:dyDescent="0.3">
      <c r="G59">
        <v>59</v>
      </c>
      <c r="H59" s="24">
        <f t="shared" si="0"/>
        <v>89875</v>
      </c>
      <c r="I59" s="24">
        <f t="shared" si="1"/>
        <v>108195</v>
      </c>
      <c r="J59" s="24">
        <f t="shared" si="11"/>
        <v>663</v>
      </c>
      <c r="K59" s="24">
        <f t="shared" si="2"/>
        <v>10756</v>
      </c>
      <c r="M59" s="24">
        <f t="shared" si="3"/>
        <v>131098</v>
      </c>
      <c r="N59" s="24">
        <f t="shared" si="4"/>
        <v>109935</v>
      </c>
      <c r="O59" s="24">
        <f t="shared" si="5"/>
        <v>1110</v>
      </c>
      <c r="P59" s="24">
        <f t="shared" si="6"/>
        <v>16824</v>
      </c>
    </row>
    <row r="60" spans="7:16" x14ac:dyDescent="0.3">
      <c r="G60">
        <v>60</v>
      </c>
      <c r="H60" s="24">
        <f t="shared" si="0"/>
        <v>91395</v>
      </c>
      <c r="I60" s="24">
        <f t="shared" si="1"/>
        <v>110025</v>
      </c>
      <c r="J60" s="24">
        <f t="shared" si="11"/>
        <v>674</v>
      </c>
      <c r="K60" s="24">
        <f t="shared" si="2"/>
        <v>10938</v>
      </c>
      <c r="M60" s="24">
        <f t="shared" si="3"/>
        <v>133314</v>
      </c>
      <c r="N60" s="24">
        <f t="shared" si="4"/>
        <v>111792</v>
      </c>
      <c r="O60" s="24">
        <f t="shared" si="5"/>
        <v>1129</v>
      </c>
      <c r="P60" s="24">
        <f t="shared" si="6"/>
        <v>17109</v>
      </c>
    </row>
    <row r="61" spans="7:16" x14ac:dyDescent="0.3">
      <c r="G61">
        <v>61</v>
      </c>
      <c r="H61" s="24">
        <f t="shared" si="0"/>
        <v>92915</v>
      </c>
      <c r="I61" s="24">
        <f t="shared" si="1"/>
        <v>111855</v>
      </c>
      <c r="J61" s="24">
        <f t="shared" si="11"/>
        <v>685</v>
      </c>
      <c r="K61" s="24">
        <f t="shared" si="2"/>
        <v>11120</v>
      </c>
      <c r="M61" s="24">
        <f t="shared" si="3"/>
        <v>135530</v>
      </c>
      <c r="N61" s="24">
        <f t="shared" si="4"/>
        <v>113650</v>
      </c>
      <c r="O61" s="24">
        <f t="shared" si="5"/>
        <v>1147</v>
      </c>
      <c r="P61" s="24">
        <f t="shared" si="6"/>
        <v>17393</v>
      </c>
    </row>
    <row r="62" spans="7:16" x14ac:dyDescent="0.3">
      <c r="G62">
        <v>62</v>
      </c>
      <c r="H62" s="24">
        <f t="shared" si="0"/>
        <v>94435</v>
      </c>
      <c r="I62" s="24">
        <f t="shared" si="1"/>
        <v>113685</v>
      </c>
      <c r="J62" s="24">
        <f t="shared" si="11"/>
        <v>696</v>
      </c>
      <c r="K62" s="24">
        <f t="shared" si="2"/>
        <v>11302</v>
      </c>
      <c r="M62" s="24">
        <f t="shared" si="3"/>
        <v>137747</v>
      </c>
      <c r="N62" s="24">
        <f t="shared" si="4"/>
        <v>115507</v>
      </c>
      <c r="O62" s="24">
        <f t="shared" si="5"/>
        <v>1166</v>
      </c>
      <c r="P62" s="24">
        <f t="shared" si="6"/>
        <v>17678</v>
      </c>
    </row>
    <row r="63" spans="7:16" x14ac:dyDescent="0.3">
      <c r="G63">
        <v>63</v>
      </c>
      <c r="H63" s="24">
        <f t="shared" si="0"/>
        <v>95955</v>
      </c>
      <c r="I63" s="24">
        <f t="shared" si="1"/>
        <v>115515</v>
      </c>
      <c r="J63" s="24">
        <f t="shared" si="11"/>
        <v>707</v>
      </c>
      <c r="K63" s="24">
        <f t="shared" si="2"/>
        <v>11484</v>
      </c>
      <c r="M63" s="24">
        <f t="shared" si="3"/>
        <v>139963</v>
      </c>
      <c r="N63" s="24">
        <f t="shared" si="4"/>
        <v>117364</v>
      </c>
      <c r="O63" s="24">
        <f t="shared" si="5"/>
        <v>1184</v>
      </c>
      <c r="P63" s="24">
        <f t="shared" si="6"/>
        <v>17963</v>
      </c>
    </row>
    <row r="64" spans="7:16" x14ac:dyDescent="0.3">
      <c r="G64">
        <v>64</v>
      </c>
      <c r="H64" s="24">
        <f t="shared" si="0"/>
        <v>97475</v>
      </c>
      <c r="I64" s="24">
        <f t="shared" si="1"/>
        <v>117346</v>
      </c>
      <c r="J64" s="24">
        <f t="shared" si="11"/>
        <v>718</v>
      </c>
      <c r="K64" s="24">
        <f t="shared" si="2"/>
        <v>11666</v>
      </c>
      <c r="M64" s="24">
        <f t="shared" si="3"/>
        <v>142179</v>
      </c>
      <c r="N64" s="24">
        <f t="shared" si="4"/>
        <v>119222</v>
      </c>
      <c r="O64" s="24">
        <f t="shared" si="5"/>
        <v>1203</v>
      </c>
      <c r="P64" s="24">
        <f t="shared" si="6"/>
        <v>18247</v>
      </c>
    </row>
    <row r="65" spans="7:16" x14ac:dyDescent="0.3">
      <c r="G65">
        <v>65</v>
      </c>
      <c r="H65" s="24">
        <f t="shared" si="0"/>
        <v>98995</v>
      </c>
      <c r="I65" s="24">
        <f t="shared" si="1"/>
        <v>119176</v>
      </c>
      <c r="J65" s="24">
        <f t="shared" si="11"/>
        <v>729</v>
      </c>
      <c r="K65" s="24">
        <f t="shared" si="2"/>
        <v>11848</v>
      </c>
      <c r="M65" s="24">
        <f t="shared" si="3"/>
        <v>144395</v>
      </c>
      <c r="N65" s="24">
        <f t="shared" si="4"/>
        <v>121079</v>
      </c>
      <c r="O65" s="24">
        <f t="shared" si="5"/>
        <v>1221</v>
      </c>
      <c r="P65" s="24">
        <f t="shared" si="6"/>
        <v>18532</v>
      </c>
    </row>
    <row r="66" spans="7:16" x14ac:dyDescent="0.3">
      <c r="G66">
        <v>66</v>
      </c>
      <c r="H66" s="24">
        <f t="shared" ref="H66:H100" si="12" xml:space="preserve">  _xlfn.CEILING.MATH($B$2 + G66 * (($B$4 - $B$2) / 99))</f>
        <v>100514</v>
      </c>
      <c r="I66" s="24">
        <f t="shared" ref="I66:I100" si="13" xml:space="preserve"> _xlfn.CEILING.MATH( $C$2 + G66 * (($C$4 - $C$2) / 99))</f>
        <v>121006</v>
      </c>
      <c r="J66" s="24">
        <f t="shared" si="11"/>
        <v>740</v>
      </c>
      <c r="K66" s="24">
        <f t="shared" ref="K66:K100" si="14" xml:space="preserve">  _xlfn.CEILING.MATH($E$2 + G66 * (($E$4 - $E$2) / 99))</f>
        <v>12030</v>
      </c>
      <c r="M66" s="24">
        <f t="shared" ref="M66:M100" si="15" xml:space="preserve">  _xlfn.CEILING.MATH($B$6 + G66 * (($B$8 - $B$6) / 99))</f>
        <v>146611</v>
      </c>
      <c r="N66" s="24">
        <f t="shared" ref="N66:N100" si="16" xml:space="preserve">  _xlfn.CEILING.MATH($C$6 + G66 * (($C$8 - $C$6) / 99))</f>
        <v>122936</v>
      </c>
      <c r="O66" s="24">
        <f t="shared" ref="O66:O100" si="17" xml:space="preserve">  _xlfn.CEILING.MATH($D$6 + G66 * (($D$8 - $D$6) / 99))</f>
        <v>1239</v>
      </c>
      <c r="P66" s="24">
        <f t="shared" ref="P66:P100" si="18" xml:space="preserve">  _xlfn.CEILING.MATH($E$6 + G66 * (($E$8 - $E$6) / 99))</f>
        <v>18816</v>
      </c>
    </row>
    <row r="67" spans="7:16" x14ac:dyDescent="0.3">
      <c r="G67">
        <v>67</v>
      </c>
      <c r="H67" s="24">
        <f t="shared" si="12"/>
        <v>102034</v>
      </c>
      <c r="I67" s="24">
        <f t="shared" si="13"/>
        <v>122836</v>
      </c>
      <c r="J67" s="24">
        <f t="shared" ref="J67:J100" si="19" xml:space="preserve">  _xlfn.CEILING.MATH($D$2 + G67 * (($D$4 - $D$2) / 99))</f>
        <v>751</v>
      </c>
      <c r="K67" s="24">
        <f t="shared" si="14"/>
        <v>12212</v>
      </c>
      <c r="M67" s="24">
        <f t="shared" si="15"/>
        <v>148827</v>
      </c>
      <c r="N67" s="24">
        <f t="shared" si="16"/>
        <v>124794</v>
      </c>
      <c r="O67" s="24">
        <f t="shared" si="17"/>
        <v>1258</v>
      </c>
      <c r="P67" s="24">
        <f t="shared" si="18"/>
        <v>19101</v>
      </c>
    </row>
    <row r="68" spans="7:16" x14ac:dyDescent="0.3">
      <c r="G68">
        <v>68</v>
      </c>
      <c r="H68" s="24">
        <f t="shared" si="12"/>
        <v>103554</v>
      </c>
      <c r="I68" s="24">
        <f t="shared" si="13"/>
        <v>124667</v>
      </c>
      <c r="J68" s="24">
        <f t="shared" si="19"/>
        <v>762</v>
      </c>
      <c r="K68" s="24">
        <f t="shared" si="14"/>
        <v>12394</v>
      </c>
      <c r="M68" s="24">
        <f t="shared" si="15"/>
        <v>151043</v>
      </c>
      <c r="N68" s="24">
        <f t="shared" si="16"/>
        <v>126651</v>
      </c>
      <c r="O68" s="24">
        <f t="shared" si="17"/>
        <v>1276</v>
      </c>
      <c r="P68" s="24">
        <f t="shared" si="18"/>
        <v>19386</v>
      </c>
    </row>
    <row r="69" spans="7:16" x14ac:dyDescent="0.3">
      <c r="G69">
        <v>69</v>
      </c>
      <c r="H69" s="24">
        <f t="shared" si="12"/>
        <v>105074</v>
      </c>
      <c r="I69" s="24">
        <f t="shared" si="13"/>
        <v>126497</v>
      </c>
      <c r="J69" s="24">
        <f t="shared" si="19"/>
        <v>773</v>
      </c>
      <c r="K69" s="24">
        <f t="shared" si="14"/>
        <v>12576</v>
      </c>
      <c r="M69" s="24">
        <f t="shared" si="15"/>
        <v>153259</v>
      </c>
      <c r="N69" s="24">
        <f t="shared" si="16"/>
        <v>128509</v>
      </c>
      <c r="O69" s="24">
        <f t="shared" si="17"/>
        <v>1295</v>
      </c>
      <c r="P69" s="24">
        <f t="shared" si="18"/>
        <v>19670</v>
      </c>
    </row>
    <row r="70" spans="7:16" x14ac:dyDescent="0.3">
      <c r="G70">
        <v>70</v>
      </c>
      <c r="H70" s="24">
        <f t="shared" si="12"/>
        <v>106594</v>
      </c>
      <c r="I70" s="24">
        <f t="shared" si="13"/>
        <v>128327</v>
      </c>
      <c r="J70" s="24">
        <f t="shared" si="19"/>
        <v>784</v>
      </c>
      <c r="K70" s="24">
        <f t="shared" si="14"/>
        <v>12758</v>
      </c>
      <c r="M70" s="24">
        <f t="shared" si="15"/>
        <v>155475</v>
      </c>
      <c r="N70" s="24">
        <f t="shared" si="16"/>
        <v>130366</v>
      </c>
      <c r="O70" s="24">
        <f t="shared" si="17"/>
        <v>1313</v>
      </c>
      <c r="P70" s="24">
        <f t="shared" si="18"/>
        <v>19955</v>
      </c>
    </row>
    <row r="71" spans="7:16" x14ac:dyDescent="0.3">
      <c r="G71">
        <v>71</v>
      </c>
      <c r="H71" s="24">
        <f t="shared" si="12"/>
        <v>108114</v>
      </c>
      <c r="I71" s="24">
        <f t="shared" si="13"/>
        <v>130157</v>
      </c>
      <c r="J71" s="24">
        <f t="shared" si="19"/>
        <v>795</v>
      </c>
      <c r="K71" s="24">
        <f t="shared" si="14"/>
        <v>12940</v>
      </c>
      <c r="M71" s="24">
        <f t="shared" si="15"/>
        <v>157691</v>
      </c>
      <c r="N71" s="24">
        <f t="shared" si="16"/>
        <v>132223</v>
      </c>
      <c r="O71" s="24">
        <f t="shared" si="17"/>
        <v>1332</v>
      </c>
      <c r="P71" s="24">
        <f t="shared" si="18"/>
        <v>20240</v>
      </c>
    </row>
    <row r="72" spans="7:16" x14ac:dyDescent="0.3">
      <c r="G72">
        <v>72</v>
      </c>
      <c r="H72" s="24">
        <f t="shared" si="12"/>
        <v>109634</v>
      </c>
      <c r="I72" s="24">
        <f t="shared" si="13"/>
        <v>131987</v>
      </c>
      <c r="J72" s="24">
        <f t="shared" si="19"/>
        <v>806</v>
      </c>
      <c r="K72" s="24">
        <f t="shared" si="14"/>
        <v>13122</v>
      </c>
      <c r="M72" s="24">
        <f t="shared" si="15"/>
        <v>159907</v>
      </c>
      <c r="N72" s="24">
        <f t="shared" si="16"/>
        <v>134081</v>
      </c>
      <c r="O72" s="24">
        <f t="shared" si="17"/>
        <v>1350</v>
      </c>
      <c r="P72" s="24">
        <f t="shared" si="18"/>
        <v>20524</v>
      </c>
    </row>
    <row r="73" spans="7:16" x14ac:dyDescent="0.3">
      <c r="G73">
        <v>73</v>
      </c>
      <c r="H73" s="24">
        <f t="shared" si="12"/>
        <v>111154</v>
      </c>
      <c r="I73" s="24">
        <f t="shared" si="13"/>
        <v>133818</v>
      </c>
      <c r="J73" s="24">
        <f t="shared" si="19"/>
        <v>817</v>
      </c>
      <c r="K73" s="24">
        <f t="shared" si="14"/>
        <v>13304</v>
      </c>
      <c r="M73" s="24">
        <f t="shared" si="15"/>
        <v>162123</v>
      </c>
      <c r="N73" s="24">
        <f t="shared" si="16"/>
        <v>135938</v>
      </c>
      <c r="O73" s="24">
        <f t="shared" si="17"/>
        <v>1369</v>
      </c>
      <c r="P73" s="24">
        <f t="shared" si="18"/>
        <v>20809</v>
      </c>
    </row>
    <row r="74" spans="7:16" x14ac:dyDescent="0.3">
      <c r="G74">
        <v>74</v>
      </c>
      <c r="H74" s="24">
        <f t="shared" si="12"/>
        <v>112674</v>
      </c>
      <c r="I74" s="24">
        <f t="shared" si="13"/>
        <v>135648</v>
      </c>
      <c r="J74" s="24">
        <f t="shared" si="19"/>
        <v>828</v>
      </c>
      <c r="K74" s="24">
        <f t="shared" si="14"/>
        <v>13486</v>
      </c>
      <c r="M74" s="24">
        <f t="shared" si="15"/>
        <v>164339</v>
      </c>
      <c r="N74" s="24">
        <f t="shared" si="16"/>
        <v>137796</v>
      </c>
      <c r="O74" s="24">
        <f t="shared" si="17"/>
        <v>1387</v>
      </c>
      <c r="P74" s="24">
        <f t="shared" si="18"/>
        <v>21094</v>
      </c>
    </row>
    <row r="75" spans="7:16" x14ac:dyDescent="0.3">
      <c r="G75">
        <v>75</v>
      </c>
      <c r="H75" s="24">
        <f t="shared" si="12"/>
        <v>114194</v>
      </c>
      <c r="I75" s="24">
        <f t="shared" si="13"/>
        <v>137478</v>
      </c>
      <c r="J75" s="24">
        <f t="shared" si="19"/>
        <v>839</v>
      </c>
      <c r="K75" s="24">
        <f t="shared" si="14"/>
        <v>13668</v>
      </c>
      <c r="M75" s="24">
        <f t="shared" si="15"/>
        <v>166556</v>
      </c>
      <c r="N75" s="24">
        <f t="shared" si="16"/>
        <v>139653</v>
      </c>
      <c r="O75" s="24">
        <f t="shared" si="17"/>
        <v>1406</v>
      </c>
      <c r="P75" s="24">
        <f t="shared" si="18"/>
        <v>21378</v>
      </c>
    </row>
    <row r="76" spans="7:16" x14ac:dyDescent="0.3">
      <c r="G76">
        <v>76</v>
      </c>
      <c r="H76" s="24">
        <f t="shared" si="12"/>
        <v>115714</v>
      </c>
      <c r="I76" s="24">
        <f t="shared" si="13"/>
        <v>139308</v>
      </c>
      <c r="J76" s="24">
        <f t="shared" si="19"/>
        <v>850</v>
      </c>
      <c r="K76" s="24">
        <f t="shared" si="14"/>
        <v>13850</v>
      </c>
      <c r="M76" s="24">
        <f t="shared" si="15"/>
        <v>168772</v>
      </c>
      <c r="N76" s="24">
        <f t="shared" si="16"/>
        <v>141510</v>
      </c>
      <c r="O76" s="24">
        <f t="shared" si="17"/>
        <v>1424</v>
      </c>
      <c r="P76" s="24">
        <f t="shared" si="18"/>
        <v>21663</v>
      </c>
    </row>
    <row r="77" spans="7:16" x14ac:dyDescent="0.3">
      <c r="G77">
        <v>77</v>
      </c>
      <c r="H77" s="24">
        <f t="shared" si="12"/>
        <v>117234</v>
      </c>
      <c r="I77" s="24">
        <f t="shared" si="13"/>
        <v>141139</v>
      </c>
      <c r="J77" s="24">
        <f t="shared" si="19"/>
        <v>861</v>
      </c>
      <c r="K77" s="24">
        <f t="shared" si="14"/>
        <v>14032</v>
      </c>
      <c r="M77" s="24">
        <f t="shared" si="15"/>
        <v>170988</v>
      </c>
      <c r="N77" s="24">
        <f t="shared" si="16"/>
        <v>143368</v>
      </c>
      <c r="O77" s="24">
        <f t="shared" si="17"/>
        <v>1442</v>
      </c>
      <c r="P77" s="24">
        <f t="shared" si="18"/>
        <v>21947</v>
      </c>
    </row>
    <row r="78" spans="7:16" x14ac:dyDescent="0.3">
      <c r="G78">
        <v>78</v>
      </c>
      <c r="H78" s="24">
        <f t="shared" si="12"/>
        <v>118754</v>
      </c>
      <c r="I78" s="24">
        <f t="shared" si="13"/>
        <v>142969</v>
      </c>
      <c r="J78" s="24">
        <f t="shared" si="19"/>
        <v>872</v>
      </c>
      <c r="K78" s="24">
        <f t="shared" si="14"/>
        <v>14214</v>
      </c>
      <c r="M78" s="24">
        <f t="shared" si="15"/>
        <v>173204</v>
      </c>
      <c r="N78" s="24">
        <f t="shared" si="16"/>
        <v>145225</v>
      </c>
      <c r="O78" s="24">
        <f t="shared" si="17"/>
        <v>1461</v>
      </c>
      <c r="P78" s="24">
        <f t="shared" si="18"/>
        <v>22232</v>
      </c>
    </row>
    <row r="79" spans="7:16" x14ac:dyDescent="0.3">
      <c r="G79">
        <v>79</v>
      </c>
      <c r="H79" s="24">
        <f t="shared" si="12"/>
        <v>120274</v>
      </c>
      <c r="I79" s="24">
        <f t="shared" si="13"/>
        <v>144799</v>
      </c>
      <c r="J79" s="24">
        <f t="shared" si="19"/>
        <v>883</v>
      </c>
      <c r="K79" s="24">
        <f t="shared" si="14"/>
        <v>14396</v>
      </c>
      <c r="M79" s="24">
        <f t="shared" si="15"/>
        <v>175420</v>
      </c>
      <c r="N79" s="24">
        <f t="shared" si="16"/>
        <v>147083</v>
      </c>
      <c r="O79" s="24">
        <f t="shared" si="17"/>
        <v>1479</v>
      </c>
      <c r="P79" s="24">
        <f t="shared" si="18"/>
        <v>22517</v>
      </c>
    </row>
    <row r="80" spans="7:16" x14ac:dyDescent="0.3">
      <c r="G80">
        <v>80</v>
      </c>
      <c r="H80" s="24">
        <f t="shared" si="12"/>
        <v>121794</v>
      </c>
      <c r="I80" s="24">
        <f t="shared" si="13"/>
        <v>146629</v>
      </c>
      <c r="J80" s="24">
        <f t="shared" si="19"/>
        <v>894</v>
      </c>
      <c r="K80" s="24">
        <f t="shared" si="14"/>
        <v>14578</v>
      </c>
      <c r="M80" s="24">
        <f t="shared" si="15"/>
        <v>177636</v>
      </c>
      <c r="N80" s="24">
        <f t="shared" si="16"/>
        <v>148940</v>
      </c>
      <c r="O80" s="24">
        <f t="shared" si="17"/>
        <v>1498</v>
      </c>
      <c r="P80" s="24">
        <f t="shared" si="18"/>
        <v>22801</v>
      </c>
    </row>
    <row r="81" spans="7:16" x14ac:dyDescent="0.3">
      <c r="G81">
        <v>81</v>
      </c>
      <c r="H81" s="24">
        <f t="shared" si="12"/>
        <v>123314</v>
      </c>
      <c r="I81" s="24">
        <f t="shared" si="13"/>
        <v>148459</v>
      </c>
      <c r="J81" s="24">
        <f t="shared" si="19"/>
        <v>905</v>
      </c>
      <c r="K81" s="24">
        <f t="shared" si="14"/>
        <v>14760</v>
      </c>
      <c r="M81" s="24">
        <f t="shared" si="15"/>
        <v>179852</v>
      </c>
      <c r="N81" s="24">
        <f t="shared" si="16"/>
        <v>150797</v>
      </c>
      <c r="O81" s="24">
        <f t="shared" si="17"/>
        <v>1516</v>
      </c>
      <c r="P81" s="24">
        <f t="shared" si="18"/>
        <v>23086</v>
      </c>
    </row>
    <row r="82" spans="7:16" x14ac:dyDescent="0.3">
      <c r="G82">
        <v>82</v>
      </c>
      <c r="H82" s="24">
        <f t="shared" si="12"/>
        <v>124834</v>
      </c>
      <c r="I82" s="24">
        <f t="shared" si="13"/>
        <v>150290</v>
      </c>
      <c r="J82" s="24">
        <f t="shared" si="19"/>
        <v>916</v>
      </c>
      <c r="K82" s="24">
        <f t="shared" si="14"/>
        <v>14942</v>
      </c>
      <c r="M82" s="24">
        <f t="shared" si="15"/>
        <v>182068</v>
      </c>
      <c r="N82" s="24">
        <f t="shared" si="16"/>
        <v>152655</v>
      </c>
      <c r="O82" s="24">
        <f t="shared" si="17"/>
        <v>1535</v>
      </c>
      <c r="P82" s="24">
        <f t="shared" si="18"/>
        <v>23371</v>
      </c>
    </row>
    <row r="83" spans="7:16" x14ac:dyDescent="0.3">
      <c r="G83">
        <v>83</v>
      </c>
      <c r="H83" s="24">
        <f t="shared" si="12"/>
        <v>126353</v>
      </c>
      <c r="I83" s="24">
        <f t="shared" si="13"/>
        <v>152120</v>
      </c>
      <c r="J83" s="24">
        <f t="shared" si="19"/>
        <v>927</v>
      </c>
      <c r="K83" s="24">
        <f t="shared" si="14"/>
        <v>15124</v>
      </c>
      <c r="M83" s="24">
        <f t="shared" si="15"/>
        <v>184284</v>
      </c>
      <c r="N83" s="24">
        <f t="shared" si="16"/>
        <v>154512</v>
      </c>
      <c r="O83" s="24">
        <f t="shared" si="17"/>
        <v>1553</v>
      </c>
      <c r="P83" s="24">
        <f t="shared" si="18"/>
        <v>23655</v>
      </c>
    </row>
    <row r="84" spans="7:16" x14ac:dyDescent="0.3">
      <c r="G84">
        <v>84</v>
      </c>
      <c r="H84" s="24">
        <f t="shared" si="12"/>
        <v>127873</v>
      </c>
      <c r="I84" s="24">
        <f t="shared" si="13"/>
        <v>153950</v>
      </c>
      <c r="J84" s="24">
        <f t="shared" si="19"/>
        <v>938</v>
      </c>
      <c r="K84" s="24">
        <f t="shared" si="14"/>
        <v>15306</v>
      </c>
      <c r="M84" s="24">
        <f t="shared" si="15"/>
        <v>186500</v>
      </c>
      <c r="N84" s="24">
        <f t="shared" si="16"/>
        <v>156370</v>
      </c>
      <c r="O84" s="24">
        <f t="shared" si="17"/>
        <v>1572</v>
      </c>
      <c r="P84" s="24">
        <f t="shared" si="18"/>
        <v>23940</v>
      </c>
    </row>
    <row r="85" spans="7:16" x14ac:dyDescent="0.3">
      <c r="G85">
        <v>85</v>
      </c>
      <c r="H85" s="24">
        <f t="shared" si="12"/>
        <v>129393</v>
      </c>
      <c r="I85" s="24">
        <f t="shared" si="13"/>
        <v>155780</v>
      </c>
      <c r="J85" s="24">
        <f t="shared" si="19"/>
        <v>949</v>
      </c>
      <c r="K85" s="24">
        <f t="shared" si="14"/>
        <v>15488</v>
      </c>
      <c r="M85" s="24">
        <f t="shared" si="15"/>
        <v>188716</v>
      </c>
      <c r="N85" s="24">
        <f t="shared" si="16"/>
        <v>158227</v>
      </c>
      <c r="O85" s="24">
        <f t="shared" si="17"/>
        <v>1590</v>
      </c>
      <c r="P85" s="24">
        <f t="shared" si="18"/>
        <v>24225</v>
      </c>
    </row>
    <row r="86" spans="7:16" x14ac:dyDescent="0.3">
      <c r="G86">
        <v>86</v>
      </c>
      <c r="H86" s="24">
        <f t="shared" si="12"/>
        <v>130913</v>
      </c>
      <c r="I86" s="24">
        <f t="shared" si="13"/>
        <v>157611</v>
      </c>
      <c r="J86" s="24">
        <f t="shared" si="19"/>
        <v>960</v>
      </c>
      <c r="K86" s="24">
        <f t="shared" si="14"/>
        <v>15670</v>
      </c>
      <c r="M86" s="24">
        <f t="shared" si="15"/>
        <v>190932</v>
      </c>
      <c r="N86" s="24">
        <f t="shared" si="16"/>
        <v>160084</v>
      </c>
      <c r="O86" s="24">
        <f t="shared" si="17"/>
        <v>1609</v>
      </c>
      <c r="P86" s="24">
        <f t="shared" si="18"/>
        <v>24509</v>
      </c>
    </row>
    <row r="87" spans="7:16" x14ac:dyDescent="0.3">
      <c r="G87">
        <v>87</v>
      </c>
      <c r="H87" s="24">
        <f t="shared" si="12"/>
        <v>132433</v>
      </c>
      <c r="I87" s="24">
        <f t="shared" si="13"/>
        <v>159441</v>
      </c>
      <c r="J87" s="24">
        <f t="shared" si="19"/>
        <v>971</v>
      </c>
      <c r="K87" s="24">
        <f t="shared" si="14"/>
        <v>15852</v>
      </c>
      <c r="M87" s="24">
        <f t="shared" si="15"/>
        <v>193149</v>
      </c>
      <c r="N87" s="24">
        <f t="shared" si="16"/>
        <v>161942</v>
      </c>
      <c r="O87" s="24">
        <f t="shared" si="17"/>
        <v>1627</v>
      </c>
      <c r="P87" s="24">
        <f t="shared" si="18"/>
        <v>24794</v>
      </c>
    </row>
    <row r="88" spans="7:16" x14ac:dyDescent="0.3">
      <c r="G88">
        <v>88</v>
      </c>
      <c r="H88" s="24">
        <f t="shared" si="12"/>
        <v>133953</v>
      </c>
      <c r="I88" s="24">
        <f t="shared" si="13"/>
        <v>161271</v>
      </c>
      <c r="J88" s="24">
        <f t="shared" si="19"/>
        <v>982</v>
      </c>
      <c r="K88" s="24">
        <f t="shared" si="14"/>
        <v>16034</v>
      </c>
      <c r="M88" s="24">
        <f t="shared" si="15"/>
        <v>195365</v>
      </c>
      <c r="N88" s="24">
        <f t="shared" si="16"/>
        <v>163799</v>
      </c>
      <c r="O88" s="24">
        <f t="shared" si="17"/>
        <v>1645</v>
      </c>
      <c r="P88" s="24">
        <f t="shared" si="18"/>
        <v>25078</v>
      </c>
    </row>
    <row r="89" spans="7:16" x14ac:dyDescent="0.3">
      <c r="G89">
        <v>89</v>
      </c>
      <c r="H89" s="24">
        <f t="shared" si="12"/>
        <v>135473</v>
      </c>
      <c r="I89" s="24">
        <f t="shared" si="13"/>
        <v>163101</v>
      </c>
      <c r="J89" s="24">
        <f t="shared" si="19"/>
        <v>993</v>
      </c>
      <c r="K89" s="24">
        <f t="shared" si="14"/>
        <v>16216</v>
      </c>
      <c r="M89" s="24">
        <f t="shared" si="15"/>
        <v>197581</v>
      </c>
      <c r="N89" s="24">
        <f t="shared" si="16"/>
        <v>165657</v>
      </c>
      <c r="O89" s="24">
        <f t="shared" si="17"/>
        <v>1664</v>
      </c>
      <c r="P89" s="24">
        <f t="shared" si="18"/>
        <v>25363</v>
      </c>
    </row>
    <row r="90" spans="7:16" x14ac:dyDescent="0.3">
      <c r="G90">
        <v>90</v>
      </c>
      <c r="H90" s="24">
        <f t="shared" si="12"/>
        <v>136993</v>
      </c>
      <c r="I90" s="24">
        <f t="shared" si="13"/>
        <v>164931</v>
      </c>
      <c r="J90" s="24">
        <f t="shared" si="19"/>
        <v>1004</v>
      </c>
      <c r="K90" s="24">
        <f t="shared" si="14"/>
        <v>16398</v>
      </c>
      <c r="M90" s="24">
        <f t="shared" si="15"/>
        <v>199797</v>
      </c>
      <c r="N90" s="24">
        <f t="shared" si="16"/>
        <v>167514</v>
      </c>
      <c r="O90" s="24">
        <f t="shared" si="17"/>
        <v>1682</v>
      </c>
      <c r="P90" s="24">
        <f t="shared" si="18"/>
        <v>25648</v>
      </c>
    </row>
    <row r="91" spans="7:16" x14ac:dyDescent="0.3">
      <c r="G91">
        <v>91</v>
      </c>
      <c r="H91" s="24">
        <f t="shared" si="12"/>
        <v>138513</v>
      </c>
      <c r="I91" s="24">
        <f t="shared" si="13"/>
        <v>166762</v>
      </c>
      <c r="J91" s="24">
        <f t="shared" si="19"/>
        <v>1015</v>
      </c>
      <c r="K91" s="24">
        <f t="shared" si="14"/>
        <v>16580</v>
      </c>
      <c r="M91" s="24">
        <f t="shared" si="15"/>
        <v>202013</v>
      </c>
      <c r="N91" s="24">
        <f t="shared" si="16"/>
        <v>169371</v>
      </c>
      <c r="O91" s="24">
        <f t="shared" si="17"/>
        <v>1701</v>
      </c>
      <c r="P91" s="24">
        <f t="shared" si="18"/>
        <v>25932</v>
      </c>
    </row>
    <row r="92" spans="7:16" x14ac:dyDescent="0.3">
      <c r="G92">
        <v>92</v>
      </c>
      <c r="H92" s="24">
        <f t="shared" si="12"/>
        <v>140033</v>
      </c>
      <c r="I92" s="24">
        <f t="shared" si="13"/>
        <v>168592</v>
      </c>
      <c r="J92" s="24">
        <f t="shared" si="19"/>
        <v>1026</v>
      </c>
      <c r="K92" s="24">
        <f t="shared" si="14"/>
        <v>16762</v>
      </c>
      <c r="M92" s="24">
        <f t="shared" si="15"/>
        <v>204229</v>
      </c>
      <c r="N92" s="24">
        <f t="shared" si="16"/>
        <v>171229</v>
      </c>
      <c r="O92" s="24">
        <f t="shared" si="17"/>
        <v>1719</v>
      </c>
      <c r="P92" s="24">
        <f t="shared" si="18"/>
        <v>26217</v>
      </c>
    </row>
    <row r="93" spans="7:16" x14ac:dyDescent="0.3">
      <c r="G93">
        <v>93</v>
      </c>
      <c r="H93" s="24">
        <f t="shared" si="12"/>
        <v>141553</v>
      </c>
      <c r="I93" s="24">
        <f t="shared" si="13"/>
        <v>170422</v>
      </c>
      <c r="J93" s="24">
        <f t="shared" si="19"/>
        <v>1037</v>
      </c>
      <c r="K93" s="24">
        <f t="shared" si="14"/>
        <v>16944</v>
      </c>
      <c r="M93" s="24">
        <f t="shared" si="15"/>
        <v>206445</v>
      </c>
      <c r="N93" s="24">
        <f t="shared" si="16"/>
        <v>173086</v>
      </c>
      <c r="O93" s="24">
        <f t="shared" si="17"/>
        <v>1738</v>
      </c>
      <c r="P93" s="24">
        <f t="shared" si="18"/>
        <v>26502</v>
      </c>
    </row>
    <row r="94" spans="7:16" x14ac:dyDescent="0.3">
      <c r="G94">
        <v>94</v>
      </c>
      <c r="H94" s="24">
        <f t="shared" si="12"/>
        <v>143073</v>
      </c>
      <c r="I94" s="24">
        <f t="shared" si="13"/>
        <v>172252</v>
      </c>
      <c r="J94" s="24">
        <f t="shared" si="19"/>
        <v>1048</v>
      </c>
      <c r="K94" s="24">
        <f t="shared" si="14"/>
        <v>17126</v>
      </c>
      <c r="M94" s="24">
        <f t="shared" si="15"/>
        <v>208661</v>
      </c>
      <c r="N94" s="24">
        <f t="shared" si="16"/>
        <v>174944</v>
      </c>
      <c r="O94" s="24">
        <f t="shared" si="17"/>
        <v>1756</v>
      </c>
      <c r="P94" s="24">
        <f t="shared" si="18"/>
        <v>26786</v>
      </c>
    </row>
    <row r="95" spans="7:16" x14ac:dyDescent="0.3">
      <c r="G95">
        <v>95</v>
      </c>
      <c r="H95" s="24">
        <f t="shared" si="12"/>
        <v>144593</v>
      </c>
      <c r="I95" s="24">
        <f t="shared" si="13"/>
        <v>174083</v>
      </c>
      <c r="J95" s="24">
        <f t="shared" si="19"/>
        <v>1059</v>
      </c>
      <c r="K95" s="24">
        <f t="shared" si="14"/>
        <v>17308</v>
      </c>
      <c r="M95" s="24">
        <f t="shared" si="15"/>
        <v>210877</v>
      </c>
      <c r="N95" s="24">
        <f t="shared" si="16"/>
        <v>176801</v>
      </c>
      <c r="O95" s="24">
        <f t="shared" si="17"/>
        <v>1775</v>
      </c>
      <c r="P95" s="24">
        <f t="shared" si="18"/>
        <v>27071</v>
      </c>
    </row>
    <row r="96" spans="7:16" x14ac:dyDescent="0.3">
      <c r="G96">
        <v>96</v>
      </c>
      <c r="H96" s="24">
        <f t="shared" si="12"/>
        <v>146113</v>
      </c>
      <c r="I96" s="24">
        <f t="shared" si="13"/>
        <v>175913</v>
      </c>
      <c r="J96" s="24">
        <f t="shared" si="19"/>
        <v>1070</v>
      </c>
      <c r="K96" s="24">
        <f t="shared" si="14"/>
        <v>17490</v>
      </c>
      <c r="M96" s="24">
        <f t="shared" si="15"/>
        <v>213093</v>
      </c>
      <c r="N96" s="24">
        <f t="shared" si="16"/>
        <v>178658</v>
      </c>
      <c r="O96" s="24">
        <f t="shared" si="17"/>
        <v>1793</v>
      </c>
      <c r="P96" s="24">
        <f t="shared" si="18"/>
        <v>27356</v>
      </c>
    </row>
    <row r="97" spans="7:16" x14ac:dyDescent="0.3">
      <c r="G97">
        <v>97</v>
      </c>
      <c r="H97" s="24">
        <f t="shared" si="12"/>
        <v>147633</v>
      </c>
      <c r="I97" s="24">
        <f t="shared" si="13"/>
        <v>177743</v>
      </c>
      <c r="J97" s="24">
        <f t="shared" si="19"/>
        <v>1081</v>
      </c>
      <c r="K97" s="24">
        <f t="shared" si="14"/>
        <v>17672</v>
      </c>
      <c r="M97" s="24">
        <f t="shared" si="15"/>
        <v>215309</v>
      </c>
      <c r="N97" s="24">
        <f t="shared" si="16"/>
        <v>180516</v>
      </c>
      <c r="O97" s="24">
        <f t="shared" si="17"/>
        <v>1812</v>
      </c>
      <c r="P97" s="24">
        <f t="shared" si="18"/>
        <v>27640</v>
      </c>
    </row>
    <row r="98" spans="7:16" x14ac:dyDescent="0.3">
      <c r="G98">
        <v>98</v>
      </c>
      <c r="H98" s="24">
        <f t="shared" si="12"/>
        <v>149153</v>
      </c>
      <c r="I98" s="24">
        <f t="shared" si="13"/>
        <v>179573</v>
      </c>
      <c r="J98" s="24">
        <f t="shared" si="19"/>
        <v>1092</v>
      </c>
      <c r="K98" s="24">
        <f t="shared" si="14"/>
        <v>17854</v>
      </c>
      <c r="M98" s="24">
        <f t="shared" si="15"/>
        <v>217525</v>
      </c>
      <c r="N98" s="24">
        <f t="shared" si="16"/>
        <v>182373</v>
      </c>
      <c r="O98" s="24">
        <f t="shared" si="17"/>
        <v>1830</v>
      </c>
      <c r="P98" s="24">
        <f t="shared" si="18"/>
        <v>27925</v>
      </c>
    </row>
    <row r="99" spans="7:16" x14ac:dyDescent="0.3">
      <c r="G99">
        <v>99</v>
      </c>
      <c r="H99" s="24">
        <f t="shared" si="12"/>
        <v>150672</v>
      </c>
      <c r="I99" s="24">
        <f t="shared" si="13"/>
        <v>181403</v>
      </c>
      <c r="J99" s="24">
        <f t="shared" si="19"/>
        <v>1103</v>
      </c>
      <c r="K99" s="24">
        <f t="shared" si="14"/>
        <v>18036</v>
      </c>
      <c r="M99" s="24">
        <f t="shared" si="15"/>
        <v>219741</v>
      </c>
      <c r="N99" s="24">
        <f t="shared" si="16"/>
        <v>184230</v>
      </c>
      <c r="O99" s="24">
        <f t="shared" si="17"/>
        <v>1848</v>
      </c>
      <c r="P99" s="24">
        <f t="shared" si="18"/>
        <v>28209</v>
      </c>
    </row>
    <row r="100" spans="7:16" x14ac:dyDescent="0.3">
      <c r="G100">
        <v>100</v>
      </c>
      <c r="H100" s="24">
        <f t="shared" si="12"/>
        <v>152192</v>
      </c>
      <c r="I100" s="24">
        <f t="shared" si="13"/>
        <v>183234</v>
      </c>
      <c r="J100" s="24">
        <f t="shared" si="19"/>
        <v>1115</v>
      </c>
      <c r="K100" s="24">
        <f t="shared" si="14"/>
        <v>18219</v>
      </c>
      <c r="M100" s="24">
        <f t="shared" si="15"/>
        <v>221958</v>
      </c>
      <c r="N100" s="24">
        <f t="shared" si="16"/>
        <v>186088</v>
      </c>
      <c r="O100" s="24">
        <f t="shared" si="17"/>
        <v>1867</v>
      </c>
      <c r="P100" s="24">
        <f t="shared" si="18"/>
        <v>28494</v>
      </c>
    </row>
    <row r="305" spans="9:9" x14ac:dyDescent="0.3">
      <c r="I305" s="20"/>
    </row>
    <row r="306" spans="9:9" x14ac:dyDescent="0.3">
      <c r="I306" s="20"/>
    </row>
    <row r="307" spans="9:9" x14ac:dyDescent="0.3">
      <c r="I307" s="20"/>
    </row>
    <row r="308" spans="9:9" x14ac:dyDescent="0.3">
      <c r="I308" s="20"/>
    </row>
    <row r="309" spans="9:9" x14ac:dyDescent="0.3">
      <c r="I309" s="20"/>
    </row>
    <row r="310" spans="9:9" x14ac:dyDescent="0.3">
      <c r="I310" s="20"/>
    </row>
    <row r="311" spans="9:9" x14ac:dyDescent="0.3">
      <c r="I311" s="20"/>
    </row>
    <row r="312" spans="9:9" x14ac:dyDescent="0.3">
      <c r="I312" s="20"/>
    </row>
    <row r="313" spans="9:9" x14ac:dyDescent="0.3">
      <c r="I313" s="20"/>
    </row>
    <row r="314" spans="9:9" x14ac:dyDescent="0.3">
      <c r="I314" s="20"/>
    </row>
    <row r="315" spans="9:9" x14ac:dyDescent="0.3">
      <c r="I315" s="20"/>
    </row>
    <row r="316" spans="9:9" x14ac:dyDescent="0.3">
      <c r="I316" s="20"/>
    </row>
    <row r="317" spans="9:9" x14ac:dyDescent="0.3">
      <c r="I317" s="20"/>
    </row>
    <row r="318" spans="9:9" x14ac:dyDescent="0.3">
      <c r="I318" s="20"/>
    </row>
    <row r="319" spans="9:9" x14ac:dyDescent="0.3">
      <c r="I319" s="20"/>
    </row>
    <row r="320" spans="9:9" x14ac:dyDescent="0.3">
      <c r="I320" s="20"/>
    </row>
    <row r="321" spans="9:9" x14ac:dyDescent="0.3">
      <c r="I321" s="20"/>
    </row>
    <row r="322" spans="9:9" x14ac:dyDescent="0.3">
      <c r="I322" s="20"/>
    </row>
    <row r="323" spans="9:9" x14ac:dyDescent="0.3">
      <c r="I323" s="20"/>
    </row>
    <row r="324" spans="9:9" x14ac:dyDescent="0.3">
      <c r="I324" s="20"/>
    </row>
    <row r="325" spans="9:9" x14ac:dyDescent="0.3">
      <c r="I325" s="20"/>
    </row>
    <row r="326" spans="9:9" x14ac:dyDescent="0.3">
      <c r="I326" s="20"/>
    </row>
    <row r="327" spans="9:9" x14ac:dyDescent="0.3">
      <c r="I327" s="20"/>
    </row>
    <row r="328" spans="9:9" x14ac:dyDescent="0.3">
      <c r="I328" s="20"/>
    </row>
    <row r="329" spans="9:9" x14ac:dyDescent="0.3">
      <c r="I329" s="20"/>
    </row>
    <row r="330" spans="9:9" x14ac:dyDescent="0.3">
      <c r="I330" s="20"/>
    </row>
    <row r="331" spans="9:9" x14ac:dyDescent="0.3">
      <c r="I331" s="20"/>
    </row>
    <row r="332" spans="9:9" x14ac:dyDescent="0.3">
      <c r="I332" s="20"/>
    </row>
    <row r="333" spans="9:9" x14ac:dyDescent="0.3">
      <c r="I333" s="20"/>
    </row>
    <row r="334" spans="9:9" x14ac:dyDescent="0.3">
      <c r="I334" s="20"/>
    </row>
    <row r="335" spans="9:9" x14ac:dyDescent="0.3">
      <c r="I335" s="20"/>
    </row>
    <row r="336" spans="9:9" x14ac:dyDescent="0.3">
      <c r="I336" s="20"/>
    </row>
    <row r="337" spans="9:9" x14ac:dyDescent="0.3">
      <c r="I337" s="20"/>
    </row>
    <row r="338" spans="9:9" x14ac:dyDescent="0.3">
      <c r="I338" s="20"/>
    </row>
    <row r="339" spans="9:9" x14ac:dyDescent="0.3">
      <c r="I339" s="20"/>
    </row>
    <row r="340" spans="9:9" x14ac:dyDescent="0.3">
      <c r="I340" s="20"/>
    </row>
    <row r="341" spans="9:9" x14ac:dyDescent="0.3">
      <c r="I341" s="20"/>
    </row>
    <row r="342" spans="9:9" x14ac:dyDescent="0.3">
      <c r="I342" s="20"/>
    </row>
    <row r="343" spans="9:9" x14ac:dyDescent="0.3">
      <c r="I343" s="20"/>
    </row>
    <row r="344" spans="9:9" x14ac:dyDescent="0.3">
      <c r="I344" s="20"/>
    </row>
    <row r="345" spans="9:9" x14ac:dyDescent="0.3">
      <c r="I345" s="20"/>
    </row>
    <row r="346" spans="9:9" x14ac:dyDescent="0.3">
      <c r="I346" s="20"/>
    </row>
    <row r="347" spans="9:9" x14ac:dyDescent="0.3">
      <c r="I347" s="20"/>
    </row>
    <row r="348" spans="9:9" x14ac:dyDescent="0.3">
      <c r="I348" s="20"/>
    </row>
    <row r="349" spans="9:9" x14ac:dyDescent="0.3">
      <c r="I349" s="20"/>
    </row>
    <row r="350" spans="9:9" x14ac:dyDescent="0.3">
      <c r="I350" s="20"/>
    </row>
    <row r="351" spans="9:9" x14ac:dyDescent="0.3">
      <c r="I351" s="20"/>
    </row>
    <row r="352" spans="9:9" x14ac:dyDescent="0.3">
      <c r="I352" s="20"/>
    </row>
    <row r="353" spans="9:9" x14ac:dyDescent="0.3">
      <c r="I353" s="20"/>
    </row>
    <row r="354" spans="9:9" x14ac:dyDescent="0.3">
      <c r="I354" s="20"/>
    </row>
    <row r="355" spans="9:9" x14ac:dyDescent="0.3">
      <c r="I355" s="20"/>
    </row>
    <row r="356" spans="9:9" x14ac:dyDescent="0.3">
      <c r="I356" s="20"/>
    </row>
    <row r="357" spans="9:9" x14ac:dyDescent="0.3">
      <c r="I357" s="20"/>
    </row>
    <row r="358" spans="9:9" x14ac:dyDescent="0.3">
      <c r="I358" s="20"/>
    </row>
    <row r="359" spans="9:9" x14ac:dyDescent="0.3">
      <c r="I359" s="20"/>
    </row>
    <row r="360" spans="9:9" x14ac:dyDescent="0.3">
      <c r="I360" s="20"/>
    </row>
    <row r="361" spans="9:9" x14ac:dyDescent="0.3">
      <c r="I361" s="20"/>
    </row>
    <row r="362" spans="9:9" x14ac:dyDescent="0.3">
      <c r="I362" s="20"/>
    </row>
    <row r="363" spans="9:9" x14ac:dyDescent="0.3">
      <c r="I363" s="20"/>
    </row>
    <row r="364" spans="9:9" x14ac:dyDescent="0.3">
      <c r="I364" s="20"/>
    </row>
    <row r="365" spans="9:9" x14ac:dyDescent="0.3">
      <c r="I365" s="20"/>
    </row>
    <row r="366" spans="9:9" x14ac:dyDescent="0.3">
      <c r="I366" s="20"/>
    </row>
    <row r="367" spans="9:9" x14ac:dyDescent="0.3">
      <c r="I367" s="20"/>
    </row>
    <row r="368" spans="9:9" x14ac:dyDescent="0.3">
      <c r="I368" s="20"/>
    </row>
    <row r="369" spans="9:9" x14ac:dyDescent="0.3">
      <c r="I369" s="20"/>
    </row>
    <row r="370" spans="9:9" x14ac:dyDescent="0.3">
      <c r="I370" s="20"/>
    </row>
    <row r="371" spans="9:9" x14ac:dyDescent="0.3">
      <c r="I371" s="20"/>
    </row>
    <row r="372" spans="9:9" x14ac:dyDescent="0.3">
      <c r="I372" s="20"/>
    </row>
    <row r="373" spans="9:9" x14ac:dyDescent="0.3">
      <c r="I373" s="20"/>
    </row>
    <row r="374" spans="9:9" x14ac:dyDescent="0.3">
      <c r="I374" s="20"/>
    </row>
    <row r="375" spans="9:9" x14ac:dyDescent="0.3">
      <c r="I375" s="20"/>
    </row>
    <row r="376" spans="9:9" x14ac:dyDescent="0.3">
      <c r="I376" s="20"/>
    </row>
    <row r="377" spans="9:9" x14ac:dyDescent="0.3">
      <c r="I377" s="20"/>
    </row>
    <row r="378" spans="9:9" x14ac:dyDescent="0.3">
      <c r="I378" s="20"/>
    </row>
    <row r="379" spans="9:9" x14ac:dyDescent="0.3">
      <c r="I379" s="20"/>
    </row>
    <row r="380" spans="9:9" x14ac:dyDescent="0.3">
      <c r="I380" s="20"/>
    </row>
    <row r="381" spans="9:9" x14ac:dyDescent="0.3">
      <c r="I381" s="20"/>
    </row>
    <row r="382" spans="9:9" x14ac:dyDescent="0.3">
      <c r="I382" s="20"/>
    </row>
    <row r="383" spans="9:9" x14ac:dyDescent="0.3">
      <c r="I383" s="20"/>
    </row>
    <row r="384" spans="9:9" x14ac:dyDescent="0.3">
      <c r="I384" s="20"/>
    </row>
    <row r="385" spans="9:9" x14ac:dyDescent="0.3">
      <c r="I385" s="20"/>
    </row>
    <row r="386" spans="9:9" x14ac:dyDescent="0.3">
      <c r="I386" s="20"/>
    </row>
    <row r="387" spans="9:9" x14ac:dyDescent="0.3">
      <c r="I387" s="20"/>
    </row>
    <row r="388" spans="9:9" x14ac:dyDescent="0.3">
      <c r="I388" s="20"/>
    </row>
    <row r="389" spans="9:9" x14ac:dyDescent="0.3">
      <c r="I389" s="20"/>
    </row>
    <row r="390" spans="9:9" x14ac:dyDescent="0.3">
      <c r="I390" s="20"/>
    </row>
    <row r="391" spans="9:9" x14ac:dyDescent="0.3">
      <c r="I391" s="20"/>
    </row>
    <row r="392" spans="9:9" x14ac:dyDescent="0.3">
      <c r="I392" s="20"/>
    </row>
    <row r="393" spans="9:9" x14ac:dyDescent="0.3">
      <c r="I393" s="20"/>
    </row>
    <row r="394" spans="9:9" x14ac:dyDescent="0.3">
      <c r="I394" s="20"/>
    </row>
    <row r="395" spans="9:9" x14ac:dyDescent="0.3">
      <c r="I395" s="20"/>
    </row>
    <row r="396" spans="9:9" x14ac:dyDescent="0.3">
      <c r="I396" s="20"/>
    </row>
    <row r="397" spans="9:9" x14ac:dyDescent="0.3">
      <c r="I397" s="20"/>
    </row>
    <row r="398" spans="9:9" x14ac:dyDescent="0.3">
      <c r="I398" s="20"/>
    </row>
    <row r="399" spans="9:9" x14ac:dyDescent="0.3">
      <c r="I399" s="20"/>
    </row>
    <row r="400" spans="9:9" x14ac:dyDescent="0.3">
      <c r="I400" s="20"/>
    </row>
    <row r="401" spans="9:9" x14ac:dyDescent="0.3">
      <c r="I401" s="20"/>
    </row>
    <row r="402" spans="9:9" x14ac:dyDescent="0.3">
      <c r="I402" s="20"/>
    </row>
    <row r="403" spans="9:9" x14ac:dyDescent="0.3">
      <c r="I403" s="20"/>
    </row>
    <row r="404" spans="9:9" x14ac:dyDescent="0.3">
      <c r="I404" s="20"/>
    </row>
    <row r="405" spans="9:9" x14ac:dyDescent="0.3">
      <c r="I405" s="20"/>
    </row>
    <row r="406" spans="9:9" x14ac:dyDescent="0.3">
      <c r="I406" s="20"/>
    </row>
    <row r="407" spans="9:9" x14ac:dyDescent="0.3">
      <c r="I407" s="20"/>
    </row>
    <row r="408" spans="9:9" x14ac:dyDescent="0.3">
      <c r="I408" s="20"/>
    </row>
    <row r="409" spans="9:9" x14ac:dyDescent="0.3">
      <c r="I409" s="20"/>
    </row>
    <row r="410" spans="9:9" x14ac:dyDescent="0.3">
      <c r="I410" s="20"/>
    </row>
    <row r="411" spans="9:9" x14ac:dyDescent="0.3">
      <c r="I411" s="20"/>
    </row>
    <row r="412" spans="9:9" x14ac:dyDescent="0.3">
      <c r="I412" s="20"/>
    </row>
    <row r="413" spans="9:9" x14ac:dyDescent="0.3">
      <c r="I413" s="20"/>
    </row>
    <row r="414" spans="9:9" x14ac:dyDescent="0.3">
      <c r="I414" s="20"/>
    </row>
    <row r="415" spans="9:9" x14ac:dyDescent="0.3">
      <c r="I415" s="20"/>
    </row>
    <row r="416" spans="9:9" x14ac:dyDescent="0.3">
      <c r="I416" s="20"/>
    </row>
    <row r="417" spans="9:9" x14ac:dyDescent="0.3">
      <c r="I417" s="20"/>
    </row>
    <row r="418" spans="9:9" x14ac:dyDescent="0.3">
      <c r="I418" s="20"/>
    </row>
    <row r="419" spans="9:9" x14ac:dyDescent="0.3">
      <c r="I419" s="20"/>
    </row>
    <row r="420" spans="9:9" x14ac:dyDescent="0.3">
      <c r="I420" s="20"/>
    </row>
    <row r="421" spans="9:9" x14ac:dyDescent="0.3">
      <c r="I421" s="20"/>
    </row>
    <row r="422" spans="9:9" x14ac:dyDescent="0.3">
      <c r="I422" s="20"/>
    </row>
    <row r="423" spans="9:9" x14ac:dyDescent="0.3">
      <c r="I423" s="20"/>
    </row>
    <row r="424" spans="9:9" x14ac:dyDescent="0.3">
      <c r="I424" s="20"/>
    </row>
    <row r="425" spans="9:9" x14ac:dyDescent="0.3">
      <c r="I425" s="20"/>
    </row>
    <row r="426" spans="9:9" x14ac:dyDescent="0.3">
      <c r="I426" s="20"/>
    </row>
    <row r="427" spans="9:9" x14ac:dyDescent="0.3">
      <c r="I427" s="20"/>
    </row>
    <row r="428" spans="9:9" x14ac:dyDescent="0.3">
      <c r="I428" s="20"/>
    </row>
    <row r="429" spans="9:9" x14ac:dyDescent="0.3">
      <c r="I429" s="20"/>
    </row>
    <row r="430" spans="9:9" x14ac:dyDescent="0.3">
      <c r="I430" s="20"/>
    </row>
    <row r="431" spans="9:9" x14ac:dyDescent="0.3">
      <c r="I431" s="20"/>
    </row>
    <row r="432" spans="9:9" x14ac:dyDescent="0.3">
      <c r="I432" s="20"/>
    </row>
    <row r="433" spans="9:9" x14ac:dyDescent="0.3">
      <c r="I433" s="20"/>
    </row>
    <row r="434" spans="9:9" x14ac:dyDescent="0.3">
      <c r="I434" s="20"/>
    </row>
    <row r="435" spans="9:9" x14ac:dyDescent="0.3">
      <c r="I435" s="20"/>
    </row>
    <row r="436" spans="9:9" x14ac:dyDescent="0.3">
      <c r="I436" s="20"/>
    </row>
    <row r="437" spans="9:9" x14ac:dyDescent="0.3">
      <c r="I437" s="20"/>
    </row>
    <row r="438" spans="9:9" x14ac:dyDescent="0.3">
      <c r="I438" s="20"/>
    </row>
    <row r="439" spans="9:9" x14ac:dyDescent="0.3">
      <c r="I439" s="20"/>
    </row>
    <row r="440" spans="9:9" x14ac:dyDescent="0.3">
      <c r="I440" s="20"/>
    </row>
    <row r="441" spans="9:9" x14ac:dyDescent="0.3">
      <c r="I441" s="20"/>
    </row>
    <row r="442" spans="9:9" x14ac:dyDescent="0.3">
      <c r="I442" s="20"/>
    </row>
    <row r="443" spans="9:9" x14ac:dyDescent="0.3">
      <c r="I443" s="20"/>
    </row>
    <row r="444" spans="9:9" x14ac:dyDescent="0.3">
      <c r="I444" s="20"/>
    </row>
    <row r="445" spans="9:9" x14ac:dyDescent="0.3">
      <c r="I445" s="20"/>
    </row>
    <row r="446" spans="9:9" x14ac:dyDescent="0.3">
      <c r="I446" s="20"/>
    </row>
    <row r="447" spans="9:9" x14ac:dyDescent="0.3">
      <c r="I447" s="20"/>
    </row>
    <row r="448" spans="9:9" x14ac:dyDescent="0.3">
      <c r="I448" s="20"/>
    </row>
    <row r="449" spans="9:9" x14ac:dyDescent="0.3">
      <c r="I449" s="20"/>
    </row>
    <row r="450" spans="9:9" x14ac:dyDescent="0.3">
      <c r="I450" s="20"/>
    </row>
    <row r="451" spans="9:9" x14ac:dyDescent="0.3">
      <c r="I451" s="20"/>
    </row>
    <row r="452" spans="9:9" x14ac:dyDescent="0.3">
      <c r="I452" s="20"/>
    </row>
    <row r="453" spans="9:9" x14ac:dyDescent="0.3">
      <c r="I453" s="20"/>
    </row>
    <row r="454" spans="9:9" x14ac:dyDescent="0.3">
      <c r="I454" s="20"/>
    </row>
    <row r="455" spans="9:9" x14ac:dyDescent="0.3">
      <c r="I455" s="20"/>
    </row>
    <row r="456" spans="9:9" x14ac:dyDescent="0.3">
      <c r="I456" s="20"/>
    </row>
    <row r="457" spans="9:9" x14ac:dyDescent="0.3">
      <c r="I457" s="20"/>
    </row>
    <row r="458" spans="9:9" x14ac:dyDescent="0.3">
      <c r="I458" s="20"/>
    </row>
    <row r="459" spans="9:9" x14ac:dyDescent="0.3">
      <c r="I459" s="20"/>
    </row>
    <row r="460" spans="9:9" x14ac:dyDescent="0.3">
      <c r="I460" s="20"/>
    </row>
    <row r="461" spans="9:9" x14ac:dyDescent="0.3">
      <c r="I461" s="20"/>
    </row>
    <row r="462" spans="9:9" x14ac:dyDescent="0.3">
      <c r="I462" s="20"/>
    </row>
    <row r="463" spans="9:9" x14ac:dyDescent="0.3">
      <c r="I463" s="20"/>
    </row>
    <row r="464" spans="9:9" x14ac:dyDescent="0.3">
      <c r="I464" s="20"/>
    </row>
    <row r="465" spans="9:9" x14ac:dyDescent="0.3">
      <c r="I465" s="20"/>
    </row>
    <row r="466" spans="9:9" x14ac:dyDescent="0.3">
      <c r="I466" s="20"/>
    </row>
    <row r="467" spans="9:9" x14ac:dyDescent="0.3">
      <c r="I467" s="20"/>
    </row>
    <row r="468" spans="9:9" x14ac:dyDescent="0.3">
      <c r="I468" s="20"/>
    </row>
    <row r="469" spans="9:9" x14ac:dyDescent="0.3">
      <c r="I469" s="20"/>
    </row>
    <row r="470" spans="9:9" x14ac:dyDescent="0.3">
      <c r="I470" s="20"/>
    </row>
    <row r="471" spans="9:9" x14ac:dyDescent="0.3">
      <c r="I471" s="20"/>
    </row>
    <row r="472" spans="9:9" x14ac:dyDescent="0.3">
      <c r="I472" s="20"/>
    </row>
    <row r="473" spans="9:9" x14ac:dyDescent="0.3">
      <c r="I473" s="20"/>
    </row>
    <row r="474" spans="9:9" x14ac:dyDescent="0.3">
      <c r="I474" s="20"/>
    </row>
    <row r="475" spans="9:9" x14ac:dyDescent="0.3">
      <c r="I475" s="20"/>
    </row>
    <row r="476" spans="9:9" x14ac:dyDescent="0.3">
      <c r="I476" s="20"/>
    </row>
    <row r="477" spans="9:9" x14ac:dyDescent="0.3">
      <c r="I477" s="20"/>
    </row>
    <row r="478" spans="9:9" x14ac:dyDescent="0.3">
      <c r="I478" s="20"/>
    </row>
    <row r="479" spans="9:9" x14ac:dyDescent="0.3">
      <c r="I479" s="20"/>
    </row>
    <row r="480" spans="9:9" x14ac:dyDescent="0.3">
      <c r="I480" s="20"/>
    </row>
    <row r="481" spans="9:9" x14ac:dyDescent="0.3">
      <c r="I481" s="20"/>
    </row>
    <row r="482" spans="9:9" x14ac:dyDescent="0.3">
      <c r="I482" s="20"/>
    </row>
    <row r="483" spans="9:9" x14ac:dyDescent="0.3">
      <c r="I483" s="20"/>
    </row>
    <row r="484" spans="9:9" x14ac:dyDescent="0.3">
      <c r="I484" s="20"/>
    </row>
    <row r="485" spans="9:9" x14ac:dyDescent="0.3">
      <c r="I485" s="20"/>
    </row>
    <row r="486" spans="9:9" x14ac:dyDescent="0.3">
      <c r="I486" s="20"/>
    </row>
    <row r="487" spans="9:9" x14ac:dyDescent="0.3">
      <c r="I487" s="20"/>
    </row>
    <row r="488" spans="9:9" x14ac:dyDescent="0.3">
      <c r="I488" s="20"/>
    </row>
    <row r="489" spans="9:9" x14ac:dyDescent="0.3">
      <c r="I489" s="20"/>
    </row>
    <row r="490" spans="9:9" x14ac:dyDescent="0.3">
      <c r="I490" s="20"/>
    </row>
    <row r="491" spans="9:9" x14ac:dyDescent="0.3">
      <c r="I491" s="20"/>
    </row>
    <row r="492" spans="9:9" x14ac:dyDescent="0.3">
      <c r="I492" s="20"/>
    </row>
    <row r="493" spans="9:9" x14ac:dyDescent="0.3">
      <c r="I493" s="20"/>
    </row>
    <row r="494" spans="9:9" x14ac:dyDescent="0.3">
      <c r="I494" s="20"/>
    </row>
    <row r="495" spans="9:9" x14ac:dyDescent="0.3">
      <c r="I495" s="20"/>
    </row>
    <row r="496" spans="9:9" x14ac:dyDescent="0.3">
      <c r="I496" s="20"/>
    </row>
    <row r="497" spans="9:9" x14ac:dyDescent="0.3">
      <c r="I497" s="20"/>
    </row>
    <row r="498" spans="9:9" x14ac:dyDescent="0.3">
      <c r="I498" s="20"/>
    </row>
    <row r="499" spans="9:9" x14ac:dyDescent="0.3">
      <c r="I499" s="20"/>
    </row>
    <row r="500" spans="9:9" x14ac:dyDescent="0.3">
      <c r="I500" s="20"/>
    </row>
    <row r="501" spans="9:9" x14ac:dyDescent="0.3">
      <c r="I501" s="20"/>
    </row>
    <row r="502" spans="9:9" x14ac:dyDescent="0.3">
      <c r="I502" s="20"/>
    </row>
    <row r="503" spans="9:9" x14ac:dyDescent="0.3">
      <c r="I503" s="20"/>
    </row>
    <row r="504" spans="9:9" x14ac:dyDescent="0.3">
      <c r="I504" s="20"/>
    </row>
    <row r="505" spans="9:9" x14ac:dyDescent="0.3">
      <c r="I505" s="20"/>
    </row>
    <row r="506" spans="9:9" x14ac:dyDescent="0.3">
      <c r="I506" s="20"/>
    </row>
    <row r="507" spans="9:9" x14ac:dyDescent="0.3">
      <c r="I507" s="20"/>
    </row>
    <row r="508" spans="9:9" x14ac:dyDescent="0.3">
      <c r="I508" s="20"/>
    </row>
    <row r="509" spans="9:9" x14ac:dyDescent="0.3">
      <c r="I509" s="20"/>
    </row>
    <row r="510" spans="9:9" x14ac:dyDescent="0.3">
      <c r="I510" s="20"/>
    </row>
    <row r="511" spans="9:9" x14ac:dyDescent="0.3">
      <c r="I511" s="20"/>
    </row>
    <row r="512" spans="9:9" x14ac:dyDescent="0.3">
      <c r="I512" s="20"/>
    </row>
    <row r="513" spans="9:9" x14ac:dyDescent="0.3">
      <c r="I513" s="20"/>
    </row>
    <row r="514" spans="9:9" x14ac:dyDescent="0.3">
      <c r="I514" s="20"/>
    </row>
    <row r="515" spans="9:9" x14ac:dyDescent="0.3">
      <c r="I515" s="20"/>
    </row>
    <row r="516" spans="9:9" x14ac:dyDescent="0.3">
      <c r="I516" s="20"/>
    </row>
    <row r="517" spans="9:9" x14ac:dyDescent="0.3">
      <c r="I517" s="20"/>
    </row>
    <row r="518" spans="9:9" x14ac:dyDescent="0.3">
      <c r="I518" s="20"/>
    </row>
    <row r="519" spans="9:9" x14ac:dyDescent="0.3">
      <c r="I519" s="20"/>
    </row>
    <row r="520" spans="9:9" x14ac:dyDescent="0.3">
      <c r="I520" s="20"/>
    </row>
    <row r="521" spans="9:9" x14ac:dyDescent="0.3">
      <c r="I521" s="20"/>
    </row>
    <row r="522" spans="9:9" x14ac:dyDescent="0.3">
      <c r="I522" s="20"/>
    </row>
    <row r="523" spans="9:9" x14ac:dyDescent="0.3">
      <c r="I523" s="20"/>
    </row>
    <row r="524" spans="9:9" x14ac:dyDescent="0.3">
      <c r="I524" s="20"/>
    </row>
    <row r="525" spans="9:9" x14ac:dyDescent="0.3">
      <c r="I525" s="20"/>
    </row>
    <row r="526" spans="9:9" x14ac:dyDescent="0.3">
      <c r="I526" s="20"/>
    </row>
    <row r="527" spans="9:9" x14ac:dyDescent="0.3">
      <c r="I527" s="20"/>
    </row>
    <row r="528" spans="9:9" x14ac:dyDescent="0.3">
      <c r="I528" s="20"/>
    </row>
    <row r="529" spans="9:9" x14ac:dyDescent="0.3">
      <c r="I529" s="20"/>
    </row>
    <row r="530" spans="9:9" x14ac:dyDescent="0.3">
      <c r="I530" s="20"/>
    </row>
    <row r="531" spans="9:9" x14ac:dyDescent="0.3">
      <c r="I531" s="20"/>
    </row>
    <row r="532" spans="9:9" x14ac:dyDescent="0.3">
      <c r="I532" s="20"/>
    </row>
    <row r="533" spans="9:9" x14ac:dyDescent="0.3">
      <c r="I533" s="20"/>
    </row>
    <row r="534" spans="9:9" x14ac:dyDescent="0.3">
      <c r="I534" s="20"/>
    </row>
    <row r="535" spans="9:9" x14ac:dyDescent="0.3">
      <c r="I535" s="20"/>
    </row>
    <row r="536" spans="9:9" x14ac:dyDescent="0.3">
      <c r="I536" s="20"/>
    </row>
    <row r="537" spans="9:9" x14ac:dyDescent="0.3">
      <c r="I537" s="20"/>
    </row>
    <row r="538" spans="9:9" x14ac:dyDescent="0.3">
      <c r="I538" s="20"/>
    </row>
    <row r="539" spans="9:9" x14ac:dyDescent="0.3">
      <c r="I539" s="20"/>
    </row>
    <row r="540" spans="9:9" x14ac:dyDescent="0.3">
      <c r="I540" s="20"/>
    </row>
    <row r="541" spans="9:9" x14ac:dyDescent="0.3">
      <c r="I541" s="20"/>
    </row>
    <row r="542" spans="9:9" x14ac:dyDescent="0.3">
      <c r="I542" s="20"/>
    </row>
    <row r="543" spans="9:9" x14ac:dyDescent="0.3">
      <c r="I543" s="20"/>
    </row>
    <row r="544" spans="9:9" x14ac:dyDescent="0.3">
      <c r="I544" s="20"/>
    </row>
    <row r="545" spans="9:9" x14ac:dyDescent="0.3">
      <c r="I545" s="20"/>
    </row>
    <row r="546" spans="9:9" x14ac:dyDescent="0.3">
      <c r="I546" s="20"/>
    </row>
    <row r="547" spans="9:9" x14ac:dyDescent="0.3">
      <c r="I547" s="20"/>
    </row>
    <row r="548" spans="9:9" x14ac:dyDescent="0.3">
      <c r="I548" s="20"/>
    </row>
    <row r="549" spans="9:9" x14ac:dyDescent="0.3">
      <c r="I549" s="20"/>
    </row>
    <row r="550" spans="9:9" x14ac:dyDescent="0.3">
      <c r="I550" s="20"/>
    </row>
    <row r="551" spans="9:9" x14ac:dyDescent="0.3">
      <c r="I551" s="20"/>
    </row>
    <row r="552" spans="9:9" x14ac:dyDescent="0.3">
      <c r="I552" s="20"/>
    </row>
    <row r="553" spans="9:9" x14ac:dyDescent="0.3">
      <c r="I553" s="20"/>
    </row>
    <row r="554" spans="9:9" x14ac:dyDescent="0.3">
      <c r="I554" s="20"/>
    </row>
    <row r="555" spans="9:9" x14ac:dyDescent="0.3">
      <c r="I555" s="20"/>
    </row>
    <row r="556" spans="9:9" x14ac:dyDescent="0.3">
      <c r="I556" s="20"/>
    </row>
    <row r="557" spans="9:9" x14ac:dyDescent="0.3">
      <c r="I557" s="20"/>
    </row>
    <row r="558" spans="9:9" x14ac:dyDescent="0.3">
      <c r="I558" s="20"/>
    </row>
    <row r="559" spans="9:9" x14ac:dyDescent="0.3">
      <c r="I559" s="20"/>
    </row>
    <row r="560" spans="9:9" x14ac:dyDescent="0.3">
      <c r="I560" s="20"/>
    </row>
    <row r="561" spans="9:9" x14ac:dyDescent="0.3">
      <c r="I561" s="20"/>
    </row>
    <row r="562" spans="9:9" x14ac:dyDescent="0.3">
      <c r="I562" s="20"/>
    </row>
    <row r="563" spans="9:9" x14ac:dyDescent="0.3">
      <c r="I563" s="20"/>
    </row>
    <row r="564" spans="9:9" x14ac:dyDescent="0.3">
      <c r="I564" s="20"/>
    </row>
    <row r="565" spans="9:9" x14ac:dyDescent="0.3">
      <c r="I565" s="20"/>
    </row>
    <row r="566" spans="9:9" x14ac:dyDescent="0.3">
      <c r="I566" s="20"/>
    </row>
    <row r="567" spans="9:9" x14ac:dyDescent="0.3">
      <c r="I567" s="20"/>
    </row>
    <row r="568" spans="9:9" x14ac:dyDescent="0.3">
      <c r="I568" s="20"/>
    </row>
    <row r="569" spans="9:9" x14ac:dyDescent="0.3">
      <c r="I569" s="20"/>
    </row>
    <row r="570" spans="9:9" x14ac:dyDescent="0.3">
      <c r="I570" s="20"/>
    </row>
    <row r="571" spans="9:9" x14ac:dyDescent="0.3">
      <c r="I571" s="20"/>
    </row>
    <row r="572" spans="9:9" x14ac:dyDescent="0.3">
      <c r="I572" s="20"/>
    </row>
    <row r="573" spans="9:9" x14ac:dyDescent="0.3">
      <c r="I573" s="20"/>
    </row>
    <row r="574" spans="9:9" x14ac:dyDescent="0.3">
      <c r="I574" s="20"/>
    </row>
    <row r="575" spans="9:9" x14ac:dyDescent="0.3">
      <c r="I575" s="20"/>
    </row>
    <row r="576" spans="9:9" x14ac:dyDescent="0.3">
      <c r="I576" s="20"/>
    </row>
    <row r="577" spans="9:9" x14ac:dyDescent="0.3">
      <c r="I577" s="20"/>
    </row>
    <row r="578" spans="9:9" x14ac:dyDescent="0.3">
      <c r="I578" s="20"/>
    </row>
    <row r="579" spans="9:9" x14ac:dyDescent="0.3">
      <c r="I579" s="20"/>
    </row>
    <row r="580" spans="9:9" x14ac:dyDescent="0.3">
      <c r="I580" s="20"/>
    </row>
    <row r="581" spans="9:9" x14ac:dyDescent="0.3">
      <c r="I581" s="20"/>
    </row>
    <row r="582" spans="9:9" x14ac:dyDescent="0.3">
      <c r="I582" s="20"/>
    </row>
    <row r="583" spans="9:9" x14ac:dyDescent="0.3">
      <c r="I583" s="20"/>
    </row>
    <row r="584" spans="9:9" x14ac:dyDescent="0.3">
      <c r="I584" s="20"/>
    </row>
    <row r="585" spans="9:9" x14ac:dyDescent="0.3">
      <c r="I585" s="20"/>
    </row>
    <row r="586" spans="9:9" x14ac:dyDescent="0.3">
      <c r="I586" s="20"/>
    </row>
    <row r="587" spans="9:9" x14ac:dyDescent="0.3">
      <c r="I587" s="20"/>
    </row>
    <row r="588" spans="9:9" x14ac:dyDescent="0.3">
      <c r="I588" s="20"/>
    </row>
    <row r="589" spans="9:9" x14ac:dyDescent="0.3">
      <c r="I589" s="20"/>
    </row>
    <row r="590" spans="9:9" x14ac:dyDescent="0.3">
      <c r="I590" s="20"/>
    </row>
    <row r="591" spans="9:9" x14ac:dyDescent="0.3">
      <c r="I591" s="20"/>
    </row>
    <row r="592" spans="9:9" x14ac:dyDescent="0.3">
      <c r="I592" s="20"/>
    </row>
    <row r="593" spans="9:9" x14ac:dyDescent="0.3">
      <c r="I593" s="20"/>
    </row>
    <row r="594" spans="9:9" x14ac:dyDescent="0.3">
      <c r="I594" s="20"/>
    </row>
    <row r="595" spans="9:9" x14ac:dyDescent="0.3">
      <c r="I595" s="20"/>
    </row>
    <row r="596" spans="9:9" x14ac:dyDescent="0.3">
      <c r="I596" s="20"/>
    </row>
    <row r="597" spans="9:9" x14ac:dyDescent="0.3">
      <c r="I597" s="20"/>
    </row>
    <row r="598" spans="9:9" x14ac:dyDescent="0.3">
      <c r="I598" s="20"/>
    </row>
    <row r="599" spans="9:9" x14ac:dyDescent="0.3">
      <c r="I599" s="20"/>
    </row>
    <row r="600" spans="9:9" x14ac:dyDescent="0.3">
      <c r="I600" s="20"/>
    </row>
    <row r="601" spans="9:9" x14ac:dyDescent="0.3">
      <c r="I601" s="20"/>
    </row>
    <row r="602" spans="9:9" x14ac:dyDescent="0.3">
      <c r="I602" s="20"/>
    </row>
    <row r="603" spans="9:9" x14ac:dyDescent="0.3">
      <c r="I603" s="20"/>
    </row>
    <row r="604" spans="9:9" x14ac:dyDescent="0.3">
      <c r="I604" s="20"/>
    </row>
    <row r="605" spans="9:9" x14ac:dyDescent="0.3">
      <c r="I605" s="20"/>
    </row>
    <row r="606" spans="9:9" x14ac:dyDescent="0.3">
      <c r="I606" s="20"/>
    </row>
    <row r="607" spans="9:9" x14ac:dyDescent="0.3">
      <c r="I607" s="20"/>
    </row>
    <row r="608" spans="9:9" x14ac:dyDescent="0.3">
      <c r="I608" s="20"/>
    </row>
    <row r="609" spans="9:9" x14ac:dyDescent="0.3">
      <c r="I609" s="20"/>
    </row>
    <row r="610" spans="9:9" x14ac:dyDescent="0.3">
      <c r="I610" s="20"/>
    </row>
    <row r="611" spans="9:9" x14ac:dyDescent="0.3">
      <c r="I611" s="20"/>
    </row>
    <row r="612" spans="9:9" x14ac:dyDescent="0.3">
      <c r="I612" s="20"/>
    </row>
    <row r="613" spans="9:9" x14ac:dyDescent="0.3">
      <c r="I613" s="20"/>
    </row>
    <row r="614" spans="9:9" x14ac:dyDescent="0.3">
      <c r="I614" s="20"/>
    </row>
    <row r="615" spans="9:9" x14ac:dyDescent="0.3">
      <c r="I615" s="20"/>
    </row>
    <row r="616" spans="9:9" x14ac:dyDescent="0.3">
      <c r="I616" s="20"/>
    </row>
    <row r="617" spans="9:9" x14ac:dyDescent="0.3">
      <c r="I617" s="20"/>
    </row>
    <row r="618" spans="9:9" x14ac:dyDescent="0.3">
      <c r="I618" s="20"/>
    </row>
    <row r="619" spans="9:9" x14ac:dyDescent="0.3">
      <c r="I619" s="20"/>
    </row>
    <row r="620" spans="9:9" x14ac:dyDescent="0.3">
      <c r="I620" s="20"/>
    </row>
    <row r="621" spans="9:9" x14ac:dyDescent="0.3">
      <c r="I621" s="20"/>
    </row>
    <row r="622" spans="9:9" x14ac:dyDescent="0.3">
      <c r="I622" s="20"/>
    </row>
    <row r="623" spans="9:9" x14ac:dyDescent="0.3">
      <c r="I623" s="20"/>
    </row>
    <row r="624" spans="9:9" x14ac:dyDescent="0.3">
      <c r="I624" s="20"/>
    </row>
    <row r="625" spans="9:9" x14ac:dyDescent="0.3">
      <c r="I625" s="20"/>
    </row>
    <row r="626" spans="9:9" x14ac:dyDescent="0.3">
      <c r="I626" s="20"/>
    </row>
    <row r="627" spans="9:9" x14ac:dyDescent="0.3">
      <c r="I627" s="20"/>
    </row>
    <row r="628" spans="9:9" x14ac:dyDescent="0.3">
      <c r="I628" s="20"/>
    </row>
    <row r="629" spans="9:9" x14ac:dyDescent="0.3">
      <c r="I629" s="20"/>
    </row>
    <row r="630" spans="9:9" x14ac:dyDescent="0.3">
      <c r="I630" s="20"/>
    </row>
    <row r="631" spans="9:9" x14ac:dyDescent="0.3">
      <c r="I631" s="20"/>
    </row>
    <row r="632" spans="9:9" x14ac:dyDescent="0.3">
      <c r="I632" s="20"/>
    </row>
    <row r="633" spans="9:9" x14ac:dyDescent="0.3">
      <c r="I633" s="20"/>
    </row>
    <row r="634" spans="9:9" x14ac:dyDescent="0.3">
      <c r="I634" s="20"/>
    </row>
    <row r="635" spans="9:9" x14ac:dyDescent="0.3">
      <c r="I635" s="20"/>
    </row>
    <row r="636" spans="9:9" x14ac:dyDescent="0.3">
      <c r="I636" s="20"/>
    </row>
    <row r="637" spans="9:9" x14ac:dyDescent="0.3">
      <c r="I637" s="20"/>
    </row>
    <row r="638" spans="9:9" x14ac:dyDescent="0.3">
      <c r="I638" s="20"/>
    </row>
    <row r="639" spans="9:9" x14ac:dyDescent="0.3">
      <c r="I639" s="20"/>
    </row>
    <row r="640" spans="9:9" x14ac:dyDescent="0.3">
      <c r="I640" s="20"/>
    </row>
    <row r="641" spans="9:9" x14ac:dyDescent="0.3">
      <c r="I641" s="20"/>
    </row>
    <row r="642" spans="9:9" x14ac:dyDescent="0.3">
      <c r="I642" s="20"/>
    </row>
    <row r="643" spans="9:9" x14ac:dyDescent="0.3">
      <c r="I643" s="20"/>
    </row>
    <row r="644" spans="9:9" x14ac:dyDescent="0.3">
      <c r="I644" s="20"/>
    </row>
    <row r="645" spans="9:9" x14ac:dyDescent="0.3">
      <c r="I645" s="20"/>
    </row>
    <row r="646" spans="9:9" x14ac:dyDescent="0.3">
      <c r="I646" s="20"/>
    </row>
    <row r="647" spans="9:9" x14ac:dyDescent="0.3">
      <c r="I647" s="20"/>
    </row>
    <row r="648" spans="9:9" x14ac:dyDescent="0.3">
      <c r="I648" s="20"/>
    </row>
    <row r="649" spans="9:9" x14ac:dyDescent="0.3">
      <c r="I649" s="20"/>
    </row>
    <row r="650" spans="9:9" x14ac:dyDescent="0.3">
      <c r="I650" s="20"/>
    </row>
    <row r="651" spans="9:9" x14ac:dyDescent="0.3">
      <c r="I651" s="20"/>
    </row>
    <row r="652" spans="9:9" x14ac:dyDescent="0.3">
      <c r="I652" s="20"/>
    </row>
    <row r="653" spans="9:9" x14ac:dyDescent="0.3">
      <c r="I653" s="20"/>
    </row>
    <row r="654" spans="9:9" x14ac:dyDescent="0.3">
      <c r="I654" s="20"/>
    </row>
    <row r="655" spans="9:9" x14ac:dyDescent="0.3">
      <c r="I655" s="20"/>
    </row>
    <row r="656" spans="9:9" x14ac:dyDescent="0.3">
      <c r="I656" s="20"/>
    </row>
    <row r="657" spans="9:9" x14ac:dyDescent="0.3">
      <c r="I657" s="20"/>
    </row>
    <row r="658" spans="9:9" x14ac:dyDescent="0.3">
      <c r="I658" s="20"/>
    </row>
    <row r="659" spans="9:9" x14ac:dyDescent="0.3">
      <c r="I659" s="20"/>
    </row>
    <row r="660" spans="9:9" x14ac:dyDescent="0.3">
      <c r="I660" s="20"/>
    </row>
    <row r="661" spans="9:9" x14ac:dyDescent="0.3">
      <c r="I661" s="20"/>
    </row>
    <row r="662" spans="9:9" x14ac:dyDescent="0.3">
      <c r="I662" s="20"/>
    </row>
    <row r="663" spans="9:9" x14ac:dyDescent="0.3">
      <c r="I663" s="20"/>
    </row>
    <row r="664" spans="9:9" x14ac:dyDescent="0.3">
      <c r="I664" s="20"/>
    </row>
    <row r="665" spans="9:9" x14ac:dyDescent="0.3">
      <c r="I665" s="20"/>
    </row>
    <row r="666" spans="9:9" x14ac:dyDescent="0.3">
      <c r="I666" s="20"/>
    </row>
    <row r="667" spans="9:9" x14ac:dyDescent="0.3">
      <c r="I667" s="20"/>
    </row>
    <row r="668" spans="9:9" x14ac:dyDescent="0.3">
      <c r="I668" s="20"/>
    </row>
    <row r="669" spans="9:9" x14ac:dyDescent="0.3">
      <c r="I669" s="20"/>
    </row>
    <row r="670" spans="9:9" x14ac:dyDescent="0.3">
      <c r="I670" s="20"/>
    </row>
    <row r="671" spans="9:9" x14ac:dyDescent="0.3">
      <c r="I671" s="20"/>
    </row>
    <row r="672" spans="9:9" x14ac:dyDescent="0.3">
      <c r="I672" s="20"/>
    </row>
    <row r="673" spans="9:9" x14ac:dyDescent="0.3">
      <c r="I673" s="20"/>
    </row>
    <row r="674" spans="9:9" x14ac:dyDescent="0.3">
      <c r="I674" s="20"/>
    </row>
    <row r="675" spans="9:9" x14ac:dyDescent="0.3">
      <c r="I675" s="20"/>
    </row>
    <row r="676" spans="9:9" x14ac:dyDescent="0.3">
      <c r="I676" s="20"/>
    </row>
    <row r="677" spans="9:9" x14ac:dyDescent="0.3">
      <c r="I677" s="20"/>
    </row>
    <row r="678" spans="9:9" x14ac:dyDescent="0.3">
      <c r="I678" s="20"/>
    </row>
    <row r="679" spans="9:9" x14ac:dyDescent="0.3">
      <c r="I679" s="20"/>
    </row>
    <row r="680" spans="9:9" x14ac:dyDescent="0.3">
      <c r="I680" s="20"/>
    </row>
    <row r="681" spans="9:9" x14ac:dyDescent="0.3">
      <c r="I681" s="20"/>
    </row>
    <row r="682" spans="9:9" x14ac:dyDescent="0.3">
      <c r="I682" s="20"/>
    </row>
    <row r="683" spans="9:9" x14ac:dyDescent="0.3">
      <c r="I683" s="20"/>
    </row>
    <row r="684" spans="9:9" x14ac:dyDescent="0.3">
      <c r="I684" s="20"/>
    </row>
    <row r="685" spans="9:9" x14ac:dyDescent="0.3">
      <c r="I685" s="20"/>
    </row>
    <row r="686" spans="9:9" x14ac:dyDescent="0.3">
      <c r="I686" s="20"/>
    </row>
    <row r="687" spans="9:9" x14ac:dyDescent="0.3">
      <c r="I687" s="20"/>
    </row>
    <row r="688" spans="9:9" x14ac:dyDescent="0.3">
      <c r="I688" s="20"/>
    </row>
    <row r="689" spans="9:9" x14ac:dyDescent="0.3">
      <c r="I689" s="20"/>
    </row>
    <row r="690" spans="9:9" x14ac:dyDescent="0.3">
      <c r="I690" s="20"/>
    </row>
    <row r="691" spans="9:9" x14ac:dyDescent="0.3">
      <c r="I691" s="20"/>
    </row>
    <row r="692" spans="9:9" x14ac:dyDescent="0.3">
      <c r="I692" s="20"/>
    </row>
    <row r="693" spans="9:9" x14ac:dyDescent="0.3">
      <c r="I693" s="20"/>
    </row>
    <row r="694" spans="9:9" x14ac:dyDescent="0.3">
      <c r="I694" s="20"/>
    </row>
    <row r="695" spans="9:9" x14ac:dyDescent="0.3">
      <c r="I695" s="20"/>
    </row>
    <row r="696" spans="9:9" x14ac:dyDescent="0.3">
      <c r="I696" s="20"/>
    </row>
    <row r="697" spans="9:9" x14ac:dyDescent="0.3">
      <c r="I697" s="20"/>
    </row>
    <row r="698" spans="9:9" x14ac:dyDescent="0.3">
      <c r="I698" s="20"/>
    </row>
    <row r="699" spans="9:9" x14ac:dyDescent="0.3">
      <c r="I699" s="20"/>
    </row>
    <row r="700" spans="9:9" x14ac:dyDescent="0.3">
      <c r="I700" s="20"/>
    </row>
    <row r="701" spans="9:9" x14ac:dyDescent="0.3">
      <c r="I701" s="20"/>
    </row>
    <row r="702" spans="9:9" x14ac:dyDescent="0.3">
      <c r="I702" s="20"/>
    </row>
    <row r="703" spans="9:9" x14ac:dyDescent="0.3">
      <c r="I703" s="20"/>
    </row>
    <row r="704" spans="9:9" x14ac:dyDescent="0.3">
      <c r="I704" s="20"/>
    </row>
    <row r="705" spans="9:9" x14ac:dyDescent="0.3">
      <c r="I705" s="20"/>
    </row>
    <row r="706" spans="9:9" x14ac:dyDescent="0.3">
      <c r="I706" s="20"/>
    </row>
    <row r="707" spans="9:9" x14ac:dyDescent="0.3">
      <c r="I707" s="20"/>
    </row>
    <row r="708" spans="9:9" x14ac:dyDescent="0.3">
      <c r="I708" s="20"/>
    </row>
    <row r="709" spans="9:9" x14ac:dyDescent="0.3">
      <c r="I709" s="20"/>
    </row>
    <row r="710" spans="9:9" x14ac:dyDescent="0.3">
      <c r="I710" s="20"/>
    </row>
    <row r="711" spans="9:9" x14ac:dyDescent="0.3">
      <c r="I711" s="20"/>
    </row>
    <row r="712" spans="9:9" x14ac:dyDescent="0.3">
      <c r="I712" s="20"/>
    </row>
    <row r="713" spans="9:9" x14ac:dyDescent="0.3">
      <c r="I713" s="20"/>
    </row>
    <row r="714" spans="9:9" x14ac:dyDescent="0.3">
      <c r="I714" s="20"/>
    </row>
    <row r="715" spans="9:9" x14ac:dyDescent="0.3">
      <c r="I715" s="20"/>
    </row>
    <row r="716" spans="9:9" x14ac:dyDescent="0.3">
      <c r="I716" s="20"/>
    </row>
    <row r="717" spans="9:9" x14ac:dyDescent="0.3">
      <c r="I717" s="20"/>
    </row>
    <row r="718" spans="9:9" x14ac:dyDescent="0.3">
      <c r="I718" s="20"/>
    </row>
    <row r="719" spans="9:9" x14ac:dyDescent="0.3">
      <c r="I719" s="20"/>
    </row>
    <row r="720" spans="9:9" x14ac:dyDescent="0.3">
      <c r="I720" s="20"/>
    </row>
    <row r="721" spans="9:9" x14ac:dyDescent="0.3">
      <c r="I721" s="20"/>
    </row>
    <row r="722" spans="9:9" x14ac:dyDescent="0.3">
      <c r="I722" s="20"/>
    </row>
    <row r="723" spans="9:9" x14ac:dyDescent="0.3">
      <c r="I723" s="20"/>
    </row>
    <row r="724" spans="9:9" x14ac:dyDescent="0.3">
      <c r="I724" s="20"/>
    </row>
    <row r="725" spans="9:9" x14ac:dyDescent="0.3">
      <c r="I725" s="20"/>
    </row>
    <row r="726" spans="9:9" x14ac:dyDescent="0.3">
      <c r="I726" s="20"/>
    </row>
    <row r="727" spans="9:9" x14ac:dyDescent="0.3">
      <c r="I727" s="20"/>
    </row>
    <row r="728" spans="9:9" x14ac:dyDescent="0.3">
      <c r="I728" s="20"/>
    </row>
    <row r="729" spans="9:9" x14ac:dyDescent="0.3">
      <c r="I729" s="20"/>
    </row>
    <row r="730" spans="9:9" x14ac:dyDescent="0.3">
      <c r="I730" s="20"/>
    </row>
    <row r="731" spans="9:9" x14ac:dyDescent="0.3">
      <c r="I731" s="20"/>
    </row>
    <row r="732" spans="9:9" x14ac:dyDescent="0.3">
      <c r="I732" s="20"/>
    </row>
    <row r="733" spans="9:9" x14ac:dyDescent="0.3">
      <c r="I733" s="20"/>
    </row>
    <row r="734" spans="9:9" x14ac:dyDescent="0.3">
      <c r="I734" s="20"/>
    </row>
    <row r="735" spans="9:9" x14ac:dyDescent="0.3">
      <c r="I735" s="20"/>
    </row>
    <row r="736" spans="9:9" x14ac:dyDescent="0.3">
      <c r="I736" s="20"/>
    </row>
    <row r="737" spans="9:9" x14ac:dyDescent="0.3">
      <c r="I737" s="20"/>
    </row>
    <row r="738" spans="9:9" x14ac:dyDescent="0.3">
      <c r="I738" s="20"/>
    </row>
    <row r="739" spans="9:9" x14ac:dyDescent="0.3">
      <c r="I739" s="20"/>
    </row>
    <row r="740" spans="9:9" x14ac:dyDescent="0.3">
      <c r="I740" s="20"/>
    </row>
    <row r="741" spans="9:9" x14ac:dyDescent="0.3">
      <c r="I741" s="20"/>
    </row>
    <row r="742" spans="9:9" x14ac:dyDescent="0.3">
      <c r="I742" s="20"/>
    </row>
    <row r="743" spans="9:9" x14ac:dyDescent="0.3">
      <c r="I743" s="20"/>
    </row>
    <row r="744" spans="9:9" x14ac:dyDescent="0.3">
      <c r="I744" s="20"/>
    </row>
    <row r="745" spans="9:9" x14ac:dyDescent="0.3">
      <c r="I745" s="20"/>
    </row>
    <row r="746" spans="9:9" x14ac:dyDescent="0.3">
      <c r="I746" s="20"/>
    </row>
    <row r="747" spans="9:9" x14ac:dyDescent="0.3">
      <c r="I747" s="20"/>
    </row>
    <row r="748" spans="9:9" x14ac:dyDescent="0.3">
      <c r="I748" s="20"/>
    </row>
    <row r="749" spans="9:9" x14ac:dyDescent="0.3">
      <c r="I749" s="20"/>
    </row>
    <row r="750" spans="9:9" x14ac:dyDescent="0.3">
      <c r="I750" s="20"/>
    </row>
    <row r="751" spans="9:9" x14ac:dyDescent="0.3">
      <c r="I751" s="20"/>
    </row>
    <row r="752" spans="9:9" x14ac:dyDescent="0.3">
      <c r="I752" s="20"/>
    </row>
    <row r="753" spans="9:9" x14ac:dyDescent="0.3">
      <c r="I753" s="20"/>
    </row>
    <row r="754" spans="9:9" x14ac:dyDescent="0.3">
      <c r="I754" s="20"/>
    </row>
    <row r="755" spans="9:9" x14ac:dyDescent="0.3">
      <c r="I755" s="20"/>
    </row>
    <row r="756" spans="9:9" x14ac:dyDescent="0.3">
      <c r="I756" s="20"/>
    </row>
    <row r="757" spans="9:9" x14ac:dyDescent="0.3">
      <c r="I757" s="20"/>
    </row>
    <row r="758" spans="9:9" x14ac:dyDescent="0.3">
      <c r="I758" s="20"/>
    </row>
    <row r="759" spans="9:9" x14ac:dyDescent="0.3">
      <c r="I759" s="20"/>
    </row>
    <row r="760" spans="9:9" x14ac:dyDescent="0.3">
      <c r="I760" s="20"/>
    </row>
    <row r="761" spans="9:9" x14ac:dyDescent="0.3">
      <c r="I761" s="20"/>
    </row>
    <row r="762" spans="9:9" x14ac:dyDescent="0.3">
      <c r="I762" s="20"/>
    </row>
    <row r="763" spans="9:9" x14ac:dyDescent="0.3">
      <c r="I763" s="20"/>
    </row>
    <row r="764" spans="9:9" x14ac:dyDescent="0.3">
      <c r="I764" s="20"/>
    </row>
    <row r="765" spans="9:9" x14ac:dyDescent="0.3">
      <c r="I765" s="20"/>
    </row>
    <row r="766" spans="9:9" x14ac:dyDescent="0.3">
      <c r="I766" s="20"/>
    </row>
    <row r="767" spans="9:9" x14ac:dyDescent="0.3">
      <c r="I767" s="20"/>
    </row>
    <row r="768" spans="9:9" x14ac:dyDescent="0.3">
      <c r="I768" s="20"/>
    </row>
    <row r="769" spans="9:9" x14ac:dyDescent="0.3">
      <c r="I769" s="20"/>
    </row>
    <row r="770" spans="9:9" x14ac:dyDescent="0.3">
      <c r="I770" s="20"/>
    </row>
    <row r="771" spans="9:9" x14ac:dyDescent="0.3">
      <c r="I771" s="20"/>
    </row>
    <row r="772" spans="9:9" x14ac:dyDescent="0.3">
      <c r="I772" s="20"/>
    </row>
    <row r="773" spans="9:9" x14ac:dyDescent="0.3">
      <c r="I773" s="20"/>
    </row>
    <row r="774" spans="9:9" x14ac:dyDescent="0.3">
      <c r="I774" s="20"/>
    </row>
    <row r="775" spans="9:9" x14ac:dyDescent="0.3">
      <c r="I775" s="20"/>
    </row>
    <row r="776" spans="9:9" x14ac:dyDescent="0.3">
      <c r="I776" s="20"/>
    </row>
    <row r="777" spans="9:9" x14ac:dyDescent="0.3">
      <c r="I777" s="20"/>
    </row>
    <row r="778" spans="9:9" x14ac:dyDescent="0.3">
      <c r="I778" s="20"/>
    </row>
    <row r="779" spans="9:9" x14ac:dyDescent="0.3">
      <c r="I779" s="20"/>
    </row>
    <row r="780" spans="9:9" x14ac:dyDescent="0.3">
      <c r="I780" s="20"/>
    </row>
    <row r="781" spans="9:9" x14ac:dyDescent="0.3">
      <c r="I781" s="20"/>
    </row>
    <row r="782" spans="9:9" x14ac:dyDescent="0.3">
      <c r="I782" s="20"/>
    </row>
    <row r="783" spans="9:9" x14ac:dyDescent="0.3">
      <c r="I783" s="20"/>
    </row>
    <row r="784" spans="9:9" x14ac:dyDescent="0.3">
      <c r="I784" s="20"/>
    </row>
    <row r="785" spans="9:9" x14ac:dyDescent="0.3">
      <c r="I785" s="20"/>
    </row>
    <row r="786" spans="9:9" x14ac:dyDescent="0.3">
      <c r="I786" s="20"/>
    </row>
    <row r="787" spans="9:9" x14ac:dyDescent="0.3">
      <c r="I787" s="20"/>
    </row>
    <row r="788" spans="9:9" x14ac:dyDescent="0.3">
      <c r="I788" s="20"/>
    </row>
    <row r="789" spans="9:9" x14ac:dyDescent="0.3">
      <c r="I789" s="20"/>
    </row>
    <row r="790" spans="9:9" x14ac:dyDescent="0.3">
      <c r="I790" s="20"/>
    </row>
    <row r="791" spans="9:9" x14ac:dyDescent="0.3">
      <c r="I791" s="20"/>
    </row>
    <row r="792" spans="9:9" x14ac:dyDescent="0.3">
      <c r="I792" s="20"/>
    </row>
    <row r="793" spans="9:9" x14ac:dyDescent="0.3">
      <c r="I793" s="20"/>
    </row>
    <row r="794" spans="9:9" x14ac:dyDescent="0.3">
      <c r="I794" s="20"/>
    </row>
    <row r="795" spans="9:9" x14ac:dyDescent="0.3">
      <c r="I795" s="20"/>
    </row>
    <row r="796" spans="9:9" x14ac:dyDescent="0.3">
      <c r="I796" s="20"/>
    </row>
    <row r="797" spans="9:9" x14ac:dyDescent="0.3">
      <c r="I797" s="20"/>
    </row>
    <row r="798" spans="9:9" x14ac:dyDescent="0.3">
      <c r="I798" s="20"/>
    </row>
    <row r="799" spans="9:9" x14ac:dyDescent="0.3">
      <c r="I799" s="20"/>
    </row>
    <row r="800" spans="9:9" x14ac:dyDescent="0.3">
      <c r="I800" s="20"/>
    </row>
    <row r="801" spans="9:9" x14ac:dyDescent="0.3">
      <c r="I801" s="20"/>
    </row>
    <row r="802" spans="9:9" x14ac:dyDescent="0.3">
      <c r="I802" s="20"/>
    </row>
    <row r="803" spans="9:9" x14ac:dyDescent="0.3">
      <c r="I803" s="20"/>
    </row>
    <row r="804" spans="9:9" x14ac:dyDescent="0.3">
      <c r="I804" s="20"/>
    </row>
    <row r="805" spans="9:9" x14ac:dyDescent="0.3">
      <c r="I805" s="20"/>
    </row>
    <row r="806" spans="9:9" x14ac:dyDescent="0.3">
      <c r="I806" s="20"/>
    </row>
    <row r="807" spans="9:9" x14ac:dyDescent="0.3">
      <c r="I807" s="20"/>
    </row>
    <row r="808" spans="9:9" x14ac:dyDescent="0.3">
      <c r="I808" s="20"/>
    </row>
    <row r="809" spans="9:9" x14ac:dyDescent="0.3">
      <c r="I809" s="20"/>
    </row>
    <row r="810" spans="9:9" x14ac:dyDescent="0.3">
      <c r="I810" s="20"/>
    </row>
    <row r="811" spans="9:9" x14ac:dyDescent="0.3">
      <c r="I811" s="20"/>
    </row>
    <row r="812" spans="9:9" x14ac:dyDescent="0.3">
      <c r="I812" s="20"/>
    </row>
    <row r="813" spans="9:9" x14ac:dyDescent="0.3">
      <c r="I813" s="20"/>
    </row>
    <row r="814" spans="9:9" x14ac:dyDescent="0.3">
      <c r="I814" s="20"/>
    </row>
    <row r="815" spans="9:9" x14ac:dyDescent="0.3">
      <c r="I815" s="20"/>
    </row>
    <row r="816" spans="9:9" x14ac:dyDescent="0.3">
      <c r="I816" s="20"/>
    </row>
    <row r="817" spans="9:9" x14ac:dyDescent="0.3">
      <c r="I817" s="20"/>
    </row>
    <row r="818" spans="9:9" x14ac:dyDescent="0.3">
      <c r="I818" s="20"/>
    </row>
    <row r="819" spans="9:9" x14ac:dyDescent="0.3">
      <c r="I819" s="20"/>
    </row>
    <row r="820" spans="9:9" x14ac:dyDescent="0.3">
      <c r="I820" s="20"/>
    </row>
    <row r="821" spans="9:9" x14ac:dyDescent="0.3">
      <c r="I821" s="20"/>
    </row>
    <row r="822" spans="9:9" x14ac:dyDescent="0.3">
      <c r="I822" s="20"/>
    </row>
    <row r="823" spans="9:9" x14ac:dyDescent="0.3">
      <c r="I823" s="20"/>
    </row>
    <row r="824" spans="9:9" x14ac:dyDescent="0.3">
      <c r="I824" s="20"/>
    </row>
    <row r="825" spans="9:9" x14ac:dyDescent="0.3">
      <c r="I825" s="20"/>
    </row>
    <row r="826" spans="9:9" x14ac:dyDescent="0.3">
      <c r="I826" s="20"/>
    </row>
    <row r="827" spans="9:9" x14ac:dyDescent="0.3">
      <c r="I827" s="20"/>
    </row>
    <row r="828" spans="9:9" x14ac:dyDescent="0.3">
      <c r="I828" s="20"/>
    </row>
    <row r="829" spans="9:9" x14ac:dyDescent="0.3">
      <c r="I829" s="20"/>
    </row>
    <row r="830" spans="9:9" x14ac:dyDescent="0.3">
      <c r="I830" s="20"/>
    </row>
    <row r="831" spans="9:9" x14ac:dyDescent="0.3">
      <c r="I831" s="20"/>
    </row>
    <row r="832" spans="9:9" x14ac:dyDescent="0.3">
      <c r="I832" s="20"/>
    </row>
    <row r="833" spans="9:9" x14ac:dyDescent="0.3">
      <c r="I833" s="20"/>
    </row>
    <row r="834" spans="9:9" x14ac:dyDescent="0.3">
      <c r="I834" s="20"/>
    </row>
    <row r="835" spans="9:9" x14ac:dyDescent="0.3">
      <c r="I835" s="20"/>
    </row>
    <row r="836" spans="9:9" x14ac:dyDescent="0.3">
      <c r="I836" s="20"/>
    </row>
    <row r="837" spans="9:9" x14ac:dyDescent="0.3">
      <c r="I837" s="20"/>
    </row>
    <row r="838" spans="9:9" x14ac:dyDescent="0.3">
      <c r="I838" s="20"/>
    </row>
    <row r="839" spans="9:9" x14ac:dyDescent="0.3">
      <c r="I839" s="20"/>
    </row>
    <row r="840" spans="9:9" x14ac:dyDescent="0.3">
      <c r="I840" s="20"/>
    </row>
    <row r="841" spans="9:9" x14ac:dyDescent="0.3">
      <c r="I841" s="20"/>
    </row>
    <row r="842" spans="9:9" x14ac:dyDescent="0.3">
      <c r="I842" s="20"/>
    </row>
    <row r="843" spans="9:9" x14ac:dyDescent="0.3">
      <c r="I843" s="20"/>
    </row>
    <row r="844" spans="9:9" x14ac:dyDescent="0.3">
      <c r="I844" s="20"/>
    </row>
    <row r="845" spans="9:9" x14ac:dyDescent="0.3">
      <c r="I845" s="20"/>
    </row>
    <row r="846" spans="9:9" x14ac:dyDescent="0.3">
      <c r="I846" s="20"/>
    </row>
    <row r="847" spans="9:9" x14ac:dyDescent="0.3">
      <c r="I847" s="20"/>
    </row>
    <row r="848" spans="9:9" x14ac:dyDescent="0.3">
      <c r="I848" s="20"/>
    </row>
    <row r="849" spans="9:9" x14ac:dyDescent="0.3">
      <c r="I849" s="20"/>
    </row>
    <row r="850" spans="9:9" x14ac:dyDescent="0.3">
      <c r="I850" s="20"/>
    </row>
    <row r="851" spans="9:9" x14ac:dyDescent="0.3">
      <c r="I851" s="20"/>
    </row>
    <row r="852" spans="9:9" x14ac:dyDescent="0.3">
      <c r="I852" s="20"/>
    </row>
    <row r="853" spans="9:9" x14ac:dyDescent="0.3">
      <c r="I853" s="20"/>
    </row>
    <row r="854" spans="9:9" x14ac:dyDescent="0.3">
      <c r="I854" s="20"/>
    </row>
    <row r="855" spans="9:9" x14ac:dyDescent="0.3">
      <c r="I855" s="20"/>
    </row>
    <row r="856" spans="9:9" x14ac:dyDescent="0.3">
      <c r="I856" s="20"/>
    </row>
    <row r="857" spans="9:9" x14ac:dyDescent="0.3">
      <c r="I857" s="20"/>
    </row>
    <row r="858" spans="9:9" x14ac:dyDescent="0.3">
      <c r="I858" s="20"/>
    </row>
    <row r="859" spans="9:9" x14ac:dyDescent="0.3">
      <c r="I859" s="20"/>
    </row>
    <row r="860" spans="9:9" x14ac:dyDescent="0.3">
      <c r="I860" s="20"/>
    </row>
    <row r="861" spans="9:9" x14ac:dyDescent="0.3">
      <c r="I861" s="20"/>
    </row>
    <row r="862" spans="9:9" x14ac:dyDescent="0.3">
      <c r="I862" s="20"/>
    </row>
    <row r="863" spans="9:9" x14ac:dyDescent="0.3">
      <c r="I863" s="20"/>
    </row>
    <row r="864" spans="9:9" x14ac:dyDescent="0.3">
      <c r="I864" s="20"/>
    </row>
    <row r="865" spans="9:9" x14ac:dyDescent="0.3">
      <c r="I865" s="20"/>
    </row>
    <row r="866" spans="9:9" x14ac:dyDescent="0.3">
      <c r="I866" s="20"/>
    </row>
    <row r="867" spans="9:9" x14ac:dyDescent="0.3">
      <c r="I867" s="20"/>
    </row>
    <row r="868" spans="9:9" x14ac:dyDescent="0.3">
      <c r="I868" s="20"/>
    </row>
    <row r="869" spans="9:9" x14ac:dyDescent="0.3">
      <c r="I869" s="20"/>
    </row>
    <row r="870" spans="9:9" x14ac:dyDescent="0.3">
      <c r="I870" s="20"/>
    </row>
    <row r="871" spans="9:9" x14ac:dyDescent="0.3">
      <c r="I871" s="20"/>
    </row>
    <row r="872" spans="9:9" x14ac:dyDescent="0.3">
      <c r="I872" s="20"/>
    </row>
    <row r="873" spans="9:9" x14ac:dyDescent="0.3">
      <c r="I873" s="20"/>
    </row>
    <row r="874" spans="9:9" x14ac:dyDescent="0.3">
      <c r="I874" s="20"/>
    </row>
    <row r="875" spans="9:9" x14ac:dyDescent="0.3">
      <c r="I875" s="20"/>
    </row>
    <row r="876" spans="9:9" x14ac:dyDescent="0.3">
      <c r="I876" s="20"/>
    </row>
    <row r="877" spans="9:9" x14ac:dyDescent="0.3">
      <c r="I877" s="20"/>
    </row>
    <row r="878" spans="9:9" x14ac:dyDescent="0.3">
      <c r="I878" s="20"/>
    </row>
    <row r="879" spans="9:9" x14ac:dyDescent="0.3">
      <c r="I879" s="20"/>
    </row>
    <row r="880" spans="9:9" x14ac:dyDescent="0.3">
      <c r="I880" s="20"/>
    </row>
    <row r="881" spans="9:9" x14ac:dyDescent="0.3">
      <c r="I881" s="20"/>
    </row>
    <row r="882" spans="9:9" x14ac:dyDescent="0.3">
      <c r="I882" s="20"/>
    </row>
    <row r="883" spans="9:9" x14ac:dyDescent="0.3">
      <c r="I883" s="20"/>
    </row>
    <row r="884" spans="9:9" x14ac:dyDescent="0.3">
      <c r="I884" s="20"/>
    </row>
    <row r="885" spans="9:9" x14ac:dyDescent="0.3">
      <c r="I885" s="20"/>
    </row>
    <row r="886" spans="9:9" x14ac:dyDescent="0.3">
      <c r="I886" s="20"/>
    </row>
    <row r="887" spans="9:9" x14ac:dyDescent="0.3">
      <c r="I887" s="20"/>
    </row>
    <row r="888" spans="9:9" x14ac:dyDescent="0.3">
      <c r="I888" s="20"/>
    </row>
    <row r="889" spans="9:9" x14ac:dyDescent="0.3">
      <c r="I889" s="20"/>
    </row>
    <row r="890" spans="9:9" x14ac:dyDescent="0.3">
      <c r="I890" s="20"/>
    </row>
    <row r="891" spans="9:9" x14ac:dyDescent="0.3">
      <c r="I891" s="20"/>
    </row>
    <row r="892" spans="9:9" x14ac:dyDescent="0.3">
      <c r="I892" s="20"/>
    </row>
    <row r="893" spans="9:9" x14ac:dyDescent="0.3">
      <c r="I893" s="20"/>
    </row>
    <row r="894" spans="9:9" x14ac:dyDescent="0.3">
      <c r="I894" s="20"/>
    </row>
    <row r="895" spans="9:9" x14ac:dyDescent="0.3">
      <c r="I895" s="20"/>
    </row>
    <row r="896" spans="9:9" x14ac:dyDescent="0.3">
      <c r="I896" s="20"/>
    </row>
    <row r="897" spans="9:9" x14ac:dyDescent="0.3">
      <c r="I897" s="20"/>
    </row>
    <row r="898" spans="9:9" x14ac:dyDescent="0.3">
      <c r="I898" s="20"/>
    </row>
    <row r="899" spans="9:9" x14ac:dyDescent="0.3">
      <c r="I899" s="20"/>
    </row>
    <row r="900" spans="9:9" x14ac:dyDescent="0.3">
      <c r="I900" s="20"/>
    </row>
    <row r="901" spans="9:9" x14ac:dyDescent="0.3">
      <c r="I901" s="20"/>
    </row>
    <row r="902" spans="9:9" x14ac:dyDescent="0.3">
      <c r="I902" s="20"/>
    </row>
    <row r="903" spans="9:9" x14ac:dyDescent="0.3">
      <c r="I903" s="20"/>
    </row>
    <row r="904" spans="9:9" x14ac:dyDescent="0.3">
      <c r="I904" s="20"/>
    </row>
    <row r="905" spans="9:9" x14ac:dyDescent="0.3">
      <c r="I905" s="20"/>
    </row>
    <row r="906" spans="9:9" x14ac:dyDescent="0.3">
      <c r="I906" s="20"/>
    </row>
    <row r="907" spans="9:9" x14ac:dyDescent="0.3">
      <c r="I907" s="20"/>
    </row>
    <row r="908" spans="9:9" x14ac:dyDescent="0.3">
      <c r="I908" s="20"/>
    </row>
    <row r="909" spans="9:9" x14ac:dyDescent="0.3">
      <c r="I909" s="20"/>
    </row>
    <row r="910" spans="9:9" x14ac:dyDescent="0.3">
      <c r="I910" s="20"/>
    </row>
    <row r="911" spans="9:9" x14ac:dyDescent="0.3">
      <c r="I911" s="20"/>
    </row>
    <row r="912" spans="9:9" x14ac:dyDescent="0.3">
      <c r="I912" s="20"/>
    </row>
    <row r="913" spans="9:9" x14ac:dyDescent="0.3">
      <c r="I913" s="20"/>
    </row>
    <row r="914" spans="9:9" x14ac:dyDescent="0.3">
      <c r="I914" s="20"/>
    </row>
    <row r="915" spans="9:9" x14ac:dyDescent="0.3">
      <c r="I915" s="20"/>
    </row>
    <row r="916" spans="9:9" x14ac:dyDescent="0.3">
      <c r="I916" s="20"/>
    </row>
    <row r="917" spans="9:9" x14ac:dyDescent="0.3">
      <c r="I917" s="20"/>
    </row>
    <row r="918" spans="9:9" x14ac:dyDescent="0.3">
      <c r="I918" s="20"/>
    </row>
    <row r="919" spans="9:9" x14ac:dyDescent="0.3">
      <c r="I919" s="20"/>
    </row>
    <row r="920" spans="9:9" x14ac:dyDescent="0.3">
      <c r="I920" s="20"/>
    </row>
    <row r="921" spans="9:9" x14ac:dyDescent="0.3">
      <c r="I921" s="20"/>
    </row>
    <row r="922" spans="9:9" x14ac:dyDescent="0.3">
      <c r="I922" s="20"/>
    </row>
    <row r="923" spans="9:9" x14ac:dyDescent="0.3">
      <c r="I923" s="20"/>
    </row>
    <row r="924" spans="9:9" x14ac:dyDescent="0.3">
      <c r="I924" s="20"/>
    </row>
    <row r="925" spans="9:9" x14ac:dyDescent="0.3">
      <c r="I925" s="20"/>
    </row>
    <row r="926" spans="9:9" x14ac:dyDescent="0.3">
      <c r="I926" s="20"/>
    </row>
    <row r="927" spans="9:9" x14ac:dyDescent="0.3">
      <c r="I927" s="20"/>
    </row>
    <row r="928" spans="9:9" x14ac:dyDescent="0.3">
      <c r="I928" s="20"/>
    </row>
    <row r="929" spans="9:9" x14ac:dyDescent="0.3">
      <c r="I929" s="20"/>
    </row>
    <row r="930" spans="9:9" x14ac:dyDescent="0.3">
      <c r="I930" s="20"/>
    </row>
    <row r="931" spans="9:9" x14ac:dyDescent="0.3">
      <c r="I931" s="20"/>
    </row>
    <row r="932" spans="9:9" x14ac:dyDescent="0.3">
      <c r="I932" s="20"/>
    </row>
    <row r="933" spans="9:9" x14ac:dyDescent="0.3">
      <c r="I933" s="20"/>
    </row>
    <row r="934" spans="9:9" x14ac:dyDescent="0.3">
      <c r="I934" s="20"/>
    </row>
    <row r="935" spans="9:9" x14ac:dyDescent="0.3">
      <c r="I935" s="20"/>
    </row>
    <row r="936" spans="9:9" x14ac:dyDescent="0.3">
      <c r="I936" s="20"/>
    </row>
    <row r="937" spans="9:9" x14ac:dyDescent="0.3">
      <c r="I937" s="20"/>
    </row>
    <row r="938" spans="9:9" x14ac:dyDescent="0.3">
      <c r="I938" s="20"/>
    </row>
    <row r="939" spans="9:9" x14ac:dyDescent="0.3">
      <c r="I939" s="20"/>
    </row>
    <row r="940" spans="9:9" x14ac:dyDescent="0.3">
      <c r="I940" s="20"/>
    </row>
    <row r="941" spans="9:9" x14ac:dyDescent="0.3">
      <c r="I941" s="20"/>
    </row>
    <row r="942" spans="9:9" x14ac:dyDescent="0.3">
      <c r="I942" s="20"/>
    </row>
    <row r="943" spans="9:9" x14ac:dyDescent="0.3">
      <c r="I943" s="20"/>
    </row>
    <row r="944" spans="9:9" x14ac:dyDescent="0.3">
      <c r="I944" s="20"/>
    </row>
    <row r="945" spans="9:9" x14ac:dyDescent="0.3">
      <c r="I945" s="20"/>
    </row>
    <row r="946" spans="9:9" x14ac:dyDescent="0.3">
      <c r="I946" s="20"/>
    </row>
    <row r="947" spans="9:9" x14ac:dyDescent="0.3">
      <c r="I947" s="20"/>
    </row>
    <row r="948" spans="9:9" x14ac:dyDescent="0.3">
      <c r="I948" s="20"/>
    </row>
    <row r="949" spans="9:9" x14ac:dyDescent="0.3">
      <c r="I949" s="20"/>
    </row>
    <row r="950" spans="9:9" x14ac:dyDescent="0.3">
      <c r="I950" s="20"/>
    </row>
    <row r="951" spans="9:9" x14ac:dyDescent="0.3">
      <c r="I951" s="20"/>
    </row>
    <row r="952" spans="9:9" x14ac:dyDescent="0.3">
      <c r="I952" s="20"/>
    </row>
    <row r="953" spans="9:9" x14ac:dyDescent="0.3">
      <c r="I953" s="20"/>
    </row>
    <row r="954" spans="9:9" x14ac:dyDescent="0.3">
      <c r="I954" s="20"/>
    </row>
    <row r="955" spans="9:9" x14ac:dyDescent="0.3">
      <c r="I955" s="20"/>
    </row>
    <row r="956" spans="9:9" x14ac:dyDescent="0.3">
      <c r="I956" s="20"/>
    </row>
    <row r="957" spans="9:9" x14ac:dyDescent="0.3">
      <c r="I957" s="20"/>
    </row>
    <row r="958" spans="9:9" x14ac:dyDescent="0.3">
      <c r="I958" s="20"/>
    </row>
    <row r="959" spans="9:9" x14ac:dyDescent="0.3">
      <c r="I959" s="20"/>
    </row>
    <row r="960" spans="9:9" x14ac:dyDescent="0.3">
      <c r="I960" s="20"/>
    </row>
    <row r="961" spans="9:9" x14ac:dyDescent="0.3">
      <c r="I961" s="20"/>
    </row>
    <row r="962" spans="9:9" x14ac:dyDescent="0.3">
      <c r="I962" s="20"/>
    </row>
    <row r="963" spans="9:9" x14ac:dyDescent="0.3">
      <c r="I963" s="20"/>
    </row>
    <row r="964" spans="9:9" x14ac:dyDescent="0.3">
      <c r="I964" s="20"/>
    </row>
    <row r="965" spans="9:9" x14ac:dyDescent="0.3">
      <c r="I965" s="20"/>
    </row>
    <row r="966" spans="9:9" x14ac:dyDescent="0.3">
      <c r="I966" s="20"/>
    </row>
    <row r="967" spans="9:9" x14ac:dyDescent="0.3">
      <c r="I967" s="20"/>
    </row>
    <row r="968" spans="9:9" x14ac:dyDescent="0.3">
      <c r="I968" s="20"/>
    </row>
    <row r="969" spans="9:9" x14ac:dyDescent="0.3">
      <c r="I969" s="20"/>
    </row>
    <row r="970" spans="9:9" x14ac:dyDescent="0.3">
      <c r="I970" s="20"/>
    </row>
    <row r="971" spans="9:9" x14ac:dyDescent="0.3">
      <c r="I971" s="20"/>
    </row>
    <row r="972" spans="9:9" x14ac:dyDescent="0.3">
      <c r="I972" s="20"/>
    </row>
    <row r="973" spans="9:9" x14ac:dyDescent="0.3">
      <c r="I973" s="20"/>
    </row>
    <row r="974" spans="9:9" x14ac:dyDescent="0.3">
      <c r="I974" s="20"/>
    </row>
    <row r="975" spans="9:9" x14ac:dyDescent="0.3">
      <c r="I975" s="20"/>
    </row>
    <row r="976" spans="9:9" x14ac:dyDescent="0.3">
      <c r="I976" s="20"/>
    </row>
    <row r="977" spans="9:9" x14ac:dyDescent="0.3">
      <c r="I977" s="20"/>
    </row>
    <row r="978" spans="9:9" x14ac:dyDescent="0.3">
      <c r="I978" s="20"/>
    </row>
    <row r="979" spans="9:9" x14ac:dyDescent="0.3">
      <c r="I979" s="20"/>
    </row>
    <row r="980" spans="9:9" x14ac:dyDescent="0.3">
      <c r="I980" s="20"/>
    </row>
    <row r="981" spans="9:9" x14ac:dyDescent="0.3">
      <c r="I981" s="20"/>
    </row>
    <row r="982" spans="9:9" x14ac:dyDescent="0.3">
      <c r="I982" s="20"/>
    </row>
    <row r="983" spans="9:9" x14ac:dyDescent="0.3">
      <c r="I983" s="20"/>
    </row>
    <row r="984" spans="9:9" x14ac:dyDescent="0.3">
      <c r="I984" s="20"/>
    </row>
    <row r="985" spans="9:9" x14ac:dyDescent="0.3">
      <c r="I985" s="20"/>
    </row>
    <row r="986" spans="9:9" x14ac:dyDescent="0.3">
      <c r="I986" s="20"/>
    </row>
    <row r="987" spans="9:9" x14ac:dyDescent="0.3">
      <c r="I987" s="20"/>
    </row>
    <row r="988" spans="9:9" x14ac:dyDescent="0.3">
      <c r="I988" s="20"/>
    </row>
    <row r="989" spans="9:9" x14ac:dyDescent="0.3">
      <c r="I989" s="20"/>
    </row>
    <row r="990" spans="9:9" x14ac:dyDescent="0.3">
      <c r="I990" s="20"/>
    </row>
    <row r="991" spans="9:9" x14ac:dyDescent="0.3">
      <c r="I991" s="20"/>
    </row>
    <row r="992" spans="9:9" x14ac:dyDescent="0.3">
      <c r="I992" s="20"/>
    </row>
    <row r="993" spans="9:9" x14ac:dyDescent="0.3">
      <c r="I993" s="20"/>
    </row>
    <row r="994" spans="9:9" x14ac:dyDescent="0.3">
      <c r="I994" s="20"/>
    </row>
    <row r="995" spans="9:9" x14ac:dyDescent="0.3">
      <c r="I995" s="20"/>
    </row>
    <row r="996" spans="9:9" x14ac:dyDescent="0.3">
      <c r="I996" s="20"/>
    </row>
    <row r="997" spans="9:9" x14ac:dyDescent="0.3">
      <c r="I997" s="20"/>
    </row>
    <row r="998" spans="9:9" x14ac:dyDescent="0.3">
      <c r="I998" s="20"/>
    </row>
    <row r="999" spans="9:9" x14ac:dyDescent="0.3">
      <c r="I999" s="20"/>
    </row>
    <row r="1000" spans="9:9" x14ac:dyDescent="0.3">
      <c r="I1000" s="20"/>
    </row>
    <row r="1001" spans="9:9" x14ac:dyDescent="0.3">
      <c r="I1001" s="20"/>
    </row>
    <row r="1002" spans="9:9" x14ac:dyDescent="0.3">
      <c r="I1002" s="20"/>
    </row>
    <row r="1003" spans="9:9" x14ac:dyDescent="0.3">
      <c r="I1003" s="20"/>
    </row>
    <row r="1004" spans="9:9" x14ac:dyDescent="0.3">
      <c r="I1004" s="20"/>
    </row>
    <row r="1005" spans="9:9" x14ac:dyDescent="0.3">
      <c r="I1005" s="20"/>
    </row>
    <row r="1006" spans="9:9" x14ac:dyDescent="0.3">
      <c r="I1006" s="20"/>
    </row>
    <row r="1007" spans="9:9" x14ac:dyDescent="0.3">
      <c r="I1007" s="20"/>
    </row>
    <row r="1008" spans="9:9" x14ac:dyDescent="0.3">
      <c r="I1008" s="20"/>
    </row>
    <row r="1009" spans="9:9" x14ac:dyDescent="0.3">
      <c r="I1009" s="20"/>
    </row>
    <row r="1010" spans="9:9" x14ac:dyDescent="0.3">
      <c r="I1010" s="20"/>
    </row>
    <row r="1011" spans="9:9" x14ac:dyDescent="0.3">
      <c r="I1011" s="20"/>
    </row>
    <row r="1012" spans="9:9" x14ac:dyDescent="0.3">
      <c r="I1012" s="20"/>
    </row>
    <row r="1013" spans="9:9" x14ac:dyDescent="0.3">
      <c r="I1013" s="20"/>
    </row>
    <row r="1014" spans="9:9" x14ac:dyDescent="0.3">
      <c r="I1014" s="20"/>
    </row>
    <row r="1015" spans="9:9" x14ac:dyDescent="0.3">
      <c r="I1015" s="20"/>
    </row>
    <row r="1016" spans="9:9" x14ac:dyDescent="0.3">
      <c r="I1016" s="20"/>
    </row>
    <row r="1017" spans="9:9" x14ac:dyDescent="0.3">
      <c r="I1017" s="20"/>
    </row>
    <row r="1018" spans="9:9" x14ac:dyDescent="0.3">
      <c r="I1018" s="20"/>
    </row>
    <row r="1019" spans="9:9" x14ac:dyDescent="0.3">
      <c r="I1019" s="20"/>
    </row>
    <row r="1020" spans="9:9" x14ac:dyDescent="0.3">
      <c r="I1020" s="20"/>
    </row>
    <row r="1021" spans="9:9" x14ac:dyDescent="0.3">
      <c r="I1021" s="20"/>
    </row>
    <row r="1022" spans="9:9" x14ac:dyDescent="0.3">
      <c r="I1022" s="20"/>
    </row>
    <row r="1023" spans="9:9" x14ac:dyDescent="0.3">
      <c r="I1023" s="20"/>
    </row>
    <row r="1024" spans="9:9" x14ac:dyDescent="0.3">
      <c r="I1024" s="20"/>
    </row>
    <row r="1025" spans="9:9" x14ac:dyDescent="0.3">
      <c r="I1025" s="20"/>
    </row>
    <row r="1026" spans="9:9" x14ac:dyDescent="0.3">
      <c r="I1026" s="20"/>
    </row>
    <row r="1027" spans="9:9" x14ac:dyDescent="0.3">
      <c r="I1027" s="20"/>
    </row>
    <row r="1028" spans="9:9" x14ac:dyDescent="0.3">
      <c r="I1028" s="20"/>
    </row>
    <row r="1029" spans="9:9" x14ac:dyDescent="0.3">
      <c r="I1029" s="20"/>
    </row>
    <row r="1030" spans="9:9" x14ac:dyDescent="0.3">
      <c r="I1030" s="20"/>
    </row>
    <row r="1031" spans="9:9" x14ac:dyDescent="0.3">
      <c r="I1031" s="20"/>
    </row>
    <row r="1032" spans="9:9" x14ac:dyDescent="0.3">
      <c r="I1032" s="20"/>
    </row>
    <row r="1033" spans="9:9" x14ac:dyDescent="0.3">
      <c r="I1033" s="20"/>
    </row>
    <row r="1034" spans="9:9" x14ac:dyDescent="0.3">
      <c r="I1034" s="20"/>
    </row>
    <row r="1035" spans="9:9" x14ac:dyDescent="0.3">
      <c r="I1035" s="20"/>
    </row>
    <row r="1036" spans="9:9" x14ac:dyDescent="0.3">
      <c r="I1036" s="20"/>
    </row>
    <row r="1037" spans="9:9" x14ac:dyDescent="0.3">
      <c r="I1037" s="20"/>
    </row>
    <row r="1038" spans="9:9" x14ac:dyDescent="0.3">
      <c r="I1038" s="20"/>
    </row>
    <row r="1039" spans="9:9" x14ac:dyDescent="0.3">
      <c r="I1039" s="20"/>
    </row>
    <row r="1040" spans="9:9" x14ac:dyDescent="0.3">
      <c r="I1040" s="20"/>
    </row>
    <row r="1041" spans="9:9" x14ac:dyDescent="0.3">
      <c r="I1041" s="20"/>
    </row>
    <row r="1042" spans="9:9" x14ac:dyDescent="0.3">
      <c r="I1042" s="20"/>
    </row>
    <row r="1043" spans="9:9" x14ac:dyDescent="0.3">
      <c r="I1043" s="20"/>
    </row>
    <row r="1044" spans="9:9" x14ac:dyDescent="0.3">
      <c r="I1044" s="20"/>
    </row>
    <row r="1045" spans="9:9" x14ac:dyDescent="0.3">
      <c r="I1045" s="20"/>
    </row>
    <row r="1046" spans="9:9" x14ac:dyDescent="0.3">
      <c r="I1046" s="20"/>
    </row>
    <row r="1047" spans="9:9" x14ac:dyDescent="0.3">
      <c r="I1047" s="20"/>
    </row>
    <row r="1048" spans="9:9" x14ac:dyDescent="0.3">
      <c r="I1048" s="20"/>
    </row>
    <row r="1049" spans="9:9" x14ac:dyDescent="0.3">
      <c r="I1049" s="20"/>
    </row>
    <row r="1050" spans="9:9" x14ac:dyDescent="0.3">
      <c r="I1050" s="20"/>
    </row>
    <row r="1051" spans="9:9" x14ac:dyDescent="0.3">
      <c r="I1051" s="20"/>
    </row>
    <row r="1052" spans="9:9" x14ac:dyDescent="0.3">
      <c r="I1052" s="20"/>
    </row>
    <row r="1053" spans="9:9" x14ac:dyDescent="0.3">
      <c r="I1053" s="20"/>
    </row>
    <row r="1054" spans="9:9" x14ac:dyDescent="0.3">
      <c r="I1054" s="20"/>
    </row>
    <row r="1055" spans="9:9" x14ac:dyDescent="0.3">
      <c r="I1055" s="20"/>
    </row>
    <row r="1056" spans="9:9" x14ac:dyDescent="0.3">
      <c r="I1056" s="20"/>
    </row>
    <row r="1057" spans="9:9" x14ac:dyDescent="0.3">
      <c r="I1057" s="20"/>
    </row>
    <row r="1058" spans="9:9" x14ac:dyDescent="0.3">
      <c r="I1058" s="20"/>
    </row>
    <row r="1059" spans="9:9" x14ac:dyDescent="0.3">
      <c r="I1059" s="20"/>
    </row>
    <row r="1060" spans="9:9" x14ac:dyDescent="0.3">
      <c r="I1060" s="20"/>
    </row>
    <row r="1061" spans="9:9" x14ac:dyDescent="0.3">
      <c r="I1061" s="20"/>
    </row>
    <row r="1062" spans="9:9" x14ac:dyDescent="0.3">
      <c r="I1062" s="20"/>
    </row>
    <row r="1063" spans="9:9" x14ac:dyDescent="0.3">
      <c r="I1063" s="20"/>
    </row>
    <row r="1064" spans="9:9" x14ac:dyDescent="0.3">
      <c r="I1064" s="20"/>
    </row>
    <row r="1065" spans="9:9" x14ac:dyDescent="0.3">
      <c r="I1065" s="20"/>
    </row>
    <row r="1066" spans="9:9" x14ac:dyDescent="0.3">
      <c r="I1066" s="20"/>
    </row>
    <row r="1067" spans="9:9" x14ac:dyDescent="0.3">
      <c r="I1067" s="20"/>
    </row>
    <row r="1068" spans="9:9" x14ac:dyDescent="0.3">
      <c r="I1068" s="20"/>
    </row>
    <row r="1069" spans="9:9" x14ac:dyDescent="0.3">
      <c r="I1069" s="20"/>
    </row>
    <row r="1070" spans="9:9" x14ac:dyDescent="0.3">
      <c r="I1070" s="20"/>
    </row>
    <row r="1071" spans="9:9" x14ac:dyDescent="0.3">
      <c r="I1071" s="20"/>
    </row>
    <row r="1072" spans="9:9" x14ac:dyDescent="0.3">
      <c r="I1072" s="20"/>
    </row>
    <row r="1073" spans="9:9" x14ac:dyDescent="0.3">
      <c r="I1073" s="20"/>
    </row>
    <row r="1074" spans="9:9" x14ac:dyDescent="0.3">
      <c r="I1074" s="20"/>
    </row>
    <row r="1075" spans="9:9" x14ac:dyDescent="0.3">
      <c r="I1075" s="20"/>
    </row>
    <row r="1076" spans="9:9" x14ac:dyDescent="0.3">
      <c r="I1076" s="20"/>
    </row>
    <row r="1077" spans="9:9" x14ac:dyDescent="0.3">
      <c r="I1077" s="20"/>
    </row>
    <row r="1078" spans="9:9" x14ac:dyDescent="0.3">
      <c r="I1078" s="20"/>
    </row>
    <row r="1079" spans="9:9" x14ac:dyDescent="0.3">
      <c r="I1079" s="20"/>
    </row>
    <row r="1080" spans="9:9" x14ac:dyDescent="0.3">
      <c r="I1080" s="20"/>
    </row>
    <row r="1081" spans="9:9" x14ac:dyDescent="0.3">
      <c r="I1081" s="20"/>
    </row>
    <row r="1082" spans="9:9" x14ac:dyDescent="0.3">
      <c r="I1082" s="20"/>
    </row>
    <row r="1083" spans="9:9" x14ac:dyDescent="0.3">
      <c r="I1083" s="20"/>
    </row>
    <row r="1084" spans="9:9" x14ac:dyDescent="0.3">
      <c r="I1084" s="20"/>
    </row>
    <row r="1085" spans="9:9" x14ac:dyDescent="0.3">
      <c r="I1085" s="20"/>
    </row>
    <row r="1086" spans="9:9" x14ac:dyDescent="0.3">
      <c r="I1086" s="20"/>
    </row>
    <row r="1087" spans="9:9" x14ac:dyDescent="0.3">
      <c r="I1087" s="20"/>
    </row>
    <row r="1088" spans="9:9" x14ac:dyDescent="0.3">
      <c r="I1088" s="20"/>
    </row>
    <row r="1089" spans="9:9" x14ac:dyDescent="0.3">
      <c r="I1089" s="20"/>
    </row>
    <row r="1090" spans="9:9" x14ac:dyDescent="0.3">
      <c r="I1090" s="20"/>
    </row>
    <row r="1091" spans="9:9" x14ac:dyDescent="0.3">
      <c r="I1091" s="20"/>
    </row>
    <row r="1092" spans="9:9" x14ac:dyDescent="0.3">
      <c r="I1092" s="20"/>
    </row>
    <row r="1093" spans="9:9" x14ac:dyDescent="0.3">
      <c r="I1093" s="20"/>
    </row>
    <row r="1094" spans="9:9" x14ac:dyDescent="0.3">
      <c r="I1094" s="20"/>
    </row>
    <row r="1095" spans="9:9" x14ac:dyDescent="0.3">
      <c r="I1095" s="20"/>
    </row>
    <row r="1096" spans="9:9" x14ac:dyDescent="0.3">
      <c r="I1096" s="20"/>
    </row>
    <row r="1097" spans="9:9" x14ac:dyDescent="0.3">
      <c r="I1097" s="20"/>
    </row>
    <row r="1098" spans="9:9" x14ac:dyDescent="0.3">
      <c r="I1098" s="20"/>
    </row>
    <row r="1099" spans="9:9" x14ac:dyDescent="0.3">
      <c r="I1099" s="20"/>
    </row>
    <row r="1100" spans="9:9" x14ac:dyDescent="0.3">
      <c r="I1100" s="20"/>
    </row>
    <row r="1101" spans="9:9" x14ac:dyDescent="0.3">
      <c r="I1101" s="20"/>
    </row>
    <row r="1102" spans="9:9" x14ac:dyDescent="0.3">
      <c r="I1102" s="20"/>
    </row>
    <row r="1103" spans="9:9" x14ac:dyDescent="0.3">
      <c r="I1103" s="20"/>
    </row>
    <row r="1104" spans="9:9" x14ac:dyDescent="0.3">
      <c r="I1104" s="20"/>
    </row>
    <row r="1105" spans="9:9" x14ac:dyDescent="0.3">
      <c r="I1105" s="20"/>
    </row>
    <row r="1106" spans="9:9" x14ac:dyDescent="0.3">
      <c r="I1106" s="20"/>
    </row>
    <row r="1107" spans="9:9" x14ac:dyDescent="0.3">
      <c r="I1107" s="20"/>
    </row>
    <row r="1108" spans="9:9" x14ac:dyDescent="0.3">
      <c r="I1108" s="20"/>
    </row>
    <row r="1109" spans="9:9" x14ac:dyDescent="0.3">
      <c r="I1109" s="20"/>
    </row>
    <row r="1110" spans="9:9" x14ac:dyDescent="0.3">
      <c r="I1110" s="20"/>
    </row>
    <row r="1111" spans="9:9" x14ac:dyDescent="0.3">
      <c r="I1111" s="20"/>
    </row>
    <row r="1112" spans="9:9" x14ac:dyDescent="0.3">
      <c r="I1112" s="20"/>
    </row>
    <row r="1113" spans="9:9" x14ac:dyDescent="0.3">
      <c r="I1113" s="20"/>
    </row>
    <row r="1114" spans="9:9" x14ac:dyDescent="0.3">
      <c r="I1114" s="20"/>
    </row>
    <row r="1115" spans="9:9" x14ac:dyDescent="0.3">
      <c r="I1115" s="20"/>
    </row>
    <row r="1116" spans="9:9" x14ac:dyDescent="0.3">
      <c r="I1116" s="20"/>
    </row>
    <row r="1117" spans="9:9" x14ac:dyDescent="0.3">
      <c r="I1117" s="20"/>
    </row>
    <row r="1118" spans="9:9" x14ac:dyDescent="0.3">
      <c r="I1118" s="20"/>
    </row>
    <row r="1119" spans="9:9" x14ac:dyDescent="0.3">
      <c r="I1119" s="20"/>
    </row>
    <row r="1120" spans="9:9" x14ac:dyDescent="0.3">
      <c r="I1120" s="20"/>
    </row>
    <row r="1121" spans="9:9" x14ac:dyDescent="0.3">
      <c r="I1121" s="20"/>
    </row>
    <row r="1122" spans="9:9" x14ac:dyDescent="0.3">
      <c r="I1122" s="20"/>
    </row>
    <row r="1123" spans="9:9" x14ac:dyDescent="0.3">
      <c r="I1123" s="20"/>
    </row>
    <row r="1124" spans="9:9" x14ac:dyDescent="0.3">
      <c r="I1124" s="20"/>
    </row>
    <row r="1125" spans="9:9" x14ac:dyDescent="0.3">
      <c r="I1125" s="20"/>
    </row>
    <row r="1126" spans="9:9" x14ac:dyDescent="0.3">
      <c r="I1126" s="20"/>
    </row>
    <row r="1127" spans="9:9" x14ac:dyDescent="0.3">
      <c r="I1127" s="20"/>
    </row>
    <row r="1128" spans="9:9" x14ac:dyDescent="0.3">
      <c r="I1128" s="20"/>
    </row>
    <row r="1129" spans="9:9" x14ac:dyDescent="0.3">
      <c r="I1129" s="20"/>
    </row>
    <row r="1130" spans="9:9" x14ac:dyDescent="0.3">
      <c r="I1130" s="20"/>
    </row>
    <row r="1131" spans="9:9" x14ac:dyDescent="0.3">
      <c r="I1131" s="20"/>
    </row>
    <row r="1132" spans="9:9" x14ac:dyDescent="0.3">
      <c r="I1132" s="20"/>
    </row>
    <row r="1133" spans="9:9" x14ac:dyDescent="0.3">
      <c r="I1133" s="20"/>
    </row>
    <row r="1134" spans="9:9" x14ac:dyDescent="0.3">
      <c r="I1134" s="20"/>
    </row>
    <row r="1135" spans="9:9" x14ac:dyDescent="0.3">
      <c r="I1135" s="20"/>
    </row>
    <row r="1136" spans="9:9" x14ac:dyDescent="0.3">
      <c r="I1136" s="20"/>
    </row>
    <row r="1137" spans="9:9" x14ac:dyDescent="0.3">
      <c r="I1137" s="20"/>
    </row>
    <row r="1138" spans="9:9" x14ac:dyDescent="0.3">
      <c r="I1138" s="20"/>
    </row>
    <row r="1139" spans="9:9" x14ac:dyDescent="0.3">
      <c r="I1139" s="20"/>
    </row>
    <row r="1140" spans="9:9" x14ac:dyDescent="0.3">
      <c r="I1140" s="20"/>
    </row>
    <row r="1141" spans="9:9" x14ac:dyDescent="0.3">
      <c r="I1141" s="20"/>
    </row>
    <row r="1142" spans="9:9" x14ac:dyDescent="0.3">
      <c r="I1142" s="20"/>
    </row>
    <row r="1143" spans="9:9" x14ac:dyDescent="0.3">
      <c r="I1143" s="20"/>
    </row>
    <row r="1144" spans="9:9" x14ac:dyDescent="0.3">
      <c r="I1144" s="20"/>
    </row>
    <row r="1145" spans="9:9" x14ac:dyDescent="0.3">
      <c r="I1145" s="20"/>
    </row>
    <row r="1146" spans="9:9" x14ac:dyDescent="0.3">
      <c r="I1146" s="20"/>
    </row>
    <row r="1147" spans="9:9" x14ac:dyDescent="0.3">
      <c r="I1147" s="20"/>
    </row>
    <row r="1148" spans="9:9" x14ac:dyDescent="0.3">
      <c r="I1148" s="20"/>
    </row>
    <row r="1149" spans="9:9" x14ac:dyDescent="0.3">
      <c r="I1149" s="20"/>
    </row>
    <row r="1150" spans="9:9" x14ac:dyDescent="0.3">
      <c r="I1150" s="20"/>
    </row>
    <row r="1151" spans="9:9" x14ac:dyDescent="0.3">
      <c r="I1151" s="20"/>
    </row>
    <row r="1152" spans="9:9" x14ac:dyDescent="0.3">
      <c r="I1152" s="20"/>
    </row>
    <row r="1153" spans="9:9" x14ac:dyDescent="0.3">
      <c r="I1153" s="20"/>
    </row>
    <row r="1154" spans="9:9" x14ac:dyDescent="0.3">
      <c r="I1154" s="20"/>
    </row>
    <row r="1155" spans="9:9" x14ac:dyDescent="0.3">
      <c r="I1155" s="20"/>
    </row>
    <row r="1156" spans="9:9" x14ac:dyDescent="0.3">
      <c r="I1156" s="20"/>
    </row>
    <row r="1157" spans="9:9" x14ac:dyDescent="0.3">
      <c r="I1157" s="20"/>
    </row>
    <row r="1158" spans="9:9" x14ac:dyDescent="0.3">
      <c r="I1158" s="20"/>
    </row>
    <row r="1159" spans="9:9" x14ac:dyDescent="0.3">
      <c r="I1159" s="20"/>
    </row>
    <row r="1160" spans="9:9" x14ac:dyDescent="0.3">
      <c r="I1160" s="20"/>
    </row>
    <row r="1161" spans="9:9" x14ac:dyDescent="0.3">
      <c r="I1161" s="20"/>
    </row>
    <row r="1162" spans="9:9" x14ac:dyDescent="0.3">
      <c r="I1162" s="20"/>
    </row>
    <row r="1163" spans="9:9" x14ac:dyDescent="0.3">
      <c r="I1163" s="20"/>
    </row>
    <row r="1164" spans="9:9" x14ac:dyDescent="0.3">
      <c r="I1164" s="20"/>
    </row>
    <row r="1165" spans="9:9" x14ac:dyDescent="0.3">
      <c r="I1165" s="20"/>
    </row>
    <row r="1166" spans="9:9" x14ac:dyDescent="0.3">
      <c r="I1166" s="20"/>
    </row>
    <row r="1167" spans="9:9" x14ac:dyDescent="0.3">
      <c r="I1167" s="20"/>
    </row>
    <row r="1168" spans="9:9" x14ac:dyDescent="0.3">
      <c r="I1168" s="20"/>
    </row>
    <row r="1169" spans="9:9" x14ac:dyDescent="0.3">
      <c r="I1169" s="20"/>
    </row>
    <row r="1170" spans="9:9" x14ac:dyDescent="0.3">
      <c r="I1170" s="20"/>
    </row>
    <row r="1171" spans="9:9" x14ac:dyDescent="0.3">
      <c r="I1171" s="20"/>
    </row>
    <row r="1172" spans="9:9" x14ac:dyDescent="0.3">
      <c r="I1172" s="20"/>
    </row>
    <row r="1173" spans="9:9" x14ac:dyDescent="0.3">
      <c r="I1173" s="20"/>
    </row>
    <row r="1174" spans="9:9" x14ac:dyDescent="0.3">
      <c r="I1174" s="20"/>
    </row>
    <row r="1175" spans="9:9" x14ac:dyDescent="0.3">
      <c r="I1175" s="20"/>
    </row>
    <row r="1176" spans="9:9" x14ac:dyDescent="0.3">
      <c r="I1176" s="20"/>
    </row>
    <row r="1177" spans="9:9" x14ac:dyDescent="0.3">
      <c r="I1177" s="20"/>
    </row>
    <row r="1178" spans="9:9" x14ac:dyDescent="0.3">
      <c r="I1178" s="20"/>
    </row>
    <row r="1179" spans="9:9" x14ac:dyDescent="0.3">
      <c r="I1179" s="20"/>
    </row>
    <row r="1180" spans="9:9" x14ac:dyDescent="0.3">
      <c r="I1180" s="20"/>
    </row>
    <row r="1181" spans="9:9" x14ac:dyDescent="0.3">
      <c r="I1181" s="20"/>
    </row>
    <row r="1182" spans="9:9" x14ac:dyDescent="0.3">
      <c r="I1182" s="20"/>
    </row>
    <row r="1183" spans="9:9" x14ac:dyDescent="0.3">
      <c r="I1183" s="20"/>
    </row>
    <row r="1184" spans="9:9" x14ac:dyDescent="0.3">
      <c r="I1184" s="20"/>
    </row>
    <row r="1185" spans="9:9" x14ac:dyDescent="0.3">
      <c r="I1185" s="20"/>
    </row>
    <row r="1186" spans="9:9" x14ac:dyDescent="0.3">
      <c r="I1186" s="20"/>
    </row>
    <row r="1187" spans="9:9" x14ac:dyDescent="0.3">
      <c r="I1187" s="20"/>
    </row>
    <row r="1188" spans="9:9" x14ac:dyDescent="0.3">
      <c r="I1188" s="20"/>
    </row>
    <row r="1189" spans="9:9" x14ac:dyDescent="0.3">
      <c r="I1189" s="20"/>
    </row>
    <row r="1190" spans="9:9" x14ac:dyDescent="0.3">
      <c r="I1190" s="20"/>
    </row>
    <row r="1191" spans="9:9" x14ac:dyDescent="0.3">
      <c r="I1191" s="20"/>
    </row>
    <row r="1192" spans="9:9" x14ac:dyDescent="0.3">
      <c r="I1192" s="20"/>
    </row>
    <row r="1193" spans="9:9" x14ac:dyDescent="0.3">
      <c r="I1193" s="20"/>
    </row>
    <row r="1194" spans="9:9" x14ac:dyDescent="0.3">
      <c r="I1194" s="20"/>
    </row>
    <row r="1195" spans="9:9" x14ac:dyDescent="0.3">
      <c r="I1195" s="20"/>
    </row>
    <row r="1196" spans="9:9" x14ac:dyDescent="0.3">
      <c r="I1196" s="20"/>
    </row>
    <row r="1197" spans="9:9" x14ac:dyDescent="0.3">
      <c r="I1197" s="20"/>
    </row>
    <row r="1198" spans="9:9" x14ac:dyDescent="0.3">
      <c r="I1198" s="20"/>
    </row>
    <row r="1199" spans="9:9" x14ac:dyDescent="0.3">
      <c r="I1199" s="20"/>
    </row>
    <row r="1200" spans="9:9" x14ac:dyDescent="0.3">
      <c r="I1200" s="20"/>
    </row>
    <row r="1201" spans="9:9" x14ac:dyDescent="0.3">
      <c r="I1201" s="20"/>
    </row>
    <row r="1202" spans="9:9" x14ac:dyDescent="0.3">
      <c r="I1202" s="20"/>
    </row>
    <row r="1203" spans="9:9" x14ac:dyDescent="0.3">
      <c r="I1203" s="20"/>
    </row>
    <row r="1204" spans="9:9" x14ac:dyDescent="0.3">
      <c r="I1204" s="20"/>
    </row>
    <row r="1205" spans="9:9" x14ac:dyDescent="0.3">
      <c r="I1205" s="20"/>
    </row>
    <row r="1206" spans="9:9" x14ac:dyDescent="0.3">
      <c r="I1206" s="20"/>
    </row>
    <row r="1207" spans="9:9" x14ac:dyDescent="0.3">
      <c r="I1207" s="20"/>
    </row>
    <row r="1208" spans="9:9" x14ac:dyDescent="0.3">
      <c r="I1208" s="20"/>
    </row>
    <row r="1209" spans="9:9" x14ac:dyDescent="0.3">
      <c r="I1209" s="20"/>
    </row>
    <row r="1210" spans="9:9" x14ac:dyDescent="0.3">
      <c r="I1210" s="20"/>
    </row>
    <row r="1211" spans="9:9" x14ac:dyDescent="0.3">
      <c r="I1211" s="20"/>
    </row>
    <row r="1212" spans="9:9" x14ac:dyDescent="0.3">
      <c r="I1212" s="20"/>
    </row>
    <row r="1213" spans="9:9" x14ac:dyDescent="0.3">
      <c r="I1213" s="20"/>
    </row>
    <row r="1214" spans="9:9" x14ac:dyDescent="0.3">
      <c r="I1214" s="20"/>
    </row>
    <row r="1215" spans="9:9" x14ac:dyDescent="0.3">
      <c r="I1215" s="20"/>
    </row>
    <row r="1216" spans="9:9" x14ac:dyDescent="0.3">
      <c r="I1216" s="20"/>
    </row>
    <row r="1217" spans="9:9" x14ac:dyDescent="0.3">
      <c r="I1217" s="20"/>
    </row>
    <row r="1218" spans="9:9" x14ac:dyDescent="0.3">
      <c r="I1218" s="20"/>
    </row>
    <row r="1219" spans="9:9" x14ac:dyDescent="0.3">
      <c r="I1219" s="20"/>
    </row>
    <row r="1220" spans="9:9" x14ac:dyDescent="0.3">
      <c r="I1220" s="20"/>
    </row>
    <row r="1221" spans="9:9" x14ac:dyDescent="0.3">
      <c r="I1221" s="20"/>
    </row>
    <row r="1222" spans="9:9" x14ac:dyDescent="0.3">
      <c r="I1222" s="20"/>
    </row>
    <row r="1223" spans="9:9" x14ac:dyDescent="0.3">
      <c r="I1223" s="20"/>
    </row>
    <row r="1224" spans="9:9" x14ac:dyDescent="0.3">
      <c r="I1224" s="20"/>
    </row>
    <row r="1225" spans="9:9" x14ac:dyDescent="0.3">
      <c r="I1225" s="20"/>
    </row>
    <row r="1226" spans="9:9" x14ac:dyDescent="0.3">
      <c r="I1226" s="20"/>
    </row>
    <row r="1227" spans="9:9" x14ac:dyDescent="0.3">
      <c r="I1227" s="20"/>
    </row>
    <row r="1228" spans="9:9" x14ac:dyDescent="0.3">
      <c r="I1228" s="20"/>
    </row>
    <row r="1229" spans="9:9" x14ac:dyDescent="0.3">
      <c r="I1229" s="20"/>
    </row>
    <row r="1230" spans="9:9" x14ac:dyDescent="0.3">
      <c r="I1230" s="20"/>
    </row>
    <row r="1231" spans="9:9" x14ac:dyDescent="0.3">
      <c r="I1231" s="20"/>
    </row>
    <row r="1232" spans="9:9" x14ac:dyDescent="0.3">
      <c r="I1232" s="20"/>
    </row>
    <row r="1233" spans="9:9" x14ac:dyDescent="0.3">
      <c r="I1233" s="20"/>
    </row>
    <row r="1234" spans="9:9" x14ac:dyDescent="0.3">
      <c r="I1234" s="20"/>
    </row>
    <row r="1235" spans="9:9" x14ac:dyDescent="0.3">
      <c r="I1235" s="20"/>
    </row>
    <row r="1236" spans="9:9" x14ac:dyDescent="0.3">
      <c r="I1236" s="20"/>
    </row>
    <row r="1237" spans="9:9" x14ac:dyDescent="0.3">
      <c r="I1237" s="20"/>
    </row>
    <row r="1238" spans="9:9" x14ac:dyDescent="0.3">
      <c r="I1238" s="20"/>
    </row>
    <row r="1239" spans="9:9" x14ac:dyDescent="0.3">
      <c r="I1239" s="20"/>
    </row>
    <row r="1240" spans="9:9" x14ac:dyDescent="0.3">
      <c r="I1240" s="20"/>
    </row>
    <row r="1241" spans="9:9" x14ac:dyDescent="0.3">
      <c r="I1241" s="20"/>
    </row>
    <row r="1242" spans="9:9" x14ac:dyDescent="0.3">
      <c r="I1242" s="20"/>
    </row>
    <row r="1243" spans="9:9" x14ac:dyDescent="0.3">
      <c r="I1243" s="20"/>
    </row>
    <row r="1244" spans="9:9" x14ac:dyDescent="0.3">
      <c r="I1244" s="20"/>
    </row>
    <row r="1245" spans="9:9" x14ac:dyDescent="0.3">
      <c r="I1245" s="20"/>
    </row>
    <row r="1246" spans="9:9" x14ac:dyDescent="0.3">
      <c r="I1246" s="20"/>
    </row>
    <row r="1247" spans="9:9" x14ac:dyDescent="0.3">
      <c r="I1247" s="20"/>
    </row>
    <row r="1248" spans="9:9" x14ac:dyDescent="0.3">
      <c r="I1248" s="20"/>
    </row>
    <row r="1249" spans="9:9" x14ac:dyDescent="0.3">
      <c r="I1249" s="20"/>
    </row>
    <row r="1250" spans="9:9" x14ac:dyDescent="0.3">
      <c r="I1250" s="20"/>
    </row>
    <row r="1251" spans="9:9" x14ac:dyDescent="0.3">
      <c r="I1251" s="20"/>
    </row>
    <row r="1252" spans="9:9" x14ac:dyDescent="0.3">
      <c r="I1252" s="20"/>
    </row>
    <row r="1253" spans="9:9" x14ac:dyDescent="0.3">
      <c r="I1253" s="20"/>
    </row>
    <row r="1254" spans="9:9" x14ac:dyDescent="0.3">
      <c r="I1254" s="20"/>
    </row>
    <row r="1255" spans="9:9" x14ac:dyDescent="0.3">
      <c r="I1255" s="20"/>
    </row>
    <row r="1256" spans="9:9" x14ac:dyDescent="0.3">
      <c r="I1256" s="20"/>
    </row>
    <row r="1257" spans="9:9" x14ac:dyDescent="0.3">
      <c r="I1257" s="20"/>
    </row>
    <row r="1258" spans="9:9" x14ac:dyDescent="0.3">
      <c r="I1258" s="20"/>
    </row>
    <row r="1259" spans="9:9" x14ac:dyDescent="0.3">
      <c r="I1259" s="20"/>
    </row>
    <row r="1260" spans="9:9" x14ac:dyDescent="0.3">
      <c r="I1260" s="20"/>
    </row>
    <row r="1261" spans="9:9" x14ac:dyDescent="0.3">
      <c r="I1261" s="20"/>
    </row>
    <row r="1262" spans="9:9" x14ac:dyDescent="0.3">
      <c r="I1262" s="20"/>
    </row>
    <row r="1263" spans="9:9" x14ac:dyDescent="0.3">
      <c r="I1263" s="20"/>
    </row>
    <row r="1264" spans="9:9" x14ac:dyDescent="0.3">
      <c r="I1264" s="20"/>
    </row>
    <row r="1265" spans="9:9" x14ac:dyDescent="0.3">
      <c r="I1265" s="20"/>
    </row>
    <row r="1266" spans="9:9" x14ac:dyDescent="0.3">
      <c r="I1266" s="20"/>
    </row>
    <row r="1267" spans="9:9" x14ac:dyDescent="0.3">
      <c r="I1267" s="20"/>
    </row>
    <row r="1268" spans="9:9" x14ac:dyDescent="0.3">
      <c r="I1268" s="20"/>
    </row>
    <row r="1269" spans="9:9" x14ac:dyDescent="0.3">
      <c r="I1269" s="20"/>
    </row>
    <row r="1270" spans="9:9" x14ac:dyDescent="0.3">
      <c r="I1270" s="20"/>
    </row>
    <row r="1271" spans="9:9" x14ac:dyDescent="0.3">
      <c r="I1271" s="20"/>
    </row>
    <row r="1272" spans="9:9" x14ac:dyDescent="0.3">
      <c r="I1272" s="20"/>
    </row>
    <row r="1273" spans="9:9" x14ac:dyDescent="0.3">
      <c r="I1273" s="20"/>
    </row>
    <row r="1274" spans="9:9" x14ac:dyDescent="0.3">
      <c r="I1274" s="20"/>
    </row>
    <row r="1275" spans="9:9" x14ac:dyDescent="0.3">
      <c r="I1275" s="20"/>
    </row>
    <row r="1276" spans="9:9" x14ac:dyDescent="0.3">
      <c r="I1276" s="20"/>
    </row>
    <row r="1277" spans="9:9" x14ac:dyDescent="0.3">
      <c r="I1277" s="20"/>
    </row>
    <row r="1278" spans="9:9" x14ac:dyDescent="0.3">
      <c r="I1278" s="20"/>
    </row>
    <row r="1279" spans="9:9" x14ac:dyDescent="0.3">
      <c r="I1279" s="20"/>
    </row>
    <row r="1280" spans="9:9" x14ac:dyDescent="0.3">
      <c r="I1280" s="20"/>
    </row>
    <row r="1281" spans="9:9" x14ac:dyDescent="0.3">
      <c r="I1281" s="20"/>
    </row>
    <row r="1282" spans="9:9" x14ac:dyDescent="0.3">
      <c r="I1282" s="20"/>
    </row>
    <row r="1283" spans="9:9" x14ac:dyDescent="0.3">
      <c r="I1283" s="20"/>
    </row>
    <row r="1284" spans="9:9" x14ac:dyDescent="0.3">
      <c r="I1284" s="20"/>
    </row>
    <row r="1285" spans="9:9" x14ac:dyDescent="0.3">
      <c r="I1285" s="20"/>
    </row>
    <row r="1286" spans="9:9" x14ac:dyDescent="0.3">
      <c r="I1286" s="20"/>
    </row>
    <row r="1287" spans="9:9" x14ac:dyDescent="0.3">
      <c r="I1287" s="20"/>
    </row>
    <row r="1288" spans="9:9" x14ac:dyDescent="0.3">
      <c r="I1288" s="20"/>
    </row>
    <row r="1289" spans="9:9" x14ac:dyDescent="0.3">
      <c r="I1289" s="20"/>
    </row>
    <row r="1290" spans="9:9" x14ac:dyDescent="0.3">
      <c r="I1290" s="20"/>
    </row>
    <row r="1291" spans="9:9" x14ac:dyDescent="0.3">
      <c r="I1291" s="20"/>
    </row>
    <row r="1292" spans="9:9" x14ac:dyDescent="0.3">
      <c r="I1292" s="20"/>
    </row>
    <row r="1293" spans="9:9" x14ac:dyDescent="0.3">
      <c r="I1293" s="20"/>
    </row>
    <row r="1294" spans="9:9" x14ac:dyDescent="0.3">
      <c r="I1294" s="20"/>
    </row>
    <row r="1295" spans="9:9" x14ac:dyDescent="0.3">
      <c r="I1295" s="20"/>
    </row>
    <row r="1296" spans="9:9" x14ac:dyDescent="0.3">
      <c r="I1296" s="20"/>
    </row>
    <row r="1297" spans="9:9" x14ac:dyDescent="0.3">
      <c r="I1297" s="20"/>
    </row>
    <row r="1298" spans="9:9" x14ac:dyDescent="0.3">
      <c r="I1298" s="20"/>
    </row>
    <row r="1299" spans="9:9" x14ac:dyDescent="0.3">
      <c r="I1299" s="20"/>
    </row>
    <row r="1300" spans="9:9" x14ac:dyDescent="0.3">
      <c r="I1300" s="20"/>
    </row>
    <row r="1301" spans="9:9" x14ac:dyDescent="0.3">
      <c r="I1301" s="20"/>
    </row>
    <row r="1302" spans="9:9" x14ac:dyDescent="0.3">
      <c r="I1302" s="20"/>
    </row>
    <row r="1303" spans="9:9" x14ac:dyDescent="0.3">
      <c r="I1303" s="20"/>
    </row>
    <row r="1304" spans="9:9" x14ac:dyDescent="0.3">
      <c r="I1304" s="20"/>
    </row>
    <row r="1305" spans="9:9" x14ac:dyDescent="0.3">
      <c r="I1305" s="20"/>
    </row>
    <row r="1306" spans="9:9" x14ac:dyDescent="0.3">
      <c r="I1306" s="20"/>
    </row>
    <row r="1307" spans="9:9" x14ac:dyDescent="0.3">
      <c r="I1307" s="20"/>
    </row>
    <row r="1308" spans="9:9" x14ac:dyDescent="0.3">
      <c r="I1308" s="20"/>
    </row>
    <row r="1309" spans="9:9" x14ac:dyDescent="0.3">
      <c r="I1309" s="20"/>
    </row>
    <row r="1310" spans="9:9" x14ac:dyDescent="0.3">
      <c r="I1310" s="20"/>
    </row>
    <row r="1311" spans="9:9" x14ac:dyDescent="0.3">
      <c r="I1311" s="20"/>
    </row>
    <row r="1312" spans="9:9" x14ac:dyDescent="0.3">
      <c r="I1312" s="20"/>
    </row>
    <row r="1313" spans="9:9" x14ac:dyDescent="0.3">
      <c r="I1313" s="20"/>
    </row>
    <row r="1314" spans="9:9" x14ac:dyDescent="0.3">
      <c r="I1314" s="20"/>
    </row>
    <row r="1315" spans="9:9" x14ac:dyDescent="0.3">
      <c r="I1315" s="20"/>
    </row>
    <row r="1316" spans="9:9" x14ac:dyDescent="0.3">
      <c r="I1316" s="20"/>
    </row>
    <row r="1317" spans="9:9" x14ac:dyDescent="0.3">
      <c r="I1317" s="20"/>
    </row>
    <row r="1318" spans="9:9" x14ac:dyDescent="0.3">
      <c r="I1318" s="20"/>
    </row>
    <row r="1319" spans="9:9" x14ac:dyDescent="0.3">
      <c r="I1319" s="20"/>
    </row>
    <row r="1320" spans="9:9" x14ac:dyDescent="0.3">
      <c r="I1320" s="20"/>
    </row>
    <row r="1321" spans="9:9" x14ac:dyDescent="0.3">
      <c r="I1321" s="20"/>
    </row>
    <row r="1322" spans="9:9" x14ac:dyDescent="0.3">
      <c r="I1322" s="20"/>
    </row>
    <row r="1323" spans="9:9" x14ac:dyDescent="0.3">
      <c r="I1323" s="20"/>
    </row>
    <row r="1324" spans="9:9" x14ac:dyDescent="0.3">
      <c r="I1324" s="20"/>
    </row>
    <row r="1325" spans="9:9" x14ac:dyDescent="0.3">
      <c r="I1325" s="20"/>
    </row>
    <row r="1326" spans="9:9" x14ac:dyDescent="0.3">
      <c r="I1326" s="20"/>
    </row>
    <row r="1327" spans="9:9" x14ac:dyDescent="0.3">
      <c r="I1327" s="20"/>
    </row>
    <row r="1328" spans="9:9" x14ac:dyDescent="0.3">
      <c r="I1328" s="20"/>
    </row>
    <row r="1329" spans="9:9" x14ac:dyDescent="0.3">
      <c r="I1329" s="20"/>
    </row>
    <row r="1330" spans="9:9" x14ac:dyDescent="0.3">
      <c r="I1330" s="20"/>
    </row>
    <row r="1331" spans="9:9" x14ac:dyDescent="0.3">
      <c r="I1331" s="20"/>
    </row>
    <row r="1332" spans="9:9" x14ac:dyDescent="0.3">
      <c r="I1332" s="20"/>
    </row>
    <row r="1333" spans="9:9" x14ac:dyDescent="0.3">
      <c r="I1333" s="20"/>
    </row>
    <row r="1334" spans="9:9" x14ac:dyDescent="0.3">
      <c r="I1334" s="20"/>
    </row>
    <row r="1335" spans="9:9" x14ac:dyDescent="0.3">
      <c r="I1335" s="20"/>
    </row>
    <row r="1336" spans="9:9" x14ac:dyDescent="0.3">
      <c r="I1336" s="20"/>
    </row>
    <row r="1337" spans="9:9" x14ac:dyDescent="0.3">
      <c r="I1337" s="20"/>
    </row>
    <row r="1338" spans="9:9" x14ac:dyDescent="0.3">
      <c r="I1338" s="20"/>
    </row>
    <row r="1339" spans="9:9" x14ac:dyDescent="0.3">
      <c r="I1339" s="20"/>
    </row>
    <row r="1340" spans="9:9" x14ac:dyDescent="0.3">
      <c r="I1340" s="20"/>
    </row>
    <row r="1341" spans="9:9" x14ac:dyDescent="0.3">
      <c r="I1341" s="20"/>
    </row>
    <row r="1342" spans="9:9" x14ac:dyDescent="0.3">
      <c r="I1342" s="20"/>
    </row>
    <row r="1343" spans="9:9" x14ac:dyDescent="0.3">
      <c r="I1343" s="20"/>
    </row>
    <row r="1344" spans="9:9" x14ac:dyDescent="0.3">
      <c r="I1344" s="20"/>
    </row>
    <row r="1345" spans="9:9" x14ac:dyDescent="0.3">
      <c r="I1345" s="20"/>
    </row>
    <row r="1346" spans="9:9" x14ac:dyDescent="0.3">
      <c r="I1346" s="20"/>
    </row>
    <row r="1347" spans="9:9" x14ac:dyDescent="0.3">
      <c r="I1347" s="20"/>
    </row>
    <row r="1348" spans="9:9" x14ac:dyDescent="0.3">
      <c r="I1348" s="20"/>
    </row>
    <row r="1349" spans="9:9" x14ac:dyDescent="0.3">
      <c r="I1349" s="20"/>
    </row>
    <row r="1350" spans="9:9" x14ac:dyDescent="0.3">
      <c r="I1350" s="20"/>
    </row>
    <row r="1351" spans="9:9" x14ac:dyDescent="0.3">
      <c r="I1351" s="20"/>
    </row>
    <row r="1352" spans="9:9" x14ac:dyDescent="0.3">
      <c r="I1352" s="20"/>
    </row>
    <row r="1353" spans="9:9" x14ac:dyDescent="0.3">
      <c r="I1353" s="20"/>
    </row>
    <row r="1354" spans="9:9" x14ac:dyDescent="0.3">
      <c r="I1354" s="20"/>
    </row>
    <row r="1355" spans="9:9" x14ac:dyDescent="0.3">
      <c r="I1355" s="20"/>
    </row>
    <row r="1356" spans="9:9" x14ac:dyDescent="0.3">
      <c r="I1356" s="20"/>
    </row>
    <row r="1357" spans="9:9" x14ac:dyDescent="0.3">
      <c r="I1357" s="20"/>
    </row>
    <row r="1358" spans="9:9" x14ac:dyDescent="0.3">
      <c r="I1358" s="20"/>
    </row>
    <row r="1359" spans="9:9" x14ac:dyDescent="0.3">
      <c r="I1359" s="20"/>
    </row>
    <row r="1360" spans="9:9" x14ac:dyDescent="0.3">
      <c r="I1360" s="20"/>
    </row>
    <row r="1361" spans="9:9" x14ac:dyDescent="0.3">
      <c r="I1361" s="20"/>
    </row>
    <row r="1362" spans="9:9" x14ac:dyDescent="0.3">
      <c r="I1362" s="20"/>
    </row>
    <row r="1363" spans="9:9" x14ac:dyDescent="0.3">
      <c r="I1363" s="20"/>
    </row>
    <row r="1364" spans="9:9" x14ac:dyDescent="0.3">
      <c r="I1364" s="20"/>
    </row>
    <row r="1365" spans="9:9" x14ac:dyDescent="0.3">
      <c r="I1365" s="20"/>
    </row>
    <row r="1366" spans="9:9" x14ac:dyDescent="0.3">
      <c r="I1366" s="20"/>
    </row>
    <row r="1367" spans="9:9" x14ac:dyDescent="0.3">
      <c r="I1367" s="20"/>
    </row>
    <row r="1368" spans="9:9" x14ac:dyDescent="0.3">
      <c r="I1368" s="20"/>
    </row>
    <row r="1369" spans="9:9" x14ac:dyDescent="0.3">
      <c r="I1369" s="20"/>
    </row>
    <row r="1370" spans="9:9" x14ac:dyDescent="0.3">
      <c r="I1370" s="20"/>
    </row>
    <row r="1371" spans="9:9" x14ac:dyDescent="0.3">
      <c r="I1371" s="20"/>
    </row>
    <row r="1372" spans="9:9" x14ac:dyDescent="0.3">
      <c r="I1372" s="20"/>
    </row>
    <row r="1373" spans="9:9" x14ac:dyDescent="0.3">
      <c r="I1373" s="20"/>
    </row>
    <row r="1374" spans="9:9" x14ac:dyDescent="0.3">
      <c r="I1374" s="20"/>
    </row>
    <row r="1375" spans="9:9" x14ac:dyDescent="0.3">
      <c r="I1375" s="20"/>
    </row>
    <row r="1376" spans="9:9" x14ac:dyDescent="0.3">
      <c r="I1376" s="20"/>
    </row>
    <row r="1377" spans="9:9" x14ac:dyDescent="0.3">
      <c r="I1377" s="20"/>
    </row>
    <row r="1378" spans="9:9" x14ac:dyDescent="0.3">
      <c r="I1378" s="20"/>
    </row>
    <row r="1379" spans="9:9" x14ac:dyDescent="0.3">
      <c r="I1379" s="20"/>
    </row>
    <row r="1380" spans="9:9" x14ac:dyDescent="0.3">
      <c r="I1380" s="20"/>
    </row>
    <row r="1381" spans="9:9" x14ac:dyDescent="0.3">
      <c r="I1381" s="20"/>
    </row>
    <row r="1382" spans="9:9" x14ac:dyDescent="0.3">
      <c r="I1382" s="20"/>
    </row>
    <row r="1383" spans="9:9" x14ac:dyDescent="0.3">
      <c r="I1383" s="20"/>
    </row>
    <row r="1384" spans="9:9" x14ac:dyDescent="0.3">
      <c r="I1384" s="20"/>
    </row>
    <row r="1385" spans="9:9" x14ac:dyDescent="0.3">
      <c r="I1385" s="20"/>
    </row>
    <row r="1386" spans="9:9" x14ac:dyDescent="0.3">
      <c r="I1386" s="20"/>
    </row>
    <row r="1387" spans="9:9" x14ac:dyDescent="0.3">
      <c r="I1387" s="20"/>
    </row>
    <row r="1388" spans="9:9" x14ac:dyDescent="0.3">
      <c r="I1388" s="20"/>
    </row>
    <row r="1389" spans="9:9" x14ac:dyDescent="0.3">
      <c r="I1389" s="20"/>
    </row>
    <row r="1390" spans="9:9" x14ac:dyDescent="0.3">
      <c r="I1390" s="20"/>
    </row>
    <row r="1391" spans="9:9" x14ac:dyDescent="0.3">
      <c r="I1391" s="20"/>
    </row>
    <row r="1392" spans="9:9" x14ac:dyDescent="0.3">
      <c r="I1392" s="20"/>
    </row>
    <row r="1393" spans="9:9" x14ac:dyDescent="0.3">
      <c r="I1393" s="20"/>
    </row>
    <row r="1394" spans="9:9" x14ac:dyDescent="0.3">
      <c r="I1394" s="20"/>
    </row>
    <row r="1395" spans="9:9" x14ac:dyDescent="0.3">
      <c r="I1395" s="20"/>
    </row>
    <row r="1396" spans="9:9" x14ac:dyDescent="0.3">
      <c r="I1396" s="20"/>
    </row>
    <row r="1397" spans="9:9" x14ac:dyDescent="0.3">
      <c r="I1397" s="20"/>
    </row>
    <row r="1398" spans="9:9" x14ac:dyDescent="0.3">
      <c r="I1398" s="20"/>
    </row>
    <row r="1399" spans="9:9" x14ac:dyDescent="0.3">
      <c r="I1399" s="20"/>
    </row>
    <row r="1400" spans="9:9" x14ac:dyDescent="0.3">
      <c r="I1400" s="20"/>
    </row>
    <row r="1401" spans="9:9" x14ac:dyDescent="0.3">
      <c r="I1401" s="20"/>
    </row>
    <row r="1402" spans="9:9" x14ac:dyDescent="0.3">
      <c r="I1402" s="20"/>
    </row>
    <row r="1403" spans="9:9" x14ac:dyDescent="0.3">
      <c r="I1403" s="20"/>
    </row>
    <row r="1404" spans="9:9" x14ac:dyDescent="0.3">
      <c r="I1404" s="20"/>
    </row>
    <row r="1405" spans="9:9" x14ac:dyDescent="0.3">
      <c r="I1405" s="20"/>
    </row>
    <row r="1406" spans="9:9" x14ac:dyDescent="0.3">
      <c r="I1406" s="20"/>
    </row>
    <row r="1407" spans="9:9" x14ac:dyDescent="0.3">
      <c r="I1407" s="20"/>
    </row>
    <row r="1408" spans="9:9" x14ac:dyDescent="0.3">
      <c r="I1408" s="20"/>
    </row>
    <row r="1409" spans="9:9" x14ac:dyDescent="0.3">
      <c r="I1409" s="20"/>
    </row>
    <row r="1410" spans="9:9" x14ac:dyDescent="0.3">
      <c r="I1410" s="20"/>
    </row>
    <row r="1411" spans="9:9" x14ac:dyDescent="0.3">
      <c r="I1411" s="20"/>
    </row>
    <row r="1412" spans="9:9" x14ac:dyDescent="0.3">
      <c r="I1412" s="20"/>
    </row>
    <row r="1413" spans="9:9" x14ac:dyDescent="0.3">
      <c r="I1413" s="20"/>
    </row>
    <row r="1414" spans="9:9" x14ac:dyDescent="0.3">
      <c r="I1414" s="20"/>
    </row>
    <row r="1415" spans="9:9" x14ac:dyDescent="0.3">
      <c r="I1415" s="20"/>
    </row>
    <row r="1416" spans="9:9" x14ac:dyDescent="0.3">
      <c r="I1416" s="20"/>
    </row>
    <row r="1417" spans="9:9" x14ac:dyDescent="0.3">
      <c r="I1417" s="20"/>
    </row>
    <row r="1418" spans="9:9" x14ac:dyDescent="0.3">
      <c r="I1418" s="20"/>
    </row>
    <row r="1419" spans="9:9" x14ac:dyDescent="0.3">
      <c r="I1419" s="20"/>
    </row>
    <row r="1420" spans="9:9" x14ac:dyDescent="0.3">
      <c r="I1420" s="20"/>
    </row>
    <row r="1421" spans="9:9" x14ac:dyDescent="0.3">
      <c r="I1421" s="20"/>
    </row>
    <row r="1422" spans="9:9" x14ac:dyDescent="0.3">
      <c r="I1422" s="20"/>
    </row>
    <row r="1423" spans="9:9" x14ac:dyDescent="0.3">
      <c r="I1423" s="20"/>
    </row>
    <row r="1424" spans="9:9" x14ac:dyDescent="0.3">
      <c r="I1424" s="20"/>
    </row>
    <row r="1425" spans="9:9" x14ac:dyDescent="0.3">
      <c r="I1425" s="20"/>
    </row>
    <row r="1426" spans="9:9" x14ac:dyDescent="0.3">
      <c r="I1426" s="20"/>
    </row>
    <row r="1427" spans="9:9" x14ac:dyDescent="0.3">
      <c r="I1427" s="20"/>
    </row>
    <row r="1428" spans="9:9" x14ac:dyDescent="0.3">
      <c r="I1428" s="20"/>
    </row>
    <row r="1429" spans="9:9" x14ac:dyDescent="0.3">
      <c r="I1429" s="20"/>
    </row>
    <row r="1430" spans="9:9" x14ac:dyDescent="0.3">
      <c r="I1430" s="20"/>
    </row>
    <row r="1431" spans="9:9" x14ac:dyDescent="0.3">
      <c r="I1431" s="20"/>
    </row>
    <row r="1432" spans="9:9" x14ac:dyDescent="0.3">
      <c r="I1432" s="20"/>
    </row>
    <row r="1433" spans="9:9" x14ac:dyDescent="0.3">
      <c r="I1433" s="20"/>
    </row>
    <row r="1434" spans="9:9" x14ac:dyDescent="0.3">
      <c r="I1434" s="20"/>
    </row>
    <row r="1435" spans="9:9" x14ac:dyDescent="0.3">
      <c r="I1435" s="20"/>
    </row>
    <row r="1436" spans="9:9" x14ac:dyDescent="0.3">
      <c r="I1436" s="20"/>
    </row>
    <row r="1437" spans="9:9" x14ac:dyDescent="0.3">
      <c r="I1437" s="20"/>
    </row>
    <row r="1438" spans="9:9" x14ac:dyDescent="0.3">
      <c r="I1438" s="20"/>
    </row>
    <row r="1439" spans="9:9" x14ac:dyDescent="0.3">
      <c r="I1439" s="20"/>
    </row>
    <row r="1440" spans="9:9" x14ac:dyDescent="0.3">
      <c r="I1440" s="20"/>
    </row>
    <row r="1441" spans="9:9" x14ac:dyDescent="0.3">
      <c r="I1441" s="20"/>
    </row>
    <row r="1442" spans="9:9" x14ac:dyDescent="0.3">
      <c r="I1442" s="20"/>
    </row>
    <row r="1443" spans="9:9" x14ac:dyDescent="0.3">
      <c r="I1443" s="20"/>
    </row>
    <row r="1444" spans="9:9" x14ac:dyDescent="0.3">
      <c r="I1444" s="20"/>
    </row>
    <row r="1445" spans="9:9" x14ac:dyDescent="0.3">
      <c r="I1445" s="20"/>
    </row>
    <row r="1446" spans="9:9" x14ac:dyDescent="0.3">
      <c r="I1446" s="20"/>
    </row>
    <row r="1447" spans="9:9" x14ac:dyDescent="0.3">
      <c r="I1447" s="20"/>
    </row>
    <row r="1448" spans="9:9" x14ac:dyDescent="0.3">
      <c r="I1448" s="20"/>
    </row>
    <row r="1449" spans="9:9" x14ac:dyDescent="0.3">
      <c r="I1449" s="20"/>
    </row>
    <row r="1450" spans="9:9" x14ac:dyDescent="0.3">
      <c r="I1450" s="20"/>
    </row>
    <row r="1451" spans="9:9" x14ac:dyDescent="0.3">
      <c r="I1451" s="20"/>
    </row>
    <row r="1452" spans="9:9" x14ac:dyDescent="0.3">
      <c r="I1452" s="20"/>
    </row>
    <row r="1453" spans="9:9" x14ac:dyDescent="0.3">
      <c r="I1453" s="20"/>
    </row>
    <row r="1454" spans="9:9" x14ac:dyDescent="0.3">
      <c r="I1454" s="20"/>
    </row>
    <row r="1455" spans="9:9" x14ac:dyDescent="0.3">
      <c r="I1455" s="20"/>
    </row>
    <row r="1456" spans="9:9" x14ac:dyDescent="0.3">
      <c r="I1456" s="20"/>
    </row>
    <row r="1457" spans="9:9" x14ac:dyDescent="0.3">
      <c r="I1457" s="20"/>
    </row>
    <row r="1458" spans="9:9" x14ac:dyDescent="0.3">
      <c r="I1458" s="20"/>
    </row>
    <row r="1459" spans="9:9" x14ac:dyDescent="0.3">
      <c r="I1459" s="20"/>
    </row>
    <row r="1460" spans="9:9" x14ac:dyDescent="0.3">
      <c r="I1460" s="20"/>
    </row>
    <row r="1461" spans="9:9" x14ac:dyDescent="0.3">
      <c r="I1461" s="20"/>
    </row>
    <row r="1462" spans="9:9" x14ac:dyDescent="0.3">
      <c r="I1462" s="20"/>
    </row>
    <row r="1463" spans="9:9" x14ac:dyDescent="0.3">
      <c r="I1463" s="20"/>
    </row>
    <row r="1464" spans="9:9" x14ac:dyDescent="0.3">
      <c r="I1464" s="20"/>
    </row>
    <row r="1465" spans="9:9" x14ac:dyDescent="0.3">
      <c r="I1465" s="20"/>
    </row>
    <row r="1466" spans="9:9" x14ac:dyDescent="0.3">
      <c r="I1466" s="20"/>
    </row>
    <row r="1467" spans="9:9" x14ac:dyDescent="0.3">
      <c r="I1467" s="20"/>
    </row>
    <row r="1468" spans="9:9" x14ac:dyDescent="0.3">
      <c r="I1468" s="20"/>
    </row>
    <row r="1469" spans="9:9" x14ac:dyDescent="0.3">
      <c r="I1469" s="20"/>
    </row>
    <row r="1470" spans="9:9" x14ac:dyDescent="0.3">
      <c r="I1470" s="20"/>
    </row>
    <row r="1471" spans="9:9" x14ac:dyDescent="0.3">
      <c r="I1471" s="20"/>
    </row>
    <row r="1472" spans="9:9" x14ac:dyDescent="0.3">
      <c r="I1472" s="20"/>
    </row>
    <row r="1473" spans="9:9" x14ac:dyDescent="0.3">
      <c r="I1473" s="20"/>
    </row>
    <row r="1474" spans="9:9" x14ac:dyDescent="0.3">
      <c r="I1474" s="20"/>
    </row>
    <row r="1475" spans="9:9" x14ac:dyDescent="0.3">
      <c r="I1475" s="20"/>
    </row>
    <row r="1476" spans="9:9" x14ac:dyDescent="0.3">
      <c r="I1476" s="20"/>
    </row>
    <row r="1477" spans="9:9" x14ac:dyDescent="0.3">
      <c r="I1477" s="20"/>
    </row>
    <row r="1478" spans="9:9" x14ac:dyDescent="0.3">
      <c r="I1478" s="20"/>
    </row>
    <row r="1479" spans="9:9" x14ac:dyDescent="0.3">
      <c r="I1479" s="20"/>
    </row>
    <row r="1480" spans="9:9" x14ac:dyDescent="0.3">
      <c r="I1480" s="20"/>
    </row>
    <row r="1481" spans="9:9" x14ac:dyDescent="0.3">
      <c r="I1481" s="20"/>
    </row>
    <row r="1482" spans="9:9" x14ac:dyDescent="0.3">
      <c r="I1482" s="20"/>
    </row>
    <row r="1483" spans="9:9" x14ac:dyDescent="0.3">
      <c r="I1483" s="20"/>
    </row>
    <row r="1484" spans="9:9" x14ac:dyDescent="0.3">
      <c r="I1484" s="20"/>
    </row>
    <row r="1485" spans="9:9" x14ac:dyDescent="0.3">
      <c r="I1485" s="20"/>
    </row>
    <row r="1486" spans="9:9" x14ac:dyDescent="0.3">
      <c r="I1486" s="20"/>
    </row>
    <row r="1487" spans="9:9" x14ac:dyDescent="0.3">
      <c r="I1487" s="20"/>
    </row>
    <row r="1488" spans="9:9" x14ac:dyDescent="0.3">
      <c r="I1488" s="20"/>
    </row>
    <row r="1489" spans="9:9" x14ac:dyDescent="0.3">
      <c r="I1489" s="20"/>
    </row>
    <row r="1490" spans="9:9" x14ac:dyDescent="0.3">
      <c r="I1490" s="20"/>
    </row>
    <row r="1491" spans="9:9" x14ac:dyDescent="0.3">
      <c r="I1491" s="20"/>
    </row>
    <row r="1492" spans="9:9" x14ac:dyDescent="0.3">
      <c r="I1492" s="20"/>
    </row>
    <row r="1493" spans="9:9" x14ac:dyDescent="0.3">
      <c r="I1493" s="20"/>
    </row>
    <row r="1494" spans="9:9" x14ac:dyDescent="0.3">
      <c r="I1494" s="20"/>
    </row>
    <row r="1495" spans="9:9" x14ac:dyDescent="0.3">
      <c r="I1495" s="20"/>
    </row>
    <row r="1496" spans="9:9" x14ac:dyDescent="0.3">
      <c r="I1496" s="20"/>
    </row>
    <row r="1497" spans="9:9" x14ac:dyDescent="0.3">
      <c r="I1497" s="20"/>
    </row>
    <row r="1498" spans="9:9" x14ac:dyDescent="0.3">
      <c r="I1498" s="20"/>
    </row>
    <row r="1499" spans="9:9" x14ac:dyDescent="0.3">
      <c r="I1499" s="20"/>
    </row>
    <row r="1500" spans="9:9" x14ac:dyDescent="0.3">
      <c r="I1500" s="20"/>
    </row>
    <row r="1501" spans="9:9" x14ac:dyDescent="0.3">
      <c r="I1501" s="20"/>
    </row>
    <row r="1502" spans="9:9" x14ac:dyDescent="0.3">
      <c r="I1502" s="20"/>
    </row>
    <row r="1503" spans="9:9" x14ac:dyDescent="0.3">
      <c r="I1503" s="20"/>
    </row>
    <row r="1504" spans="9:9" x14ac:dyDescent="0.3">
      <c r="I1504" s="20"/>
    </row>
    <row r="1505" spans="9:9" x14ac:dyDescent="0.3">
      <c r="I1505" s="20"/>
    </row>
    <row r="1506" spans="9:9" x14ac:dyDescent="0.3">
      <c r="I1506" s="20"/>
    </row>
    <row r="1507" spans="9:9" x14ac:dyDescent="0.3">
      <c r="I1507" s="20"/>
    </row>
    <row r="1508" spans="9:9" x14ac:dyDescent="0.3">
      <c r="I1508" s="20"/>
    </row>
    <row r="1509" spans="9:9" x14ac:dyDescent="0.3">
      <c r="I1509" s="20"/>
    </row>
    <row r="1510" spans="9:9" x14ac:dyDescent="0.3">
      <c r="I1510" s="20"/>
    </row>
    <row r="1511" spans="9:9" x14ac:dyDescent="0.3">
      <c r="I1511" s="20"/>
    </row>
    <row r="1512" spans="9:9" x14ac:dyDescent="0.3">
      <c r="I1512" s="20"/>
    </row>
    <row r="1513" spans="9:9" x14ac:dyDescent="0.3">
      <c r="I1513" s="20"/>
    </row>
    <row r="1514" spans="9:9" x14ac:dyDescent="0.3">
      <c r="I1514" s="20"/>
    </row>
    <row r="1515" spans="9:9" x14ac:dyDescent="0.3">
      <c r="I1515" s="20"/>
    </row>
    <row r="1516" spans="9:9" x14ac:dyDescent="0.3">
      <c r="I1516" s="20"/>
    </row>
    <row r="1517" spans="9:9" x14ac:dyDescent="0.3">
      <c r="I1517" s="20"/>
    </row>
    <row r="1518" spans="9:9" x14ac:dyDescent="0.3">
      <c r="I1518" s="20"/>
    </row>
    <row r="1519" spans="9:9" x14ac:dyDescent="0.3">
      <c r="I1519" s="20"/>
    </row>
    <row r="1520" spans="9:9" x14ac:dyDescent="0.3">
      <c r="I1520" s="20"/>
    </row>
    <row r="1521" spans="9:9" x14ac:dyDescent="0.3">
      <c r="I1521" s="20"/>
    </row>
    <row r="1522" spans="9:9" x14ac:dyDescent="0.3">
      <c r="I1522" s="20"/>
    </row>
    <row r="1523" spans="9:9" x14ac:dyDescent="0.3">
      <c r="I1523" s="20"/>
    </row>
    <row r="1524" spans="9:9" x14ac:dyDescent="0.3">
      <c r="I1524" s="20"/>
    </row>
    <row r="1525" spans="9:9" x14ac:dyDescent="0.3">
      <c r="I1525" s="20"/>
    </row>
    <row r="1526" spans="9:9" x14ac:dyDescent="0.3">
      <c r="I1526" s="20"/>
    </row>
    <row r="1527" spans="9:9" x14ac:dyDescent="0.3">
      <c r="I1527" s="20"/>
    </row>
    <row r="1528" spans="9:9" x14ac:dyDescent="0.3">
      <c r="I1528" s="20"/>
    </row>
    <row r="1529" spans="9:9" x14ac:dyDescent="0.3">
      <c r="I1529" s="20"/>
    </row>
    <row r="1530" spans="9:9" x14ac:dyDescent="0.3">
      <c r="I1530" s="20"/>
    </row>
    <row r="1531" spans="9:9" x14ac:dyDescent="0.3">
      <c r="I1531" s="20"/>
    </row>
    <row r="1532" spans="9:9" x14ac:dyDescent="0.3">
      <c r="I1532" s="20"/>
    </row>
    <row r="1533" spans="9:9" x14ac:dyDescent="0.3">
      <c r="I1533" s="20"/>
    </row>
    <row r="1534" spans="9:9" x14ac:dyDescent="0.3">
      <c r="I1534" s="20"/>
    </row>
    <row r="1535" spans="9:9" x14ac:dyDescent="0.3">
      <c r="I1535" s="20"/>
    </row>
    <row r="1536" spans="9:9" x14ac:dyDescent="0.3">
      <c r="I1536" s="20"/>
    </row>
    <row r="1537" spans="9:9" x14ac:dyDescent="0.3">
      <c r="I1537" s="20"/>
    </row>
    <row r="1538" spans="9:9" x14ac:dyDescent="0.3">
      <c r="I1538" s="20"/>
    </row>
    <row r="1539" spans="9:9" x14ac:dyDescent="0.3">
      <c r="I1539" s="20"/>
    </row>
    <row r="1540" spans="9:9" x14ac:dyDescent="0.3">
      <c r="I1540" s="20"/>
    </row>
    <row r="1541" spans="9:9" x14ac:dyDescent="0.3">
      <c r="I1541" s="20"/>
    </row>
    <row r="1542" spans="9:9" x14ac:dyDescent="0.3">
      <c r="I1542" s="20"/>
    </row>
    <row r="1543" spans="9:9" x14ac:dyDescent="0.3">
      <c r="I1543" s="20"/>
    </row>
    <row r="1544" spans="9:9" x14ac:dyDescent="0.3">
      <c r="I1544" s="20"/>
    </row>
    <row r="1545" spans="9:9" x14ac:dyDescent="0.3">
      <c r="I1545" s="20"/>
    </row>
    <row r="1546" spans="9:9" x14ac:dyDescent="0.3">
      <c r="I1546" s="20"/>
    </row>
    <row r="1547" spans="9:9" x14ac:dyDescent="0.3">
      <c r="I1547" s="20"/>
    </row>
    <row r="1548" spans="9:9" x14ac:dyDescent="0.3">
      <c r="I1548" s="20"/>
    </row>
    <row r="1549" spans="9:9" x14ac:dyDescent="0.3">
      <c r="I1549" s="20"/>
    </row>
    <row r="1550" spans="9:9" x14ac:dyDescent="0.3">
      <c r="I1550" s="20"/>
    </row>
    <row r="1551" spans="9:9" x14ac:dyDescent="0.3">
      <c r="I1551" s="20"/>
    </row>
    <row r="1552" spans="9:9" x14ac:dyDescent="0.3">
      <c r="I1552" s="20"/>
    </row>
    <row r="1553" spans="9:9" x14ac:dyDescent="0.3">
      <c r="I1553" s="20"/>
    </row>
    <row r="1554" spans="9:9" x14ac:dyDescent="0.3">
      <c r="I1554" s="20"/>
    </row>
    <row r="1555" spans="9:9" x14ac:dyDescent="0.3">
      <c r="I1555" s="20"/>
    </row>
    <row r="1556" spans="9:9" x14ac:dyDescent="0.3">
      <c r="I1556" s="20"/>
    </row>
    <row r="1557" spans="9:9" x14ac:dyDescent="0.3">
      <c r="I1557" s="20"/>
    </row>
    <row r="1558" spans="9:9" x14ac:dyDescent="0.3">
      <c r="I1558" s="20"/>
    </row>
    <row r="1559" spans="9:9" x14ac:dyDescent="0.3">
      <c r="I1559" s="20"/>
    </row>
    <row r="1560" spans="9:9" x14ac:dyDescent="0.3">
      <c r="I1560" s="20"/>
    </row>
    <row r="1561" spans="9:9" x14ac:dyDescent="0.3">
      <c r="I1561" s="20"/>
    </row>
    <row r="1562" spans="9:9" x14ac:dyDescent="0.3">
      <c r="I1562" s="20"/>
    </row>
    <row r="1563" spans="9:9" x14ac:dyDescent="0.3">
      <c r="I1563" s="20"/>
    </row>
    <row r="1564" spans="9:9" x14ac:dyDescent="0.3">
      <c r="I1564" s="20"/>
    </row>
    <row r="1565" spans="9:9" x14ac:dyDescent="0.3">
      <c r="I1565" s="20"/>
    </row>
    <row r="1566" spans="9:9" x14ac:dyDescent="0.3">
      <c r="I1566" s="20"/>
    </row>
    <row r="1567" spans="9:9" x14ac:dyDescent="0.3">
      <c r="I1567" s="20"/>
    </row>
    <row r="1568" spans="9:9" x14ac:dyDescent="0.3">
      <c r="I1568" s="20"/>
    </row>
    <row r="1569" spans="9:9" x14ac:dyDescent="0.3">
      <c r="I1569" s="20"/>
    </row>
    <row r="1570" spans="9:9" x14ac:dyDescent="0.3">
      <c r="I1570" s="20"/>
    </row>
    <row r="1571" spans="9:9" x14ac:dyDescent="0.3">
      <c r="I1571" s="20"/>
    </row>
    <row r="1572" spans="9:9" x14ac:dyDescent="0.3">
      <c r="I1572" s="20"/>
    </row>
    <row r="1573" spans="9:9" x14ac:dyDescent="0.3">
      <c r="I1573" s="20"/>
    </row>
    <row r="1574" spans="9:9" x14ac:dyDescent="0.3">
      <c r="I1574" s="20"/>
    </row>
    <row r="1575" spans="9:9" x14ac:dyDescent="0.3">
      <c r="I1575" s="20"/>
    </row>
    <row r="1576" spans="9:9" x14ac:dyDescent="0.3">
      <c r="I1576" s="20"/>
    </row>
    <row r="1577" spans="9:9" x14ac:dyDescent="0.3">
      <c r="I1577" s="20"/>
    </row>
    <row r="1578" spans="9:9" x14ac:dyDescent="0.3">
      <c r="I1578" s="20"/>
    </row>
    <row r="1579" spans="9:9" x14ac:dyDescent="0.3">
      <c r="I1579" s="20"/>
    </row>
    <row r="1580" spans="9:9" x14ac:dyDescent="0.3">
      <c r="I1580" s="20"/>
    </row>
    <row r="1581" spans="9:9" x14ac:dyDescent="0.3">
      <c r="I1581" s="20"/>
    </row>
    <row r="1582" spans="9:9" x14ac:dyDescent="0.3">
      <c r="I1582" s="20"/>
    </row>
    <row r="1583" spans="9:9" x14ac:dyDescent="0.3">
      <c r="I1583" s="20"/>
    </row>
    <row r="1584" spans="9:9" x14ac:dyDescent="0.3">
      <c r="I1584" s="20"/>
    </row>
    <row r="1585" spans="9:9" x14ac:dyDescent="0.3">
      <c r="I1585" s="20"/>
    </row>
    <row r="1586" spans="9:9" x14ac:dyDescent="0.3">
      <c r="I1586" s="20"/>
    </row>
    <row r="1587" spans="9:9" x14ac:dyDescent="0.3">
      <c r="I1587" s="20"/>
    </row>
    <row r="1588" spans="9:9" x14ac:dyDescent="0.3">
      <c r="I1588" s="20"/>
    </row>
    <row r="1589" spans="9:9" x14ac:dyDescent="0.3">
      <c r="I1589" s="20"/>
    </row>
    <row r="1590" spans="9:9" x14ac:dyDescent="0.3">
      <c r="I1590" s="20"/>
    </row>
    <row r="1591" spans="9:9" x14ac:dyDescent="0.3">
      <c r="I1591" s="20"/>
    </row>
    <row r="1592" spans="9:9" x14ac:dyDescent="0.3">
      <c r="I1592" s="20"/>
    </row>
    <row r="1593" spans="9:9" x14ac:dyDescent="0.3">
      <c r="I1593" s="20"/>
    </row>
    <row r="1594" spans="9:9" x14ac:dyDescent="0.3">
      <c r="I1594" s="20"/>
    </row>
    <row r="1595" spans="9:9" x14ac:dyDescent="0.3">
      <c r="I1595" s="20"/>
    </row>
    <row r="1596" spans="9:9" x14ac:dyDescent="0.3">
      <c r="I1596" s="20"/>
    </row>
    <row r="1597" spans="9:9" x14ac:dyDescent="0.3">
      <c r="I1597" s="20"/>
    </row>
    <row r="1598" spans="9:9" x14ac:dyDescent="0.3">
      <c r="I1598" s="20"/>
    </row>
    <row r="1599" spans="9:9" x14ac:dyDescent="0.3">
      <c r="I1599" s="20"/>
    </row>
    <row r="1600" spans="9:9" x14ac:dyDescent="0.3">
      <c r="I1600" s="20"/>
    </row>
    <row r="1601" spans="9:9" x14ac:dyDescent="0.3">
      <c r="I1601" s="20"/>
    </row>
    <row r="1602" spans="9:9" x14ac:dyDescent="0.3">
      <c r="I1602" s="20"/>
    </row>
    <row r="1603" spans="9:9" x14ac:dyDescent="0.3">
      <c r="I1603" s="20"/>
    </row>
    <row r="1604" spans="9:9" x14ac:dyDescent="0.3">
      <c r="I1604" s="20"/>
    </row>
    <row r="1605" spans="9:9" x14ac:dyDescent="0.3">
      <c r="I1605" s="20"/>
    </row>
    <row r="1606" spans="9:9" x14ac:dyDescent="0.3">
      <c r="I1606" s="20"/>
    </row>
    <row r="1607" spans="9:9" x14ac:dyDescent="0.3">
      <c r="I1607" s="20"/>
    </row>
    <row r="1608" spans="9:9" x14ac:dyDescent="0.3">
      <c r="I1608" s="20"/>
    </row>
    <row r="1609" spans="9:9" x14ac:dyDescent="0.3">
      <c r="I1609" s="20"/>
    </row>
    <row r="1610" spans="9:9" x14ac:dyDescent="0.3">
      <c r="I1610" s="20"/>
    </row>
    <row r="1611" spans="9:9" x14ac:dyDescent="0.3">
      <c r="I1611" s="20"/>
    </row>
    <row r="1612" spans="9:9" x14ac:dyDescent="0.3">
      <c r="I1612" s="20"/>
    </row>
    <row r="1613" spans="9:9" x14ac:dyDescent="0.3">
      <c r="I1613" s="20"/>
    </row>
    <row r="1614" spans="9:9" x14ac:dyDescent="0.3">
      <c r="I1614" s="20"/>
    </row>
    <row r="1615" spans="9:9" x14ac:dyDescent="0.3">
      <c r="I1615" s="20"/>
    </row>
    <row r="1616" spans="9:9" x14ac:dyDescent="0.3">
      <c r="I1616" s="20"/>
    </row>
    <row r="1617" spans="9:9" x14ac:dyDescent="0.3">
      <c r="I1617" s="20"/>
    </row>
    <row r="1618" spans="9:9" x14ac:dyDescent="0.3">
      <c r="I1618" s="20"/>
    </row>
    <row r="1619" spans="9:9" x14ac:dyDescent="0.3">
      <c r="I1619" s="20"/>
    </row>
    <row r="1620" spans="9:9" x14ac:dyDescent="0.3">
      <c r="I1620" s="20"/>
    </row>
    <row r="1621" spans="9:9" x14ac:dyDescent="0.3">
      <c r="I1621" s="20"/>
    </row>
    <row r="1622" spans="9:9" x14ac:dyDescent="0.3">
      <c r="I1622" s="20"/>
    </row>
    <row r="1623" spans="9:9" x14ac:dyDescent="0.3">
      <c r="I1623" s="20"/>
    </row>
    <row r="1624" spans="9:9" x14ac:dyDescent="0.3">
      <c r="I1624" s="20"/>
    </row>
    <row r="1625" spans="9:9" x14ac:dyDescent="0.3">
      <c r="I1625" s="20"/>
    </row>
    <row r="1626" spans="9:9" x14ac:dyDescent="0.3">
      <c r="I1626" s="20"/>
    </row>
    <row r="1627" spans="9:9" x14ac:dyDescent="0.3">
      <c r="I1627" s="20"/>
    </row>
    <row r="1628" spans="9:9" x14ac:dyDescent="0.3">
      <c r="I1628" s="20"/>
    </row>
    <row r="1629" spans="9:9" x14ac:dyDescent="0.3">
      <c r="I1629" s="20"/>
    </row>
    <row r="1630" spans="9:9" x14ac:dyDescent="0.3">
      <c r="I1630" s="20"/>
    </row>
    <row r="1631" spans="9:9" x14ac:dyDescent="0.3">
      <c r="I1631" s="20"/>
    </row>
    <row r="1632" spans="9:9" x14ac:dyDescent="0.3">
      <c r="I1632" s="20"/>
    </row>
    <row r="1633" spans="9:9" x14ac:dyDescent="0.3">
      <c r="I1633" s="20"/>
    </row>
    <row r="1634" spans="9:9" x14ac:dyDescent="0.3">
      <c r="I1634" s="20"/>
    </row>
    <row r="1635" spans="9:9" x14ac:dyDescent="0.3">
      <c r="I1635" s="20"/>
    </row>
    <row r="1636" spans="9:9" x14ac:dyDescent="0.3">
      <c r="I1636" s="20"/>
    </row>
    <row r="1637" spans="9:9" x14ac:dyDescent="0.3">
      <c r="I1637" s="20"/>
    </row>
    <row r="1638" spans="9:9" x14ac:dyDescent="0.3">
      <c r="I1638" s="20"/>
    </row>
    <row r="1639" spans="9:9" x14ac:dyDescent="0.3">
      <c r="I1639" s="20"/>
    </row>
    <row r="1640" spans="9:9" x14ac:dyDescent="0.3">
      <c r="I1640" s="20"/>
    </row>
    <row r="1641" spans="9:9" x14ac:dyDescent="0.3">
      <c r="I1641" s="20"/>
    </row>
    <row r="1642" spans="9:9" x14ac:dyDescent="0.3">
      <c r="I1642" s="20"/>
    </row>
    <row r="1643" spans="9:9" x14ac:dyDescent="0.3">
      <c r="I1643" s="20"/>
    </row>
    <row r="1644" spans="9:9" x14ac:dyDescent="0.3">
      <c r="I1644" s="20"/>
    </row>
    <row r="1645" spans="9:9" x14ac:dyDescent="0.3">
      <c r="I1645" s="20"/>
    </row>
    <row r="1646" spans="9:9" x14ac:dyDescent="0.3">
      <c r="I1646" s="20"/>
    </row>
    <row r="1647" spans="9:9" x14ac:dyDescent="0.3">
      <c r="I1647" s="20"/>
    </row>
    <row r="1648" spans="9:9" x14ac:dyDescent="0.3">
      <c r="I1648" s="20"/>
    </row>
    <row r="1649" spans="9:9" x14ac:dyDescent="0.3">
      <c r="I1649" s="20"/>
    </row>
    <row r="1650" spans="9:9" x14ac:dyDescent="0.3">
      <c r="I1650" s="20"/>
    </row>
    <row r="1651" spans="9:9" x14ac:dyDescent="0.3">
      <c r="I1651" s="20"/>
    </row>
    <row r="1652" spans="9:9" x14ac:dyDescent="0.3">
      <c r="I1652" s="20"/>
    </row>
    <row r="1653" spans="9:9" x14ac:dyDescent="0.3">
      <c r="I1653" s="20"/>
    </row>
    <row r="1654" spans="9:9" x14ac:dyDescent="0.3">
      <c r="I1654" s="20"/>
    </row>
    <row r="1655" spans="9:9" x14ac:dyDescent="0.3">
      <c r="I1655" s="20"/>
    </row>
    <row r="1656" spans="9:9" x14ac:dyDescent="0.3">
      <c r="I1656" s="20"/>
    </row>
    <row r="1657" spans="9:9" x14ac:dyDescent="0.3">
      <c r="I1657" s="20"/>
    </row>
    <row r="1658" spans="9:9" x14ac:dyDescent="0.3">
      <c r="I1658" s="20"/>
    </row>
    <row r="1659" spans="9:9" x14ac:dyDescent="0.3">
      <c r="I1659" s="20"/>
    </row>
    <row r="1660" spans="9:9" x14ac:dyDescent="0.3">
      <c r="I1660" s="20"/>
    </row>
    <row r="1661" spans="9:9" x14ac:dyDescent="0.3">
      <c r="I1661" s="20"/>
    </row>
    <row r="1662" spans="9:9" x14ac:dyDescent="0.3">
      <c r="I1662" s="20"/>
    </row>
    <row r="1663" spans="9:9" x14ac:dyDescent="0.3">
      <c r="I1663" s="20"/>
    </row>
    <row r="1664" spans="9:9" x14ac:dyDescent="0.3">
      <c r="I1664" s="20"/>
    </row>
    <row r="1665" spans="9:9" x14ac:dyDescent="0.3">
      <c r="I1665" s="20"/>
    </row>
    <row r="1666" spans="9:9" x14ac:dyDescent="0.3">
      <c r="I1666" s="20"/>
    </row>
    <row r="1667" spans="9:9" x14ac:dyDescent="0.3">
      <c r="I1667" s="20"/>
    </row>
    <row r="1668" spans="9:9" x14ac:dyDescent="0.3">
      <c r="I1668" s="20"/>
    </row>
    <row r="1669" spans="9:9" x14ac:dyDescent="0.3">
      <c r="I1669" s="20"/>
    </row>
    <row r="1670" spans="9:9" x14ac:dyDescent="0.3">
      <c r="I1670" s="20"/>
    </row>
    <row r="1671" spans="9:9" x14ac:dyDescent="0.3">
      <c r="I1671" s="20"/>
    </row>
    <row r="1672" spans="9:9" x14ac:dyDescent="0.3">
      <c r="I1672" s="20"/>
    </row>
    <row r="1673" spans="9:9" x14ac:dyDescent="0.3">
      <c r="I1673" s="20"/>
    </row>
    <row r="1674" spans="9:9" x14ac:dyDescent="0.3">
      <c r="I1674" s="20"/>
    </row>
    <row r="1675" spans="9:9" x14ac:dyDescent="0.3">
      <c r="I1675" s="20"/>
    </row>
    <row r="1676" spans="9:9" x14ac:dyDescent="0.3">
      <c r="I1676" s="20"/>
    </row>
    <row r="1677" spans="9:9" x14ac:dyDescent="0.3">
      <c r="I1677" s="20"/>
    </row>
    <row r="1678" spans="9:9" x14ac:dyDescent="0.3">
      <c r="I1678" s="20"/>
    </row>
    <row r="1679" spans="9:9" x14ac:dyDescent="0.3">
      <c r="I1679" s="20"/>
    </row>
    <row r="1680" spans="9:9" x14ac:dyDescent="0.3">
      <c r="I1680" s="20"/>
    </row>
    <row r="1681" spans="9:9" x14ac:dyDescent="0.3">
      <c r="I1681" s="20"/>
    </row>
    <row r="1682" spans="9:9" x14ac:dyDescent="0.3">
      <c r="I1682" s="20"/>
    </row>
    <row r="1683" spans="9:9" x14ac:dyDescent="0.3">
      <c r="I1683" s="20"/>
    </row>
    <row r="1684" spans="9:9" x14ac:dyDescent="0.3">
      <c r="I1684" s="20"/>
    </row>
    <row r="1685" spans="9:9" x14ac:dyDescent="0.3">
      <c r="I1685" s="20"/>
    </row>
    <row r="1686" spans="9:9" x14ac:dyDescent="0.3">
      <c r="I1686" s="20"/>
    </row>
    <row r="1687" spans="9:9" x14ac:dyDescent="0.3">
      <c r="I1687" s="20"/>
    </row>
    <row r="1688" spans="9:9" x14ac:dyDescent="0.3">
      <c r="I1688" s="20"/>
    </row>
    <row r="1689" spans="9:9" x14ac:dyDescent="0.3">
      <c r="I1689" s="20"/>
    </row>
    <row r="1690" spans="9:9" x14ac:dyDescent="0.3">
      <c r="I1690" s="20"/>
    </row>
    <row r="1691" spans="9:9" x14ac:dyDescent="0.3">
      <c r="I1691" s="20"/>
    </row>
    <row r="1692" spans="9:9" x14ac:dyDescent="0.3">
      <c r="I1692" s="20"/>
    </row>
    <row r="1693" spans="9:9" x14ac:dyDescent="0.3">
      <c r="I1693" s="20"/>
    </row>
    <row r="1694" spans="9:9" x14ac:dyDescent="0.3">
      <c r="I1694" s="20"/>
    </row>
    <row r="1695" spans="9:9" x14ac:dyDescent="0.3">
      <c r="I1695" s="20"/>
    </row>
    <row r="1696" spans="9:9" x14ac:dyDescent="0.3">
      <c r="I1696" s="20"/>
    </row>
    <row r="1697" spans="9:9" x14ac:dyDescent="0.3">
      <c r="I1697" s="20"/>
    </row>
    <row r="1698" spans="9:9" x14ac:dyDescent="0.3">
      <c r="I1698" s="20"/>
    </row>
    <row r="1699" spans="9:9" x14ac:dyDescent="0.3">
      <c r="I1699" s="20"/>
    </row>
    <row r="1700" spans="9:9" x14ac:dyDescent="0.3">
      <c r="I1700" s="20"/>
    </row>
    <row r="1701" spans="9:9" x14ac:dyDescent="0.3">
      <c r="I1701" s="20"/>
    </row>
    <row r="1702" spans="9:9" x14ac:dyDescent="0.3">
      <c r="I1702" s="20"/>
    </row>
    <row r="1703" spans="9:9" x14ac:dyDescent="0.3">
      <c r="I1703" s="20"/>
    </row>
    <row r="1704" spans="9:9" x14ac:dyDescent="0.3">
      <c r="I1704" s="20"/>
    </row>
    <row r="1705" spans="9:9" x14ac:dyDescent="0.3">
      <c r="I1705" s="20"/>
    </row>
    <row r="1706" spans="9:9" x14ac:dyDescent="0.3">
      <c r="I1706" s="20"/>
    </row>
    <row r="1707" spans="9:9" x14ac:dyDescent="0.3">
      <c r="I1707" s="20"/>
    </row>
    <row r="1708" spans="9:9" x14ac:dyDescent="0.3">
      <c r="I1708" s="20"/>
    </row>
    <row r="1709" spans="9:9" x14ac:dyDescent="0.3">
      <c r="I1709" s="20"/>
    </row>
    <row r="1710" spans="9:9" x14ac:dyDescent="0.3">
      <c r="I1710" s="20"/>
    </row>
    <row r="1711" spans="9:9" x14ac:dyDescent="0.3">
      <c r="I1711" s="20"/>
    </row>
    <row r="1712" spans="9:9" x14ac:dyDescent="0.3">
      <c r="I1712" s="20"/>
    </row>
    <row r="1713" spans="9:9" x14ac:dyDescent="0.3">
      <c r="I1713" s="20"/>
    </row>
    <row r="1714" spans="9:9" x14ac:dyDescent="0.3">
      <c r="I1714" s="20"/>
    </row>
    <row r="1715" spans="9:9" x14ac:dyDescent="0.3">
      <c r="I1715" s="20"/>
    </row>
    <row r="1716" spans="9:9" x14ac:dyDescent="0.3">
      <c r="I1716" s="20"/>
    </row>
    <row r="1717" spans="9:9" x14ac:dyDescent="0.3">
      <c r="I1717" s="20"/>
    </row>
    <row r="1718" spans="9:9" x14ac:dyDescent="0.3">
      <c r="I1718" s="20"/>
    </row>
    <row r="1719" spans="9:9" x14ac:dyDescent="0.3">
      <c r="I1719" s="20"/>
    </row>
    <row r="1720" spans="9:9" x14ac:dyDescent="0.3">
      <c r="I1720" s="20"/>
    </row>
    <row r="1721" spans="9:9" x14ac:dyDescent="0.3">
      <c r="I1721" s="20"/>
    </row>
    <row r="1722" spans="9:9" x14ac:dyDescent="0.3">
      <c r="I1722" s="20"/>
    </row>
    <row r="1723" spans="9:9" x14ac:dyDescent="0.3">
      <c r="I1723" s="20"/>
    </row>
    <row r="1724" spans="9:9" x14ac:dyDescent="0.3">
      <c r="I1724" s="20"/>
    </row>
    <row r="1725" spans="9:9" x14ac:dyDescent="0.3">
      <c r="I1725" s="20"/>
    </row>
    <row r="1726" spans="9:9" x14ac:dyDescent="0.3">
      <c r="I1726" s="20"/>
    </row>
    <row r="1727" spans="9:9" x14ac:dyDescent="0.3">
      <c r="I1727" s="20"/>
    </row>
    <row r="1728" spans="9:9" x14ac:dyDescent="0.3">
      <c r="I1728" s="20"/>
    </row>
    <row r="1729" spans="9:9" x14ac:dyDescent="0.3">
      <c r="I1729" s="20"/>
    </row>
    <row r="1730" spans="9:9" x14ac:dyDescent="0.3">
      <c r="I1730" s="20"/>
    </row>
    <row r="1731" spans="9:9" x14ac:dyDescent="0.3">
      <c r="I1731" s="20"/>
    </row>
    <row r="1732" spans="9:9" x14ac:dyDescent="0.3">
      <c r="I1732" s="20"/>
    </row>
    <row r="1733" spans="9:9" x14ac:dyDescent="0.3">
      <c r="I1733" s="20"/>
    </row>
    <row r="1734" spans="9:9" x14ac:dyDescent="0.3">
      <c r="I1734" s="20"/>
    </row>
    <row r="1735" spans="9:9" x14ac:dyDescent="0.3">
      <c r="I1735" s="20"/>
    </row>
    <row r="1736" spans="9:9" x14ac:dyDescent="0.3">
      <c r="I1736" s="20"/>
    </row>
    <row r="1737" spans="9:9" x14ac:dyDescent="0.3">
      <c r="I1737" s="20"/>
    </row>
    <row r="1738" spans="9:9" x14ac:dyDescent="0.3">
      <c r="I1738" s="20"/>
    </row>
    <row r="1739" spans="9:9" x14ac:dyDescent="0.3">
      <c r="I1739" s="20"/>
    </row>
    <row r="1740" spans="9:9" x14ac:dyDescent="0.3">
      <c r="I1740" s="20"/>
    </row>
    <row r="1741" spans="9:9" x14ac:dyDescent="0.3">
      <c r="I1741" s="20"/>
    </row>
    <row r="1742" spans="9:9" x14ac:dyDescent="0.3">
      <c r="I1742" s="20"/>
    </row>
    <row r="1743" spans="9:9" x14ac:dyDescent="0.3">
      <c r="I1743" s="20"/>
    </row>
    <row r="1744" spans="9:9" x14ac:dyDescent="0.3">
      <c r="I1744" s="20"/>
    </row>
    <row r="1745" spans="9:9" x14ac:dyDescent="0.3">
      <c r="I1745" s="20"/>
    </row>
    <row r="1746" spans="9:9" x14ac:dyDescent="0.3">
      <c r="I1746" s="20"/>
    </row>
    <row r="1747" spans="9:9" x14ac:dyDescent="0.3">
      <c r="I1747" s="20"/>
    </row>
    <row r="1748" spans="9:9" x14ac:dyDescent="0.3">
      <c r="I1748" s="20"/>
    </row>
    <row r="1749" spans="9:9" x14ac:dyDescent="0.3">
      <c r="I1749" s="20"/>
    </row>
    <row r="1750" spans="9:9" x14ac:dyDescent="0.3">
      <c r="I1750" s="20"/>
    </row>
    <row r="1751" spans="9:9" x14ac:dyDescent="0.3">
      <c r="I1751" s="20"/>
    </row>
    <row r="1752" spans="9:9" x14ac:dyDescent="0.3">
      <c r="I1752" s="20"/>
    </row>
    <row r="1753" spans="9:9" x14ac:dyDescent="0.3">
      <c r="I1753" s="20"/>
    </row>
    <row r="1754" spans="9:9" x14ac:dyDescent="0.3">
      <c r="I1754" s="20"/>
    </row>
    <row r="1755" spans="9:9" x14ac:dyDescent="0.3">
      <c r="I1755" s="20"/>
    </row>
    <row r="1756" spans="9:9" x14ac:dyDescent="0.3">
      <c r="I1756" s="20"/>
    </row>
    <row r="1757" spans="9:9" x14ac:dyDescent="0.3">
      <c r="I1757" s="20"/>
    </row>
    <row r="1758" spans="9:9" x14ac:dyDescent="0.3">
      <c r="I1758" s="20"/>
    </row>
    <row r="1759" spans="9:9" x14ac:dyDescent="0.3">
      <c r="I1759" s="20"/>
    </row>
    <row r="1760" spans="9:9" x14ac:dyDescent="0.3">
      <c r="I1760" s="20"/>
    </row>
    <row r="1761" spans="9:9" x14ac:dyDescent="0.3">
      <c r="I1761" s="20"/>
    </row>
    <row r="1762" spans="9:9" x14ac:dyDescent="0.3">
      <c r="I1762" s="20"/>
    </row>
    <row r="1763" spans="9:9" x14ac:dyDescent="0.3">
      <c r="I1763" s="20"/>
    </row>
    <row r="1764" spans="9:9" x14ac:dyDescent="0.3">
      <c r="I1764" s="20"/>
    </row>
    <row r="1765" spans="9:9" x14ac:dyDescent="0.3">
      <c r="I1765" s="20"/>
    </row>
    <row r="1766" spans="9:9" x14ac:dyDescent="0.3">
      <c r="I1766" s="20"/>
    </row>
    <row r="1767" spans="9:9" x14ac:dyDescent="0.3">
      <c r="I1767" s="20"/>
    </row>
    <row r="1768" spans="9:9" x14ac:dyDescent="0.3">
      <c r="I1768" s="20"/>
    </row>
    <row r="1769" spans="9:9" x14ac:dyDescent="0.3">
      <c r="I1769" s="20"/>
    </row>
    <row r="1770" spans="9:9" x14ac:dyDescent="0.3">
      <c r="I1770" s="20"/>
    </row>
    <row r="1771" spans="9:9" x14ac:dyDescent="0.3">
      <c r="I1771" s="20"/>
    </row>
    <row r="1772" spans="9:9" x14ac:dyDescent="0.3">
      <c r="I1772" s="20"/>
    </row>
    <row r="1773" spans="9:9" x14ac:dyDescent="0.3">
      <c r="I1773" s="20"/>
    </row>
    <row r="1774" spans="9:9" x14ac:dyDescent="0.3">
      <c r="I1774" s="20"/>
    </row>
    <row r="1775" spans="9:9" x14ac:dyDescent="0.3">
      <c r="I1775" s="20"/>
    </row>
    <row r="1776" spans="9:9" x14ac:dyDescent="0.3">
      <c r="I1776" s="20"/>
    </row>
    <row r="1777" spans="9:9" x14ac:dyDescent="0.3">
      <c r="I1777" s="20"/>
    </row>
    <row r="1778" spans="9:9" x14ac:dyDescent="0.3">
      <c r="I1778" s="20"/>
    </row>
    <row r="1779" spans="9:9" x14ac:dyDescent="0.3">
      <c r="I1779" s="20"/>
    </row>
    <row r="1780" spans="9:9" x14ac:dyDescent="0.3">
      <c r="I1780" s="20"/>
    </row>
    <row r="1781" spans="9:9" x14ac:dyDescent="0.3">
      <c r="I1781" s="20"/>
    </row>
    <row r="1782" spans="9:9" x14ac:dyDescent="0.3">
      <c r="I1782" s="20"/>
    </row>
    <row r="1783" spans="9:9" x14ac:dyDescent="0.3">
      <c r="I1783" s="20"/>
    </row>
    <row r="1784" spans="9:9" x14ac:dyDescent="0.3">
      <c r="I1784" s="20"/>
    </row>
    <row r="1785" spans="9:9" x14ac:dyDescent="0.3">
      <c r="I1785" s="20"/>
    </row>
    <row r="1786" spans="9:9" x14ac:dyDescent="0.3">
      <c r="I1786" s="20"/>
    </row>
    <row r="1787" spans="9:9" x14ac:dyDescent="0.3">
      <c r="I1787" s="20"/>
    </row>
    <row r="1788" spans="9:9" x14ac:dyDescent="0.3">
      <c r="I1788" s="20"/>
    </row>
    <row r="1789" spans="9:9" x14ac:dyDescent="0.3">
      <c r="I1789" s="20"/>
    </row>
    <row r="1790" spans="9:9" x14ac:dyDescent="0.3">
      <c r="I1790" s="20"/>
    </row>
    <row r="1791" spans="9:9" x14ac:dyDescent="0.3">
      <c r="I1791" s="20"/>
    </row>
    <row r="1792" spans="9:9" x14ac:dyDescent="0.3">
      <c r="I1792" s="20"/>
    </row>
    <row r="1793" spans="9:9" x14ac:dyDescent="0.3">
      <c r="I1793" s="20"/>
    </row>
    <row r="1794" spans="9:9" x14ac:dyDescent="0.3">
      <c r="I1794" s="20"/>
    </row>
    <row r="1795" spans="9:9" x14ac:dyDescent="0.3">
      <c r="I1795" s="20"/>
    </row>
    <row r="1796" spans="9:9" x14ac:dyDescent="0.3">
      <c r="I1796" s="20"/>
    </row>
    <row r="1797" spans="9:9" x14ac:dyDescent="0.3">
      <c r="I1797" s="20"/>
    </row>
    <row r="1798" spans="9:9" x14ac:dyDescent="0.3">
      <c r="I1798" s="20"/>
    </row>
    <row r="1799" spans="9:9" x14ac:dyDescent="0.3">
      <c r="I1799" s="20"/>
    </row>
    <row r="1800" spans="9:9" x14ac:dyDescent="0.3">
      <c r="I1800" s="20"/>
    </row>
    <row r="1801" spans="9:9" x14ac:dyDescent="0.3">
      <c r="I1801" s="20"/>
    </row>
    <row r="1802" spans="9:9" x14ac:dyDescent="0.3">
      <c r="I1802" s="20"/>
    </row>
    <row r="1803" spans="9:9" x14ac:dyDescent="0.3">
      <c r="I1803" s="20"/>
    </row>
    <row r="1804" spans="9:9" x14ac:dyDescent="0.3">
      <c r="I1804" s="20"/>
    </row>
    <row r="1805" spans="9:9" x14ac:dyDescent="0.3">
      <c r="I1805" s="20"/>
    </row>
    <row r="1806" spans="9:9" x14ac:dyDescent="0.3">
      <c r="I1806" s="20"/>
    </row>
    <row r="1807" spans="9:9" x14ac:dyDescent="0.3">
      <c r="I1807" s="20"/>
    </row>
    <row r="1808" spans="9:9" x14ac:dyDescent="0.3">
      <c r="I1808" s="20"/>
    </row>
    <row r="1809" spans="9:9" x14ac:dyDescent="0.3">
      <c r="I1809" s="20"/>
    </row>
    <row r="1810" spans="9:9" x14ac:dyDescent="0.3">
      <c r="I1810" s="20"/>
    </row>
    <row r="1811" spans="9:9" x14ac:dyDescent="0.3">
      <c r="I1811" s="20"/>
    </row>
    <row r="1812" spans="9:9" x14ac:dyDescent="0.3">
      <c r="I1812" s="20"/>
    </row>
    <row r="1813" spans="9:9" x14ac:dyDescent="0.3">
      <c r="I1813" s="20"/>
    </row>
    <row r="1814" spans="9:9" x14ac:dyDescent="0.3">
      <c r="I1814" s="20"/>
    </row>
    <row r="1815" spans="9:9" x14ac:dyDescent="0.3">
      <c r="I1815" s="20"/>
    </row>
    <row r="1816" spans="9:9" x14ac:dyDescent="0.3">
      <c r="I1816" s="20"/>
    </row>
    <row r="1817" spans="9:9" x14ac:dyDescent="0.3">
      <c r="I1817" s="20"/>
    </row>
    <row r="1818" spans="9:9" x14ac:dyDescent="0.3">
      <c r="I1818" s="20"/>
    </row>
    <row r="1819" spans="9:9" x14ac:dyDescent="0.3">
      <c r="I1819" s="20"/>
    </row>
    <row r="1820" spans="9:9" x14ac:dyDescent="0.3">
      <c r="I1820" s="20"/>
    </row>
    <row r="1821" spans="9:9" x14ac:dyDescent="0.3">
      <c r="I1821" s="20"/>
    </row>
    <row r="1822" spans="9:9" x14ac:dyDescent="0.3">
      <c r="I1822" s="20"/>
    </row>
    <row r="1823" spans="9:9" x14ac:dyDescent="0.3">
      <c r="I1823" s="20"/>
    </row>
    <row r="1824" spans="9:9" x14ac:dyDescent="0.3">
      <c r="I1824" s="20"/>
    </row>
    <row r="1825" spans="9:9" x14ac:dyDescent="0.3">
      <c r="I1825" s="20"/>
    </row>
    <row r="1826" spans="9:9" x14ac:dyDescent="0.3">
      <c r="I1826" s="20"/>
    </row>
    <row r="1827" spans="9:9" x14ac:dyDescent="0.3">
      <c r="I1827" s="20"/>
    </row>
    <row r="1828" spans="9:9" x14ac:dyDescent="0.3">
      <c r="I1828" s="20"/>
    </row>
    <row r="1829" spans="9:9" x14ac:dyDescent="0.3">
      <c r="I1829" s="20"/>
    </row>
    <row r="1830" spans="9:9" x14ac:dyDescent="0.3">
      <c r="I1830" s="20"/>
    </row>
    <row r="1831" spans="9:9" x14ac:dyDescent="0.3">
      <c r="I1831" s="20"/>
    </row>
    <row r="1832" spans="9:9" x14ac:dyDescent="0.3">
      <c r="I1832" s="20"/>
    </row>
    <row r="1833" spans="9:9" x14ac:dyDescent="0.3">
      <c r="I1833" s="20"/>
    </row>
    <row r="1834" spans="9:9" x14ac:dyDescent="0.3">
      <c r="I1834" s="20"/>
    </row>
    <row r="1835" spans="9:9" x14ac:dyDescent="0.3">
      <c r="I1835" s="20"/>
    </row>
    <row r="1836" spans="9:9" x14ac:dyDescent="0.3">
      <c r="I1836" s="20"/>
    </row>
    <row r="1837" spans="9:9" x14ac:dyDescent="0.3">
      <c r="I1837" s="20"/>
    </row>
    <row r="1838" spans="9:9" x14ac:dyDescent="0.3">
      <c r="I1838" s="20"/>
    </row>
    <row r="1839" spans="9:9" x14ac:dyDescent="0.3">
      <c r="I1839" s="20"/>
    </row>
    <row r="1840" spans="9:9" x14ac:dyDescent="0.3">
      <c r="I1840" s="20"/>
    </row>
    <row r="1841" spans="9:9" x14ac:dyDescent="0.3">
      <c r="I1841" s="20"/>
    </row>
    <row r="1842" spans="9:9" x14ac:dyDescent="0.3">
      <c r="I1842" s="20"/>
    </row>
    <row r="1843" spans="9:9" x14ac:dyDescent="0.3">
      <c r="I1843" s="20"/>
    </row>
    <row r="1844" spans="9:9" x14ac:dyDescent="0.3">
      <c r="I1844" s="20"/>
    </row>
    <row r="1845" spans="9:9" x14ac:dyDescent="0.3">
      <c r="I1845" s="20"/>
    </row>
    <row r="1846" spans="9:9" x14ac:dyDescent="0.3">
      <c r="I1846" s="20"/>
    </row>
    <row r="1847" spans="9:9" x14ac:dyDescent="0.3">
      <c r="I1847" s="20"/>
    </row>
    <row r="1848" spans="9:9" x14ac:dyDescent="0.3">
      <c r="I1848" s="20"/>
    </row>
    <row r="1849" spans="9:9" x14ac:dyDescent="0.3">
      <c r="I1849" s="20"/>
    </row>
    <row r="1850" spans="9:9" x14ac:dyDescent="0.3">
      <c r="I1850" s="20"/>
    </row>
    <row r="1851" spans="9:9" x14ac:dyDescent="0.3">
      <c r="I1851" s="20"/>
    </row>
    <row r="1852" spans="9:9" x14ac:dyDescent="0.3">
      <c r="I1852" s="20"/>
    </row>
    <row r="1853" spans="9:9" x14ac:dyDescent="0.3">
      <c r="I1853" s="20"/>
    </row>
    <row r="1854" spans="9:9" x14ac:dyDescent="0.3">
      <c r="I1854" s="20"/>
    </row>
    <row r="1855" spans="9:9" x14ac:dyDescent="0.3">
      <c r="I1855" s="20"/>
    </row>
    <row r="1856" spans="9:9" x14ac:dyDescent="0.3">
      <c r="I1856" s="20"/>
    </row>
    <row r="1857" spans="9:9" x14ac:dyDescent="0.3">
      <c r="I1857" s="20"/>
    </row>
    <row r="1858" spans="9:9" x14ac:dyDescent="0.3">
      <c r="I1858" s="20"/>
    </row>
    <row r="1859" spans="9:9" x14ac:dyDescent="0.3">
      <c r="I1859" s="20"/>
    </row>
    <row r="1860" spans="9:9" x14ac:dyDescent="0.3">
      <c r="I1860" s="20"/>
    </row>
    <row r="1861" spans="9:9" x14ac:dyDescent="0.3">
      <c r="I1861" s="20"/>
    </row>
    <row r="1862" spans="9:9" x14ac:dyDescent="0.3">
      <c r="I1862" s="20"/>
    </row>
    <row r="1863" spans="9:9" x14ac:dyDescent="0.3">
      <c r="I1863" s="20"/>
    </row>
    <row r="1864" spans="9:9" x14ac:dyDescent="0.3">
      <c r="I1864" s="20"/>
    </row>
    <row r="1865" spans="9:9" x14ac:dyDescent="0.3">
      <c r="I1865" s="20"/>
    </row>
    <row r="1866" spans="9:9" x14ac:dyDescent="0.3">
      <c r="I1866" s="20"/>
    </row>
    <row r="1867" spans="9:9" x14ac:dyDescent="0.3">
      <c r="I1867" s="20"/>
    </row>
    <row r="1868" spans="9:9" x14ac:dyDescent="0.3">
      <c r="I1868" s="20"/>
    </row>
    <row r="1869" spans="9:9" x14ac:dyDescent="0.3">
      <c r="I1869" s="20"/>
    </row>
    <row r="1870" spans="9:9" x14ac:dyDescent="0.3">
      <c r="I1870" s="20"/>
    </row>
    <row r="1871" spans="9:9" x14ac:dyDescent="0.3">
      <c r="I1871" s="20"/>
    </row>
    <row r="1872" spans="9:9" x14ac:dyDescent="0.3">
      <c r="I1872" s="20"/>
    </row>
    <row r="1873" spans="9:9" x14ac:dyDescent="0.3">
      <c r="I1873" s="20"/>
    </row>
    <row r="1874" spans="9:9" x14ac:dyDescent="0.3">
      <c r="I1874" s="20"/>
    </row>
    <row r="1875" spans="9:9" x14ac:dyDescent="0.3">
      <c r="I1875" s="20"/>
    </row>
    <row r="1876" spans="9:9" x14ac:dyDescent="0.3">
      <c r="I1876" s="20"/>
    </row>
    <row r="1877" spans="9:9" x14ac:dyDescent="0.3">
      <c r="I1877" s="20"/>
    </row>
    <row r="1878" spans="9:9" x14ac:dyDescent="0.3">
      <c r="I1878" s="20"/>
    </row>
    <row r="1879" spans="9:9" x14ac:dyDescent="0.3">
      <c r="I1879" s="20"/>
    </row>
    <row r="1880" spans="9:9" x14ac:dyDescent="0.3">
      <c r="I1880" s="20"/>
    </row>
    <row r="1881" spans="9:9" x14ac:dyDescent="0.3">
      <c r="I1881" s="20"/>
    </row>
    <row r="1882" spans="9:9" x14ac:dyDescent="0.3">
      <c r="I1882" s="20"/>
    </row>
    <row r="1883" spans="9:9" x14ac:dyDescent="0.3">
      <c r="I1883" s="20"/>
    </row>
    <row r="1884" spans="9:9" x14ac:dyDescent="0.3">
      <c r="I1884" s="20"/>
    </row>
    <row r="1885" spans="9:9" x14ac:dyDescent="0.3">
      <c r="I1885" s="20"/>
    </row>
    <row r="1886" spans="9:9" x14ac:dyDescent="0.3">
      <c r="I1886" s="20"/>
    </row>
    <row r="1887" spans="9:9" x14ac:dyDescent="0.3">
      <c r="I1887" s="20"/>
    </row>
    <row r="1888" spans="9:9" x14ac:dyDescent="0.3">
      <c r="I1888" s="20"/>
    </row>
    <row r="1889" spans="9:9" x14ac:dyDescent="0.3">
      <c r="I1889" s="20"/>
    </row>
    <row r="1890" spans="9:9" x14ac:dyDescent="0.3">
      <c r="I1890" s="20"/>
    </row>
    <row r="1891" spans="9:9" x14ac:dyDescent="0.3">
      <c r="I1891" s="20"/>
    </row>
    <row r="1892" spans="9:9" x14ac:dyDescent="0.3">
      <c r="I1892" s="20"/>
    </row>
    <row r="1893" spans="9:9" x14ac:dyDescent="0.3">
      <c r="I1893" s="20"/>
    </row>
    <row r="1894" spans="9:9" x14ac:dyDescent="0.3">
      <c r="I1894" s="20"/>
    </row>
    <row r="1895" spans="9:9" x14ac:dyDescent="0.3">
      <c r="I1895" s="20"/>
    </row>
    <row r="1896" spans="9:9" x14ac:dyDescent="0.3">
      <c r="I1896" s="20"/>
    </row>
    <row r="1897" spans="9:9" x14ac:dyDescent="0.3">
      <c r="I1897" s="20"/>
    </row>
    <row r="1898" spans="9:9" x14ac:dyDescent="0.3">
      <c r="I1898" s="20"/>
    </row>
    <row r="1899" spans="9:9" x14ac:dyDescent="0.3">
      <c r="I1899" s="20"/>
    </row>
    <row r="1900" spans="9:9" x14ac:dyDescent="0.3">
      <c r="I1900" s="20"/>
    </row>
    <row r="1901" spans="9:9" x14ac:dyDescent="0.3">
      <c r="I1901" s="20"/>
    </row>
    <row r="1902" spans="9:9" x14ac:dyDescent="0.3">
      <c r="I1902" s="20"/>
    </row>
    <row r="1903" spans="9:9" x14ac:dyDescent="0.3">
      <c r="I1903" s="20"/>
    </row>
    <row r="1904" spans="9:9" x14ac:dyDescent="0.3">
      <c r="I1904" s="20"/>
    </row>
    <row r="1905" spans="9:9" x14ac:dyDescent="0.3">
      <c r="I1905" s="20"/>
    </row>
    <row r="1906" spans="9:9" x14ac:dyDescent="0.3">
      <c r="I1906" s="20"/>
    </row>
    <row r="1907" spans="9:9" x14ac:dyDescent="0.3">
      <c r="I1907" s="20"/>
    </row>
    <row r="1908" spans="9:9" x14ac:dyDescent="0.3">
      <c r="I1908" s="20"/>
    </row>
    <row r="1909" spans="9:9" x14ac:dyDescent="0.3">
      <c r="I1909" s="20"/>
    </row>
    <row r="1910" spans="9:9" x14ac:dyDescent="0.3">
      <c r="I1910" s="20"/>
    </row>
    <row r="1911" spans="9:9" x14ac:dyDescent="0.3">
      <c r="I1911" s="20"/>
    </row>
    <row r="1912" spans="9:9" x14ac:dyDescent="0.3">
      <c r="I1912" s="20"/>
    </row>
    <row r="1913" spans="9:9" x14ac:dyDescent="0.3">
      <c r="I1913" s="20"/>
    </row>
    <row r="1914" spans="9:9" x14ac:dyDescent="0.3">
      <c r="I1914" s="20"/>
    </row>
    <row r="1915" spans="9:9" x14ac:dyDescent="0.3">
      <c r="I1915" s="20"/>
    </row>
    <row r="1916" spans="9:9" x14ac:dyDescent="0.3">
      <c r="I1916" s="20"/>
    </row>
    <row r="1917" spans="9:9" x14ac:dyDescent="0.3">
      <c r="I1917" s="20"/>
    </row>
    <row r="1918" spans="9:9" x14ac:dyDescent="0.3">
      <c r="I1918" s="20"/>
    </row>
    <row r="1919" spans="9:9" x14ac:dyDescent="0.3">
      <c r="I1919" s="20"/>
    </row>
    <row r="1920" spans="9:9" x14ac:dyDescent="0.3">
      <c r="I1920" s="20"/>
    </row>
    <row r="1921" spans="9:9" x14ac:dyDescent="0.3">
      <c r="I1921" s="20"/>
    </row>
    <row r="1922" spans="9:9" x14ac:dyDescent="0.3">
      <c r="I1922" s="20"/>
    </row>
    <row r="1923" spans="9:9" x14ac:dyDescent="0.3">
      <c r="I1923" s="20"/>
    </row>
    <row r="1924" spans="9:9" x14ac:dyDescent="0.3">
      <c r="I1924" s="20"/>
    </row>
    <row r="1925" spans="9:9" x14ac:dyDescent="0.3">
      <c r="I1925" s="20"/>
    </row>
    <row r="1926" spans="9:9" x14ac:dyDescent="0.3">
      <c r="I1926" s="20"/>
    </row>
    <row r="1927" spans="9:9" x14ac:dyDescent="0.3">
      <c r="I1927" s="20"/>
    </row>
    <row r="1928" spans="9:9" x14ac:dyDescent="0.3">
      <c r="I1928" s="20"/>
    </row>
    <row r="1929" spans="9:9" x14ac:dyDescent="0.3">
      <c r="I1929" s="20"/>
    </row>
    <row r="1930" spans="9:9" x14ac:dyDescent="0.3">
      <c r="I1930" s="20"/>
    </row>
    <row r="1931" spans="9:9" x14ac:dyDescent="0.3">
      <c r="I1931" s="20"/>
    </row>
    <row r="1932" spans="9:9" x14ac:dyDescent="0.3">
      <c r="I1932" s="20"/>
    </row>
    <row r="1933" spans="9:9" x14ac:dyDescent="0.3">
      <c r="I1933" s="20"/>
    </row>
    <row r="1934" spans="9:9" x14ac:dyDescent="0.3">
      <c r="I1934" s="20"/>
    </row>
    <row r="1935" spans="9:9" x14ac:dyDescent="0.3">
      <c r="I1935" s="20"/>
    </row>
    <row r="1936" spans="9:9" x14ac:dyDescent="0.3">
      <c r="I1936" s="20"/>
    </row>
    <row r="1937" spans="9:9" x14ac:dyDescent="0.3">
      <c r="I1937" s="20"/>
    </row>
    <row r="1938" spans="9:9" x14ac:dyDescent="0.3">
      <c r="I1938" s="20"/>
    </row>
    <row r="1939" spans="9:9" x14ac:dyDescent="0.3">
      <c r="I1939" s="20"/>
    </row>
    <row r="1940" spans="9:9" x14ac:dyDescent="0.3">
      <c r="I1940" s="20"/>
    </row>
    <row r="1941" spans="9:9" x14ac:dyDescent="0.3">
      <c r="I1941" s="20"/>
    </row>
    <row r="1942" spans="9:9" x14ac:dyDescent="0.3">
      <c r="I1942" s="20"/>
    </row>
    <row r="1943" spans="9:9" x14ac:dyDescent="0.3">
      <c r="I1943" s="20"/>
    </row>
    <row r="1944" spans="9:9" x14ac:dyDescent="0.3">
      <c r="I1944" s="20"/>
    </row>
    <row r="1945" spans="9:9" x14ac:dyDescent="0.3">
      <c r="I1945" s="20"/>
    </row>
    <row r="1946" spans="9:9" x14ac:dyDescent="0.3">
      <c r="I1946" s="20"/>
    </row>
    <row r="1947" spans="9:9" x14ac:dyDescent="0.3">
      <c r="I1947" s="20"/>
    </row>
    <row r="1948" spans="9:9" x14ac:dyDescent="0.3">
      <c r="I1948" s="20"/>
    </row>
    <row r="1949" spans="9:9" x14ac:dyDescent="0.3">
      <c r="I1949" s="20"/>
    </row>
    <row r="1950" spans="9:9" x14ac:dyDescent="0.3">
      <c r="I1950" s="20"/>
    </row>
    <row r="1951" spans="9:9" x14ac:dyDescent="0.3">
      <c r="I1951" s="20"/>
    </row>
    <row r="1952" spans="9:9" x14ac:dyDescent="0.3">
      <c r="I1952" s="20"/>
    </row>
    <row r="1953" spans="9:9" x14ac:dyDescent="0.3">
      <c r="I1953" s="20"/>
    </row>
    <row r="1954" spans="9:9" x14ac:dyDescent="0.3">
      <c r="I1954" s="20"/>
    </row>
    <row r="1955" spans="9:9" x14ac:dyDescent="0.3">
      <c r="I1955" s="20"/>
    </row>
    <row r="1956" spans="9:9" x14ac:dyDescent="0.3">
      <c r="I1956" s="20"/>
    </row>
    <row r="1957" spans="9:9" x14ac:dyDescent="0.3">
      <c r="I1957" s="20"/>
    </row>
    <row r="1958" spans="9:9" x14ac:dyDescent="0.3">
      <c r="I1958" s="20"/>
    </row>
    <row r="1959" spans="9:9" x14ac:dyDescent="0.3">
      <c r="I1959" s="20"/>
    </row>
    <row r="1960" spans="9:9" x14ac:dyDescent="0.3">
      <c r="I1960" s="20"/>
    </row>
    <row r="1961" spans="9:9" x14ac:dyDescent="0.3">
      <c r="I1961" s="20"/>
    </row>
    <row r="1962" spans="9:9" x14ac:dyDescent="0.3">
      <c r="I1962" s="20"/>
    </row>
    <row r="1963" spans="9:9" x14ac:dyDescent="0.3">
      <c r="I1963" s="20"/>
    </row>
    <row r="1964" spans="9:9" x14ac:dyDescent="0.3">
      <c r="I1964" s="20"/>
    </row>
    <row r="1965" spans="9:9" x14ac:dyDescent="0.3">
      <c r="I1965" s="20"/>
    </row>
    <row r="1966" spans="9:9" x14ac:dyDescent="0.3">
      <c r="I1966" s="20"/>
    </row>
    <row r="1967" spans="9:9" x14ac:dyDescent="0.3">
      <c r="I1967" s="20"/>
    </row>
    <row r="1968" spans="9:9" x14ac:dyDescent="0.3">
      <c r="I1968" s="20"/>
    </row>
    <row r="1969" spans="9:9" x14ac:dyDescent="0.3">
      <c r="I1969" s="20"/>
    </row>
    <row r="1970" spans="9:9" x14ac:dyDescent="0.3">
      <c r="I1970" s="20"/>
    </row>
    <row r="1971" spans="9:9" x14ac:dyDescent="0.3">
      <c r="I1971" s="20"/>
    </row>
    <row r="1972" spans="9:9" x14ac:dyDescent="0.3">
      <c r="I1972" s="20"/>
    </row>
    <row r="1973" spans="9:9" x14ac:dyDescent="0.3">
      <c r="I1973" s="20"/>
    </row>
    <row r="1974" spans="9:9" x14ac:dyDescent="0.3">
      <c r="I1974" s="20"/>
    </row>
    <row r="1975" spans="9:9" x14ac:dyDescent="0.3">
      <c r="I1975" s="20"/>
    </row>
    <row r="1976" spans="9:9" x14ac:dyDescent="0.3">
      <c r="I1976" s="20"/>
    </row>
    <row r="1977" spans="9:9" x14ac:dyDescent="0.3">
      <c r="I1977" s="20"/>
    </row>
    <row r="1978" spans="9:9" x14ac:dyDescent="0.3">
      <c r="I1978" s="20"/>
    </row>
    <row r="1979" spans="9:9" x14ac:dyDescent="0.3">
      <c r="I1979" s="20"/>
    </row>
    <row r="1980" spans="9:9" x14ac:dyDescent="0.3">
      <c r="I1980" s="20"/>
    </row>
    <row r="1981" spans="9:9" x14ac:dyDescent="0.3">
      <c r="I1981" s="20"/>
    </row>
    <row r="1982" spans="9:9" x14ac:dyDescent="0.3">
      <c r="I1982" s="20"/>
    </row>
    <row r="1983" spans="9:9" x14ac:dyDescent="0.3">
      <c r="I1983" s="20"/>
    </row>
    <row r="1984" spans="9:9" x14ac:dyDescent="0.3">
      <c r="I1984" s="20"/>
    </row>
    <row r="1985" spans="9:9" x14ac:dyDescent="0.3">
      <c r="I1985" s="20"/>
    </row>
    <row r="1986" spans="9:9" x14ac:dyDescent="0.3">
      <c r="I1986" s="20"/>
    </row>
    <row r="1987" spans="9:9" x14ac:dyDescent="0.3">
      <c r="I1987" s="20"/>
    </row>
    <row r="1988" spans="9:9" x14ac:dyDescent="0.3">
      <c r="I1988" s="20"/>
    </row>
    <row r="1989" spans="9:9" x14ac:dyDescent="0.3">
      <c r="I1989" s="20"/>
    </row>
    <row r="1990" spans="9:9" x14ac:dyDescent="0.3">
      <c r="I1990" s="20"/>
    </row>
    <row r="1991" spans="9:9" x14ac:dyDescent="0.3">
      <c r="I1991" s="20"/>
    </row>
    <row r="1992" spans="9:9" x14ac:dyDescent="0.3">
      <c r="I1992" s="20"/>
    </row>
    <row r="1993" spans="9:9" x14ac:dyDescent="0.3">
      <c r="I1993" s="20"/>
    </row>
    <row r="1994" spans="9:9" x14ac:dyDescent="0.3">
      <c r="I1994" s="20"/>
    </row>
    <row r="1995" spans="9:9" x14ac:dyDescent="0.3">
      <c r="I1995" s="20"/>
    </row>
    <row r="1996" spans="9:9" x14ac:dyDescent="0.3">
      <c r="I1996" s="20"/>
    </row>
    <row r="1997" spans="9:9" x14ac:dyDescent="0.3">
      <c r="I1997" s="20"/>
    </row>
    <row r="1998" spans="9:9" x14ac:dyDescent="0.3">
      <c r="I1998" s="20"/>
    </row>
    <row r="1999" spans="9:9" x14ac:dyDescent="0.3">
      <c r="I1999" s="20"/>
    </row>
    <row r="2000" spans="9:9" x14ac:dyDescent="0.3">
      <c r="I2000" s="20"/>
    </row>
    <row r="2001" spans="9:9" x14ac:dyDescent="0.3">
      <c r="I2001" s="20"/>
    </row>
    <row r="2002" spans="9:9" x14ac:dyDescent="0.3">
      <c r="I2002" s="20"/>
    </row>
    <row r="2003" spans="9:9" x14ac:dyDescent="0.3">
      <c r="I2003" s="20"/>
    </row>
    <row r="2004" spans="9:9" x14ac:dyDescent="0.3">
      <c r="I2004" s="20"/>
    </row>
    <row r="2005" spans="9:9" x14ac:dyDescent="0.3">
      <c r="I2005" s="20"/>
    </row>
    <row r="2006" spans="9:9" x14ac:dyDescent="0.3">
      <c r="I2006" s="20"/>
    </row>
    <row r="2007" spans="9:9" x14ac:dyDescent="0.3">
      <c r="I2007" s="20"/>
    </row>
    <row r="2008" spans="9:9" x14ac:dyDescent="0.3">
      <c r="I2008" s="20"/>
    </row>
    <row r="2009" spans="9:9" x14ac:dyDescent="0.3">
      <c r="I2009" s="20"/>
    </row>
    <row r="2010" spans="9:9" x14ac:dyDescent="0.3">
      <c r="I2010" s="20"/>
    </row>
    <row r="2011" spans="9:9" x14ac:dyDescent="0.3">
      <c r="I2011" s="20"/>
    </row>
    <row r="2012" spans="9:9" x14ac:dyDescent="0.3">
      <c r="I2012" s="20"/>
    </row>
    <row r="2013" spans="9:9" x14ac:dyDescent="0.3">
      <c r="I2013" s="20"/>
    </row>
    <row r="2014" spans="9:9" x14ac:dyDescent="0.3">
      <c r="I2014" s="20"/>
    </row>
    <row r="2015" spans="9:9" x14ac:dyDescent="0.3">
      <c r="I2015" s="20"/>
    </row>
    <row r="2016" spans="9:9" x14ac:dyDescent="0.3">
      <c r="I2016" s="20"/>
    </row>
    <row r="2017" spans="9:9" x14ac:dyDescent="0.3">
      <c r="I2017" s="20"/>
    </row>
    <row r="2018" spans="9:9" x14ac:dyDescent="0.3">
      <c r="I2018" s="20"/>
    </row>
    <row r="2019" spans="9:9" x14ac:dyDescent="0.3">
      <c r="I2019" s="20"/>
    </row>
    <row r="2020" spans="9:9" x14ac:dyDescent="0.3">
      <c r="I2020" s="20"/>
    </row>
    <row r="2021" spans="9:9" x14ac:dyDescent="0.3">
      <c r="I2021" s="20"/>
    </row>
    <row r="2022" spans="9:9" x14ac:dyDescent="0.3">
      <c r="I2022" s="20"/>
    </row>
    <row r="2023" spans="9:9" x14ac:dyDescent="0.3">
      <c r="I2023" s="20"/>
    </row>
    <row r="2024" spans="9:9" x14ac:dyDescent="0.3">
      <c r="I2024" s="20"/>
    </row>
    <row r="2025" spans="9:9" x14ac:dyDescent="0.3">
      <c r="I2025" s="20"/>
    </row>
    <row r="2026" spans="9:9" x14ac:dyDescent="0.3">
      <c r="I2026" s="20"/>
    </row>
    <row r="2027" spans="9:9" x14ac:dyDescent="0.3">
      <c r="I2027" s="20"/>
    </row>
    <row r="2028" spans="9:9" x14ac:dyDescent="0.3">
      <c r="I2028" s="20"/>
    </row>
    <row r="2029" spans="9:9" x14ac:dyDescent="0.3">
      <c r="I2029" s="20"/>
    </row>
    <row r="2030" spans="9:9" x14ac:dyDescent="0.3">
      <c r="I2030" s="20"/>
    </row>
    <row r="2031" spans="9:9" x14ac:dyDescent="0.3">
      <c r="I2031" s="20"/>
    </row>
    <row r="2032" spans="9:9" x14ac:dyDescent="0.3">
      <c r="I2032" s="20"/>
    </row>
    <row r="2033" spans="9:9" x14ac:dyDescent="0.3">
      <c r="I2033" s="20"/>
    </row>
    <row r="2034" spans="9:9" x14ac:dyDescent="0.3">
      <c r="I2034" s="20"/>
    </row>
    <row r="2035" spans="9:9" x14ac:dyDescent="0.3">
      <c r="I2035" s="20"/>
    </row>
    <row r="2036" spans="9:9" x14ac:dyDescent="0.3">
      <c r="I2036" s="20"/>
    </row>
    <row r="2037" spans="9:9" x14ac:dyDescent="0.3">
      <c r="I2037" s="20"/>
    </row>
    <row r="2038" spans="9:9" x14ac:dyDescent="0.3">
      <c r="I2038" s="20"/>
    </row>
    <row r="2039" spans="9:9" x14ac:dyDescent="0.3">
      <c r="I2039" s="20"/>
    </row>
    <row r="2040" spans="9:9" x14ac:dyDescent="0.3">
      <c r="I2040" s="20"/>
    </row>
    <row r="2041" spans="9:9" x14ac:dyDescent="0.3">
      <c r="I2041" s="20"/>
    </row>
    <row r="2042" spans="9:9" x14ac:dyDescent="0.3">
      <c r="I2042" s="20"/>
    </row>
    <row r="2043" spans="9:9" x14ac:dyDescent="0.3">
      <c r="I2043" s="20"/>
    </row>
    <row r="2044" spans="9:9" x14ac:dyDescent="0.3">
      <c r="I2044" s="20"/>
    </row>
    <row r="2045" spans="9:9" x14ac:dyDescent="0.3">
      <c r="I2045" s="20"/>
    </row>
    <row r="2046" spans="9:9" x14ac:dyDescent="0.3">
      <c r="I2046" s="20"/>
    </row>
    <row r="2047" spans="9:9" x14ac:dyDescent="0.3">
      <c r="I2047" s="20"/>
    </row>
    <row r="2048" spans="9:9" x14ac:dyDescent="0.3">
      <c r="I2048" s="20"/>
    </row>
    <row r="2049" spans="9:9" x14ac:dyDescent="0.3">
      <c r="I2049" s="20"/>
    </row>
    <row r="2050" spans="9:9" x14ac:dyDescent="0.3">
      <c r="I2050" s="20"/>
    </row>
    <row r="2051" spans="9:9" x14ac:dyDescent="0.3">
      <c r="I2051" s="20"/>
    </row>
    <row r="2052" spans="9:9" x14ac:dyDescent="0.3">
      <c r="I2052" s="20"/>
    </row>
    <row r="2053" spans="9:9" x14ac:dyDescent="0.3">
      <c r="I2053" s="20"/>
    </row>
    <row r="2054" spans="9:9" x14ac:dyDescent="0.3">
      <c r="I2054" s="20"/>
    </row>
    <row r="2055" spans="9:9" x14ac:dyDescent="0.3">
      <c r="I2055" s="20"/>
    </row>
    <row r="2056" spans="9:9" x14ac:dyDescent="0.3">
      <c r="I2056" s="20"/>
    </row>
    <row r="2057" spans="9:9" x14ac:dyDescent="0.3">
      <c r="I2057" s="20"/>
    </row>
    <row r="2058" spans="9:9" x14ac:dyDescent="0.3">
      <c r="I2058" s="20"/>
    </row>
    <row r="2059" spans="9:9" x14ac:dyDescent="0.3">
      <c r="I2059" s="20"/>
    </row>
    <row r="2060" spans="9:9" x14ac:dyDescent="0.3">
      <c r="I2060" s="20"/>
    </row>
    <row r="2061" spans="9:9" x14ac:dyDescent="0.3">
      <c r="I2061" s="20"/>
    </row>
    <row r="2062" spans="9:9" x14ac:dyDescent="0.3">
      <c r="I2062" s="20"/>
    </row>
    <row r="2063" spans="9:9" x14ac:dyDescent="0.3">
      <c r="I2063" s="20"/>
    </row>
    <row r="2064" spans="9:9" x14ac:dyDescent="0.3">
      <c r="I2064" s="20"/>
    </row>
    <row r="2065" spans="9:9" x14ac:dyDescent="0.3">
      <c r="I2065" s="20"/>
    </row>
    <row r="2066" spans="9:9" x14ac:dyDescent="0.3">
      <c r="I2066" s="20"/>
    </row>
    <row r="2067" spans="9:9" x14ac:dyDescent="0.3">
      <c r="I2067" s="20"/>
    </row>
    <row r="2068" spans="9:9" x14ac:dyDescent="0.3">
      <c r="I2068" s="20"/>
    </row>
    <row r="2069" spans="9:9" x14ac:dyDescent="0.3">
      <c r="I2069" s="20"/>
    </row>
    <row r="2070" spans="9:9" x14ac:dyDescent="0.3">
      <c r="I2070" s="20"/>
    </row>
    <row r="2071" spans="9:9" x14ac:dyDescent="0.3">
      <c r="I2071" s="20"/>
    </row>
    <row r="2072" spans="9:9" x14ac:dyDescent="0.3">
      <c r="I2072" s="20"/>
    </row>
    <row r="2073" spans="9:9" x14ac:dyDescent="0.3">
      <c r="I2073" s="20"/>
    </row>
    <row r="2074" spans="9:9" x14ac:dyDescent="0.3">
      <c r="I2074" s="20"/>
    </row>
    <row r="2075" spans="9:9" x14ac:dyDescent="0.3">
      <c r="I2075" s="20"/>
    </row>
    <row r="2076" spans="9:9" x14ac:dyDescent="0.3">
      <c r="I2076" s="20"/>
    </row>
    <row r="2077" spans="9:9" x14ac:dyDescent="0.3">
      <c r="I2077" s="20"/>
    </row>
    <row r="2078" spans="9:9" x14ac:dyDescent="0.3">
      <c r="I2078" s="20"/>
    </row>
    <row r="2079" spans="9:9" x14ac:dyDescent="0.3">
      <c r="I2079" s="20"/>
    </row>
    <row r="2080" spans="9:9" x14ac:dyDescent="0.3">
      <c r="I2080" s="20"/>
    </row>
    <row r="2081" spans="9:9" x14ac:dyDescent="0.3">
      <c r="I2081" s="20"/>
    </row>
    <row r="2082" spans="9:9" x14ac:dyDescent="0.3">
      <c r="I2082" s="20"/>
    </row>
    <row r="2083" spans="9:9" x14ac:dyDescent="0.3">
      <c r="I2083" s="20"/>
    </row>
    <row r="2084" spans="9:9" x14ac:dyDescent="0.3">
      <c r="I2084" s="20"/>
    </row>
    <row r="2085" spans="9:9" x14ac:dyDescent="0.3">
      <c r="I2085" s="20"/>
    </row>
    <row r="2086" spans="9:9" x14ac:dyDescent="0.3">
      <c r="I2086" s="20"/>
    </row>
    <row r="2087" spans="9:9" x14ac:dyDescent="0.3">
      <c r="I2087" s="20"/>
    </row>
    <row r="2088" spans="9:9" x14ac:dyDescent="0.3">
      <c r="I2088" s="20"/>
    </row>
    <row r="2089" spans="9:9" x14ac:dyDescent="0.3">
      <c r="I2089" s="20"/>
    </row>
    <row r="2090" spans="9:9" x14ac:dyDescent="0.3">
      <c r="I2090" s="20"/>
    </row>
    <row r="2091" spans="9:9" x14ac:dyDescent="0.3">
      <c r="I2091" s="20"/>
    </row>
    <row r="2092" spans="9:9" x14ac:dyDescent="0.3">
      <c r="I2092" s="20"/>
    </row>
    <row r="2093" spans="9:9" x14ac:dyDescent="0.3">
      <c r="I2093" s="20"/>
    </row>
    <row r="2094" spans="9:9" x14ac:dyDescent="0.3">
      <c r="I2094" s="20"/>
    </row>
    <row r="2095" spans="9:9" x14ac:dyDescent="0.3">
      <c r="I2095" s="20"/>
    </row>
    <row r="2096" spans="9:9" x14ac:dyDescent="0.3">
      <c r="I2096" s="20"/>
    </row>
    <row r="2097" spans="9:9" x14ac:dyDescent="0.3">
      <c r="I2097" s="20"/>
    </row>
    <row r="2098" spans="9:9" x14ac:dyDescent="0.3">
      <c r="I2098" s="20"/>
    </row>
    <row r="2099" spans="9:9" x14ac:dyDescent="0.3">
      <c r="I2099" s="20"/>
    </row>
    <row r="2100" spans="9:9" x14ac:dyDescent="0.3">
      <c r="I2100" s="20"/>
    </row>
    <row r="2101" spans="9:9" x14ac:dyDescent="0.3">
      <c r="I2101" s="20"/>
    </row>
    <row r="2102" spans="9:9" x14ac:dyDescent="0.3">
      <c r="I2102" s="20"/>
    </row>
    <row r="2103" spans="9:9" x14ac:dyDescent="0.3">
      <c r="I2103" s="20"/>
    </row>
    <row r="2104" spans="9:9" x14ac:dyDescent="0.3">
      <c r="I2104" s="20"/>
    </row>
    <row r="2105" spans="9:9" x14ac:dyDescent="0.3">
      <c r="I2105" s="20"/>
    </row>
    <row r="2106" spans="9:9" x14ac:dyDescent="0.3">
      <c r="I2106" s="20"/>
    </row>
    <row r="2107" spans="9:9" x14ac:dyDescent="0.3">
      <c r="I2107" s="20"/>
    </row>
    <row r="2108" spans="9:9" x14ac:dyDescent="0.3">
      <c r="I2108" s="20"/>
    </row>
    <row r="2109" spans="9:9" x14ac:dyDescent="0.3">
      <c r="I2109" s="20"/>
    </row>
    <row r="2110" spans="9:9" x14ac:dyDescent="0.3">
      <c r="I2110" s="20"/>
    </row>
    <row r="2111" spans="9:9" x14ac:dyDescent="0.3">
      <c r="I2111" s="20"/>
    </row>
    <row r="2112" spans="9:9" x14ac:dyDescent="0.3">
      <c r="I2112" s="20"/>
    </row>
    <row r="2113" spans="9:9" x14ac:dyDescent="0.3">
      <c r="I2113" s="20"/>
    </row>
    <row r="2114" spans="9:9" x14ac:dyDescent="0.3">
      <c r="I2114" s="20"/>
    </row>
    <row r="2115" spans="9:9" x14ac:dyDescent="0.3">
      <c r="I2115" s="20"/>
    </row>
    <row r="2116" spans="9:9" x14ac:dyDescent="0.3">
      <c r="I2116" s="20"/>
    </row>
    <row r="2117" spans="9:9" x14ac:dyDescent="0.3">
      <c r="I2117" s="20"/>
    </row>
    <row r="2118" spans="9:9" x14ac:dyDescent="0.3">
      <c r="I2118" s="20"/>
    </row>
    <row r="2119" spans="9:9" x14ac:dyDescent="0.3">
      <c r="I2119" s="20"/>
    </row>
    <row r="2120" spans="9:9" x14ac:dyDescent="0.3">
      <c r="I2120" s="20"/>
    </row>
    <row r="2121" spans="9:9" x14ac:dyDescent="0.3">
      <c r="I2121" s="20"/>
    </row>
    <row r="2122" spans="9:9" x14ac:dyDescent="0.3">
      <c r="I2122" s="20"/>
    </row>
    <row r="2123" spans="9:9" x14ac:dyDescent="0.3">
      <c r="I2123" s="20"/>
    </row>
    <row r="2124" spans="9:9" x14ac:dyDescent="0.3">
      <c r="I2124" s="20"/>
    </row>
    <row r="2125" spans="9:9" x14ac:dyDescent="0.3">
      <c r="I2125" s="20"/>
    </row>
    <row r="2126" spans="9:9" x14ac:dyDescent="0.3">
      <c r="I2126" s="20"/>
    </row>
    <row r="2127" spans="9:9" x14ac:dyDescent="0.3">
      <c r="I2127" s="20"/>
    </row>
    <row r="2128" spans="9:9" x14ac:dyDescent="0.3">
      <c r="I2128" s="20"/>
    </row>
    <row r="2129" spans="9:9" x14ac:dyDescent="0.3">
      <c r="I2129" s="20"/>
    </row>
    <row r="2130" spans="9:9" x14ac:dyDescent="0.3">
      <c r="I2130" s="20"/>
    </row>
    <row r="2131" spans="9:9" x14ac:dyDescent="0.3">
      <c r="I2131" s="20"/>
    </row>
    <row r="2132" spans="9:9" x14ac:dyDescent="0.3">
      <c r="I2132" s="20"/>
    </row>
    <row r="2133" spans="9:9" x14ac:dyDescent="0.3">
      <c r="I2133" s="20"/>
    </row>
    <row r="2134" spans="9:9" x14ac:dyDescent="0.3">
      <c r="I2134" s="20"/>
    </row>
    <row r="2135" spans="9:9" x14ac:dyDescent="0.3">
      <c r="I2135" s="20"/>
    </row>
    <row r="2136" spans="9:9" x14ac:dyDescent="0.3">
      <c r="I2136" s="20"/>
    </row>
    <row r="2137" spans="9:9" x14ac:dyDescent="0.3">
      <c r="I2137" s="20"/>
    </row>
    <row r="2138" spans="9:9" x14ac:dyDescent="0.3">
      <c r="I2138" s="20"/>
    </row>
    <row r="2139" spans="9:9" x14ac:dyDescent="0.3">
      <c r="I2139" s="20"/>
    </row>
    <row r="2140" spans="9:9" x14ac:dyDescent="0.3">
      <c r="I2140" s="20"/>
    </row>
    <row r="2141" spans="9:9" x14ac:dyDescent="0.3">
      <c r="I2141" s="20"/>
    </row>
    <row r="2142" spans="9:9" x14ac:dyDescent="0.3">
      <c r="I2142" s="20"/>
    </row>
    <row r="2143" spans="9:9" x14ac:dyDescent="0.3">
      <c r="I2143" s="20"/>
    </row>
    <row r="2144" spans="9:9" x14ac:dyDescent="0.3">
      <c r="I2144" s="20"/>
    </row>
    <row r="2145" spans="9:9" x14ac:dyDescent="0.3">
      <c r="I2145" s="20"/>
    </row>
    <row r="2146" spans="9:9" x14ac:dyDescent="0.3">
      <c r="I2146" s="20"/>
    </row>
    <row r="2147" spans="9:9" x14ac:dyDescent="0.3">
      <c r="I2147" s="20"/>
    </row>
    <row r="2148" spans="9:9" x14ac:dyDescent="0.3">
      <c r="I2148" s="20"/>
    </row>
    <row r="2149" spans="9:9" x14ac:dyDescent="0.3">
      <c r="I2149" s="20"/>
    </row>
    <row r="2150" spans="9:9" x14ac:dyDescent="0.3">
      <c r="I2150" s="20"/>
    </row>
    <row r="2151" spans="9:9" x14ac:dyDescent="0.3">
      <c r="I2151" s="20"/>
    </row>
    <row r="2152" spans="9:9" x14ac:dyDescent="0.3">
      <c r="I2152" s="20"/>
    </row>
    <row r="2153" spans="9:9" x14ac:dyDescent="0.3">
      <c r="I2153" s="20"/>
    </row>
    <row r="2154" spans="9:9" x14ac:dyDescent="0.3">
      <c r="I2154" s="20"/>
    </row>
    <row r="2155" spans="9:9" x14ac:dyDescent="0.3">
      <c r="I2155" s="20"/>
    </row>
    <row r="2156" spans="9:9" x14ac:dyDescent="0.3">
      <c r="I2156" s="20"/>
    </row>
    <row r="2157" spans="9:9" x14ac:dyDescent="0.3">
      <c r="I2157" s="20"/>
    </row>
    <row r="2158" spans="9:9" x14ac:dyDescent="0.3">
      <c r="I2158" s="20"/>
    </row>
    <row r="2159" spans="9:9" x14ac:dyDescent="0.3">
      <c r="I2159" s="20"/>
    </row>
    <row r="2160" spans="9:9" x14ac:dyDescent="0.3">
      <c r="I2160" s="20"/>
    </row>
    <row r="2161" spans="9:9" x14ac:dyDescent="0.3">
      <c r="I2161" s="20"/>
    </row>
    <row r="2162" spans="9:9" x14ac:dyDescent="0.3">
      <c r="I2162" s="20"/>
    </row>
    <row r="2163" spans="9:9" x14ac:dyDescent="0.3">
      <c r="I2163" s="20"/>
    </row>
    <row r="2164" spans="9:9" x14ac:dyDescent="0.3">
      <c r="I2164" s="20"/>
    </row>
    <row r="2165" spans="9:9" x14ac:dyDescent="0.3">
      <c r="I2165" s="20"/>
    </row>
    <row r="2166" spans="9:9" x14ac:dyDescent="0.3">
      <c r="I2166" s="20"/>
    </row>
    <row r="2167" spans="9:9" x14ac:dyDescent="0.3">
      <c r="I2167" s="20"/>
    </row>
    <row r="2168" spans="9:9" x14ac:dyDescent="0.3">
      <c r="I2168" s="20"/>
    </row>
    <row r="2169" spans="9:9" x14ac:dyDescent="0.3">
      <c r="I2169" s="20"/>
    </row>
    <row r="2170" spans="9:9" x14ac:dyDescent="0.3">
      <c r="I2170" s="20"/>
    </row>
    <row r="2171" spans="9:9" x14ac:dyDescent="0.3">
      <c r="I2171" s="20"/>
    </row>
    <row r="2172" spans="9:9" x14ac:dyDescent="0.3">
      <c r="I2172" s="20"/>
    </row>
    <row r="2173" spans="9:9" x14ac:dyDescent="0.3">
      <c r="I2173" s="20"/>
    </row>
    <row r="2174" spans="9:9" x14ac:dyDescent="0.3">
      <c r="I2174" s="20"/>
    </row>
    <row r="2175" spans="9:9" x14ac:dyDescent="0.3">
      <c r="I2175" s="20"/>
    </row>
    <row r="2176" spans="9:9" x14ac:dyDescent="0.3">
      <c r="I2176" s="20"/>
    </row>
    <row r="2177" spans="9:9" x14ac:dyDescent="0.3">
      <c r="I2177" s="20"/>
    </row>
    <row r="2178" spans="9:9" x14ac:dyDescent="0.3">
      <c r="I2178" s="20"/>
    </row>
    <row r="2179" spans="9:9" x14ac:dyDescent="0.3">
      <c r="I2179" s="20"/>
    </row>
    <row r="2180" spans="9:9" x14ac:dyDescent="0.3">
      <c r="I2180" s="20"/>
    </row>
    <row r="2181" spans="9:9" x14ac:dyDescent="0.3">
      <c r="I2181" s="20"/>
    </row>
    <row r="2182" spans="9:9" x14ac:dyDescent="0.3">
      <c r="I2182" s="20"/>
    </row>
    <row r="2183" spans="9:9" x14ac:dyDescent="0.3">
      <c r="I2183" s="20"/>
    </row>
    <row r="2184" spans="9:9" x14ac:dyDescent="0.3">
      <c r="I2184" s="20"/>
    </row>
    <row r="2185" spans="9:9" x14ac:dyDescent="0.3">
      <c r="I2185" s="20"/>
    </row>
    <row r="2186" spans="9:9" x14ac:dyDescent="0.3">
      <c r="I2186" s="20"/>
    </row>
    <row r="2187" spans="9:9" x14ac:dyDescent="0.3">
      <c r="I2187" s="20"/>
    </row>
    <row r="2188" spans="9:9" x14ac:dyDescent="0.3">
      <c r="I2188" s="20"/>
    </row>
    <row r="2189" spans="9:9" x14ac:dyDescent="0.3">
      <c r="I2189" s="20"/>
    </row>
    <row r="2190" spans="9:9" x14ac:dyDescent="0.3">
      <c r="I2190" s="20"/>
    </row>
    <row r="2191" spans="9:9" x14ac:dyDescent="0.3">
      <c r="I2191" s="20"/>
    </row>
    <row r="2192" spans="9:9" x14ac:dyDescent="0.3">
      <c r="I2192" s="20"/>
    </row>
    <row r="2193" spans="9:9" x14ac:dyDescent="0.3">
      <c r="I2193" s="20"/>
    </row>
    <row r="2194" spans="9:9" x14ac:dyDescent="0.3">
      <c r="I2194" s="20"/>
    </row>
    <row r="2195" spans="9:9" x14ac:dyDescent="0.3">
      <c r="I2195" s="20"/>
    </row>
    <row r="2196" spans="9:9" x14ac:dyDescent="0.3">
      <c r="I2196" s="20"/>
    </row>
    <row r="2197" spans="9:9" x14ac:dyDescent="0.3">
      <c r="I2197" s="20"/>
    </row>
    <row r="2198" spans="9:9" x14ac:dyDescent="0.3">
      <c r="I2198" s="20"/>
    </row>
    <row r="2199" spans="9:9" x14ac:dyDescent="0.3">
      <c r="I2199" s="20"/>
    </row>
    <row r="2200" spans="9:9" x14ac:dyDescent="0.3">
      <c r="I2200" s="20"/>
    </row>
    <row r="2201" spans="9:9" x14ac:dyDescent="0.3">
      <c r="I2201" s="20"/>
    </row>
    <row r="2202" spans="9:9" x14ac:dyDescent="0.3">
      <c r="I2202" s="20"/>
    </row>
    <row r="2203" spans="9:9" x14ac:dyDescent="0.3">
      <c r="I2203" s="20"/>
    </row>
    <row r="2204" spans="9:9" x14ac:dyDescent="0.3">
      <c r="I2204" s="20"/>
    </row>
    <row r="2205" spans="9:9" x14ac:dyDescent="0.3">
      <c r="I2205" s="20"/>
    </row>
    <row r="2206" spans="9:9" x14ac:dyDescent="0.3">
      <c r="I2206" s="20"/>
    </row>
    <row r="2207" spans="9:9" x14ac:dyDescent="0.3">
      <c r="I2207" s="20"/>
    </row>
    <row r="2208" spans="9:9" x14ac:dyDescent="0.3">
      <c r="I2208" s="20"/>
    </row>
    <row r="2209" spans="9:9" x14ac:dyDescent="0.3">
      <c r="I2209" s="20"/>
    </row>
    <row r="2210" spans="9:9" x14ac:dyDescent="0.3">
      <c r="I2210" s="20"/>
    </row>
    <row r="2211" spans="9:9" x14ac:dyDescent="0.3">
      <c r="I2211" s="20"/>
    </row>
    <row r="2212" spans="9:9" x14ac:dyDescent="0.3">
      <c r="I2212" s="20"/>
    </row>
    <row r="2213" spans="9:9" x14ac:dyDescent="0.3">
      <c r="I2213" s="20"/>
    </row>
    <row r="2214" spans="9:9" x14ac:dyDescent="0.3">
      <c r="I2214" s="20"/>
    </row>
    <row r="2215" spans="9:9" x14ac:dyDescent="0.3">
      <c r="I2215" s="20"/>
    </row>
    <row r="2216" spans="9:9" x14ac:dyDescent="0.3">
      <c r="I2216" s="20"/>
    </row>
    <row r="2217" spans="9:9" x14ac:dyDescent="0.3">
      <c r="I2217" s="20"/>
    </row>
    <row r="2218" spans="9:9" x14ac:dyDescent="0.3">
      <c r="I2218" s="20"/>
    </row>
    <row r="2219" spans="9:9" x14ac:dyDescent="0.3">
      <c r="I2219" s="20"/>
    </row>
    <row r="2220" spans="9:9" x14ac:dyDescent="0.3">
      <c r="I2220" s="20"/>
    </row>
    <row r="2221" spans="9:9" x14ac:dyDescent="0.3">
      <c r="I2221" s="20"/>
    </row>
    <row r="2222" spans="9:9" x14ac:dyDescent="0.3">
      <c r="I2222" s="20"/>
    </row>
    <row r="2223" spans="9:9" x14ac:dyDescent="0.3">
      <c r="I2223" s="20"/>
    </row>
    <row r="2224" spans="9:9" x14ac:dyDescent="0.3">
      <c r="I2224" s="20"/>
    </row>
    <row r="2225" spans="9:9" x14ac:dyDescent="0.3">
      <c r="I2225" s="20"/>
    </row>
    <row r="2226" spans="9:9" x14ac:dyDescent="0.3">
      <c r="I2226" s="20"/>
    </row>
    <row r="2227" spans="9:9" x14ac:dyDescent="0.3">
      <c r="I2227" s="20"/>
    </row>
    <row r="2228" spans="9:9" x14ac:dyDescent="0.3">
      <c r="I2228" s="20"/>
    </row>
    <row r="2229" spans="9:9" x14ac:dyDescent="0.3">
      <c r="I2229" s="20"/>
    </row>
    <row r="2230" spans="9:9" x14ac:dyDescent="0.3">
      <c r="I2230" s="20"/>
    </row>
    <row r="2231" spans="9:9" x14ac:dyDescent="0.3">
      <c r="I2231" s="20"/>
    </row>
    <row r="2232" spans="9:9" x14ac:dyDescent="0.3">
      <c r="I2232" s="20"/>
    </row>
    <row r="2233" spans="9:9" x14ac:dyDescent="0.3">
      <c r="I2233" s="20"/>
    </row>
    <row r="2234" spans="9:9" x14ac:dyDescent="0.3">
      <c r="I2234" s="20"/>
    </row>
    <row r="2235" spans="9:9" x14ac:dyDescent="0.3">
      <c r="I2235" s="20"/>
    </row>
    <row r="2236" spans="9:9" x14ac:dyDescent="0.3">
      <c r="I2236" s="20"/>
    </row>
    <row r="2237" spans="9:9" x14ac:dyDescent="0.3">
      <c r="I2237" s="20"/>
    </row>
    <row r="2238" spans="9:9" x14ac:dyDescent="0.3">
      <c r="I2238" s="20"/>
    </row>
    <row r="2239" spans="9:9" x14ac:dyDescent="0.3">
      <c r="I2239" s="20"/>
    </row>
    <row r="2240" spans="9:9" x14ac:dyDescent="0.3">
      <c r="I2240" s="20"/>
    </row>
    <row r="2241" spans="9:9" x14ac:dyDescent="0.3">
      <c r="I2241" s="20"/>
    </row>
    <row r="2242" spans="9:9" x14ac:dyDescent="0.3">
      <c r="I2242" s="20"/>
    </row>
    <row r="2243" spans="9:9" x14ac:dyDescent="0.3">
      <c r="I2243" s="20"/>
    </row>
    <row r="2244" spans="9:9" x14ac:dyDescent="0.3">
      <c r="I2244" s="20"/>
    </row>
    <row r="2245" spans="9:9" x14ac:dyDescent="0.3">
      <c r="I2245" s="20"/>
    </row>
    <row r="2246" spans="9:9" x14ac:dyDescent="0.3">
      <c r="I2246" s="20"/>
    </row>
    <row r="2247" spans="9:9" x14ac:dyDescent="0.3">
      <c r="I2247" s="20"/>
    </row>
    <row r="2248" spans="9:9" x14ac:dyDescent="0.3">
      <c r="I2248" s="20"/>
    </row>
    <row r="2249" spans="9:9" x14ac:dyDescent="0.3">
      <c r="I2249" s="20"/>
    </row>
    <row r="2250" spans="9:9" x14ac:dyDescent="0.3">
      <c r="I2250" s="20"/>
    </row>
    <row r="2251" spans="9:9" x14ac:dyDescent="0.3">
      <c r="I2251" s="20"/>
    </row>
    <row r="2252" spans="9:9" x14ac:dyDescent="0.3">
      <c r="I2252" s="20"/>
    </row>
    <row r="2253" spans="9:9" x14ac:dyDescent="0.3">
      <c r="I2253" s="20"/>
    </row>
    <row r="2254" spans="9:9" x14ac:dyDescent="0.3">
      <c r="I2254" s="20"/>
    </row>
    <row r="2255" spans="9:9" x14ac:dyDescent="0.3">
      <c r="I2255" s="20"/>
    </row>
    <row r="2256" spans="9:9" x14ac:dyDescent="0.3">
      <c r="I2256" s="20"/>
    </row>
    <row r="2257" spans="9:9" x14ac:dyDescent="0.3">
      <c r="I2257" s="20"/>
    </row>
    <row r="2258" spans="9:9" x14ac:dyDescent="0.3">
      <c r="I2258" s="20"/>
    </row>
    <row r="2259" spans="9:9" x14ac:dyDescent="0.3">
      <c r="I2259" s="20"/>
    </row>
    <row r="2260" spans="9:9" x14ac:dyDescent="0.3">
      <c r="I2260" s="20"/>
    </row>
    <row r="2261" spans="9:9" x14ac:dyDescent="0.3">
      <c r="I2261" s="20"/>
    </row>
    <row r="2262" spans="9:9" x14ac:dyDescent="0.3">
      <c r="I2262" s="20"/>
    </row>
    <row r="2263" spans="9:9" x14ac:dyDescent="0.3">
      <c r="I2263" s="20"/>
    </row>
    <row r="2264" spans="9:9" x14ac:dyDescent="0.3">
      <c r="I2264" s="20"/>
    </row>
    <row r="2265" spans="9:9" x14ac:dyDescent="0.3">
      <c r="I2265" s="20"/>
    </row>
    <row r="2266" spans="9:9" x14ac:dyDescent="0.3">
      <c r="I2266" s="20"/>
    </row>
    <row r="2267" spans="9:9" x14ac:dyDescent="0.3">
      <c r="I2267" s="20"/>
    </row>
    <row r="2268" spans="9:9" x14ac:dyDescent="0.3">
      <c r="I2268" s="20"/>
    </row>
    <row r="2269" spans="9:9" x14ac:dyDescent="0.3">
      <c r="I2269" s="20"/>
    </row>
    <row r="2270" spans="9:9" x14ac:dyDescent="0.3">
      <c r="I2270" s="20"/>
    </row>
    <row r="2271" spans="9:9" x14ac:dyDescent="0.3">
      <c r="I2271" s="20"/>
    </row>
    <row r="2272" spans="9:9" x14ac:dyDescent="0.3">
      <c r="I2272" s="20"/>
    </row>
    <row r="2273" spans="9:9" x14ac:dyDescent="0.3">
      <c r="I2273" s="20"/>
    </row>
    <row r="2274" spans="9:9" x14ac:dyDescent="0.3">
      <c r="I2274" s="20"/>
    </row>
    <row r="2275" spans="9:9" x14ac:dyDescent="0.3">
      <c r="I2275" s="20"/>
    </row>
    <row r="2276" spans="9:9" x14ac:dyDescent="0.3">
      <c r="I2276" s="20"/>
    </row>
    <row r="2277" spans="9:9" x14ac:dyDescent="0.3">
      <c r="I2277" s="20"/>
    </row>
    <row r="2278" spans="9:9" x14ac:dyDescent="0.3">
      <c r="I2278" s="20"/>
    </row>
    <row r="2279" spans="9:9" x14ac:dyDescent="0.3">
      <c r="I2279" s="20"/>
    </row>
    <row r="2280" spans="9:9" x14ac:dyDescent="0.3">
      <c r="I2280" s="20"/>
    </row>
    <row r="2281" spans="9:9" x14ac:dyDescent="0.3">
      <c r="I2281" s="20"/>
    </row>
    <row r="2282" spans="9:9" x14ac:dyDescent="0.3">
      <c r="I2282" s="20"/>
    </row>
    <row r="2283" spans="9:9" x14ac:dyDescent="0.3">
      <c r="I2283" s="20"/>
    </row>
    <row r="2284" spans="9:9" x14ac:dyDescent="0.3">
      <c r="I2284" s="20"/>
    </row>
    <row r="2285" spans="9:9" x14ac:dyDescent="0.3">
      <c r="I2285" s="20"/>
    </row>
    <row r="2286" spans="9:9" x14ac:dyDescent="0.3">
      <c r="I2286" s="20"/>
    </row>
    <row r="2287" spans="9:9" x14ac:dyDescent="0.3">
      <c r="I2287" s="20"/>
    </row>
    <row r="2288" spans="9:9" x14ac:dyDescent="0.3">
      <c r="I2288" s="20"/>
    </row>
    <row r="2289" spans="9:9" x14ac:dyDescent="0.3">
      <c r="I2289" s="20"/>
    </row>
    <row r="2290" spans="9:9" x14ac:dyDescent="0.3">
      <c r="I2290" s="20"/>
    </row>
    <row r="2291" spans="9:9" x14ac:dyDescent="0.3">
      <c r="I2291" s="20"/>
    </row>
    <row r="2292" spans="9:9" x14ac:dyDescent="0.3">
      <c r="I2292" s="20"/>
    </row>
    <row r="2293" spans="9:9" x14ac:dyDescent="0.3">
      <c r="I2293" s="20"/>
    </row>
    <row r="2294" spans="9:9" x14ac:dyDescent="0.3">
      <c r="I2294" s="20"/>
    </row>
    <row r="2295" spans="9:9" x14ac:dyDescent="0.3">
      <c r="I2295" s="20"/>
    </row>
    <row r="2296" spans="9:9" x14ac:dyDescent="0.3">
      <c r="I2296" s="20"/>
    </row>
    <row r="2297" spans="9:9" x14ac:dyDescent="0.3">
      <c r="I2297" s="20"/>
    </row>
    <row r="2298" spans="9:9" x14ac:dyDescent="0.3">
      <c r="I2298" s="20"/>
    </row>
    <row r="2299" spans="9:9" x14ac:dyDescent="0.3">
      <c r="I2299" s="20"/>
    </row>
    <row r="2300" spans="9:9" x14ac:dyDescent="0.3">
      <c r="I2300" s="20"/>
    </row>
    <row r="2301" spans="9:9" x14ac:dyDescent="0.3">
      <c r="I2301" s="20"/>
    </row>
    <row r="2302" spans="9:9" x14ac:dyDescent="0.3">
      <c r="I2302" s="20"/>
    </row>
    <row r="2303" spans="9:9" x14ac:dyDescent="0.3">
      <c r="I2303" s="20"/>
    </row>
    <row r="2304" spans="9:9" x14ac:dyDescent="0.3">
      <c r="I2304" s="20"/>
    </row>
    <row r="2305" spans="9:9" x14ac:dyDescent="0.3">
      <c r="I2305" s="20"/>
    </row>
    <row r="2306" spans="9:9" x14ac:dyDescent="0.3">
      <c r="I2306" s="20"/>
    </row>
    <row r="2307" spans="9:9" x14ac:dyDescent="0.3">
      <c r="I2307" s="20"/>
    </row>
    <row r="2308" spans="9:9" x14ac:dyDescent="0.3">
      <c r="I2308" s="20"/>
    </row>
    <row r="2309" spans="9:9" x14ac:dyDescent="0.3">
      <c r="I2309" s="20"/>
    </row>
    <row r="2310" spans="9:9" x14ac:dyDescent="0.3">
      <c r="I2310" s="20"/>
    </row>
    <row r="2311" spans="9:9" x14ac:dyDescent="0.3">
      <c r="I2311" s="20"/>
    </row>
    <row r="2312" spans="9:9" x14ac:dyDescent="0.3">
      <c r="I2312" s="20"/>
    </row>
    <row r="2313" spans="9:9" x14ac:dyDescent="0.3">
      <c r="I2313" s="20"/>
    </row>
    <row r="2314" spans="9:9" x14ac:dyDescent="0.3">
      <c r="I2314" s="20"/>
    </row>
    <row r="2315" spans="9:9" x14ac:dyDescent="0.3">
      <c r="I2315" s="20"/>
    </row>
    <row r="2316" spans="9:9" x14ac:dyDescent="0.3">
      <c r="I2316" s="20"/>
    </row>
    <row r="2317" spans="9:9" x14ac:dyDescent="0.3">
      <c r="I2317" s="20"/>
    </row>
    <row r="2318" spans="9:9" x14ac:dyDescent="0.3">
      <c r="I2318" s="20"/>
    </row>
    <row r="2319" spans="9:9" x14ac:dyDescent="0.3">
      <c r="I2319" s="20"/>
    </row>
    <row r="2320" spans="9:9" x14ac:dyDescent="0.3">
      <c r="I2320" s="20"/>
    </row>
    <row r="2321" spans="9:9" x14ac:dyDescent="0.3">
      <c r="I2321" s="20"/>
    </row>
    <row r="2322" spans="9:9" x14ac:dyDescent="0.3">
      <c r="I2322" s="20"/>
    </row>
    <row r="2323" spans="9:9" x14ac:dyDescent="0.3">
      <c r="I2323" s="20"/>
    </row>
    <row r="2324" spans="9:9" x14ac:dyDescent="0.3">
      <c r="I2324" s="20"/>
    </row>
    <row r="2325" spans="9:9" x14ac:dyDescent="0.3">
      <c r="I2325" s="20"/>
    </row>
    <row r="2326" spans="9:9" x14ac:dyDescent="0.3">
      <c r="I2326" s="20"/>
    </row>
    <row r="2327" spans="9:9" x14ac:dyDescent="0.3">
      <c r="I2327" s="20"/>
    </row>
    <row r="2328" spans="9:9" x14ac:dyDescent="0.3">
      <c r="I2328" s="20"/>
    </row>
    <row r="2329" spans="9:9" x14ac:dyDescent="0.3">
      <c r="I2329" s="20"/>
    </row>
    <row r="2330" spans="9:9" x14ac:dyDescent="0.3">
      <c r="I2330" s="20"/>
    </row>
    <row r="2331" spans="9:9" x14ac:dyDescent="0.3">
      <c r="I2331" s="20"/>
    </row>
    <row r="2332" spans="9:9" x14ac:dyDescent="0.3">
      <c r="I2332" s="20"/>
    </row>
    <row r="2333" spans="9:9" x14ac:dyDescent="0.3">
      <c r="I2333" s="20"/>
    </row>
    <row r="2334" spans="9:9" x14ac:dyDescent="0.3">
      <c r="I2334" s="20"/>
    </row>
    <row r="2335" spans="9:9" x14ac:dyDescent="0.3">
      <c r="I2335" s="20"/>
    </row>
    <row r="2336" spans="9:9" x14ac:dyDescent="0.3">
      <c r="I2336" s="20"/>
    </row>
    <row r="2337" spans="9:9" x14ac:dyDescent="0.3">
      <c r="I2337" s="20"/>
    </row>
    <row r="2338" spans="9:9" x14ac:dyDescent="0.3">
      <c r="I2338" s="20"/>
    </row>
    <row r="2339" spans="9:9" x14ac:dyDescent="0.3">
      <c r="I2339" s="20"/>
    </row>
    <row r="2340" spans="9:9" x14ac:dyDescent="0.3">
      <c r="I2340" s="20"/>
    </row>
    <row r="2341" spans="9:9" x14ac:dyDescent="0.3">
      <c r="I2341" s="20"/>
    </row>
    <row r="2342" spans="9:9" x14ac:dyDescent="0.3">
      <c r="I2342" s="20"/>
    </row>
    <row r="2343" spans="9:9" x14ac:dyDescent="0.3">
      <c r="I2343" s="20"/>
    </row>
    <row r="2344" spans="9:9" x14ac:dyDescent="0.3">
      <c r="I2344" s="20"/>
    </row>
    <row r="2345" spans="9:9" x14ac:dyDescent="0.3">
      <c r="I2345" s="20"/>
    </row>
    <row r="2346" spans="9:9" x14ac:dyDescent="0.3">
      <c r="I2346" s="20"/>
    </row>
    <row r="2347" spans="9:9" x14ac:dyDescent="0.3">
      <c r="I2347" s="20"/>
    </row>
    <row r="2348" spans="9:9" x14ac:dyDescent="0.3">
      <c r="I2348" s="20"/>
    </row>
    <row r="2349" spans="9:9" x14ac:dyDescent="0.3">
      <c r="I2349" s="20"/>
    </row>
    <row r="2350" spans="9:9" x14ac:dyDescent="0.3">
      <c r="I2350" s="20"/>
    </row>
    <row r="2351" spans="9:9" x14ac:dyDescent="0.3">
      <c r="I2351" s="20"/>
    </row>
    <row r="2352" spans="9:9" x14ac:dyDescent="0.3">
      <c r="I2352" s="20"/>
    </row>
    <row r="2353" spans="9:9" x14ac:dyDescent="0.3">
      <c r="I2353" s="20"/>
    </row>
    <row r="2354" spans="9:9" x14ac:dyDescent="0.3">
      <c r="I2354" s="20"/>
    </row>
    <row r="2355" spans="9:9" x14ac:dyDescent="0.3">
      <c r="I2355" s="20"/>
    </row>
    <row r="2356" spans="9:9" x14ac:dyDescent="0.3">
      <c r="I2356" s="20"/>
    </row>
    <row r="2357" spans="9:9" x14ac:dyDescent="0.3">
      <c r="I2357" s="20"/>
    </row>
    <row r="2358" spans="9:9" x14ac:dyDescent="0.3">
      <c r="I2358" s="20"/>
    </row>
    <row r="2359" spans="9:9" x14ac:dyDescent="0.3">
      <c r="I2359" s="20"/>
    </row>
    <row r="2360" spans="9:9" x14ac:dyDescent="0.3">
      <c r="I2360" s="20"/>
    </row>
    <row r="2361" spans="9:9" x14ac:dyDescent="0.3">
      <c r="I2361" s="20"/>
    </row>
    <row r="2362" spans="9:9" x14ac:dyDescent="0.3">
      <c r="I2362" s="20"/>
    </row>
    <row r="2363" spans="9:9" x14ac:dyDescent="0.3">
      <c r="I2363" s="20"/>
    </row>
    <row r="2364" spans="9:9" x14ac:dyDescent="0.3">
      <c r="I2364" s="20"/>
    </row>
    <row r="2365" spans="9:9" x14ac:dyDescent="0.3">
      <c r="I2365" s="20"/>
    </row>
    <row r="2366" spans="9:9" x14ac:dyDescent="0.3">
      <c r="I2366" s="20"/>
    </row>
    <row r="2367" spans="9:9" x14ac:dyDescent="0.3">
      <c r="I2367" s="20"/>
    </row>
    <row r="2368" spans="9:9" x14ac:dyDescent="0.3">
      <c r="I2368" s="20"/>
    </row>
    <row r="2369" spans="9:9" x14ac:dyDescent="0.3">
      <c r="I2369" s="20"/>
    </row>
    <row r="2370" spans="9:9" x14ac:dyDescent="0.3">
      <c r="I2370" s="20"/>
    </row>
    <row r="2371" spans="9:9" x14ac:dyDescent="0.3">
      <c r="I2371" s="20"/>
    </row>
    <row r="2372" spans="9:9" x14ac:dyDescent="0.3">
      <c r="I2372" s="20"/>
    </row>
    <row r="2373" spans="9:9" x14ac:dyDescent="0.3">
      <c r="I2373" s="20"/>
    </row>
    <row r="2374" spans="9:9" x14ac:dyDescent="0.3">
      <c r="I2374" s="20"/>
    </row>
    <row r="2375" spans="9:9" x14ac:dyDescent="0.3">
      <c r="I2375" s="20"/>
    </row>
    <row r="2376" spans="9:9" x14ac:dyDescent="0.3">
      <c r="I2376" s="20"/>
    </row>
    <row r="2377" spans="9:9" x14ac:dyDescent="0.3">
      <c r="I2377" s="20"/>
    </row>
    <row r="2378" spans="9:9" x14ac:dyDescent="0.3">
      <c r="I2378" s="20"/>
    </row>
    <row r="2379" spans="9:9" x14ac:dyDescent="0.3">
      <c r="I2379" s="20"/>
    </row>
    <row r="2380" spans="9:9" x14ac:dyDescent="0.3">
      <c r="I2380" s="20"/>
    </row>
    <row r="2381" spans="9:9" x14ac:dyDescent="0.3">
      <c r="I2381" s="20"/>
    </row>
    <row r="2382" spans="9:9" x14ac:dyDescent="0.3">
      <c r="I2382" s="20"/>
    </row>
    <row r="2383" spans="9:9" x14ac:dyDescent="0.3">
      <c r="I2383" s="20"/>
    </row>
    <row r="2384" spans="9:9" x14ac:dyDescent="0.3">
      <c r="I2384" s="20"/>
    </row>
    <row r="2385" spans="9:9" x14ac:dyDescent="0.3">
      <c r="I2385" s="20"/>
    </row>
    <row r="2386" spans="9:9" x14ac:dyDescent="0.3">
      <c r="I2386" s="20"/>
    </row>
    <row r="2387" spans="9:9" x14ac:dyDescent="0.3">
      <c r="I2387" s="20"/>
    </row>
    <row r="2388" spans="9:9" x14ac:dyDescent="0.3">
      <c r="I2388" s="20"/>
    </row>
    <row r="2389" spans="9:9" x14ac:dyDescent="0.3">
      <c r="I2389" s="20"/>
    </row>
    <row r="2390" spans="9:9" x14ac:dyDescent="0.3">
      <c r="I2390" s="20"/>
    </row>
    <row r="2391" spans="9:9" x14ac:dyDescent="0.3">
      <c r="I2391" s="20"/>
    </row>
    <row r="2392" spans="9:9" x14ac:dyDescent="0.3">
      <c r="I2392" s="20"/>
    </row>
    <row r="2393" spans="9:9" x14ac:dyDescent="0.3">
      <c r="I2393" s="20"/>
    </row>
    <row r="2394" spans="9:9" x14ac:dyDescent="0.3">
      <c r="I2394" s="20"/>
    </row>
    <row r="2395" spans="9:9" x14ac:dyDescent="0.3">
      <c r="I2395" s="20"/>
    </row>
    <row r="2396" spans="9:9" x14ac:dyDescent="0.3">
      <c r="I2396" s="20"/>
    </row>
    <row r="2397" spans="9:9" x14ac:dyDescent="0.3">
      <c r="I2397" s="20"/>
    </row>
    <row r="2398" spans="9:9" x14ac:dyDescent="0.3">
      <c r="I2398" s="20"/>
    </row>
    <row r="2399" spans="9:9" x14ac:dyDescent="0.3">
      <c r="I2399" s="20"/>
    </row>
    <row r="2400" spans="9:9" x14ac:dyDescent="0.3">
      <c r="I2400" s="20"/>
    </row>
    <row r="2401" spans="9:9" x14ac:dyDescent="0.3">
      <c r="I2401" s="20"/>
    </row>
    <row r="2402" spans="9:9" x14ac:dyDescent="0.3">
      <c r="I2402" s="20"/>
    </row>
    <row r="2403" spans="9:9" x14ac:dyDescent="0.3">
      <c r="I2403" s="20"/>
    </row>
    <row r="2404" spans="9:9" x14ac:dyDescent="0.3">
      <c r="I2404" s="20"/>
    </row>
    <row r="2405" spans="9:9" x14ac:dyDescent="0.3">
      <c r="I2405" s="20"/>
    </row>
    <row r="2406" spans="9:9" x14ac:dyDescent="0.3">
      <c r="I2406" s="20"/>
    </row>
    <row r="2407" spans="9:9" x14ac:dyDescent="0.3">
      <c r="I2407" s="20"/>
    </row>
    <row r="2408" spans="9:9" x14ac:dyDescent="0.3">
      <c r="I2408" s="20"/>
    </row>
    <row r="2409" spans="9:9" x14ac:dyDescent="0.3">
      <c r="I2409" s="20"/>
    </row>
    <row r="2410" spans="9:9" x14ac:dyDescent="0.3">
      <c r="I2410" s="20"/>
    </row>
    <row r="2411" spans="9:9" x14ac:dyDescent="0.3">
      <c r="I2411" s="20"/>
    </row>
    <row r="2412" spans="9:9" x14ac:dyDescent="0.3">
      <c r="I2412" s="20"/>
    </row>
    <row r="2413" spans="9:9" x14ac:dyDescent="0.3">
      <c r="I2413" s="20"/>
    </row>
    <row r="2414" spans="9:9" x14ac:dyDescent="0.3">
      <c r="I2414" s="20"/>
    </row>
    <row r="2415" spans="9:9" x14ac:dyDescent="0.3">
      <c r="I2415" s="20"/>
    </row>
    <row r="2416" spans="9:9" x14ac:dyDescent="0.3">
      <c r="I2416" s="20"/>
    </row>
    <row r="2417" spans="9:9" x14ac:dyDescent="0.3">
      <c r="I2417" s="20"/>
    </row>
    <row r="2418" spans="9:9" x14ac:dyDescent="0.3">
      <c r="I2418" s="20"/>
    </row>
    <row r="2419" spans="9:9" x14ac:dyDescent="0.3">
      <c r="I2419" s="20"/>
    </row>
    <row r="2420" spans="9:9" x14ac:dyDescent="0.3">
      <c r="I2420" s="20"/>
    </row>
    <row r="2421" spans="9:9" x14ac:dyDescent="0.3">
      <c r="I2421" s="20"/>
    </row>
    <row r="2422" spans="9:9" x14ac:dyDescent="0.3">
      <c r="I2422" s="20"/>
    </row>
    <row r="2423" spans="9:9" x14ac:dyDescent="0.3">
      <c r="I2423" s="20"/>
    </row>
    <row r="2424" spans="9:9" x14ac:dyDescent="0.3">
      <c r="I2424" s="20"/>
    </row>
    <row r="2425" spans="9:9" x14ac:dyDescent="0.3">
      <c r="I2425" s="20"/>
    </row>
    <row r="2426" spans="9:9" x14ac:dyDescent="0.3">
      <c r="I2426" s="20"/>
    </row>
    <row r="2427" spans="9:9" x14ac:dyDescent="0.3">
      <c r="I2427" s="20"/>
    </row>
    <row r="2428" spans="9:9" x14ac:dyDescent="0.3">
      <c r="I2428" s="20"/>
    </row>
    <row r="2429" spans="9:9" x14ac:dyDescent="0.3">
      <c r="I2429" s="20"/>
    </row>
    <row r="2430" spans="9:9" x14ac:dyDescent="0.3">
      <c r="I2430" s="20"/>
    </row>
    <row r="2431" spans="9:9" x14ac:dyDescent="0.3">
      <c r="I2431" s="20"/>
    </row>
    <row r="2432" spans="9:9" x14ac:dyDescent="0.3">
      <c r="I2432" s="20"/>
    </row>
    <row r="2433" spans="9:9" x14ac:dyDescent="0.3">
      <c r="I2433" s="20"/>
    </row>
    <row r="2434" spans="9:9" x14ac:dyDescent="0.3">
      <c r="I2434" s="20"/>
    </row>
    <row r="2435" spans="9:9" x14ac:dyDescent="0.3">
      <c r="I2435" s="20"/>
    </row>
    <row r="2436" spans="9:9" x14ac:dyDescent="0.3">
      <c r="I2436" s="20"/>
    </row>
    <row r="2437" spans="9:9" x14ac:dyDescent="0.3">
      <c r="I2437" s="20"/>
    </row>
    <row r="2438" spans="9:9" x14ac:dyDescent="0.3">
      <c r="I2438" s="20"/>
    </row>
    <row r="2439" spans="9:9" x14ac:dyDescent="0.3">
      <c r="I2439" s="20"/>
    </row>
    <row r="2440" spans="9:9" x14ac:dyDescent="0.3">
      <c r="I2440" s="20"/>
    </row>
    <row r="2441" spans="9:9" x14ac:dyDescent="0.3">
      <c r="I2441" s="20"/>
    </row>
    <row r="2442" spans="9:9" x14ac:dyDescent="0.3">
      <c r="I2442" s="20"/>
    </row>
    <row r="2443" spans="9:9" x14ac:dyDescent="0.3">
      <c r="I2443" s="20"/>
    </row>
    <row r="2444" spans="9:9" x14ac:dyDescent="0.3">
      <c r="I2444" s="20"/>
    </row>
    <row r="2445" spans="9:9" x14ac:dyDescent="0.3">
      <c r="I2445" s="20"/>
    </row>
    <row r="2446" spans="9:9" x14ac:dyDescent="0.3">
      <c r="I2446" s="20"/>
    </row>
    <row r="2447" spans="9:9" x14ac:dyDescent="0.3">
      <c r="I2447" s="20"/>
    </row>
    <row r="2448" spans="9:9" x14ac:dyDescent="0.3">
      <c r="I2448" s="20"/>
    </row>
    <row r="2449" spans="9:9" x14ac:dyDescent="0.3">
      <c r="I2449" s="20"/>
    </row>
    <row r="2450" spans="9:9" x14ac:dyDescent="0.3">
      <c r="I2450" s="20"/>
    </row>
    <row r="2451" spans="9:9" x14ac:dyDescent="0.3">
      <c r="I2451" s="20"/>
    </row>
    <row r="2452" spans="9:9" x14ac:dyDescent="0.3">
      <c r="I2452" s="20"/>
    </row>
    <row r="2453" spans="9:9" x14ac:dyDescent="0.3">
      <c r="I2453" s="20"/>
    </row>
    <row r="2454" spans="9:9" x14ac:dyDescent="0.3">
      <c r="I2454" s="20"/>
    </row>
    <row r="2455" spans="9:9" x14ac:dyDescent="0.3">
      <c r="I2455" s="20"/>
    </row>
    <row r="2456" spans="9:9" x14ac:dyDescent="0.3">
      <c r="I2456" s="20"/>
    </row>
    <row r="2457" spans="9:9" x14ac:dyDescent="0.3">
      <c r="I2457" s="20"/>
    </row>
    <row r="2458" spans="9:9" x14ac:dyDescent="0.3">
      <c r="I2458" s="20"/>
    </row>
    <row r="2459" spans="9:9" x14ac:dyDescent="0.3">
      <c r="I2459" s="20"/>
    </row>
    <row r="2460" spans="9:9" x14ac:dyDescent="0.3">
      <c r="I2460" s="20"/>
    </row>
    <row r="2461" spans="9:9" x14ac:dyDescent="0.3">
      <c r="I2461" s="20"/>
    </row>
    <row r="2462" spans="9:9" x14ac:dyDescent="0.3">
      <c r="I2462" s="20"/>
    </row>
    <row r="2463" spans="9:9" x14ac:dyDescent="0.3">
      <c r="I2463" s="20"/>
    </row>
    <row r="2464" spans="9:9" x14ac:dyDescent="0.3">
      <c r="I2464" s="20"/>
    </row>
    <row r="2465" spans="9:9" x14ac:dyDescent="0.3">
      <c r="I2465" s="20"/>
    </row>
    <row r="2466" spans="9:9" x14ac:dyDescent="0.3">
      <c r="I2466" s="20"/>
    </row>
    <row r="2467" spans="9:9" x14ac:dyDescent="0.3">
      <c r="I2467" s="20"/>
    </row>
    <row r="2468" spans="9:9" x14ac:dyDescent="0.3">
      <c r="I2468" s="20"/>
    </row>
    <row r="2469" spans="9:9" x14ac:dyDescent="0.3">
      <c r="I2469" s="20"/>
    </row>
    <row r="2470" spans="9:9" x14ac:dyDescent="0.3">
      <c r="I2470" s="20"/>
    </row>
    <row r="2471" spans="9:9" x14ac:dyDescent="0.3">
      <c r="I2471" s="20"/>
    </row>
    <row r="2472" spans="9:9" x14ac:dyDescent="0.3">
      <c r="I2472" s="20"/>
    </row>
    <row r="2473" spans="9:9" x14ac:dyDescent="0.3">
      <c r="I2473" s="20"/>
    </row>
    <row r="2474" spans="9:9" x14ac:dyDescent="0.3">
      <c r="I2474" s="20"/>
    </row>
    <row r="2475" spans="9:9" x14ac:dyDescent="0.3">
      <c r="I2475" s="20"/>
    </row>
    <row r="2476" spans="9:9" x14ac:dyDescent="0.3">
      <c r="I2476" s="20"/>
    </row>
    <row r="2477" spans="9:9" x14ac:dyDescent="0.3">
      <c r="I2477" s="20"/>
    </row>
    <row r="2478" spans="9:9" x14ac:dyDescent="0.3">
      <c r="I2478" s="20"/>
    </row>
    <row r="2479" spans="9:9" x14ac:dyDescent="0.3">
      <c r="I2479" s="20"/>
    </row>
    <row r="2480" spans="9:9" x14ac:dyDescent="0.3">
      <c r="I2480" s="20"/>
    </row>
    <row r="2481" spans="9:9" x14ac:dyDescent="0.3">
      <c r="I2481" s="20"/>
    </row>
    <row r="2482" spans="9:9" x14ac:dyDescent="0.3">
      <c r="I2482" s="20"/>
    </row>
    <row r="2483" spans="9:9" x14ac:dyDescent="0.3">
      <c r="I2483" s="20"/>
    </row>
    <row r="2484" spans="9:9" x14ac:dyDescent="0.3">
      <c r="I2484" s="20"/>
    </row>
    <row r="2485" spans="9:9" x14ac:dyDescent="0.3">
      <c r="I2485" s="20"/>
    </row>
    <row r="2486" spans="9:9" x14ac:dyDescent="0.3">
      <c r="I2486" s="20"/>
    </row>
    <row r="2487" spans="9:9" x14ac:dyDescent="0.3">
      <c r="I2487" s="20"/>
    </row>
    <row r="2488" spans="9:9" x14ac:dyDescent="0.3">
      <c r="I2488" s="20"/>
    </row>
    <row r="2489" spans="9:9" x14ac:dyDescent="0.3">
      <c r="I2489" s="20"/>
    </row>
    <row r="2490" spans="9:9" x14ac:dyDescent="0.3">
      <c r="I2490" s="20"/>
    </row>
    <row r="2491" spans="9:9" x14ac:dyDescent="0.3">
      <c r="I2491" s="20"/>
    </row>
    <row r="2492" spans="9:9" x14ac:dyDescent="0.3">
      <c r="I2492" s="20"/>
    </row>
    <row r="2493" spans="9:9" x14ac:dyDescent="0.3">
      <c r="I2493" s="20"/>
    </row>
    <row r="2494" spans="9:9" x14ac:dyDescent="0.3">
      <c r="I2494" s="20"/>
    </row>
    <row r="2495" spans="9:9" x14ac:dyDescent="0.3">
      <c r="I2495" s="20"/>
    </row>
    <row r="2496" spans="9:9" x14ac:dyDescent="0.3">
      <c r="I2496" s="20"/>
    </row>
    <row r="2497" spans="9:9" x14ac:dyDescent="0.3">
      <c r="I2497" s="20"/>
    </row>
    <row r="2498" spans="9:9" x14ac:dyDescent="0.3">
      <c r="I2498" s="20"/>
    </row>
    <row r="2499" spans="9:9" x14ac:dyDescent="0.3">
      <c r="I2499" s="20"/>
    </row>
    <row r="2500" spans="9:9" x14ac:dyDescent="0.3">
      <c r="I2500" s="20"/>
    </row>
    <row r="2501" spans="9:9" x14ac:dyDescent="0.3">
      <c r="I2501" s="20"/>
    </row>
    <row r="2502" spans="9:9" x14ac:dyDescent="0.3">
      <c r="I2502" s="20"/>
    </row>
    <row r="2503" spans="9:9" x14ac:dyDescent="0.3">
      <c r="I2503" s="20"/>
    </row>
    <row r="2504" spans="9:9" x14ac:dyDescent="0.3">
      <c r="I2504" s="20"/>
    </row>
    <row r="2505" spans="9:9" x14ac:dyDescent="0.3">
      <c r="I2505" s="20"/>
    </row>
    <row r="2506" spans="9:9" x14ac:dyDescent="0.3">
      <c r="I2506" s="20"/>
    </row>
    <row r="2507" spans="9:9" x14ac:dyDescent="0.3">
      <c r="I2507" s="20"/>
    </row>
    <row r="2508" spans="9:9" x14ac:dyDescent="0.3">
      <c r="I2508" s="20"/>
    </row>
    <row r="2509" spans="9:9" x14ac:dyDescent="0.3">
      <c r="I2509" s="20"/>
    </row>
    <row r="2510" spans="9:9" x14ac:dyDescent="0.3">
      <c r="I2510" s="20"/>
    </row>
    <row r="2511" spans="9:9" x14ac:dyDescent="0.3">
      <c r="I2511" s="20"/>
    </row>
    <row r="2512" spans="9:9" x14ac:dyDescent="0.3">
      <c r="I2512" s="20"/>
    </row>
    <row r="2513" spans="9:9" x14ac:dyDescent="0.3">
      <c r="I2513" s="20"/>
    </row>
    <row r="2514" spans="9:9" x14ac:dyDescent="0.3">
      <c r="I2514" s="20"/>
    </row>
    <row r="2515" spans="9:9" x14ac:dyDescent="0.3">
      <c r="I2515" s="20"/>
    </row>
    <row r="2516" spans="9:9" x14ac:dyDescent="0.3">
      <c r="I2516" s="20"/>
    </row>
    <row r="2517" spans="9:9" x14ac:dyDescent="0.3">
      <c r="I2517" s="20"/>
    </row>
    <row r="2518" spans="9:9" x14ac:dyDescent="0.3">
      <c r="I2518" s="20"/>
    </row>
    <row r="2519" spans="9:9" x14ac:dyDescent="0.3">
      <c r="I2519" s="20"/>
    </row>
    <row r="2520" spans="9:9" x14ac:dyDescent="0.3">
      <c r="I2520" s="20"/>
    </row>
    <row r="2521" spans="9:9" x14ac:dyDescent="0.3">
      <c r="I2521" s="20"/>
    </row>
    <row r="2522" spans="9:9" x14ac:dyDescent="0.3">
      <c r="I2522" s="20"/>
    </row>
    <row r="2523" spans="9:9" x14ac:dyDescent="0.3">
      <c r="I2523" s="20"/>
    </row>
    <row r="2524" spans="9:9" x14ac:dyDescent="0.3">
      <c r="I2524" s="20"/>
    </row>
    <row r="2525" spans="9:9" x14ac:dyDescent="0.3">
      <c r="I2525" s="20"/>
    </row>
    <row r="2526" spans="9:9" x14ac:dyDescent="0.3">
      <c r="I2526" s="20"/>
    </row>
    <row r="2527" spans="9:9" x14ac:dyDescent="0.3">
      <c r="I2527" s="20"/>
    </row>
    <row r="2528" spans="9:9" x14ac:dyDescent="0.3">
      <c r="I2528" s="20"/>
    </row>
    <row r="2529" spans="9:9" x14ac:dyDescent="0.3">
      <c r="I2529" s="20"/>
    </row>
    <row r="2530" spans="9:9" x14ac:dyDescent="0.3">
      <c r="I2530" s="20"/>
    </row>
    <row r="2531" spans="9:9" x14ac:dyDescent="0.3">
      <c r="I2531" s="20"/>
    </row>
    <row r="2532" spans="9:9" x14ac:dyDescent="0.3">
      <c r="I2532" s="20"/>
    </row>
    <row r="2533" spans="9:9" x14ac:dyDescent="0.3">
      <c r="I2533" s="20"/>
    </row>
    <row r="2534" spans="9:9" x14ac:dyDescent="0.3">
      <c r="I2534" s="20"/>
    </row>
    <row r="2535" spans="9:9" x14ac:dyDescent="0.3">
      <c r="I2535" s="20"/>
    </row>
    <row r="2536" spans="9:9" x14ac:dyDescent="0.3">
      <c r="I2536" s="20"/>
    </row>
    <row r="2537" spans="9:9" x14ac:dyDescent="0.3">
      <c r="I2537" s="20"/>
    </row>
    <row r="2538" spans="9:9" x14ac:dyDescent="0.3">
      <c r="I2538" s="20"/>
    </row>
    <row r="2539" spans="9:9" x14ac:dyDescent="0.3">
      <c r="I2539" s="20"/>
    </row>
    <row r="2540" spans="9:9" x14ac:dyDescent="0.3">
      <c r="I2540" s="20"/>
    </row>
    <row r="2541" spans="9:9" x14ac:dyDescent="0.3">
      <c r="I2541" s="20"/>
    </row>
    <row r="2542" spans="9:9" x14ac:dyDescent="0.3">
      <c r="I2542" s="20"/>
    </row>
    <row r="2543" spans="9:9" x14ac:dyDescent="0.3">
      <c r="I2543" s="20"/>
    </row>
    <row r="2544" spans="9:9" x14ac:dyDescent="0.3">
      <c r="I2544" s="20"/>
    </row>
    <row r="2545" spans="9:9" x14ac:dyDescent="0.3">
      <c r="I2545" s="20"/>
    </row>
    <row r="2546" spans="9:9" x14ac:dyDescent="0.3">
      <c r="I2546" s="20"/>
    </row>
    <row r="2547" spans="9:9" x14ac:dyDescent="0.3">
      <c r="I2547" s="20"/>
    </row>
    <row r="2548" spans="9:9" x14ac:dyDescent="0.3">
      <c r="I2548" s="20"/>
    </row>
    <row r="2549" spans="9:9" x14ac:dyDescent="0.3">
      <c r="I2549" s="20"/>
    </row>
    <row r="2550" spans="9:9" x14ac:dyDescent="0.3">
      <c r="I2550" s="20"/>
    </row>
    <row r="2551" spans="9:9" x14ac:dyDescent="0.3">
      <c r="I2551" s="20"/>
    </row>
    <row r="2552" spans="9:9" x14ac:dyDescent="0.3">
      <c r="I2552" s="20"/>
    </row>
    <row r="2553" spans="9:9" x14ac:dyDescent="0.3">
      <c r="I2553" s="20"/>
    </row>
    <row r="2554" spans="9:9" x14ac:dyDescent="0.3">
      <c r="I2554" s="20"/>
    </row>
    <row r="2555" spans="9:9" x14ac:dyDescent="0.3">
      <c r="I2555" s="20"/>
    </row>
    <row r="2556" spans="9:9" x14ac:dyDescent="0.3">
      <c r="I2556" s="20"/>
    </row>
    <row r="2557" spans="9:9" x14ac:dyDescent="0.3">
      <c r="I2557" s="20"/>
    </row>
    <row r="2558" spans="9:9" x14ac:dyDescent="0.3">
      <c r="I2558" s="20"/>
    </row>
    <row r="2559" spans="9:9" x14ac:dyDescent="0.3">
      <c r="I2559" s="20"/>
    </row>
    <row r="2560" spans="9:9" x14ac:dyDescent="0.3">
      <c r="I2560" s="20"/>
    </row>
    <row r="2561" spans="9:9" x14ac:dyDescent="0.3">
      <c r="I2561" s="20"/>
    </row>
    <row r="2562" spans="9:9" x14ac:dyDescent="0.3">
      <c r="I2562" s="20"/>
    </row>
    <row r="2563" spans="9:9" x14ac:dyDescent="0.3">
      <c r="I2563" s="20"/>
    </row>
    <row r="2564" spans="9:9" x14ac:dyDescent="0.3">
      <c r="I2564" s="20"/>
    </row>
    <row r="2565" spans="9:9" x14ac:dyDescent="0.3">
      <c r="I2565" s="20"/>
    </row>
    <row r="2566" spans="9:9" x14ac:dyDescent="0.3">
      <c r="I2566" s="20"/>
    </row>
    <row r="2567" spans="9:9" x14ac:dyDescent="0.3">
      <c r="I2567" s="20"/>
    </row>
    <row r="2568" spans="9:9" x14ac:dyDescent="0.3">
      <c r="I2568" s="20"/>
    </row>
    <row r="2569" spans="9:9" x14ac:dyDescent="0.3">
      <c r="I2569" s="20"/>
    </row>
    <row r="2570" spans="9:9" x14ac:dyDescent="0.3">
      <c r="I2570" s="20"/>
    </row>
    <row r="2571" spans="9:9" x14ac:dyDescent="0.3">
      <c r="I2571" s="20"/>
    </row>
    <row r="2572" spans="9:9" x14ac:dyDescent="0.3">
      <c r="I2572" s="20"/>
    </row>
    <row r="2573" spans="9:9" x14ac:dyDescent="0.3">
      <c r="I2573" s="20"/>
    </row>
    <row r="2574" spans="9:9" x14ac:dyDescent="0.3">
      <c r="I2574" s="20"/>
    </row>
    <row r="2575" spans="9:9" x14ac:dyDescent="0.3">
      <c r="I2575" s="20"/>
    </row>
    <row r="2576" spans="9:9" x14ac:dyDescent="0.3">
      <c r="I2576" s="20"/>
    </row>
    <row r="2577" spans="9:9" x14ac:dyDescent="0.3">
      <c r="I2577" s="20"/>
    </row>
    <row r="2578" spans="9:9" x14ac:dyDescent="0.3">
      <c r="I2578" s="20"/>
    </row>
    <row r="2579" spans="9:9" x14ac:dyDescent="0.3">
      <c r="I2579" s="20"/>
    </row>
    <row r="2580" spans="9:9" x14ac:dyDescent="0.3">
      <c r="I2580" s="20"/>
    </row>
    <row r="2581" spans="9:9" x14ac:dyDescent="0.3">
      <c r="I2581" s="20"/>
    </row>
    <row r="2582" spans="9:9" x14ac:dyDescent="0.3">
      <c r="I2582" s="20"/>
    </row>
    <row r="2583" spans="9:9" x14ac:dyDescent="0.3">
      <c r="I2583" s="20"/>
    </row>
    <row r="2584" spans="9:9" x14ac:dyDescent="0.3">
      <c r="I2584" s="20"/>
    </row>
    <row r="2585" spans="9:9" x14ac:dyDescent="0.3">
      <c r="I2585" s="20"/>
    </row>
    <row r="2586" spans="9:9" x14ac:dyDescent="0.3">
      <c r="I2586" s="20"/>
    </row>
    <row r="2587" spans="9:9" x14ac:dyDescent="0.3">
      <c r="I2587" s="20"/>
    </row>
    <row r="2588" spans="9:9" x14ac:dyDescent="0.3">
      <c r="I2588" s="20"/>
    </row>
    <row r="2589" spans="9:9" x14ac:dyDescent="0.3">
      <c r="I2589" s="20"/>
    </row>
    <row r="2590" spans="9:9" x14ac:dyDescent="0.3">
      <c r="I2590" s="20"/>
    </row>
    <row r="2591" spans="9:9" x14ac:dyDescent="0.3">
      <c r="I2591" s="20"/>
    </row>
    <row r="2592" spans="9:9" x14ac:dyDescent="0.3">
      <c r="I2592" s="20"/>
    </row>
    <row r="2593" spans="9:9" x14ac:dyDescent="0.3">
      <c r="I2593" s="20"/>
    </row>
    <row r="2594" spans="9:9" x14ac:dyDescent="0.3">
      <c r="I2594" s="20"/>
    </row>
    <row r="2595" spans="9:9" x14ac:dyDescent="0.3">
      <c r="I2595" s="20"/>
    </row>
    <row r="2596" spans="9:9" x14ac:dyDescent="0.3">
      <c r="I2596" s="20"/>
    </row>
    <row r="2597" spans="9:9" x14ac:dyDescent="0.3">
      <c r="I2597" s="20"/>
    </row>
    <row r="2598" spans="9:9" x14ac:dyDescent="0.3">
      <c r="I2598" s="20"/>
    </row>
    <row r="2599" spans="9:9" x14ac:dyDescent="0.3">
      <c r="I2599" s="20"/>
    </row>
    <row r="2600" spans="9:9" x14ac:dyDescent="0.3">
      <c r="I2600" s="20"/>
    </row>
    <row r="2601" spans="9:9" x14ac:dyDescent="0.3">
      <c r="I2601" s="20"/>
    </row>
    <row r="2602" spans="9:9" x14ac:dyDescent="0.3">
      <c r="I2602" s="20"/>
    </row>
    <row r="2603" spans="9:9" x14ac:dyDescent="0.3">
      <c r="I2603" s="20"/>
    </row>
    <row r="2604" spans="9:9" x14ac:dyDescent="0.3">
      <c r="I2604" s="20"/>
    </row>
    <row r="2605" spans="9:9" x14ac:dyDescent="0.3">
      <c r="I2605" s="20"/>
    </row>
    <row r="2606" spans="9:9" x14ac:dyDescent="0.3">
      <c r="I2606" s="20"/>
    </row>
    <row r="2607" spans="9:9" x14ac:dyDescent="0.3">
      <c r="I2607" s="20"/>
    </row>
    <row r="2608" spans="9:9" x14ac:dyDescent="0.3">
      <c r="I2608" s="20"/>
    </row>
    <row r="2609" spans="9:9" x14ac:dyDescent="0.3">
      <c r="I2609" s="20"/>
    </row>
    <row r="2610" spans="9:9" x14ac:dyDescent="0.3">
      <c r="I2610" s="20"/>
    </row>
    <row r="2611" spans="9:9" x14ac:dyDescent="0.3">
      <c r="I2611" s="20"/>
    </row>
    <row r="2612" spans="9:9" x14ac:dyDescent="0.3">
      <c r="I2612" s="20"/>
    </row>
    <row r="2613" spans="9:9" x14ac:dyDescent="0.3">
      <c r="I2613" s="20"/>
    </row>
    <row r="2614" spans="9:9" x14ac:dyDescent="0.3">
      <c r="I2614" s="20"/>
    </row>
    <row r="2615" spans="9:9" x14ac:dyDescent="0.3">
      <c r="I2615" s="20"/>
    </row>
    <row r="2616" spans="9:9" x14ac:dyDescent="0.3">
      <c r="I2616" s="20"/>
    </row>
    <row r="2617" spans="9:9" x14ac:dyDescent="0.3">
      <c r="I2617" s="20"/>
    </row>
    <row r="2618" spans="9:9" x14ac:dyDescent="0.3">
      <c r="I2618" s="20"/>
    </row>
    <row r="2619" spans="9:9" x14ac:dyDescent="0.3">
      <c r="I2619" s="20"/>
    </row>
    <row r="2620" spans="9:9" x14ac:dyDescent="0.3">
      <c r="I2620" s="20"/>
    </row>
    <row r="2621" spans="9:9" x14ac:dyDescent="0.3">
      <c r="I2621" s="20"/>
    </row>
    <row r="2622" spans="9:9" x14ac:dyDescent="0.3">
      <c r="I2622" s="20"/>
    </row>
    <row r="2623" spans="9:9" x14ac:dyDescent="0.3">
      <c r="I2623" s="20"/>
    </row>
    <row r="2624" spans="9:9" x14ac:dyDescent="0.3">
      <c r="I2624" s="20"/>
    </row>
    <row r="2625" spans="9:9" x14ac:dyDescent="0.3">
      <c r="I2625" s="20"/>
    </row>
    <row r="2626" spans="9:9" x14ac:dyDescent="0.3">
      <c r="I2626" s="20"/>
    </row>
    <row r="2627" spans="9:9" x14ac:dyDescent="0.3">
      <c r="I2627" s="20"/>
    </row>
    <row r="2628" spans="9:9" x14ac:dyDescent="0.3">
      <c r="I2628" s="20"/>
    </row>
    <row r="2629" spans="9:9" x14ac:dyDescent="0.3">
      <c r="I2629" s="20"/>
    </row>
    <row r="2630" spans="9:9" x14ac:dyDescent="0.3">
      <c r="I2630" s="20"/>
    </row>
    <row r="2631" spans="9:9" x14ac:dyDescent="0.3">
      <c r="I2631" s="20"/>
    </row>
    <row r="2632" spans="9:9" x14ac:dyDescent="0.3">
      <c r="I2632" s="20"/>
    </row>
    <row r="2633" spans="9:9" x14ac:dyDescent="0.3">
      <c r="I2633" s="20"/>
    </row>
    <row r="2634" spans="9:9" x14ac:dyDescent="0.3">
      <c r="I2634" s="20"/>
    </row>
    <row r="2635" spans="9:9" x14ac:dyDescent="0.3">
      <c r="I2635" s="20"/>
    </row>
    <row r="2636" spans="9:9" x14ac:dyDescent="0.3">
      <c r="I2636" s="20"/>
    </row>
    <row r="2637" spans="9:9" x14ac:dyDescent="0.3">
      <c r="I2637" s="20"/>
    </row>
    <row r="2638" spans="9:9" x14ac:dyDescent="0.3">
      <c r="I2638" s="20"/>
    </row>
    <row r="2639" spans="9:9" x14ac:dyDescent="0.3">
      <c r="I2639" s="20"/>
    </row>
    <row r="2640" spans="9:9" x14ac:dyDescent="0.3">
      <c r="I2640" s="20"/>
    </row>
    <row r="2641" spans="9:9" x14ac:dyDescent="0.3">
      <c r="I2641" s="20"/>
    </row>
    <row r="2642" spans="9:9" x14ac:dyDescent="0.3">
      <c r="I2642" s="20"/>
    </row>
    <row r="2643" spans="9:9" x14ac:dyDescent="0.3">
      <c r="I2643" s="20"/>
    </row>
    <row r="2644" spans="9:9" x14ac:dyDescent="0.3">
      <c r="I2644" s="20"/>
    </row>
    <row r="2645" spans="9:9" x14ac:dyDescent="0.3">
      <c r="I2645" s="20"/>
    </row>
    <row r="2646" spans="9:9" x14ac:dyDescent="0.3">
      <c r="I2646" s="20"/>
    </row>
    <row r="2647" spans="9:9" x14ac:dyDescent="0.3">
      <c r="I2647" s="20"/>
    </row>
    <row r="2648" spans="9:9" x14ac:dyDescent="0.3">
      <c r="I2648" s="20"/>
    </row>
    <row r="2649" spans="9:9" x14ac:dyDescent="0.3">
      <c r="I2649" s="20"/>
    </row>
    <row r="2650" spans="9:9" x14ac:dyDescent="0.3">
      <c r="I2650" s="20"/>
    </row>
    <row r="2651" spans="9:9" x14ac:dyDescent="0.3">
      <c r="I2651" s="20"/>
    </row>
    <row r="2652" spans="9:9" x14ac:dyDescent="0.3">
      <c r="I2652" s="20"/>
    </row>
    <row r="2653" spans="9:9" x14ac:dyDescent="0.3">
      <c r="I2653" s="20"/>
    </row>
    <row r="2654" spans="9:9" x14ac:dyDescent="0.3">
      <c r="I2654" s="20"/>
    </row>
    <row r="2655" spans="9:9" x14ac:dyDescent="0.3">
      <c r="I2655" s="20"/>
    </row>
    <row r="2656" spans="9:9" x14ac:dyDescent="0.3">
      <c r="I2656" s="20"/>
    </row>
    <row r="2657" spans="9:9" x14ac:dyDescent="0.3">
      <c r="I2657" s="20"/>
    </row>
    <row r="2658" spans="9:9" x14ac:dyDescent="0.3">
      <c r="I2658" s="20"/>
    </row>
    <row r="2659" spans="9:9" x14ac:dyDescent="0.3">
      <c r="I2659" s="20"/>
    </row>
    <row r="2660" spans="9:9" x14ac:dyDescent="0.3">
      <c r="I2660" s="20"/>
    </row>
    <row r="2661" spans="9:9" x14ac:dyDescent="0.3">
      <c r="I2661" s="20"/>
    </row>
    <row r="2662" spans="9:9" x14ac:dyDescent="0.3">
      <c r="I2662" s="20"/>
    </row>
    <row r="2663" spans="9:9" x14ac:dyDescent="0.3">
      <c r="I2663" s="20"/>
    </row>
    <row r="2664" spans="9:9" x14ac:dyDescent="0.3">
      <c r="I2664" s="20"/>
    </row>
    <row r="2665" spans="9:9" x14ac:dyDescent="0.3">
      <c r="I2665" s="20"/>
    </row>
    <row r="2666" spans="9:9" x14ac:dyDescent="0.3">
      <c r="I2666" s="20"/>
    </row>
    <row r="2667" spans="9:9" x14ac:dyDescent="0.3">
      <c r="I2667" s="20"/>
    </row>
    <row r="2668" spans="9:9" x14ac:dyDescent="0.3">
      <c r="I2668" s="20"/>
    </row>
    <row r="2669" spans="9:9" x14ac:dyDescent="0.3">
      <c r="I2669" s="20"/>
    </row>
    <row r="2670" spans="9:9" x14ac:dyDescent="0.3">
      <c r="I2670" s="20"/>
    </row>
    <row r="2671" spans="9:9" x14ac:dyDescent="0.3">
      <c r="I2671" s="20"/>
    </row>
    <row r="2672" spans="9:9" x14ac:dyDescent="0.3">
      <c r="I2672" s="20"/>
    </row>
    <row r="2673" spans="9:9" x14ac:dyDescent="0.3">
      <c r="I2673" s="20"/>
    </row>
    <row r="2674" spans="9:9" x14ac:dyDescent="0.3">
      <c r="I2674" s="20"/>
    </row>
    <row r="2675" spans="9:9" x14ac:dyDescent="0.3">
      <c r="I2675" s="20"/>
    </row>
    <row r="2676" spans="9:9" x14ac:dyDescent="0.3">
      <c r="I2676" s="20"/>
    </row>
    <row r="2677" spans="9:9" x14ac:dyDescent="0.3">
      <c r="I2677" s="20"/>
    </row>
    <row r="2678" spans="9:9" x14ac:dyDescent="0.3">
      <c r="I2678" s="20"/>
    </row>
    <row r="2679" spans="9:9" x14ac:dyDescent="0.3">
      <c r="I2679" s="20"/>
    </row>
    <row r="2680" spans="9:9" x14ac:dyDescent="0.3">
      <c r="I2680" s="20"/>
    </row>
    <row r="2681" spans="9:9" x14ac:dyDescent="0.3">
      <c r="I2681" s="20"/>
    </row>
    <row r="2682" spans="9:9" x14ac:dyDescent="0.3">
      <c r="I2682" s="20"/>
    </row>
    <row r="2683" spans="9:9" x14ac:dyDescent="0.3">
      <c r="I2683" s="20"/>
    </row>
    <row r="2684" spans="9:9" x14ac:dyDescent="0.3">
      <c r="I2684" s="20"/>
    </row>
    <row r="2685" spans="9:9" x14ac:dyDescent="0.3">
      <c r="I2685" s="20"/>
    </row>
    <row r="2686" spans="9:9" x14ac:dyDescent="0.3">
      <c r="I2686" s="20"/>
    </row>
    <row r="2687" spans="9:9" x14ac:dyDescent="0.3">
      <c r="I2687" s="20"/>
    </row>
    <row r="2688" spans="9:9" x14ac:dyDescent="0.3">
      <c r="I2688" s="20"/>
    </row>
    <row r="2689" spans="9:9" x14ac:dyDescent="0.3">
      <c r="I2689" s="20"/>
    </row>
    <row r="2690" spans="9:9" x14ac:dyDescent="0.3">
      <c r="I2690" s="20"/>
    </row>
    <row r="2691" spans="9:9" x14ac:dyDescent="0.3">
      <c r="I2691" s="20"/>
    </row>
    <row r="2692" spans="9:9" x14ac:dyDescent="0.3">
      <c r="I2692" s="20"/>
    </row>
    <row r="2693" spans="9:9" x14ac:dyDescent="0.3">
      <c r="I2693" s="20"/>
    </row>
    <row r="2694" spans="9:9" x14ac:dyDescent="0.3">
      <c r="I2694" s="20"/>
    </row>
    <row r="2695" spans="9:9" x14ac:dyDescent="0.3">
      <c r="I2695" s="20"/>
    </row>
    <row r="2696" spans="9:9" x14ac:dyDescent="0.3">
      <c r="I2696" s="20"/>
    </row>
    <row r="2697" spans="9:9" x14ac:dyDescent="0.3">
      <c r="I2697" s="20"/>
    </row>
    <row r="2698" spans="9:9" x14ac:dyDescent="0.3">
      <c r="I2698" s="20"/>
    </row>
    <row r="2699" spans="9:9" x14ac:dyDescent="0.3">
      <c r="I2699" s="20"/>
    </row>
    <row r="2700" spans="9:9" x14ac:dyDescent="0.3">
      <c r="I2700" s="20"/>
    </row>
    <row r="2701" spans="9:9" x14ac:dyDescent="0.3">
      <c r="I2701" s="20"/>
    </row>
    <row r="2702" spans="9:9" x14ac:dyDescent="0.3">
      <c r="I2702" s="20"/>
    </row>
    <row r="2703" spans="9:9" x14ac:dyDescent="0.3">
      <c r="I2703" s="20"/>
    </row>
    <row r="2704" spans="9:9" x14ac:dyDescent="0.3">
      <c r="I2704" s="20"/>
    </row>
    <row r="2705" spans="9:9" x14ac:dyDescent="0.3">
      <c r="I2705" s="20"/>
    </row>
    <row r="2706" spans="9:9" x14ac:dyDescent="0.3">
      <c r="I2706" s="20"/>
    </row>
    <row r="2707" spans="9:9" x14ac:dyDescent="0.3">
      <c r="I2707" s="20"/>
    </row>
    <row r="2708" spans="9:9" x14ac:dyDescent="0.3">
      <c r="I2708" s="20"/>
    </row>
    <row r="2709" spans="9:9" x14ac:dyDescent="0.3">
      <c r="I2709" s="20"/>
    </row>
    <row r="2710" spans="9:9" x14ac:dyDescent="0.3">
      <c r="I2710" s="20"/>
    </row>
    <row r="2711" spans="9:9" x14ac:dyDescent="0.3">
      <c r="I2711" s="20"/>
    </row>
    <row r="2712" spans="9:9" x14ac:dyDescent="0.3">
      <c r="I2712" s="20"/>
    </row>
    <row r="2713" spans="9:9" x14ac:dyDescent="0.3">
      <c r="I2713" s="20"/>
    </row>
    <row r="2714" spans="9:9" x14ac:dyDescent="0.3">
      <c r="I2714" s="20"/>
    </row>
    <row r="2715" spans="9:9" x14ac:dyDescent="0.3">
      <c r="I2715" s="20"/>
    </row>
    <row r="2716" spans="9:9" x14ac:dyDescent="0.3">
      <c r="I2716" s="20"/>
    </row>
    <row r="2717" spans="9:9" x14ac:dyDescent="0.3">
      <c r="I2717" s="20"/>
    </row>
    <row r="2718" spans="9:9" x14ac:dyDescent="0.3">
      <c r="I2718" s="20"/>
    </row>
    <row r="2719" spans="9:9" x14ac:dyDescent="0.3">
      <c r="I2719" s="20"/>
    </row>
    <row r="2720" spans="9:9" x14ac:dyDescent="0.3">
      <c r="I2720" s="20"/>
    </row>
    <row r="2721" spans="9:9" x14ac:dyDescent="0.3">
      <c r="I2721" s="20"/>
    </row>
    <row r="2722" spans="9:9" x14ac:dyDescent="0.3">
      <c r="I2722" s="20"/>
    </row>
    <row r="2723" spans="9:9" x14ac:dyDescent="0.3">
      <c r="I2723" s="20"/>
    </row>
    <row r="2724" spans="9:9" x14ac:dyDescent="0.3">
      <c r="I2724" s="20"/>
    </row>
    <row r="2725" spans="9:9" x14ac:dyDescent="0.3">
      <c r="I2725" s="20"/>
    </row>
    <row r="2726" spans="9:9" x14ac:dyDescent="0.3">
      <c r="I2726" s="20"/>
    </row>
    <row r="2727" spans="9:9" x14ac:dyDescent="0.3">
      <c r="I2727" s="20"/>
    </row>
    <row r="2728" spans="9:9" x14ac:dyDescent="0.3">
      <c r="I2728" s="20"/>
    </row>
    <row r="2729" spans="9:9" x14ac:dyDescent="0.3">
      <c r="I2729" s="20"/>
    </row>
    <row r="2730" spans="9:9" x14ac:dyDescent="0.3">
      <c r="I2730" s="20"/>
    </row>
    <row r="2731" spans="9:9" x14ac:dyDescent="0.3">
      <c r="I2731" s="20"/>
    </row>
    <row r="2732" spans="9:9" x14ac:dyDescent="0.3">
      <c r="I2732" s="20"/>
    </row>
    <row r="2733" spans="9:9" x14ac:dyDescent="0.3">
      <c r="I2733" s="20"/>
    </row>
    <row r="2734" spans="9:9" x14ac:dyDescent="0.3">
      <c r="I2734" s="20"/>
    </row>
    <row r="2735" spans="9:9" x14ac:dyDescent="0.3">
      <c r="I2735" s="20"/>
    </row>
    <row r="2736" spans="9:9" x14ac:dyDescent="0.3">
      <c r="I2736" s="20"/>
    </row>
    <row r="2737" spans="9:9" x14ac:dyDescent="0.3">
      <c r="I2737" s="20"/>
    </row>
    <row r="2738" spans="9:9" x14ac:dyDescent="0.3">
      <c r="I2738" s="20"/>
    </row>
    <row r="2739" spans="9:9" x14ac:dyDescent="0.3">
      <c r="I2739" s="20"/>
    </row>
    <row r="2740" spans="9:9" x14ac:dyDescent="0.3">
      <c r="I2740" s="20"/>
    </row>
    <row r="2741" spans="9:9" x14ac:dyDescent="0.3">
      <c r="I2741" s="20"/>
    </row>
    <row r="2742" spans="9:9" x14ac:dyDescent="0.3">
      <c r="I2742" s="20"/>
    </row>
    <row r="2743" spans="9:9" x14ac:dyDescent="0.3">
      <c r="I2743" s="20"/>
    </row>
    <row r="2744" spans="9:9" x14ac:dyDescent="0.3">
      <c r="I2744" s="20"/>
    </row>
    <row r="2745" spans="9:9" x14ac:dyDescent="0.3">
      <c r="I2745" s="20"/>
    </row>
    <row r="2746" spans="9:9" x14ac:dyDescent="0.3">
      <c r="I2746" s="20"/>
    </row>
    <row r="2747" spans="9:9" x14ac:dyDescent="0.3">
      <c r="I2747" s="20"/>
    </row>
    <row r="2748" spans="9:9" x14ac:dyDescent="0.3">
      <c r="I2748" s="20"/>
    </row>
    <row r="2749" spans="9:9" x14ac:dyDescent="0.3">
      <c r="I2749" s="20"/>
    </row>
    <row r="2750" spans="9:9" x14ac:dyDescent="0.3">
      <c r="I2750" s="20"/>
    </row>
    <row r="2751" spans="9:9" x14ac:dyDescent="0.3">
      <c r="I2751" s="20"/>
    </row>
    <row r="2752" spans="9:9" x14ac:dyDescent="0.3">
      <c r="I2752" s="20"/>
    </row>
    <row r="2753" spans="9:9" x14ac:dyDescent="0.3">
      <c r="I2753" s="20"/>
    </row>
    <row r="2754" spans="9:9" x14ac:dyDescent="0.3">
      <c r="I2754" s="20"/>
    </row>
    <row r="2755" spans="9:9" x14ac:dyDescent="0.3">
      <c r="I2755" s="20"/>
    </row>
    <row r="2756" spans="9:9" x14ac:dyDescent="0.3">
      <c r="I2756" s="20"/>
    </row>
    <row r="2757" spans="9:9" x14ac:dyDescent="0.3">
      <c r="I2757" s="20"/>
    </row>
    <row r="2758" spans="9:9" x14ac:dyDescent="0.3">
      <c r="I2758" s="20"/>
    </row>
    <row r="2759" spans="9:9" x14ac:dyDescent="0.3">
      <c r="I2759" s="20"/>
    </row>
    <row r="2760" spans="9:9" x14ac:dyDescent="0.3">
      <c r="I2760" s="20"/>
    </row>
    <row r="2761" spans="9:9" x14ac:dyDescent="0.3">
      <c r="I2761" s="20"/>
    </row>
    <row r="2762" spans="9:9" x14ac:dyDescent="0.3">
      <c r="I2762" s="20"/>
    </row>
    <row r="2763" spans="9:9" x14ac:dyDescent="0.3">
      <c r="I2763" s="20"/>
    </row>
    <row r="2764" spans="9:9" x14ac:dyDescent="0.3">
      <c r="I2764" s="20"/>
    </row>
    <row r="2765" spans="9:9" x14ac:dyDescent="0.3">
      <c r="I2765" s="20"/>
    </row>
    <row r="2766" spans="9:9" x14ac:dyDescent="0.3">
      <c r="I2766" s="20"/>
    </row>
    <row r="2767" spans="9:9" x14ac:dyDescent="0.3">
      <c r="I2767" s="20"/>
    </row>
    <row r="2768" spans="9:9" x14ac:dyDescent="0.3">
      <c r="I2768" s="20"/>
    </row>
    <row r="2769" spans="9:9" x14ac:dyDescent="0.3">
      <c r="I2769" s="20"/>
    </row>
    <row r="2770" spans="9:9" x14ac:dyDescent="0.3">
      <c r="I2770" s="20"/>
    </row>
    <row r="2771" spans="9:9" x14ac:dyDescent="0.3">
      <c r="I2771" s="20"/>
    </row>
    <row r="2772" spans="9:9" x14ac:dyDescent="0.3">
      <c r="I2772" s="20"/>
    </row>
    <row r="2773" spans="9:9" x14ac:dyDescent="0.3">
      <c r="I2773" s="20"/>
    </row>
    <row r="2774" spans="9:9" x14ac:dyDescent="0.3">
      <c r="I2774" s="20"/>
    </row>
    <row r="2775" spans="9:9" x14ac:dyDescent="0.3">
      <c r="I2775" s="20"/>
    </row>
    <row r="2776" spans="9:9" x14ac:dyDescent="0.3">
      <c r="I2776" s="20"/>
    </row>
    <row r="2777" spans="9:9" x14ac:dyDescent="0.3">
      <c r="I2777" s="20"/>
    </row>
    <row r="2778" spans="9:9" x14ac:dyDescent="0.3">
      <c r="I2778" s="20"/>
    </row>
    <row r="2779" spans="9:9" x14ac:dyDescent="0.3">
      <c r="I2779" s="20"/>
    </row>
    <row r="2780" spans="9:9" x14ac:dyDescent="0.3">
      <c r="I2780" s="20"/>
    </row>
    <row r="2781" spans="9:9" x14ac:dyDescent="0.3">
      <c r="I2781" s="20"/>
    </row>
    <row r="2782" spans="9:9" x14ac:dyDescent="0.3">
      <c r="I2782" s="20"/>
    </row>
    <row r="2783" spans="9:9" x14ac:dyDescent="0.3">
      <c r="I2783" s="20"/>
    </row>
    <row r="2784" spans="9:9" x14ac:dyDescent="0.3">
      <c r="I2784" s="20"/>
    </row>
    <row r="2785" spans="9:9" x14ac:dyDescent="0.3">
      <c r="I2785" s="20"/>
    </row>
    <row r="2786" spans="9:9" x14ac:dyDescent="0.3">
      <c r="I2786" s="20"/>
    </row>
    <row r="2787" spans="9:9" x14ac:dyDescent="0.3">
      <c r="I2787" s="20"/>
    </row>
    <row r="2788" spans="9:9" x14ac:dyDescent="0.3">
      <c r="I2788" s="20"/>
    </row>
    <row r="2789" spans="9:9" x14ac:dyDescent="0.3">
      <c r="I2789" s="20"/>
    </row>
    <row r="2790" spans="9:9" x14ac:dyDescent="0.3">
      <c r="I2790" s="20"/>
    </row>
    <row r="2791" spans="9:9" x14ac:dyDescent="0.3">
      <c r="I2791" s="20"/>
    </row>
    <row r="2792" spans="9:9" x14ac:dyDescent="0.3">
      <c r="I2792" s="20"/>
    </row>
    <row r="2793" spans="9:9" x14ac:dyDescent="0.3">
      <c r="I2793" s="20"/>
    </row>
    <row r="2794" spans="9:9" x14ac:dyDescent="0.3">
      <c r="I2794" s="20"/>
    </row>
    <row r="2795" spans="9:9" x14ac:dyDescent="0.3">
      <c r="I2795" s="20"/>
    </row>
    <row r="2796" spans="9:9" x14ac:dyDescent="0.3">
      <c r="I2796" s="20"/>
    </row>
    <row r="2797" spans="9:9" x14ac:dyDescent="0.3">
      <c r="I2797" s="20"/>
    </row>
    <row r="2798" spans="9:9" x14ac:dyDescent="0.3">
      <c r="I2798" s="20"/>
    </row>
    <row r="2799" spans="9:9" x14ac:dyDescent="0.3">
      <c r="I2799" s="20"/>
    </row>
    <row r="2800" spans="9:9" x14ac:dyDescent="0.3">
      <c r="I2800" s="20"/>
    </row>
    <row r="2801" spans="9:9" x14ac:dyDescent="0.3">
      <c r="I2801" s="20"/>
    </row>
    <row r="2802" spans="9:9" x14ac:dyDescent="0.3">
      <c r="I2802" s="20"/>
    </row>
    <row r="2803" spans="9:9" x14ac:dyDescent="0.3">
      <c r="I2803" s="20"/>
    </row>
    <row r="2804" spans="9:9" x14ac:dyDescent="0.3">
      <c r="I2804" s="20"/>
    </row>
    <row r="2805" spans="9:9" x14ac:dyDescent="0.3">
      <c r="I2805" s="20"/>
    </row>
    <row r="2806" spans="9:9" x14ac:dyDescent="0.3">
      <c r="I2806" s="20"/>
    </row>
    <row r="2807" spans="9:9" x14ac:dyDescent="0.3">
      <c r="I2807" s="20"/>
    </row>
    <row r="2808" spans="9:9" x14ac:dyDescent="0.3">
      <c r="I2808" s="20"/>
    </row>
    <row r="2809" spans="9:9" x14ac:dyDescent="0.3">
      <c r="I2809" s="20"/>
    </row>
    <row r="2810" spans="9:9" x14ac:dyDescent="0.3">
      <c r="I2810" s="20"/>
    </row>
    <row r="2811" spans="9:9" x14ac:dyDescent="0.3">
      <c r="I2811" s="20"/>
    </row>
    <row r="2812" spans="9:9" x14ac:dyDescent="0.3">
      <c r="I2812" s="20"/>
    </row>
    <row r="2813" spans="9:9" x14ac:dyDescent="0.3">
      <c r="I2813" s="20"/>
    </row>
    <row r="2814" spans="9:9" x14ac:dyDescent="0.3">
      <c r="I2814" s="20"/>
    </row>
    <row r="2815" spans="9:9" x14ac:dyDescent="0.3">
      <c r="I2815" s="20"/>
    </row>
    <row r="2816" spans="9:9" x14ac:dyDescent="0.3">
      <c r="I2816" s="20"/>
    </row>
    <row r="2817" spans="9:9" x14ac:dyDescent="0.3">
      <c r="I2817" s="20"/>
    </row>
    <row r="2818" spans="9:9" x14ac:dyDescent="0.3">
      <c r="I2818" s="20"/>
    </row>
    <row r="2819" spans="9:9" x14ac:dyDescent="0.3">
      <c r="I2819" s="20"/>
    </row>
    <row r="2820" spans="9:9" x14ac:dyDescent="0.3">
      <c r="I2820" s="20"/>
    </row>
    <row r="2821" spans="9:9" x14ac:dyDescent="0.3">
      <c r="I2821" s="20"/>
    </row>
    <row r="2822" spans="9:9" x14ac:dyDescent="0.3">
      <c r="I2822" s="20"/>
    </row>
    <row r="2823" spans="9:9" x14ac:dyDescent="0.3">
      <c r="I2823" s="20"/>
    </row>
    <row r="2824" spans="9:9" x14ac:dyDescent="0.3">
      <c r="I2824" s="20"/>
    </row>
    <row r="2825" spans="9:9" x14ac:dyDescent="0.3">
      <c r="I2825" s="20"/>
    </row>
    <row r="2826" spans="9:9" x14ac:dyDescent="0.3">
      <c r="I2826" s="20"/>
    </row>
    <row r="2827" spans="9:9" x14ac:dyDescent="0.3">
      <c r="I2827" s="20"/>
    </row>
    <row r="2828" spans="9:9" x14ac:dyDescent="0.3">
      <c r="I2828" s="20"/>
    </row>
    <row r="2829" spans="9:9" x14ac:dyDescent="0.3">
      <c r="I2829" s="20"/>
    </row>
    <row r="2830" spans="9:9" x14ac:dyDescent="0.3">
      <c r="I2830" s="20"/>
    </row>
    <row r="2831" spans="9:9" x14ac:dyDescent="0.3">
      <c r="I2831" s="20"/>
    </row>
    <row r="2832" spans="9:9" x14ac:dyDescent="0.3">
      <c r="I2832" s="20"/>
    </row>
    <row r="2833" spans="9:9" x14ac:dyDescent="0.3">
      <c r="I2833" s="20"/>
    </row>
    <row r="2834" spans="9:9" x14ac:dyDescent="0.3">
      <c r="I2834" s="20"/>
    </row>
    <row r="2835" spans="9:9" x14ac:dyDescent="0.3">
      <c r="I2835" s="20"/>
    </row>
    <row r="2836" spans="9:9" x14ac:dyDescent="0.3">
      <c r="I2836" s="20"/>
    </row>
    <row r="2837" spans="9:9" x14ac:dyDescent="0.3">
      <c r="I2837" s="20"/>
    </row>
    <row r="2838" spans="9:9" x14ac:dyDescent="0.3">
      <c r="I2838" s="20"/>
    </row>
    <row r="2839" spans="9:9" x14ac:dyDescent="0.3">
      <c r="I2839" s="20"/>
    </row>
    <row r="2840" spans="9:9" x14ac:dyDescent="0.3">
      <c r="I2840" s="20"/>
    </row>
    <row r="2841" spans="9:9" x14ac:dyDescent="0.3">
      <c r="I2841" s="20"/>
    </row>
    <row r="2842" spans="9:9" x14ac:dyDescent="0.3">
      <c r="I2842" s="20"/>
    </row>
    <row r="2843" spans="9:9" x14ac:dyDescent="0.3">
      <c r="I2843" s="20"/>
    </row>
    <row r="2844" spans="9:9" x14ac:dyDescent="0.3">
      <c r="I2844" s="20"/>
    </row>
    <row r="2845" spans="9:9" x14ac:dyDescent="0.3">
      <c r="I2845" s="20"/>
    </row>
    <row r="2846" spans="9:9" x14ac:dyDescent="0.3">
      <c r="I2846" s="20"/>
    </row>
    <row r="2847" spans="9:9" x14ac:dyDescent="0.3">
      <c r="I2847" s="20"/>
    </row>
    <row r="2848" spans="9:9" x14ac:dyDescent="0.3">
      <c r="I2848" s="20"/>
    </row>
    <row r="2849" spans="9:9" x14ac:dyDescent="0.3">
      <c r="I2849" s="20"/>
    </row>
    <row r="2850" spans="9:9" x14ac:dyDescent="0.3">
      <c r="I2850" s="20"/>
    </row>
    <row r="2851" spans="9:9" x14ac:dyDescent="0.3">
      <c r="I2851" s="20"/>
    </row>
    <row r="2852" spans="9:9" x14ac:dyDescent="0.3">
      <c r="I2852" s="20"/>
    </row>
    <row r="2853" spans="9:9" x14ac:dyDescent="0.3">
      <c r="I2853" s="20"/>
    </row>
    <row r="2854" spans="9:9" x14ac:dyDescent="0.3">
      <c r="I2854" s="20"/>
    </row>
    <row r="2855" spans="9:9" x14ac:dyDescent="0.3">
      <c r="I2855" s="20"/>
    </row>
    <row r="2856" spans="9:9" x14ac:dyDescent="0.3">
      <c r="I2856" s="20"/>
    </row>
    <row r="2857" spans="9:9" x14ac:dyDescent="0.3">
      <c r="I2857" s="20"/>
    </row>
    <row r="2858" spans="9:9" x14ac:dyDescent="0.3">
      <c r="I2858" s="20"/>
    </row>
    <row r="2859" spans="9:9" x14ac:dyDescent="0.3">
      <c r="I2859" s="20"/>
    </row>
    <row r="2860" spans="9:9" x14ac:dyDescent="0.3">
      <c r="I2860" s="20"/>
    </row>
    <row r="2861" spans="9:9" x14ac:dyDescent="0.3">
      <c r="I2861" s="20"/>
    </row>
    <row r="2862" spans="9:9" x14ac:dyDescent="0.3">
      <c r="I2862" s="20"/>
    </row>
    <row r="2863" spans="9:9" x14ac:dyDescent="0.3">
      <c r="I2863" s="20"/>
    </row>
    <row r="2864" spans="9:9" x14ac:dyDescent="0.3">
      <c r="I2864" s="20"/>
    </row>
    <row r="2865" spans="9:9" x14ac:dyDescent="0.3">
      <c r="I2865" s="20"/>
    </row>
    <row r="2866" spans="9:9" x14ac:dyDescent="0.3">
      <c r="I2866" s="20"/>
    </row>
    <row r="2867" spans="9:9" x14ac:dyDescent="0.3">
      <c r="I2867" s="20"/>
    </row>
    <row r="2868" spans="9:9" x14ac:dyDescent="0.3">
      <c r="I2868" s="20"/>
    </row>
    <row r="2869" spans="9:9" x14ac:dyDescent="0.3">
      <c r="I2869" s="20"/>
    </row>
    <row r="2870" spans="9:9" x14ac:dyDescent="0.3">
      <c r="I2870" s="20"/>
    </row>
    <row r="2871" spans="9:9" x14ac:dyDescent="0.3">
      <c r="I2871" s="20"/>
    </row>
    <row r="2872" spans="9:9" x14ac:dyDescent="0.3">
      <c r="I2872" s="20"/>
    </row>
    <row r="2873" spans="9:9" x14ac:dyDescent="0.3">
      <c r="I2873" s="20"/>
    </row>
    <row r="2874" spans="9:9" x14ac:dyDescent="0.3">
      <c r="I2874" s="20"/>
    </row>
    <row r="2875" spans="9:9" x14ac:dyDescent="0.3">
      <c r="I2875" s="20"/>
    </row>
    <row r="2876" spans="9:9" x14ac:dyDescent="0.3">
      <c r="I2876" s="20"/>
    </row>
    <row r="2877" spans="9:9" x14ac:dyDescent="0.3">
      <c r="I2877" s="20"/>
    </row>
    <row r="2878" spans="9:9" x14ac:dyDescent="0.3">
      <c r="I2878" s="20"/>
    </row>
    <row r="2879" spans="9:9" x14ac:dyDescent="0.3">
      <c r="I2879" s="20"/>
    </row>
    <row r="2880" spans="9:9" x14ac:dyDescent="0.3">
      <c r="I2880" s="20"/>
    </row>
    <row r="2881" spans="9:9" x14ac:dyDescent="0.3">
      <c r="I2881" s="20"/>
    </row>
    <row r="2882" spans="9:9" x14ac:dyDescent="0.3">
      <c r="I2882" s="20"/>
    </row>
    <row r="2883" spans="9:9" x14ac:dyDescent="0.3">
      <c r="I2883" s="20"/>
    </row>
    <row r="2884" spans="9:9" x14ac:dyDescent="0.3">
      <c r="I2884" s="20"/>
    </row>
    <row r="2885" spans="9:9" x14ac:dyDescent="0.3">
      <c r="I2885" s="20"/>
    </row>
    <row r="2886" spans="9:9" x14ac:dyDescent="0.3">
      <c r="I2886" s="20"/>
    </row>
    <row r="2887" spans="9:9" x14ac:dyDescent="0.3">
      <c r="I2887" s="20"/>
    </row>
    <row r="2888" spans="9:9" x14ac:dyDescent="0.3">
      <c r="I2888" s="20"/>
    </row>
    <row r="2889" spans="9:9" x14ac:dyDescent="0.3">
      <c r="I2889" s="20"/>
    </row>
    <row r="2890" spans="9:9" x14ac:dyDescent="0.3">
      <c r="I2890" s="20"/>
    </row>
    <row r="2891" spans="9:9" x14ac:dyDescent="0.3">
      <c r="I2891" s="20"/>
    </row>
    <row r="2892" spans="9:9" x14ac:dyDescent="0.3">
      <c r="I2892" s="20"/>
    </row>
    <row r="2893" spans="9:9" x14ac:dyDescent="0.3">
      <c r="I2893" s="20"/>
    </row>
    <row r="2894" spans="9:9" x14ac:dyDescent="0.3">
      <c r="I2894" s="20"/>
    </row>
    <row r="2895" spans="9:9" x14ac:dyDescent="0.3">
      <c r="I2895" s="20"/>
    </row>
    <row r="2896" spans="9:9" x14ac:dyDescent="0.3">
      <c r="I2896" s="20"/>
    </row>
    <row r="2897" spans="9:9" x14ac:dyDescent="0.3">
      <c r="I2897" s="20"/>
    </row>
    <row r="2898" spans="9:9" x14ac:dyDescent="0.3">
      <c r="I2898" s="20"/>
    </row>
    <row r="2899" spans="9:9" x14ac:dyDescent="0.3">
      <c r="I2899" s="20"/>
    </row>
    <row r="2900" spans="9:9" x14ac:dyDescent="0.3">
      <c r="I2900" s="20"/>
    </row>
    <row r="2901" spans="9:9" x14ac:dyDescent="0.3">
      <c r="I2901" s="20"/>
    </row>
    <row r="2902" spans="9:9" x14ac:dyDescent="0.3">
      <c r="I2902" s="20"/>
    </row>
    <row r="2903" spans="9:9" x14ac:dyDescent="0.3">
      <c r="I2903" s="20"/>
    </row>
    <row r="2904" spans="9:9" x14ac:dyDescent="0.3">
      <c r="I2904" s="20"/>
    </row>
    <row r="2905" spans="9:9" x14ac:dyDescent="0.3">
      <c r="I2905" s="20"/>
    </row>
    <row r="2906" spans="9:9" x14ac:dyDescent="0.3">
      <c r="I2906" s="20"/>
    </row>
    <row r="2907" spans="9:9" x14ac:dyDescent="0.3">
      <c r="I2907" s="20"/>
    </row>
    <row r="2908" spans="9:9" x14ac:dyDescent="0.3">
      <c r="I2908" s="20"/>
    </row>
    <row r="2909" spans="9:9" x14ac:dyDescent="0.3">
      <c r="I2909" s="20"/>
    </row>
    <row r="2910" spans="9:9" x14ac:dyDescent="0.3">
      <c r="I2910" s="20"/>
    </row>
    <row r="2911" spans="9:9" x14ac:dyDescent="0.3">
      <c r="I2911" s="20"/>
    </row>
    <row r="2912" spans="9:9" x14ac:dyDescent="0.3">
      <c r="I2912" s="20"/>
    </row>
    <row r="2913" spans="9:9" x14ac:dyDescent="0.3">
      <c r="I2913" s="20"/>
    </row>
    <row r="2914" spans="9:9" x14ac:dyDescent="0.3">
      <c r="I2914" s="20"/>
    </row>
    <row r="2915" spans="9:9" x14ac:dyDescent="0.3">
      <c r="I2915" s="20"/>
    </row>
    <row r="2916" spans="9:9" x14ac:dyDescent="0.3">
      <c r="I2916" s="20"/>
    </row>
    <row r="2917" spans="9:9" x14ac:dyDescent="0.3">
      <c r="I2917" s="20"/>
    </row>
    <row r="2918" spans="9:9" x14ac:dyDescent="0.3">
      <c r="I2918" s="20"/>
    </row>
    <row r="2919" spans="9:9" x14ac:dyDescent="0.3">
      <c r="I2919" s="20"/>
    </row>
    <row r="2920" spans="9:9" x14ac:dyDescent="0.3">
      <c r="I2920" s="20"/>
    </row>
    <row r="2921" spans="9:9" x14ac:dyDescent="0.3">
      <c r="I2921" s="20"/>
    </row>
    <row r="2922" spans="9:9" x14ac:dyDescent="0.3">
      <c r="I2922" s="20"/>
    </row>
    <row r="2923" spans="9:9" x14ac:dyDescent="0.3">
      <c r="I2923" s="20"/>
    </row>
    <row r="2924" spans="9:9" x14ac:dyDescent="0.3">
      <c r="I2924" s="20"/>
    </row>
    <row r="2925" spans="9:9" x14ac:dyDescent="0.3">
      <c r="I2925" s="20"/>
    </row>
    <row r="2926" spans="9:9" x14ac:dyDescent="0.3">
      <c r="I2926" s="20"/>
    </row>
    <row r="2927" spans="9:9" x14ac:dyDescent="0.3">
      <c r="I2927" s="20"/>
    </row>
    <row r="2928" spans="9:9" x14ac:dyDescent="0.3">
      <c r="I2928" s="20"/>
    </row>
    <row r="2929" spans="9:9" x14ac:dyDescent="0.3">
      <c r="I2929" s="20"/>
    </row>
    <row r="2930" spans="9:9" x14ac:dyDescent="0.3">
      <c r="I2930" s="20"/>
    </row>
    <row r="2931" spans="9:9" x14ac:dyDescent="0.3">
      <c r="I2931" s="20"/>
    </row>
    <row r="2932" spans="9:9" x14ac:dyDescent="0.3">
      <c r="I2932" s="20"/>
    </row>
    <row r="2933" spans="9:9" x14ac:dyDescent="0.3">
      <c r="I2933" s="20"/>
    </row>
    <row r="2934" spans="9:9" x14ac:dyDescent="0.3">
      <c r="I2934" s="20"/>
    </row>
    <row r="2935" spans="9:9" x14ac:dyDescent="0.3">
      <c r="I2935" s="20"/>
    </row>
    <row r="2936" spans="9:9" x14ac:dyDescent="0.3">
      <c r="I2936" s="20"/>
    </row>
    <row r="2937" spans="9:9" x14ac:dyDescent="0.3">
      <c r="I2937" s="20"/>
    </row>
    <row r="2938" spans="9:9" x14ac:dyDescent="0.3">
      <c r="I2938" s="20"/>
    </row>
    <row r="2939" spans="9:9" x14ac:dyDescent="0.3">
      <c r="I2939" s="20"/>
    </row>
    <row r="2940" spans="9:9" x14ac:dyDescent="0.3">
      <c r="I2940" s="20"/>
    </row>
    <row r="2941" spans="9:9" x14ac:dyDescent="0.3">
      <c r="I2941" s="20"/>
    </row>
    <row r="2942" spans="9:9" x14ac:dyDescent="0.3">
      <c r="I2942" s="20"/>
    </row>
    <row r="2943" spans="9:9" x14ac:dyDescent="0.3">
      <c r="I2943" s="20"/>
    </row>
    <row r="2944" spans="9:9" x14ac:dyDescent="0.3">
      <c r="I2944" s="20"/>
    </row>
    <row r="2945" spans="9:9" x14ac:dyDescent="0.3">
      <c r="I2945" s="20"/>
    </row>
    <row r="2946" spans="9:9" x14ac:dyDescent="0.3">
      <c r="I2946" s="20"/>
    </row>
    <row r="2947" spans="9:9" x14ac:dyDescent="0.3">
      <c r="I2947" s="20"/>
    </row>
    <row r="2948" spans="9:9" x14ac:dyDescent="0.3">
      <c r="I2948" s="20"/>
    </row>
    <row r="2949" spans="9:9" x14ac:dyDescent="0.3">
      <c r="I2949" s="20"/>
    </row>
    <row r="2950" spans="9:9" x14ac:dyDescent="0.3">
      <c r="I2950" s="20"/>
    </row>
    <row r="2951" spans="9:9" x14ac:dyDescent="0.3">
      <c r="I2951" s="20"/>
    </row>
    <row r="2952" spans="9:9" x14ac:dyDescent="0.3">
      <c r="I2952" s="20"/>
    </row>
    <row r="2953" spans="9:9" x14ac:dyDescent="0.3">
      <c r="I2953" s="20"/>
    </row>
    <row r="2954" spans="9:9" x14ac:dyDescent="0.3">
      <c r="I2954" s="20"/>
    </row>
    <row r="2955" spans="9:9" x14ac:dyDescent="0.3">
      <c r="I2955" s="20"/>
    </row>
    <row r="2956" spans="9:9" x14ac:dyDescent="0.3">
      <c r="I2956" s="20"/>
    </row>
    <row r="2957" spans="9:9" x14ac:dyDescent="0.3">
      <c r="I2957" s="20"/>
    </row>
    <row r="2958" spans="9:9" x14ac:dyDescent="0.3">
      <c r="I2958" s="20"/>
    </row>
    <row r="2959" spans="9:9" x14ac:dyDescent="0.3">
      <c r="I2959" s="20"/>
    </row>
    <row r="2960" spans="9:9" x14ac:dyDescent="0.3">
      <c r="I2960" s="20"/>
    </row>
    <row r="2961" spans="9:9" x14ac:dyDescent="0.3">
      <c r="I2961" s="20"/>
    </row>
    <row r="2962" spans="9:9" x14ac:dyDescent="0.3">
      <c r="I2962" s="20"/>
    </row>
    <row r="2963" spans="9:9" x14ac:dyDescent="0.3">
      <c r="I2963" s="20"/>
    </row>
    <row r="2964" spans="9:9" x14ac:dyDescent="0.3">
      <c r="I2964" s="20"/>
    </row>
    <row r="2965" spans="9:9" x14ac:dyDescent="0.3">
      <c r="I2965" s="20"/>
    </row>
    <row r="2966" spans="9:9" x14ac:dyDescent="0.3">
      <c r="I2966" s="20"/>
    </row>
    <row r="2967" spans="9:9" x14ac:dyDescent="0.3">
      <c r="I2967" s="20"/>
    </row>
    <row r="2968" spans="9:9" x14ac:dyDescent="0.3">
      <c r="I2968" s="20"/>
    </row>
    <row r="2969" spans="9:9" x14ac:dyDescent="0.3">
      <c r="I2969" s="20"/>
    </row>
    <row r="2970" spans="9:9" x14ac:dyDescent="0.3">
      <c r="I2970" s="20"/>
    </row>
    <row r="2971" spans="9:9" x14ac:dyDescent="0.3">
      <c r="I2971" s="20"/>
    </row>
    <row r="2972" spans="9:9" x14ac:dyDescent="0.3">
      <c r="I2972" s="20"/>
    </row>
    <row r="2973" spans="9:9" x14ac:dyDescent="0.3">
      <c r="I2973" s="20"/>
    </row>
    <row r="2974" spans="9:9" x14ac:dyDescent="0.3">
      <c r="I2974" s="20"/>
    </row>
    <row r="2975" spans="9:9" x14ac:dyDescent="0.3">
      <c r="I2975" s="20"/>
    </row>
    <row r="2976" spans="9:9" x14ac:dyDescent="0.3">
      <c r="I2976" s="20"/>
    </row>
    <row r="2977" spans="9:9" x14ac:dyDescent="0.3">
      <c r="I2977" s="20"/>
    </row>
    <row r="2978" spans="9:9" x14ac:dyDescent="0.3">
      <c r="I2978" s="20"/>
    </row>
    <row r="2979" spans="9:9" x14ac:dyDescent="0.3">
      <c r="I2979" s="20"/>
    </row>
    <row r="2980" spans="9:9" x14ac:dyDescent="0.3">
      <c r="I2980" s="20"/>
    </row>
    <row r="2981" spans="9:9" x14ac:dyDescent="0.3">
      <c r="I2981" s="20"/>
    </row>
    <row r="2982" spans="9:9" x14ac:dyDescent="0.3">
      <c r="I2982" s="20"/>
    </row>
    <row r="2983" spans="9:9" x14ac:dyDescent="0.3">
      <c r="I2983" s="20"/>
    </row>
    <row r="2984" spans="9:9" x14ac:dyDescent="0.3">
      <c r="I2984" s="20"/>
    </row>
    <row r="2985" spans="9:9" x14ac:dyDescent="0.3">
      <c r="I2985" s="20"/>
    </row>
    <row r="2986" spans="9:9" x14ac:dyDescent="0.3">
      <c r="I2986" s="20"/>
    </row>
    <row r="2987" spans="9:9" x14ac:dyDescent="0.3">
      <c r="I2987" s="20"/>
    </row>
    <row r="2988" spans="9:9" x14ac:dyDescent="0.3">
      <c r="I2988" s="20"/>
    </row>
    <row r="2989" spans="9:9" x14ac:dyDescent="0.3">
      <c r="I2989" s="20"/>
    </row>
    <row r="2990" spans="9:9" x14ac:dyDescent="0.3">
      <c r="I2990" s="20"/>
    </row>
    <row r="2991" spans="9:9" x14ac:dyDescent="0.3">
      <c r="I2991" s="20"/>
    </row>
    <row r="2992" spans="9:9" x14ac:dyDescent="0.3">
      <c r="I2992" s="20"/>
    </row>
    <row r="2993" spans="9:9" x14ac:dyDescent="0.3">
      <c r="I2993" s="20"/>
    </row>
    <row r="2994" spans="9:9" x14ac:dyDescent="0.3">
      <c r="I2994" s="20"/>
    </row>
    <row r="2995" spans="9:9" x14ac:dyDescent="0.3">
      <c r="I2995" s="20"/>
    </row>
    <row r="2996" spans="9:9" x14ac:dyDescent="0.3">
      <c r="I2996" s="20"/>
    </row>
    <row r="2997" spans="9:9" x14ac:dyDescent="0.3">
      <c r="I2997" s="20"/>
    </row>
    <row r="2998" spans="9:9" x14ac:dyDescent="0.3">
      <c r="I2998" s="20"/>
    </row>
    <row r="2999" spans="9:9" x14ac:dyDescent="0.3">
      <c r="I2999" s="20"/>
    </row>
    <row r="3000" spans="9:9" x14ac:dyDescent="0.3">
      <c r="I3000" s="20"/>
    </row>
    <row r="3001" spans="9:9" x14ac:dyDescent="0.3">
      <c r="I3001" s="20"/>
    </row>
    <row r="3002" spans="9:9" x14ac:dyDescent="0.3">
      <c r="I3002" s="20"/>
    </row>
    <row r="3003" spans="9:9" x14ac:dyDescent="0.3">
      <c r="I3003" s="20"/>
    </row>
    <row r="3004" spans="9:9" x14ac:dyDescent="0.3">
      <c r="I3004" s="20"/>
    </row>
    <row r="3005" spans="9:9" x14ac:dyDescent="0.3">
      <c r="I3005" s="20"/>
    </row>
    <row r="3006" spans="9:9" x14ac:dyDescent="0.3">
      <c r="I3006" s="20"/>
    </row>
    <row r="3007" spans="9:9" x14ac:dyDescent="0.3">
      <c r="I3007" s="20"/>
    </row>
    <row r="3008" spans="9:9" x14ac:dyDescent="0.3">
      <c r="I3008" s="20"/>
    </row>
    <row r="3009" spans="9:9" x14ac:dyDescent="0.3">
      <c r="I3009" s="20"/>
    </row>
    <row r="3010" spans="9:9" x14ac:dyDescent="0.3">
      <c r="I3010" s="20"/>
    </row>
    <row r="3011" spans="9:9" x14ac:dyDescent="0.3">
      <c r="I3011" s="20"/>
    </row>
    <row r="3012" spans="9:9" x14ac:dyDescent="0.3">
      <c r="I3012" s="20"/>
    </row>
    <row r="3013" spans="9:9" x14ac:dyDescent="0.3">
      <c r="I3013" s="20"/>
    </row>
    <row r="3014" spans="9:9" x14ac:dyDescent="0.3">
      <c r="I3014" s="20"/>
    </row>
    <row r="3015" spans="9:9" x14ac:dyDescent="0.3">
      <c r="I3015" s="20"/>
    </row>
    <row r="3016" spans="9:9" x14ac:dyDescent="0.3">
      <c r="I3016" s="20"/>
    </row>
    <row r="3017" spans="9:9" x14ac:dyDescent="0.3">
      <c r="I3017" s="20"/>
    </row>
    <row r="3018" spans="9:9" x14ac:dyDescent="0.3">
      <c r="I3018" s="20"/>
    </row>
    <row r="3019" spans="9:9" x14ac:dyDescent="0.3">
      <c r="I3019" s="20"/>
    </row>
    <row r="3020" spans="9:9" x14ac:dyDescent="0.3">
      <c r="I3020" s="20"/>
    </row>
    <row r="3021" spans="9:9" x14ac:dyDescent="0.3">
      <c r="I3021" s="20"/>
    </row>
    <row r="3022" spans="9:9" x14ac:dyDescent="0.3">
      <c r="I3022" s="20"/>
    </row>
    <row r="3023" spans="9:9" x14ac:dyDescent="0.3">
      <c r="I3023" s="20"/>
    </row>
    <row r="3024" spans="9:9" x14ac:dyDescent="0.3">
      <c r="I3024" s="20"/>
    </row>
    <row r="3025" spans="9:9" x14ac:dyDescent="0.3">
      <c r="I3025" s="20"/>
    </row>
    <row r="3026" spans="9:9" x14ac:dyDescent="0.3">
      <c r="I3026" s="20"/>
    </row>
    <row r="3027" spans="9:9" x14ac:dyDescent="0.3">
      <c r="I3027" s="20"/>
    </row>
    <row r="3028" spans="9:9" x14ac:dyDescent="0.3">
      <c r="I3028" s="20"/>
    </row>
    <row r="3029" spans="9:9" x14ac:dyDescent="0.3">
      <c r="I3029" s="20"/>
    </row>
    <row r="3030" spans="9:9" x14ac:dyDescent="0.3">
      <c r="I3030" s="20"/>
    </row>
    <row r="3031" spans="9:9" x14ac:dyDescent="0.3">
      <c r="I3031" s="20"/>
    </row>
    <row r="3032" spans="9:9" x14ac:dyDescent="0.3">
      <c r="I3032" s="20"/>
    </row>
    <row r="3033" spans="9:9" x14ac:dyDescent="0.3">
      <c r="I3033" s="20"/>
    </row>
    <row r="3034" spans="9:9" x14ac:dyDescent="0.3">
      <c r="I3034" s="20"/>
    </row>
    <row r="3035" spans="9:9" x14ac:dyDescent="0.3">
      <c r="I3035" s="20"/>
    </row>
    <row r="3036" spans="9:9" x14ac:dyDescent="0.3">
      <c r="I3036" s="20"/>
    </row>
    <row r="3037" spans="9:9" x14ac:dyDescent="0.3">
      <c r="I3037" s="20"/>
    </row>
    <row r="3038" spans="9:9" x14ac:dyDescent="0.3">
      <c r="I3038" s="20"/>
    </row>
    <row r="3039" spans="9:9" x14ac:dyDescent="0.3">
      <c r="I3039" s="20"/>
    </row>
    <row r="3040" spans="9:9" x14ac:dyDescent="0.3">
      <c r="I3040" s="20"/>
    </row>
    <row r="3041" spans="9:9" x14ac:dyDescent="0.3">
      <c r="I3041" s="20"/>
    </row>
    <row r="3042" spans="9:9" x14ac:dyDescent="0.3">
      <c r="I3042" s="20"/>
    </row>
    <row r="3043" spans="9:9" x14ac:dyDescent="0.3">
      <c r="I3043" s="20"/>
    </row>
    <row r="3044" spans="9:9" x14ac:dyDescent="0.3">
      <c r="I3044" s="20"/>
    </row>
    <row r="3045" spans="9:9" x14ac:dyDescent="0.3">
      <c r="I3045" s="20"/>
    </row>
    <row r="3046" spans="9:9" x14ac:dyDescent="0.3">
      <c r="I3046" s="20"/>
    </row>
    <row r="3047" spans="9:9" x14ac:dyDescent="0.3">
      <c r="I3047" s="20"/>
    </row>
    <row r="3048" spans="9:9" x14ac:dyDescent="0.3">
      <c r="I3048" s="20"/>
    </row>
    <row r="3049" spans="9:9" x14ac:dyDescent="0.3">
      <c r="I3049" s="20"/>
    </row>
    <row r="3050" spans="9:9" x14ac:dyDescent="0.3">
      <c r="I3050" s="20"/>
    </row>
    <row r="3051" spans="9:9" x14ac:dyDescent="0.3">
      <c r="I3051" s="20"/>
    </row>
    <row r="3052" spans="9:9" x14ac:dyDescent="0.3">
      <c r="I3052" s="20"/>
    </row>
    <row r="3053" spans="9:9" x14ac:dyDescent="0.3">
      <c r="I3053" s="20"/>
    </row>
    <row r="3054" spans="9:9" x14ac:dyDescent="0.3">
      <c r="I3054" s="20"/>
    </row>
    <row r="3055" spans="9:9" x14ac:dyDescent="0.3">
      <c r="I3055" s="20"/>
    </row>
    <row r="3056" spans="9:9" x14ac:dyDescent="0.3">
      <c r="I3056" s="20"/>
    </row>
    <row r="3057" spans="9:9" x14ac:dyDescent="0.3">
      <c r="I3057" s="20"/>
    </row>
    <row r="3058" spans="9:9" x14ac:dyDescent="0.3">
      <c r="I3058" s="20"/>
    </row>
    <row r="3059" spans="9:9" x14ac:dyDescent="0.3">
      <c r="I3059" s="20"/>
    </row>
    <row r="3060" spans="9:9" x14ac:dyDescent="0.3">
      <c r="I3060" s="20"/>
    </row>
    <row r="3061" spans="9:9" x14ac:dyDescent="0.3">
      <c r="I3061" s="20"/>
    </row>
    <row r="3062" spans="9:9" x14ac:dyDescent="0.3">
      <c r="I3062" s="20"/>
    </row>
    <row r="3063" spans="9:9" x14ac:dyDescent="0.3">
      <c r="I3063" s="20"/>
    </row>
    <row r="3064" spans="9:9" x14ac:dyDescent="0.3">
      <c r="I3064" s="20"/>
    </row>
    <row r="3065" spans="9:9" x14ac:dyDescent="0.3">
      <c r="I3065" s="20"/>
    </row>
    <row r="3066" spans="9:9" x14ac:dyDescent="0.3">
      <c r="I3066" s="20"/>
    </row>
    <row r="3067" spans="9:9" x14ac:dyDescent="0.3">
      <c r="I3067" s="20"/>
    </row>
    <row r="3068" spans="9:9" x14ac:dyDescent="0.3">
      <c r="I3068" s="20"/>
    </row>
    <row r="3069" spans="9:9" x14ac:dyDescent="0.3">
      <c r="I3069" s="20"/>
    </row>
    <row r="3070" spans="9:9" x14ac:dyDescent="0.3">
      <c r="I3070" s="20"/>
    </row>
    <row r="3071" spans="9:9" x14ac:dyDescent="0.3">
      <c r="I3071" s="20"/>
    </row>
    <row r="3072" spans="9:9" x14ac:dyDescent="0.3">
      <c r="I3072" s="20"/>
    </row>
    <row r="3073" spans="9:9" x14ac:dyDescent="0.3">
      <c r="I3073" s="20"/>
    </row>
    <row r="3074" spans="9:9" x14ac:dyDescent="0.3">
      <c r="I3074" s="20"/>
    </row>
    <row r="3075" spans="9:9" x14ac:dyDescent="0.3">
      <c r="I3075" s="20"/>
    </row>
    <row r="3076" spans="9:9" x14ac:dyDescent="0.3">
      <c r="I3076" s="20"/>
    </row>
    <row r="3077" spans="9:9" x14ac:dyDescent="0.3">
      <c r="I3077" s="20"/>
    </row>
    <row r="3078" spans="9:9" x14ac:dyDescent="0.3">
      <c r="I3078" s="20"/>
    </row>
    <row r="3079" spans="9:9" x14ac:dyDescent="0.3">
      <c r="I3079" s="20"/>
    </row>
    <row r="3080" spans="9:9" x14ac:dyDescent="0.3">
      <c r="I3080" s="20"/>
    </row>
    <row r="3081" spans="9:9" x14ac:dyDescent="0.3">
      <c r="I3081" s="20"/>
    </row>
    <row r="3082" spans="9:9" x14ac:dyDescent="0.3">
      <c r="I3082" s="20"/>
    </row>
    <row r="3083" spans="9:9" x14ac:dyDescent="0.3">
      <c r="I3083" s="20"/>
    </row>
    <row r="3084" spans="9:9" x14ac:dyDescent="0.3">
      <c r="I3084" s="20"/>
    </row>
    <row r="3085" spans="9:9" x14ac:dyDescent="0.3">
      <c r="I3085" s="20"/>
    </row>
    <row r="3086" spans="9:9" x14ac:dyDescent="0.3">
      <c r="I3086" s="20"/>
    </row>
    <row r="3087" spans="9:9" x14ac:dyDescent="0.3">
      <c r="I3087" s="20"/>
    </row>
    <row r="3088" spans="9:9" x14ac:dyDescent="0.3">
      <c r="I3088" s="20"/>
    </row>
    <row r="3089" spans="9:9" x14ac:dyDescent="0.3">
      <c r="I3089" s="20"/>
    </row>
    <row r="3090" spans="9:9" x14ac:dyDescent="0.3">
      <c r="I3090" s="20"/>
    </row>
    <row r="3091" spans="9:9" x14ac:dyDescent="0.3">
      <c r="I3091" s="20"/>
    </row>
    <row r="3092" spans="9:9" x14ac:dyDescent="0.3">
      <c r="I3092" s="20"/>
    </row>
    <row r="3093" spans="9:9" x14ac:dyDescent="0.3">
      <c r="I3093" s="20"/>
    </row>
    <row r="3094" spans="9:9" x14ac:dyDescent="0.3">
      <c r="I3094" s="20"/>
    </row>
    <row r="3095" spans="9:9" x14ac:dyDescent="0.3">
      <c r="I3095" s="20"/>
    </row>
    <row r="3096" spans="9:9" x14ac:dyDescent="0.3">
      <c r="I3096" s="20"/>
    </row>
    <row r="3097" spans="9:9" x14ac:dyDescent="0.3">
      <c r="I3097" s="20"/>
    </row>
    <row r="3098" spans="9:9" x14ac:dyDescent="0.3">
      <c r="I3098" s="20"/>
    </row>
    <row r="3099" spans="9:9" x14ac:dyDescent="0.3">
      <c r="I3099" s="20"/>
    </row>
    <row r="3100" spans="9:9" x14ac:dyDescent="0.3">
      <c r="I3100" s="20"/>
    </row>
    <row r="3101" spans="9:9" x14ac:dyDescent="0.3">
      <c r="I3101" s="20"/>
    </row>
    <row r="3102" spans="9:9" x14ac:dyDescent="0.3">
      <c r="I3102" s="20"/>
    </row>
    <row r="3103" spans="9:9" x14ac:dyDescent="0.3">
      <c r="I3103" s="20"/>
    </row>
    <row r="3104" spans="9:9" x14ac:dyDescent="0.3">
      <c r="I3104" s="20"/>
    </row>
    <row r="3105" spans="9:9" x14ac:dyDescent="0.3">
      <c r="I3105" s="20"/>
    </row>
    <row r="3106" spans="9:9" x14ac:dyDescent="0.3">
      <c r="I3106" s="20"/>
    </row>
    <row r="3107" spans="9:9" x14ac:dyDescent="0.3">
      <c r="I3107" s="20"/>
    </row>
    <row r="3108" spans="9:9" x14ac:dyDescent="0.3">
      <c r="I3108" s="20"/>
    </row>
    <row r="3109" spans="9:9" x14ac:dyDescent="0.3">
      <c r="I3109" s="20"/>
    </row>
    <row r="3110" spans="9:9" x14ac:dyDescent="0.3">
      <c r="I3110" s="20"/>
    </row>
    <row r="3111" spans="9:9" x14ac:dyDescent="0.3">
      <c r="I3111" s="20"/>
    </row>
    <row r="3112" spans="9:9" x14ac:dyDescent="0.3">
      <c r="I3112" s="20"/>
    </row>
    <row r="3113" spans="9:9" x14ac:dyDescent="0.3">
      <c r="I3113" s="20"/>
    </row>
    <row r="3114" spans="9:9" x14ac:dyDescent="0.3">
      <c r="I3114" s="20"/>
    </row>
    <row r="3115" spans="9:9" x14ac:dyDescent="0.3">
      <c r="I3115" s="20"/>
    </row>
    <row r="3116" spans="9:9" x14ac:dyDescent="0.3">
      <c r="I3116" s="20"/>
    </row>
    <row r="3117" spans="9:9" x14ac:dyDescent="0.3">
      <c r="I3117" s="20"/>
    </row>
    <row r="3118" spans="9:9" x14ac:dyDescent="0.3">
      <c r="I3118" s="20"/>
    </row>
    <row r="3119" spans="9:9" x14ac:dyDescent="0.3">
      <c r="I3119" s="20"/>
    </row>
    <row r="3120" spans="9:9" x14ac:dyDescent="0.3">
      <c r="I3120" s="20"/>
    </row>
    <row r="3121" spans="9:9" x14ac:dyDescent="0.3">
      <c r="I3121" s="20"/>
    </row>
    <row r="3122" spans="9:9" x14ac:dyDescent="0.3">
      <c r="I3122" s="20"/>
    </row>
    <row r="3123" spans="9:9" x14ac:dyDescent="0.3">
      <c r="I3123" s="20"/>
    </row>
    <row r="3124" spans="9:9" x14ac:dyDescent="0.3">
      <c r="I3124" s="20"/>
    </row>
    <row r="3125" spans="9:9" x14ac:dyDescent="0.3">
      <c r="I3125" s="20"/>
    </row>
    <row r="3126" spans="9:9" x14ac:dyDescent="0.3">
      <c r="I3126" s="20"/>
    </row>
    <row r="3127" spans="9:9" x14ac:dyDescent="0.3">
      <c r="I3127" s="20"/>
    </row>
    <row r="3128" spans="9:9" x14ac:dyDescent="0.3">
      <c r="I3128" s="20"/>
    </row>
    <row r="3129" spans="9:9" x14ac:dyDescent="0.3">
      <c r="I3129" s="20"/>
    </row>
    <row r="3130" spans="9:9" x14ac:dyDescent="0.3">
      <c r="I3130" s="20"/>
    </row>
    <row r="3131" spans="9:9" x14ac:dyDescent="0.3">
      <c r="I3131" s="20"/>
    </row>
    <row r="3132" spans="9:9" x14ac:dyDescent="0.3">
      <c r="I3132" s="20"/>
    </row>
    <row r="3133" spans="9:9" x14ac:dyDescent="0.3">
      <c r="I3133" s="20"/>
    </row>
    <row r="3134" spans="9:9" x14ac:dyDescent="0.3">
      <c r="I3134" s="20"/>
    </row>
    <row r="3135" spans="9:9" x14ac:dyDescent="0.3">
      <c r="I3135" s="20"/>
    </row>
    <row r="3136" spans="9:9" x14ac:dyDescent="0.3">
      <c r="I3136" s="20"/>
    </row>
    <row r="3137" spans="9:9" x14ac:dyDescent="0.3">
      <c r="I3137" s="20"/>
    </row>
    <row r="3138" spans="9:9" x14ac:dyDescent="0.3">
      <c r="I3138" s="20"/>
    </row>
    <row r="3139" spans="9:9" x14ac:dyDescent="0.3">
      <c r="I3139" s="20"/>
    </row>
    <row r="3140" spans="9:9" x14ac:dyDescent="0.3">
      <c r="I3140" s="20"/>
    </row>
    <row r="3141" spans="9:9" x14ac:dyDescent="0.3">
      <c r="I3141" s="20"/>
    </row>
    <row r="3142" spans="9:9" x14ac:dyDescent="0.3">
      <c r="I3142" s="20"/>
    </row>
    <row r="3143" spans="9:9" x14ac:dyDescent="0.3">
      <c r="I3143" s="20"/>
    </row>
    <row r="3144" spans="9:9" x14ac:dyDescent="0.3">
      <c r="I3144" s="20"/>
    </row>
    <row r="3145" spans="9:9" x14ac:dyDescent="0.3">
      <c r="I3145" s="20"/>
    </row>
    <row r="3146" spans="9:9" x14ac:dyDescent="0.3">
      <c r="I3146" s="20"/>
    </row>
    <row r="3147" spans="9:9" x14ac:dyDescent="0.3">
      <c r="I3147" s="20"/>
    </row>
    <row r="3148" spans="9:9" x14ac:dyDescent="0.3">
      <c r="I3148" s="20"/>
    </row>
    <row r="3149" spans="9:9" x14ac:dyDescent="0.3">
      <c r="I3149" s="20"/>
    </row>
    <row r="3150" spans="9:9" x14ac:dyDescent="0.3">
      <c r="I3150" s="20"/>
    </row>
    <row r="3151" spans="9:9" x14ac:dyDescent="0.3">
      <c r="I3151" s="20"/>
    </row>
    <row r="3152" spans="9:9" x14ac:dyDescent="0.3">
      <c r="I3152" s="20"/>
    </row>
    <row r="3153" spans="9:9" x14ac:dyDescent="0.3">
      <c r="I3153" s="20"/>
    </row>
    <row r="3154" spans="9:9" x14ac:dyDescent="0.3">
      <c r="I3154" s="20"/>
    </row>
    <row r="3155" spans="9:9" x14ac:dyDescent="0.3">
      <c r="I3155" s="20"/>
    </row>
    <row r="3156" spans="9:9" x14ac:dyDescent="0.3">
      <c r="I3156" s="20"/>
    </row>
    <row r="3157" spans="9:9" x14ac:dyDescent="0.3">
      <c r="I3157" s="20"/>
    </row>
    <row r="3158" spans="9:9" x14ac:dyDescent="0.3">
      <c r="I3158" s="20"/>
    </row>
    <row r="3159" spans="9:9" x14ac:dyDescent="0.3">
      <c r="I3159" s="20"/>
    </row>
    <row r="3160" spans="9:9" x14ac:dyDescent="0.3">
      <c r="I3160" s="20"/>
    </row>
    <row r="3161" spans="9:9" x14ac:dyDescent="0.3">
      <c r="I3161" s="20"/>
    </row>
    <row r="3162" spans="9:9" x14ac:dyDescent="0.3">
      <c r="I3162" s="20"/>
    </row>
    <row r="3163" spans="9:9" x14ac:dyDescent="0.3">
      <c r="I3163" s="20"/>
    </row>
    <row r="3164" spans="9:9" x14ac:dyDescent="0.3">
      <c r="I3164" s="20"/>
    </row>
    <row r="3165" spans="9:9" x14ac:dyDescent="0.3">
      <c r="I3165" s="20"/>
    </row>
    <row r="3166" spans="9:9" x14ac:dyDescent="0.3">
      <c r="I3166" s="20"/>
    </row>
    <row r="3167" spans="9:9" x14ac:dyDescent="0.3">
      <c r="I3167" s="20"/>
    </row>
    <row r="3168" spans="9:9" x14ac:dyDescent="0.3">
      <c r="I3168" s="20"/>
    </row>
    <row r="3169" spans="9:9" x14ac:dyDescent="0.3">
      <c r="I3169" s="20"/>
    </row>
    <row r="3170" spans="9:9" x14ac:dyDescent="0.3">
      <c r="I3170" s="20"/>
    </row>
    <row r="3171" spans="9:9" x14ac:dyDescent="0.3">
      <c r="I3171" s="20"/>
    </row>
    <row r="3172" spans="9:9" x14ac:dyDescent="0.3">
      <c r="I3172" s="20"/>
    </row>
    <row r="3173" spans="9:9" x14ac:dyDescent="0.3">
      <c r="I3173" s="20"/>
    </row>
    <row r="3174" spans="9:9" x14ac:dyDescent="0.3">
      <c r="I3174" s="20"/>
    </row>
    <row r="3175" spans="9:9" x14ac:dyDescent="0.3">
      <c r="I3175" s="20"/>
    </row>
    <row r="3176" spans="9:9" x14ac:dyDescent="0.3">
      <c r="I3176" s="20"/>
    </row>
    <row r="3177" spans="9:9" x14ac:dyDescent="0.3">
      <c r="I3177" s="20"/>
    </row>
    <row r="3178" spans="9:9" x14ac:dyDescent="0.3">
      <c r="I3178" s="20"/>
    </row>
    <row r="3179" spans="9:9" x14ac:dyDescent="0.3">
      <c r="I3179" s="20"/>
    </row>
    <row r="3180" spans="9:9" x14ac:dyDescent="0.3">
      <c r="I3180" s="20"/>
    </row>
    <row r="3181" spans="9:9" x14ac:dyDescent="0.3">
      <c r="I3181" s="20"/>
    </row>
    <row r="3182" spans="9:9" x14ac:dyDescent="0.3">
      <c r="I3182" s="20"/>
    </row>
    <row r="3183" spans="9:9" x14ac:dyDescent="0.3">
      <c r="I3183" s="20"/>
    </row>
    <row r="3184" spans="9:9" x14ac:dyDescent="0.3">
      <c r="I3184" s="20"/>
    </row>
    <row r="3185" spans="9:9" x14ac:dyDescent="0.3">
      <c r="I3185" s="20"/>
    </row>
    <row r="3186" spans="9:9" x14ac:dyDescent="0.3">
      <c r="I3186" s="20"/>
    </row>
    <row r="3187" spans="9:9" x14ac:dyDescent="0.3">
      <c r="I3187" s="20"/>
    </row>
    <row r="3188" spans="9:9" x14ac:dyDescent="0.3">
      <c r="I3188" s="20"/>
    </row>
    <row r="3189" spans="9:9" x14ac:dyDescent="0.3">
      <c r="I3189" s="20"/>
    </row>
    <row r="3190" spans="9:9" x14ac:dyDescent="0.3">
      <c r="I3190" s="20"/>
    </row>
    <row r="3191" spans="9:9" x14ac:dyDescent="0.3">
      <c r="I3191" s="20"/>
    </row>
    <row r="3192" spans="9:9" x14ac:dyDescent="0.3">
      <c r="I3192" s="20"/>
    </row>
    <row r="3193" spans="9:9" x14ac:dyDescent="0.3">
      <c r="I3193" s="20"/>
    </row>
    <row r="3194" spans="9:9" x14ac:dyDescent="0.3">
      <c r="I3194" s="20"/>
    </row>
    <row r="3195" spans="9:9" x14ac:dyDescent="0.3">
      <c r="I3195" s="20"/>
    </row>
    <row r="3196" spans="9:9" x14ac:dyDescent="0.3">
      <c r="I3196" s="20"/>
    </row>
    <row r="3197" spans="9:9" x14ac:dyDescent="0.3">
      <c r="I3197" s="20"/>
    </row>
    <row r="3198" spans="9:9" x14ac:dyDescent="0.3">
      <c r="I3198" s="20"/>
    </row>
    <row r="3199" spans="9:9" x14ac:dyDescent="0.3">
      <c r="I3199" s="20"/>
    </row>
    <row r="3200" spans="9:9" x14ac:dyDescent="0.3">
      <c r="I3200" s="20"/>
    </row>
    <row r="3201" spans="9:9" x14ac:dyDescent="0.3">
      <c r="I3201" s="20"/>
    </row>
    <row r="3202" spans="9:9" x14ac:dyDescent="0.3">
      <c r="I3202" s="20"/>
    </row>
    <row r="3203" spans="9:9" x14ac:dyDescent="0.3">
      <c r="I3203" s="20"/>
    </row>
    <row r="3204" spans="9:9" x14ac:dyDescent="0.3">
      <c r="I3204" s="20"/>
    </row>
    <row r="3205" spans="9:9" x14ac:dyDescent="0.3">
      <c r="I3205" s="20"/>
    </row>
    <row r="3206" spans="9:9" x14ac:dyDescent="0.3">
      <c r="I3206" s="20"/>
    </row>
    <row r="3207" spans="9:9" x14ac:dyDescent="0.3">
      <c r="I3207" s="20"/>
    </row>
    <row r="3208" spans="9:9" x14ac:dyDescent="0.3">
      <c r="I3208" s="20"/>
    </row>
    <row r="3209" spans="9:9" x14ac:dyDescent="0.3">
      <c r="I3209" s="20"/>
    </row>
    <row r="3210" spans="9:9" x14ac:dyDescent="0.3">
      <c r="I3210" s="20"/>
    </row>
    <row r="3211" spans="9:9" x14ac:dyDescent="0.3">
      <c r="I3211" s="20"/>
    </row>
    <row r="3212" spans="9:9" x14ac:dyDescent="0.3">
      <c r="I3212" s="20"/>
    </row>
    <row r="3213" spans="9:9" x14ac:dyDescent="0.3">
      <c r="I3213" s="20"/>
    </row>
    <row r="3214" spans="9:9" x14ac:dyDescent="0.3">
      <c r="I3214" s="20"/>
    </row>
    <row r="3215" spans="9:9" x14ac:dyDescent="0.3">
      <c r="I3215" s="20"/>
    </row>
    <row r="3216" spans="9:9" x14ac:dyDescent="0.3">
      <c r="I3216" s="20"/>
    </row>
    <row r="3217" spans="9:9" x14ac:dyDescent="0.3">
      <c r="I3217" s="20"/>
    </row>
    <row r="3218" spans="9:9" x14ac:dyDescent="0.3">
      <c r="I3218" s="20"/>
    </row>
    <row r="3219" spans="9:9" x14ac:dyDescent="0.3">
      <c r="I3219" s="20"/>
    </row>
    <row r="3220" spans="9:9" x14ac:dyDescent="0.3">
      <c r="I3220" s="20"/>
    </row>
    <row r="3221" spans="9:9" x14ac:dyDescent="0.3">
      <c r="I3221" s="20"/>
    </row>
    <row r="3222" spans="9:9" x14ac:dyDescent="0.3">
      <c r="I3222" s="20"/>
    </row>
    <row r="3223" spans="9:9" x14ac:dyDescent="0.3">
      <c r="I3223" s="20"/>
    </row>
    <row r="3224" spans="9:9" x14ac:dyDescent="0.3">
      <c r="I3224" s="20"/>
    </row>
    <row r="3225" spans="9:9" x14ac:dyDescent="0.3">
      <c r="I3225" s="20"/>
    </row>
    <row r="3226" spans="9:9" x14ac:dyDescent="0.3">
      <c r="I3226" s="20"/>
    </row>
    <row r="3227" spans="9:9" x14ac:dyDescent="0.3">
      <c r="I3227" s="20"/>
    </row>
    <row r="3228" spans="9:9" x14ac:dyDescent="0.3">
      <c r="I3228" s="20"/>
    </row>
    <row r="3229" spans="9:9" x14ac:dyDescent="0.3">
      <c r="I3229" s="20"/>
    </row>
    <row r="3230" spans="9:9" x14ac:dyDescent="0.3">
      <c r="I3230" s="20"/>
    </row>
    <row r="3231" spans="9:9" x14ac:dyDescent="0.3">
      <c r="I3231" s="20"/>
    </row>
    <row r="3232" spans="9:9" x14ac:dyDescent="0.3">
      <c r="I3232" s="20"/>
    </row>
    <row r="3233" spans="9:9" x14ac:dyDescent="0.3">
      <c r="I3233" s="20"/>
    </row>
    <row r="3234" spans="9:9" x14ac:dyDescent="0.3">
      <c r="I3234" s="20"/>
    </row>
    <row r="3235" spans="9:9" x14ac:dyDescent="0.3">
      <c r="I3235" s="20"/>
    </row>
    <row r="3236" spans="9:9" x14ac:dyDescent="0.3">
      <c r="I3236" s="20"/>
    </row>
    <row r="3237" spans="9:9" x14ac:dyDescent="0.3">
      <c r="I3237" s="20"/>
    </row>
    <row r="3238" spans="9:9" x14ac:dyDescent="0.3">
      <c r="I3238" s="20"/>
    </row>
    <row r="3239" spans="9:9" x14ac:dyDescent="0.3">
      <c r="I3239" s="20"/>
    </row>
    <row r="3240" spans="9:9" x14ac:dyDescent="0.3">
      <c r="I3240" s="20"/>
    </row>
    <row r="3241" spans="9:9" x14ac:dyDescent="0.3">
      <c r="I3241" s="20"/>
    </row>
    <row r="3242" spans="9:9" x14ac:dyDescent="0.3">
      <c r="I3242" s="20"/>
    </row>
    <row r="3243" spans="9:9" x14ac:dyDescent="0.3">
      <c r="I3243" s="20"/>
    </row>
    <row r="3244" spans="9:9" x14ac:dyDescent="0.3">
      <c r="I3244" s="20"/>
    </row>
    <row r="3245" spans="9:9" x14ac:dyDescent="0.3">
      <c r="I3245" s="20"/>
    </row>
    <row r="3246" spans="9:9" x14ac:dyDescent="0.3">
      <c r="I3246" s="20"/>
    </row>
    <row r="3247" spans="9:9" x14ac:dyDescent="0.3">
      <c r="I3247" s="20"/>
    </row>
    <row r="3248" spans="9:9" x14ac:dyDescent="0.3">
      <c r="I3248" s="20"/>
    </row>
    <row r="3249" spans="9:9" x14ac:dyDescent="0.3">
      <c r="I3249" s="20"/>
    </row>
    <row r="3250" spans="9:9" x14ac:dyDescent="0.3">
      <c r="I3250" s="20"/>
    </row>
    <row r="3251" spans="9:9" x14ac:dyDescent="0.3">
      <c r="I3251" s="20"/>
    </row>
    <row r="3252" spans="9:9" x14ac:dyDescent="0.3">
      <c r="I3252" s="20"/>
    </row>
    <row r="3253" spans="9:9" x14ac:dyDescent="0.3">
      <c r="I3253" s="20"/>
    </row>
    <row r="3254" spans="9:9" x14ac:dyDescent="0.3">
      <c r="I3254" s="20"/>
    </row>
    <row r="3255" spans="9:9" x14ac:dyDescent="0.3">
      <c r="I3255" s="20"/>
    </row>
    <row r="3256" spans="9:9" x14ac:dyDescent="0.3">
      <c r="I3256" s="20"/>
    </row>
    <row r="3257" spans="9:9" x14ac:dyDescent="0.3">
      <c r="I3257" s="20"/>
    </row>
    <row r="3258" spans="9:9" x14ac:dyDescent="0.3">
      <c r="I3258" s="20"/>
    </row>
    <row r="3259" spans="9:9" x14ac:dyDescent="0.3">
      <c r="I3259" s="20"/>
    </row>
    <row r="3260" spans="9:9" x14ac:dyDescent="0.3">
      <c r="I3260" s="20"/>
    </row>
    <row r="3261" spans="9:9" x14ac:dyDescent="0.3">
      <c r="I3261" s="20"/>
    </row>
    <row r="3262" spans="9:9" x14ac:dyDescent="0.3">
      <c r="I3262" s="20"/>
    </row>
    <row r="3263" spans="9:9" x14ac:dyDescent="0.3">
      <c r="I3263" s="20"/>
    </row>
    <row r="3264" spans="9:9" x14ac:dyDescent="0.3">
      <c r="I3264" s="20"/>
    </row>
    <row r="3265" spans="9:9" x14ac:dyDescent="0.3">
      <c r="I3265" s="20"/>
    </row>
    <row r="3266" spans="9:9" x14ac:dyDescent="0.3">
      <c r="I3266" s="20"/>
    </row>
    <row r="3267" spans="9:9" x14ac:dyDescent="0.3">
      <c r="I3267" s="20"/>
    </row>
    <row r="3268" spans="9:9" x14ac:dyDescent="0.3">
      <c r="I3268" s="20"/>
    </row>
    <row r="3269" spans="9:9" x14ac:dyDescent="0.3">
      <c r="I3269" s="20"/>
    </row>
    <row r="3270" spans="9:9" x14ac:dyDescent="0.3">
      <c r="I3270" s="20"/>
    </row>
    <row r="3271" spans="9:9" x14ac:dyDescent="0.3">
      <c r="I3271" s="20"/>
    </row>
    <row r="3272" spans="9:9" x14ac:dyDescent="0.3">
      <c r="I3272" s="20"/>
    </row>
    <row r="3273" spans="9:9" x14ac:dyDescent="0.3">
      <c r="I3273" s="20"/>
    </row>
    <row r="3274" spans="9:9" x14ac:dyDescent="0.3">
      <c r="I3274" s="20"/>
    </row>
    <row r="3275" spans="9:9" x14ac:dyDescent="0.3">
      <c r="I3275" s="20"/>
    </row>
    <row r="3276" spans="9:9" x14ac:dyDescent="0.3">
      <c r="I3276" s="20"/>
    </row>
    <row r="3277" spans="9:9" x14ac:dyDescent="0.3">
      <c r="I3277" s="20"/>
    </row>
    <row r="3278" spans="9:9" x14ac:dyDescent="0.3">
      <c r="I3278" s="20"/>
    </row>
    <row r="3279" spans="9:9" x14ac:dyDescent="0.3">
      <c r="I3279" s="20"/>
    </row>
    <row r="3280" spans="9:9" x14ac:dyDescent="0.3">
      <c r="I3280" s="20"/>
    </row>
    <row r="3281" spans="9:9" x14ac:dyDescent="0.3">
      <c r="I3281" s="20"/>
    </row>
    <row r="3282" spans="9:9" x14ac:dyDescent="0.3">
      <c r="I3282" s="20"/>
    </row>
    <row r="3283" spans="9:9" x14ac:dyDescent="0.3">
      <c r="I3283" s="20"/>
    </row>
    <row r="3284" spans="9:9" x14ac:dyDescent="0.3">
      <c r="I3284" s="20"/>
    </row>
    <row r="3285" spans="9:9" x14ac:dyDescent="0.3">
      <c r="I3285" s="20"/>
    </row>
    <row r="3286" spans="9:9" x14ac:dyDescent="0.3">
      <c r="I3286" s="20"/>
    </row>
    <row r="3287" spans="9:9" x14ac:dyDescent="0.3">
      <c r="I3287" s="20"/>
    </row>
    <row r="3288" spans="9:9" x14ac:dyDescent="0.3">
      <c r="I3288" s="20"/>
    </row>
    <row r="3289" spans="9:9" x14ac:dyDescent="0.3">
      <c r="I3289" s="20"/>
    </row>
    <row r="3290" spans="9:9" x14ac:dyDescent="0.3">
      <c r="I3290" s="20"/>
    </row>
    <row r="3291" spans="9:9" x14ac:dyDescent="0.3">
      <c r="I3291" s="20"/>
    </row>
    <row r="3292" spans="9:9" x14ac:dyDescent="0.3">
      <c r="I3292" s="20"/>
    </row>
    <row r="3293" spans="9:9" x14ac:dyDescent="0.3">
      <c r="I3293" s="20"/>
    </row>
    <row r="3294" spans="9:9" x14ac:dyDescent="0.3">
      <c r="I3294" s="20"/>
    </row>
    <row r="3295" spans="9:9" x14ac:dyDescent="0.3">
      <c r="I3295" s="20"/>
    </row>
    <row r="3296" spans="9:9" x14ac:dyDescent="0.3">
      <c r="I3296" s="20"/>
    </row>
    <row r="3297" spans="9:9" x14ac:dyDescent="0.3">
      <c r="I3297" s="20"/>
    </row>
    <row r="3298" spans="9:9" x14ac:dyDescent="0.3">
      <c r="I3298" s="20"/>
    </row>
    <row r="3299" spans="9:9" x14ac:dyDescent="0.3">
      <c r="I3299" s="20"/>
    </row>
    <row r="3300" spans="9:9" x14ac:dyDescent="0.3">
      <c r="I3300" s="20"/>
    </row>
    <row r="3301" spans="9:9" x14ac:dyDescent="0.3">
      <c r="I3301" s="20"/>
    </row>
    <row r="3302" spans="9:9" x14ac:dyDescent="0.3">
      <c r="I3302" s="20"/>
    </row>
    <row r="3303" spans="9:9" x14ac:dyDescent="0.3">
      <c r="I3303" s="20"/>
    </row>
    <row r="3304" spans="9:9" x14ac:dyDescent="0.3">
      <c r="I3304" s="20"/>
    </row>
    <row r="3305" spans="9:9" x14ac:dyDescent="0.3">
      <c r="I3305" s="20"/>
    </row>
    <row r="3306" spans="9:9" x14ac:dyDescent="0.3">
      <c r="I3306" s="20"/>
    </row>
    <row r="3307" spans="9:9" x14ac:dyDescent="0.3">
      <c r="I3307" s="20"/>
    </row>
    <row r="3308" spans="9:9" x14ac:dyDescent="0.3">
      <c r="I3308" s="20"/>
    </row>
    <row r="3309" spans="9:9" x14ac:dyDescent="0.3">
      <c r="I3309" s="20"/>
    </row>
    <row r="3310" spans="9:9" x14ac:dyDescent="0.3">
      <c r="I3310" s="20"/>
    </row>
    <row r="3311" spans="9:9" x14ac:dyDescent="0.3">
      <c r="I3311" s="20"/>
    </row>
    <row r="3312" spans="9:9" x14ac:dyDescent="0.3">
      <c r="I3312" s="20"/>
    </row>
    <row r="3313" spans="9:9" x14ac:dyDescent="0.3">
      <c r="I3313" s="20"/>
    </row>
    <row r="3314" spans="9:9" x14ac:dyDescent="0.3">
      <c r="I3314" s="20"/>
    </row>
    <row r="3315" spans="9:9" x14ac:dyDescent="0.3">
      <c r="I3315" s="20"/>
    </row>
    <row r="3316" spans="9:9" x14ac:dyDescent="0.3">
      <c r="I3316" s="20"/>
    </row>
    <row r="3317" spans="9:9" x14ac:dyDescent="0.3">
      <c r="I3317" s="20"/>
    </row>
    <row r="3318" spans="9:9" x14ac:dyDescent="0.3">
      <c r="I3318" s="20"/>
    </row>
    <row r="3319" spans="9:9" x14ac:dyDescent="0.3">
      <c r="I3319" s="20"/>
    </row>
    <row r="3320" spans="9:9" x14ac:dyDescent="0.3">
      <c r="I3320" s="20"/>
    </row>
    <row r="3321" spans="9:9" x14ac:dyDescent="0.3">
      <c r="I3321" s="20"/>
    </row>
    <row r="3322" spans="9:9" x14ac:dyDescent="0.3">
      <c r="I3322" s="20"/>
    </row>
    <row r="3323" spans="9:9" x14ac:dyDescent="0.3">
      <c r="I3323" s="20"/>
    </row>
    <row r="3324" spans="9:9" x14ac:dyDescent="0.3">
      <c r="I3324" s="20"/>
    </row>
    <row r="3325" spans="9:9" x14ac:dyDescent="0.3">
      <c r="I3325" s="20"/>
    </row>
    <row r="3326" spans="9:9" x14ac:dyDescent="0.3">
      <c r="I3326" s="20"/>
    </row>
    <row r="3327" spans="9:9" x14ac:dyDescent="0.3">
      <c r="I3327" s="20"/>
    </row>
    <row r="3328" spans="9:9" x14ac:dyDescent="0.3">
      <c r="I3328" s="20"/>
    </row>
    <row r="3329" spans="9:9" x14ac:dyDescent="0.3">
      <c r="I3329" s="20"/>
    </row>
    <row r="3330" spans="9:9" x14ac:dyDescent="0.3">
      <c r="I3330" s="20"/>
    </row>
    <row r="3331" spans="9:9" x14ac:dyDescent="0.3">
      <c r="I3331" s="20"/>
    </row>
    <row r="3332" spans="9:9" x14ac:dyDescent="0.3">
      <c r="I3332" s="20"/>
    </row>
    <row r="3333" spans="9:9" x14ac:dyDescent="0.3">
      <c r="I3333" s="20"/>
    </row>
    <row r="3334" spans="9:9" x14ac:dyDescent="0.3">
      <c r="I3334" s="20"/>
    </row>
    <row r="3335" spans="9:9" x14ac:dyDescent="0.3">
      <c r="I3335" s="20"/>
    </row>
    <row r="3336" spans="9:9" x14ac:dyDescent="0.3">
      <c r="I3336" s="20"/>
    </row>
    <row r="3337" spans="9:9" x14ac:dyDescent="0.3">
      <c r="I3337" s="20"/>
    </row>
    <row r="3338" spans="9:9" x14ac:dyDescent="0.3">
      <c r="I3338" s="20"/>
    </row>
    <row r="3339" spans="9:9" x14ac:dyDescent="0.3">
      <c r="I3339" s="20"/>
    </row>
    <row r="3340" spans="9:9" x14ac:dyDescent="0.3">
      <c r="I3340" s="20"/>
    </row>
    <row r="3341" spans="9:9" x14ac:dyDescent="0.3">
      <c r="I3341" s="20"/>
    </row>
    <row r="3342" spans="9:9" x14ac:dyDescent="0.3">
      <c r="I3342" s="20"/>
    </row>
    <row r="3343" spans="9:9" x14ac:dyDescent="0.3">
      <c r="I3343" s="20"/>
    </row>
    <row r="3344" spans="9:9" x14ac:dyDescent="0.3">
      <c r="I3344" s="20"/>
    </row>
    <row r="3345" spans="9:9" x14ac:dyDescent="0.3">
      <c r="I3345" s="20"/>
    </row>
    <row r="3346" spans="9:9" x14ac:dyDescent="0.3">
      <c r="I3346" s="20"/>
    </row>
    <row r="3347" spans="9:9" x14ac:dyDescent="0.3">
      <c r="I3347" s="20"/>
    </row>
    <row r="3348" spans="9:9" x14ac:dyDescent="0.3">
      <c r="I3348" s="20"/>
    </row>
    <row r="3349" spans="9:9" x14ac:dyDescent="0.3">
      <c r="I3349" s="20"/>
    </row>
    <row r="3350" spans="9:9" x14ac:dyDescent="0.3">
      <c r="I3350" s="20"/>
    </row>
    <row r="3351" spans="9:9" x14ac:dyDescent="0.3">
      <c r="I3351" s="20"/>
    </row>
    <row r="3352" spans="9:9" x14ac:dyDescent="0.3">
      <c r="I3352" s="20"/>
    </row>
    <row r="3353" spans="9:9" x14ac:dyDescent="0.3">
      <c r="I3353" s="20"/>
    </row>
    <row r="3354" spans="9:9" x14ac:dyDescent="0.3">
      <c r="I3354" s="20"/>
    </row>
    <row r="3355" spans="9:9" x14ac:dyDescent="0.3">
      <c r="I3355" s="20"/>
    </row>
    <row r="3356" spans="9:9" x14ac:dyDescent="0.3">
      <c r="I3356" s="20"/>
    </row>
    <row r="3357" spans="9:9" x14ac:dyDescent="0.3">
      <c r="I3357" s="20"/>
    </row>
    <row r="3358" spans="9:9" x14ac:dyDescent="0.3">
      <c r="I3358" s="20"/>
    </row>
    <row r="3359" spans="9:9" x14ac:dyDescent="0.3">
      <c r="I3359" s="20"/>
    </row>
    <row r="3360" spans="9:9" x14ac:dyDescent="0.3">
      <c r="I3360" s="20"/>
    </row>
    <row r="3361" spans="9:9" x14ac:dyDescent="0.3">
      <c r="I3361" s="20"/>
    </row>
    <row r="3362" spans="9:9" x14ac:dyDescent="0.3">
      <c r="I3362" s="20"/>
    </row>
    <row r="3363" spans="9:9" x14ac:dyDescent="0.3">
      <c r="I3363" s="20"/>
    </row>
    <row r="3364" spans="9:9" x14ac:dyDescent="0.3">
      <c r="I3364" s="20"/>
    </row>
    <row r="3365" spans="9:9" x14ac:dyDescent="0.3">
      <c r="I3365" s="20"/>
    </row>
    <row r="3366" spans="9:9" x14ac:dyDescent="0.3">
      <c r="I3366" s="20"/>
    </row>
    <row r="3367" spans="9:9" x14ac:dyDescent="0.3">
      <c r="I3367" s="20"/>
    </row>
    <row r="3368" spans="9:9" x14ac:dyDescent="0.3">
      <c r="I3368" s="20"/>
    </row>
    <row r="3369" spans="9:9" x14ac:dyDescent="0.3">
      <c r="I3369" s="20"/>
    </row>
    <row r="3370" spans="9:9" x14ac:dyDescent="0.3">
      <c r="I3370" s="20"/>
    </row>
    <row r="3371" spans="9:9" x14ac:dyDescent="0.3">
      <c r="I3371" s="20"/>
    </row>
    <row r="3372" spans="9:9" x14ac:dyDescent="0.3">
      <c r="I3372" s="20"/>
    </row>
    <row r="3373" spans="9:9" x14ac:dyDescent="0.3">
      <c r="I3373" s="20"/>
    </row>
    <row r="3374" spans="9:9" x14ac:dyDescent="0.3">
      <c r="I3374" s="20"/>
    </row>
    <row r="3375" spans="9:9" x14ac:dyDescent="0.3">
      <c r="I3375" s="20"/>
    </row>
    <row r="3376" spans="9:9" x14ac:dyDescent="0.3">
      <c r="I3376" s="20"/>
    </row>
    <row r="3377" spans="9:9" x14ac:dyDescent="0.3">
      <c r="I3377" s="20"/>
    </row>
    <row r="3378" spans="9:9" x14ac:dyDescent="0.3">
      <c r="I3378" s="20"/>
    </row>
    <row r="3379" spans="9:9" x14ac:dyDescent="0.3">
      <c r="I3379" s="20"/>
    </row>
    <row r="3380" spans="9:9" x14ac:dyDescent="0.3">
      <c r="I3380" s="20"/>
    </row>
    <row r="3381" spans="9:9" x14ac:dyDescent="0.3">
      <c r="I3381" s="20"/>
    </row>
    <row r="3382" spans="9:9" x14ac:dyDescent="0.3">
      <c r="I3382" s="20"/>
    </row>
    <row r="3383" spans="9:9" x14ac:dyDescent="0.3">
      <c r="I3383" s="20"/>
    </row>
    <row r="3384" spans="9:9" x14ac:dyDescent="0.3">
      <c r="I3384" s="20"/>
    </row>
    <row r="3385" spans="9:9" x14ac:dyDescent="0.3">
      <c r="I3385" s="20"/>
    </row>
    <row r="3386" spans="9:9" x14ac:dyDescent="0.3">
      <c r="I3386" s="20"/>
    </row>
    <row r="3387" spans="9:9" x14ac:dyDescent="0.3">
      <c r="I3387" s="20"/>
    </row>
    <row r="3388" spans="9:9" x14ac:dyDescent="0.3">
      <c r="I3388" s="20"/>
    </row>
    <row r="3389" spans="9:9" x14ac:dyDescent="0.3">
      <c r="I3389" s="20"/>
    </row>
    <row r="3390" spans="9:9" x14ac:dyDescent="0.3">
      <c r="I3390" s="20"/>
    </row>
    <row r="3391" spans="9:9" x14ac:dyDescent="0.3">
      <c r="I3391" s="20"/>
    </row>
    <row r="3392" spans="9:9" x14ac:dyDescent="0.3">
      <c r="I3392" s="20"/>
    </row>
    <row r="3393" spans="9:9" x14ac:dyDescent="0.3">
      <c r="I3393" s="20"/>
    </row>
    <row r="3394" spans="9:9" x14ac:dyDescent="0.3">
      <c r="I3394" s="20"/>
    </row>
    <row r="3395" spans="9:9" x14ac:dyDescent="0.3">
      <c r="I3395" s="20"/>
    </row>
    <row r="3396" spans="9:9" x14ac:dyDescent="0.3">
      <c r="I3396" s="20"/>
    </row>
    <row r="3397" spans="9:9" x14ac:dyDescent="0.3">
      <c r="I3397" s="20"/>
    </row>
    <row r="3398" spans="9:9" x14ac:dyDescent="0.3">
      <c r="I3398" s="20"/>
    </row>
    <row r="3399" spans="9:9" x14ac:dyDescent="0.3">
      <c r="I3399" s="20"/>
    </row>
    <row r="3400" spans="9:9" x14ac:dyDescent="0.3">
      <c r="I3400" s="20"/>
    </row>
    <row r="3401" spans="9:9" x14ac:dyDescent="0.3">
      <c r="I3401" s="20"/>
    </row>
    <row r="3402" spans="9:9" x14ac:dyDescent="0.3">
      <c r="I3402" s="20"/>
    </row>
    <row r="3403" spans="9:9" x14ac:dyDescent="0.3">
      <c r="I3403" s="20"/>
    </row>
    <row r="3404" spans="9:9" x14ac:dyDescent="0.3">
      <c r="I3404" s="20"/>
    </row>
    <row r="3405" spans="9:9" x14ac:dyDescent="0.3">
      <c r="I3405" s="20"/>
    </row>
    <row r="3406" spans="9:9" x14ac:dyDescent="0.3">
      <c r="I3406" s="20"/>
    </row>
    <row r="3407" spans="9:9" x14ac:dyDescent="0.3">
      <c r="I3407" s="20"/>
    </row>
    <row r="3408" spans="9:9" x14ac:dyDescent="0.3">
      <c r="I3408" s="20"/>
    </row>
    <row r="3409" spans="9:9" x14ac:dyDescent="0.3">
      <c r="I3409" s="20"/>
    </row>
    <row r="3410" spans="9:9" x14ac:dyDescent="0.3">
      <c r="I3410" s="20"/>
    </row>
    <row r="3411" spans="9:9" x14ac:dyDescent="0.3">
      <c r="I3411" s="20"/>
    </row>
    <row r="3412" spans="9:9" x14ac:dyDescent="0.3">
      <c r="I3412" s="20"/>
    </row>
    <row r="3413" spans="9:9" x14ac:dyDescent="0.3">
      <c r="I3413" s="20"/>
    </row>
    <row r="3414" spans="9:9" x14ac:dyDescent="0.3">
      <c r="I3414" s="20"/>
    </row>
    <row r="3415" spans="9:9" x14ac:dyDescent="0.3">
      <c r="I3415" s="20"/>
    </row>
    <row r="3416" spans="9:9" x14ac:dyDescent="0.3">
      <c r="I3416" s="20"/>
    </row>
    <row r="3417" spans="9:9" x14ac:dyDescent="0.3">
      <c r="I3417" s="20"/>
    </row>
    <row r="3418" spans="9:9" x14ac:dyDescent="0.3">
      <c r="I3418" s="20"/>
    </row>
    <row r="3419" spans="9:9" x14ac:dyDescent="0.3">
      <c r="I3419" s="20"/>
    </row>
    <row r="3420" spans="9:9" x14ac:dyDescent="0.3">
      <c r="I3420" s="20"/>
    </row>
    <row r="3421" spans="9:9" x14ac:dyDescent="0.3">
      <c r="I3421" s="20"/>
    </row>
    <row r="3422" spans="9:9" x14ac:dyDescent="0.3">
      <c r="I3422" s="20"/>
    </row>
    <row r="3423" spans="9:9" x14ac:dyDescent="0.3">
      <c r="I3423" s="20"/>
    </row>
    <row r="3424" spans="9:9" x14ac:dyDescent="0.3">
      <c r="I3424" s="20"/>
    </row>
    <row r="3425" spans="9:9" x14ac:dyDescent="0.3">
      <c r="I3425" s="20"/>
    </row>
    <row r="3426" spans="9:9" x14ac:dyDescent="0.3">
      <c r="I3426" s="20"/>
    </row>
    <row r="3427" spans="9:9" x14ac:dyDescent="0.3">
      <c r="I3427" s="20"/>
    </row>
    <row r="3428" spans="9:9" x14ac:dyDescent="0.3">
      <c r="I3428" s="20"/>
    </row>
    <row r="3429" spans="9:9" x14ac:dyDescent="0.3">
      <c r="I3429" s="20"/>
    </row>
    <row r="3430" spans="9:9" x14ac:dyDescent="0.3">
      <c r="I3430" s="20"/>
    </row>
    <row r="3431" spans="9:9" x14ac:dyDescent="0.3">
      <c r="I3431" s="20"/>
    </row>
    <row r="3432" spans="9:9" x14ac:dyDescent="0.3">
      <c r="I3432" s="20"/>
    </row>
    <row r="3433" spans="9:9" x14ac:dyDescent="0.3">
      <c r="I3433" s="20"/>
    </row>
    <row r="3434" spans="9:9" x14ac:dyDescent="0.3">
      <c r="I3434" s="20"/>
    </row>
    <row r="3435" spans="9:9" x14ac:dyDescent="0.3">
      <c r="I3435" s="20"/>
    </row>
    <row r="3436" spans="9:9" x14ac:dyDescent="0.3">
      <c r="I3436" s="20"/>
    </row>
    <row r="3437" spans="9:9" x14ac:dyDescent="0.3">
      <c r="I3437" s="20"/>
    </row>
    <row r="3438" spans="9:9" x14ac:dyDescent="0.3">
      <c r="I3438" s="20"/>
    </row>
    <row r="3439" spans="9:9" x14ac:dyDescent="0.3">
      <c r="I3439" s="20"/>
    </row>
    <row r="3440" spans="9:9" x14ac:dyDescent="0.3">
      <c r="I3440" s="20"/>
    </row>
    <row r="3441" spans="9:9" x14ac:dyDescent="0.3">
      <c r="I3441" s="20"/>
    </row>
    <row r="3442" spans="9:9" x14ac:dyDescent="0.3">
      <c r="I3442" s="20"/>
    </row>
    <row r="3443" spans="9:9" x14ac:dyDescent="0.3">
      <c r="I3443" s="20"/>
    </row>
    <row r="3444" spans="9:9" x14ac:dyDescent="0.3">
      <c r="I3444" s="20"/>
    </row>
    <row r="3445" spans="9:9" x14ac:dyDescent="0.3">
      <c r="I3445" s="20"/>
    </row>
    <row r="3446" spans="9:9" x14ac:dyDescent="0.3">
      <c r="I3446" s="20"/>
    </row>
    <row r="3447" spans="9:9" x14ac:dyDescent="0.3">
      <c r="I3447" s="20"/>
    </row>
    <row r="3448" spans="9:9" x14ac:dyDescent="0.3">
      <c r="I3448" s="20"/>
    </row>
    <row r="3449" spans="9:9" x14ac:dyDescent="0.3">
      <c r="I3449" s="20"/>
    </row>
    <row r="3450" spans="9:9" x14ac:dyDescent="0.3">
      <c r="I3450" s="20"/>
    </row>
    <row r="3451" spans="9:9" x14ac:dyDescent="0.3">
      <c r="I3451" s="20"/>
    </row>
    <row r="3452" spans="9:9" x14ac:dyDescent="0.3">
      <c r="I3452" s="20"/>
    </row>
    <row r="3453" spans="9:9" x14ac:dyDescent="0.3">
      <c r="I3453" s="20"/>
    </row>
    <row r="3454" spans="9:9" x14ac:dyDescent="0.3">
      <c r="I3454" s="20"/>
    </row>
    <row r="3455" spans="9:9" x14ac:dyDescent="0.3">
      <c r="I3455" s="20"/>
    </row>
    <row r="3456" spans="9:9" x14ac:dyDescent="0.3">
      <c r="I3456" s="20"/>
    </row>
    <row r="3457" spans="9:9" x14ac:dyDescent="0.3">
      <c r="I3457" s="20"/>
    </row>
    <row r="3458" spans="9:9" x14ac:dyDescent="0.3">
      <c r="I3458" s="20"/>
    </row>
    <row r="3459" spans="9:9" x14ac:dyDescent="0.3">
      <c r="I3459" s="20"/>
    </row>
    <row r="3460" spans="9:9" x14ac:dyDescent="0.3">
      <c r="I3460" s="20"/>
    </row>
    <row r="3461" spans="9:9" x14ac:dyDescent="0.3">
      <c r="I3461" s="20"/>
    </row>
    <row r="3462" spans="9:9" x14ac:dyDescent="0.3">
      <c r="I3462" s="20"/>
    </row>
    <row r="3463" spans="9:9" x14ac:dyDescent="0.3">
      <c r="I3463" s="20"/>
    </row>
    <row r="3464" spans="9:9" x14ac:dyDescent="0.3">
      <c r="I3464" s="20"/>
    </row>
    <row r="3465" spans="9:9" x14ac:dyDescent="0.3">
      <c r="I3465" s="20"/>
    </row>
    <row r="3466" spans="9:9" x14ac:dyDescent="0.3">
      <c r="I3466" s="20"/>
    </row>
    <row r="3467" spans="9:9" x14ac:dyDescent="0.3">
      <c r="I3467" s="20"/>
    </row>
    <row r="3468" spans="9:9" x14ac:dyDescent="0.3">
      <c r="I3468" s="20"/>
    </row>
    <row r="3469" spans="9:9" x14ac:dyDescent="0.3">
      <c r="I3469" s="20"/>
    </row>
    <row r="3470" spans="9:9" x14ac:dyDescent="0.3">
      <c r="I3470" s="20"/>
    </row>
    <row r="3471" spans="9:9" x14ac:dyDescent="0.3">
      <c r="I3471" s="20"/>
    </row>
    <row r="3472" spans="9:9" x14ac:dyDescent="0.3">
      <c r="I3472" s="20"/>
    </row>
    <row r="3473" spans="9:9" x14ac:dyDescent="0.3">
      <c r="I3473" s="20"/>
    </row>
    <row r="3474" spans="9:9" x14ac:dyDescent="0.3">
      <c r="I3474" s="20"/>
    </row>
    <row r="3475" spans="9:9" x14ac:dyDescent="0.3">
      <c r="I3475" s="20"/>
    </row>
    <row r="3476" spans="9:9" x14ac:dyDescent="0.3">
      <c r="I3476" s="20"/>
    </row>
    <row r="3477" spans="9:9" x14ac:dyDescent="0.3">
      <c r="I3477" s="20"/>
    </row>
    <row r="3478" spans="9:9" x14ac:dyDescent="0.3">
      <c r="I3478" s="20"/>
    </row>
    <row r="3479" spans="9:9" x14ac:dyDescent="0.3">
      <c r="I3479" s="20"/>
    </row>
    <row r="3480" spans="9:9" x14ac:dyDescent="0.3">
      <c r="I3480" s="20"/>
    </row>
    <row r="3481" spans="9:9" x14ac:dyDescent="0.3">
      <c r="I3481" s="20"/>
    </row>
    <row r="3482" spans="9:9" x14ac:dyDescent="0.3">
      <c r="I3482" s="20"/>
    </row>
    <row r="3483" spans="9:9" x14ac:dyDescent="0.3">
      <c r="I3483" s="20"/>
    </row>
    <row r="3484" spans="9:9" x14ac:dyDescent="0.3">
      <c r="I3484" s="20"/>
    </row>
    <row r="3485" spans="9:9" x14ac:dyDescent="0.3">
      <c r="I3485" s="20"/>
    </row>
    <row r="3486" spans="9:9" x14ac:dyDescent="0.3">
      <c r="I3486" s="20"/>
    </row>
    <row r="3487" spans="9:9" x14ac:dyDescent="0.3">
      <c r="I3487" s="20"/>
    </row>
    <row r="3488" spans="9:9" x14ac:dyDescent="0.3">
      <c r="I3488" s="20"/>
    </row>
    <row r="3489" spans="9:9" x14ac:dyDescent="0.3">
      <c r="I3489" s="20"/>
    </row>
    <row r="3490" spans="9:9" x14ac:dyDescent="0.3">
      <c r="I3490" s="20"/>
    </row>
    <row r="3491" spans="9:9" x14ac:dyDescent="0.3">
      <c r="I3491" s="20"/>
    </row>
    <row r="3492" spans="9:9" x14ac:dyDescent="0.3">
      <c r="I3492" s="20"/>
    </row>
    <row r="3493" spans="9:9" x14ac:dyDescent="0.3">
      <c r="I3493" s="20"/>
    </row>
    <row r="3494" spans="9:9" x14ac:dyDescent="0.3">
      <c r="I3494" s="20"/>
    </row>
    <row r="3495" spans="9:9" x14ac:dyDescent="0.3">
      <c r="I3495" s="20"/>
    </row>
    <row r="3496" spans="9:9" x14ac:dyDescent="0.3">
      <c r="I3496" s="20"/>
    </row>
    <row r="3497" spans="9:9" x14ac:dyDescent="0.3">
      <c r="I3497" s="20"/>
    </row>
    <row r="3498" spans="9:9" x14ac:dyDescent="0.3">
      <c r="I3498" s="20"/>
    </row>
    <row r="3499" spans="9:9" x14ac:dyDescent="0.3">
      <c r="I3499" s="20"/>
    </row>
    <row r="3500" spans="9:9" x14ac:dyDescent="0.3">
      <c r="I3500" s="20"/>
    </row>
    <row r="3501" spans="9:9" x14ac:dyDescent="0.3">
      <c r="I3501" s="20"/>
    </row>
    <row r="3502" spans="9:9" x14ac:dyDescent="0.3">
      <c r="I3502" s="20"/>
    </row>
    <row r="3503" spans="9:9" x14ac:dyDescent="0.3">
      <c r="I3503" s="20"/>
    </row>
    <row r="3504" spans="9:9" x14ac:dyDescent="0.3">
      <c r="I3504" s="20"/>
    </row>
    <row r="3505" spans="9:9" x14ac:dyDescent="0.3">
      <c r="I3505" s="20"/>
    </row>
    <row r="3506" spans="9:9" x14ac:dyDescent="0.3">
      <c r="I3506" s="20"/>
    </row>
    <row r="3507" spans="9:9" x14ac:dyDescent="0.3">
      <c r="I3507" s="20"/>
    </row>
    <row r="3508" spans="9:9" x14ac:dyDescent="0.3">
      <c r="I3508" s="20"/>
    </row>
    <row r="3509" spans="9:9" x14ac:dyDescent="0.3">
      <c r="I3509" s="20"/>
    </row>
    <row r="3510" spans="9:9" x14ac:dyDescent="0.3">
      <c r="I3510" s="20"/>
    </row>
    <row r="3511" spans="9:9" x14ac:dyDescent="0.3">
      <c r="I3511" s="20"/>
    </row>
    <row r="3512" spans="9:9" x14ac:dyDescent="0.3">
      <c r="I3512" s="20"/>
    </row>
    <row r="3513" spans="9:9" x14ac:dyDescent="0.3">
      <c r="I3513" s="20"/>
    </row>
    <row r="3514" spans="9:9" x14ac:dyDescent="0.3">
      <c r="I3514" s="20"/>
    </row>
    <row r="3515" spans="9:9" x14ac:dyDescent="0.3">
      <c r="I3515" s="20"/>
    </row>
    <row r="3516" spans="9:9" x14ac:dyDescent="0.3">
      <c r="I3516" s="20"/>
    </row>
    <row r="3517" spans="9:9" x14ac:dyDescent="0.3">
      <c r="I3517" s="20"/>
    </row>
    <row r="3518" spans="9:9" x14ac:dyDescent="0.3">
      <c r="I3518" s="20"/>
    </row>
    <row r="3519" spans="9:9" x14ac:dyDescent="0.3">
      <c r="I3519" s="20"/>
    </row>
    <row r="3520" spans="9:9" x14ac:dyDescent="0.3">
      <c r="I3520" s="20"/>
    </row>
    <row r="3521" spans="9:9" x14ac:dyDescent="0.3">
      <c r="I3521" s="20"/>
    </row>
    <row r="3522" spans="9:9" x14ac:dyDescent="0.3">
      <c r="I3522" s="20"/>
    </row>
    <row r="3523" spans="9:9" x14ac:dyDescent="0.3">
      <c r="I3523" s="20"/>
    </row>
    <row r="3524" spans="9:9" x14ac:dyDescent="0.3">
      <c r="I3524" s="20"/>
    </row>
    <row r="3525" spans="9:9" x14ac:dyDescent="0.3">
      <c r="I3525" s="20"/>
    </row>
    <row r="3526" spans="9:9" x14ac:dyDescent="0.3">
      <c r="I3526" s="20"/>
    </row>
    <row r="3527" spans="9:9" x14ac:dyDescent="0.3">
      <c r="I3527" s="20"/>
    </row>
    <row r="3528" spans="9:9" x14ac:dyDescent="0.3">
      <c r="I3528" s="20"/>
    </row>
    <row r="3529" spans="9:9" x14ac:dyDescent="0.3">
      <c r="I3529" s="20"/>
    </row>
    <row r="3530" spans="9:9" x14ac:dyDescent="0.3">
      <c r="I3530" s="20"/>
    </row>
    <row r="3531" spans="9:9" x14ac:dyDescent="0.3">
      <c r="I3531" s="20"/>
    </row>
    <row r="3532" spans="9:9" x14ac:dyDescent="0.3">
      <c r="I3532" s="20"/>
    </row>
    <row r="3533" spans="9:9" x14ac:dyDescent="0.3">
      <c r="I3533" s="20"/>
    </row>
    <row r="3534" spans="9:9" x14ac:dyDescent="0.3">
      <c r="I3534" s="20"/>
    </row>
    <row r="3535" spans="9:9" x14ac:dyDescent="0.3">
      <c r="I3535" s="20"/>
    </row>
    <row r="3536" spans="9:9" x14ac:dyDescent="0.3">
      <c r="I3536" s="20"/>
    </row>
    <row r="3537" spans="9:9" x14ac:dyDescent="0.3">
      <c r="I3537" s="20"/>
    </row>
    <row r="3538" spans="9:9" x14ac:dyDescent="0.3">
      <c r="I3538" s="20"/>
    </row>
    <row r="3539" spans="9:9" x14ac:dyDescent="0.3">
      <c r="I3539" s="20"/>
    </row>
    <row r="3540" spans="9:9" x14ac:dyDescent="0.3">
      <c r="I3540" s="20"/>
    </row>
    <row r="3541" spans="9:9" x14ac:dyDescent="0.3">
      <c r="I3541" s="20"/>
    </row>
    <row r="3542" spans="9:9" x14ac:dyDescent="0.3">
      <c r="I3542" s="20"/>
    </row>
    <row r="3543" spans="9:9" x14ac:dyDescent="0.3">
      <c r="I3543" s="20"/>
    </row>
    <row r="3544" spans="9:9" x14ac:dyDescent="0.3">
      <c r="I3544" s="20"/>
    </row>
    <row r="3545" spans="9:9" x14ac:dyDescent="0.3">
      <c r="I3545" s="20"/>
    </row>
    <row r="3546" spans="9:9" x14ac:dyDescent="0.3">
      <c r="I3546" s="20"/>
    </row>
    <row r="3547" spans="9:9" x14ac:dyDescent="0.3">
      <c r="I3547" s="20"/>
    </row>
    <row r="3548" spans="9:9" x14ac:dyDescent="0.3">
      <c r="I3548" s="20"/>
    </row>
    <row r="3549" spans="9:9" x14ac:dyDescent="0.3">
      <c r="I3549" s="20"/>
    </row>
    <row r="3550" spans="9:9" x14ac:dyDescent="0.3">
      <c r="I3550" s="20"/>
    </row>
    <row r="3551" spans="9:9" x14ac:dyDescent="0.3">
      <c r="I3551" s="20"/>
    </row>
    <row r="3552" spans="9:9" x14ac:dyDescent="0.3">
      <c r="I3552" s="20"/>
    </row>
    <row r="3553" spans="9:9" x14ac:dyDescent="0.3">
      <c r="I3553" s="20"/>
    </row>
    <row r="3554" spans="9:9" x14ac:dyDescent="0.3">
      <c r="I3554" s="20"/>
    </row>
    <row r="3555" spans="9:9" x14ac:dyDescent="0.3">
      <c r="I3555" s="20"/>
    </row>
    <row r="3556" spans="9:9" x14ac:dyDescent="0.3">
      <c r="I3556" s="20"/>
    </row>
    <row r="3557" spans="9:9" x14ac:dyDescent="0.3">
      <c r="I3557" s="20"/>
    </row>
    <row r="3558" spans="9:9" x14ac:dyDescent="0.3">
      <c r="I3558" s="20"/>
    </row>
    <row r="3559" spans="9:9" x14ac:dyDescent="0.3">
      <c r="I3559" s="20"/>
    </row>
    <row r="3560" spans="9:9" x14ac:dyDescent="0.3">
      <c r="I3560" s="20"/>
    </row>
    <row r="3561" spans="9:9" x14ac:dyDescent="0.3">
      <c r="I3561" s="20"/>
    </row>
    <row r="3562" spans="9:9" x14ac:dyDescent="0.3">
      <c r="I3562" s="20"/>
    </row>
    <row r="3563" spans="9:9" x14ac:dyDescent="0.3">
      <c r="I3563" s="20"/>
    </row>
    <row r="3564" spans="9:9" x14ac:dyDescent="0.3">
      <c r="I3564" s="20"/>
    </row>
    <row r="3565" spans="9:9" x14ac:dyDescent="0.3">
      <c r="I3565" s="20"/>
    </row>
    <row r="3566" spans="9:9" x14ac:dyDescent="0.3">
      <c r="I3566" s="20"/>
    </row>
    <row r="3567" spans="9:9" x14ac:dyDescent="0.3">
      <c r="I3567" s="20"/>
    </row>
    <row r="3568" spans="9:9" x14ac:dyDescent="0.3">
      <c r="I3568" s="20"/>
    </row>
    <row r="3569" spans="9:9" x14ac:dyDescent="0.3">
      <c r="I3569" s="20"/>
    </row>
    <row r="3570" spans="9:9" x14ac:dyDescent="0.3">
      <c r="I3570" s="20"/>
    </row>
    <row r="3571" spans="9:9" x14ac:dyDescent="0.3">
      <c r="I3571" s="20"/>
    </row>
    <row r="3572" spans="9:9" x14ac:dyDescent="0.3">
      <c r="I3572" s="20"/>
    </row>
    <row r="3573" spans="9:9" x14ac:dyDescent="0.3">
      <c r="I3573" s="20"/>
    </row>
    <row r="3574" spans="9:9" x14ac:dyDescent="0.3">
      <c r="I3574" s="20"/>
    </row>
    <row r="3575" spans="9:9" x14ac:dyDescent="0.3">
      <c r="I3575" s="20"/>
    </row>
    <row r="3576" spans="9:9" x14ac:dyDescent="0.3">
      <c r="I3576" s="20"/>
    </row>
    <row r="3577" spans="9:9" x14ac:dyDescent="0.3">
      <c r="I3577" s="20"/>
    </row>
    <row r="3578" spans="9:9" x14ac:dyDescent="0.3">
      <c r="I3578" s="20"/>
    </row>
    <row r="3579" spans="9:9" x14ac:dyDescent="0.3">
      <c r="I3579" s="20"/>
    </row>
    <row r="3580" spans="9:9" x14ac:dyDescent="0.3">
      <c r="I3580" s="20"/>
    </row>
    <row r="3581" spans="9:9" x14ac:dyDescent="0.3">
      <c r="I3581" s="20"/>
    </row>
    <row r="3582" spans="9:9" x14ac:dyDescent="0.3">
      <c r="I3582" s="20"/>
    </row>
    <row r="3583" spans="9:9" x14ac:dyDescent="0.3">
      <c r="I3583" s="20"/>
    </row>
    <row r="3584" spans="9:9" x14ac:dyDescent="0.3">
      <c r="I3584" s="20"/>
    </row>
    <row r="3585" spans="9:9" x14ac:dyDescent="0.3">
      <c r="I3585" s="20"/>
    </row>
    <row r="3586" spans="9:9" x14ac:dyDescent="0.3">
      <c r="I3586" s="20"/>
    </row>
    <row r="3587" spans="9:9" x14ac:dyDescent="0.3">
      <c r="I3587" s="20"/>
    </row>
    <row r="3588" spans="9:9" x14ac:dyDescent="0.3">
      <c r="I3588" s="20"/>
    </row>
    <row r="3589" spans="9:9" x14ac:dyDescent="0.3">
      <c r="I3589" s="20"/>
    </row>
    <row r="3590" spans="9:9" x14ac:dyDescent="0.3">
      <c r="I3590" s="20"/>
    </row>
    <row r="3591" spans="9:9" x14ac:dyDescent="0.3">
      <c r="I3591" s="20"/>
    </row>
    <row r="3592" spans="9:9" x14ac:dyDescent="0.3">
      <c r="I3592" s="20"/>
    </row>
    <row r="3593" spans="9:9" x14ac:dyDescent="0.3">
      <c r="I3593" s="20"/>
    </row>
    <row r="3594" spans="9:9" x14ac:dyDescent="0.3">
      <c r="I3594" s="20"/>
    </row>
    <row r="3595" spans="9:9" x14ac:dyDescent="0.3">
      <c r="I3595" s="20"/>
    </row>
    <row r="3596" spans="9:9" x14ac:dyDescent="0.3">
      <c r="I3596" s="20"/>
    </row>
    <row r="3597" spans="9:9" x14ac:dyDescent="0.3">
      <c r="I3597" s="20"/>
    </row>
    <row r="3598" spans="9:9" x14ac:dyDescent="0.3">
      <c r="I3598" s="20"/>
    </row>
    <row r="3599" spans="9:9" x14ac:dyDescent="0.3">
      <c r="I3599" s="20"/>
    </row>
    <row r="3600" spans="9:9" x14ac:dyDescent="0.3">
      <c r="I3600" s="20"/>
    </row>
    <row r="3601" spans="9:9" x14ac:dyDescent="0.3">
      <c r="I3601" s="20"/>
    </row>
    <row r="3602" spans="9:9" x14ac:dyDescent="0.3">
      <c r="I3602" s="20"/>
    </row>
    <row r="3603" spans="9:9" x14ac:dyDescent="0.3">
      <c r="I3603" s="20"/>
    </row>
    <row r="3604" spans="9:9" x14ac:dyDescent="0.3">
      <c r="I3604" s="20"/>
    </row>
    <row r="3605" spans="9:9" x14ac:dyDescent="0.3">
      <c r="I3605" s="20"/>
    </row>
    <row r="3606" spans="9:9" x14ac:dyDescent="0.3">
      <c r="I3606" s="20"/>
    </row>
    <row r="3607" spans="9:9" x14ac:dyDescent="0.3">
      <c r="I3607" s="20"/>
    </row>
    <row r="3608" spans="9:9" x14ac:dyDescent="0.3">
      <c r="I3608" s="20"/>
    </row>
    <row r="3609" spans="9:9" x14ac:dyDescent="0.3">
      <c r="I3609" s="20"/>
    </row>
    <row r="3610" spans="9:9" x14ac:dyDescent="0.3">
      <c r="I3610" s="20"/>
    </row>
    <row r="3611" spans="9:9" x14ac:dyDescent="0.3">
      <c r="I3611" s="20"/>
    </row>
    <row r="3612" spans="9:9" x14ac:dyDescent="0.3">
      <c r="I3612" s="20"/>
    </row>
    <row r="3613" spans="9:9" x14ac:dyDescent="0.3">
      <c r="I3613" s="20"/>
    </row>
    <row r="3614" spans="9:9" x14ac:dyDescent="0.3">
      <c r="I3614" s="20"/>
    </row>
    <row r="3615" spans="9:9" x14ac:dyDescent="0.3">
      <c r="I3615" s="20"/>
    </row>
    <row r="3616" spans="9:9" x14ac:dyDescent="0.3">
      <c r="I3616" s="20"/>
    </row>
    <row r="3617" spans="9:9" x14ac:dyDescent="0.3">
      <c r="I3617" s="20"/>
    </row>
    <row r="3618" spans="9:9" x14ac:dyDescent="0.3">
      <c r="I3618" s="20"/>
    </row>
    <row r="3619" spans="9:9" x14ac:dyDescent="0.3">
      <c r="I3619" s="20"/>
    </row>
    <row r="3620" spans="9:9" x14ac:dyDescent="0.3">
      <c r="I3620" s="20"/>
    </row>
    <row r="3621" spans="9:9" x14ac:dyDescent="0.3">
      <c r="I3621" s="20"/>
    </row>
    <row r="3622" spans="9:9" x14ac:dyDescent="0.3">
      <c r="I3622" s="20"/>
    </row>
    <row r="3623" spans="9:9" x14ac:dyDescent="0.3">
      <c r="I3623" s="20"/>
    </row>
    <row r="3624" spans="9:9" x14ac:dyDescent="0.3">
      <c r="I3624" s="20"/>
    </row>
    <row r="3625" spans="9:9" x14ac:dyDescent="0.3">
      <c r="I3625" s="20"/>
    </row>
    <row r="3626" spans="9:9" x14ac:dyDescent="0.3">
      <c r="I3626" s="20"/>
    </row>
    <row r="3627" spans="9:9" x14ac:dyDescent="0.3">
      <c r="I3627" s="20"/>
    </row>
    <row r="3628" spans="9:9" x14ac:dyDescent="0.3">
      <c r="I3628" s="20"/>
    </row>
    <row r="3629" spans="9:9" x14ac:dyDescent="0.3">
      <c r="I3629" s="20"/>
    </row>
    <row r="3630" spans="9:9" x14ac:dyDescent="0.3">
      <c r="I3630" s="20"/>
    </row>
    <row r="3631" spans="9:9" x14ac:dyDescent="0.3">
      <c r="I3631" s="20"/>
    </row>
    <row r="3632" spans="9:9" x14ac:dyDescent="0.3">
      <c r="I3632" s="20"/>
    </row>
    <row r="3633" spans="9:9" x14ac:dyDescent="0.3">
      <c r="I3633" s="20"/>
    </row>
    <row r="3634" spans="9:9" x14ac:dyDescent="0.3">
      <c r="I3634" s="20"/>
    </row>
    <row r="3635" spans="9:9" x14ac:dyDescent="0.3">
      <c r="I3635" s="20"/>
    </row>
    <row r="3636" spans="9:9" x14ac:dyDescent="0.3">
      <c r="I3636" s="20"/>
    </row>
    <row r="3637" spans="9:9" x14ac:dyDescent="0.3">
      <c r="I3637" s="20"/>
    </row>
    <row r="3638" spans="9:9" x14ac:dyDescent="0.3">
      <c r="I3638" s="20"/>
    </row>
    <row r="3639" spans="9:9" x14ac:dyDescent="0.3">
      <c r="I3639" s="20"/>
    </row>
    <row r="3640" spans="9:9" x14ac:dyDescent="0.3">
      <c r="I3640" s="20"/>
    </row>
    <row r="3641" spans="9:9" x14ac:dyDescent="0.3">
      <c r="I3641" s="20"/>
    </row>
    <row r="3642" spans="9:9" x14ac:dyDescent="0.3">
      <c r="I3642" s="20"/>
    </row>
    <row r="3643" spans="9:9" x14ac:dyDescent="0.3">
      <c r="I3643" s="20"/>
    </row>
    <row r="3644" spans="9:9" x14ac:dyDescent="0.3">
      <c r="I3644" s="20"/>
    </row>
    <row r="3645" spans="9:9" x14ac:dyDescent="0.3">
      <c r="I3645" s="20"/>
    </row>
    <row r="3646" spans="9:9" x14ac:dyDescent="0.3">
      <c r="I3646" s="20"/>
    </row>
    <row r="3647" spans="9:9" x14ac:dyDescent="0.3">
      <c r="I3647" s="20"/>
    </row>
    <row r="3648" spans="9:9" x14ac:dyDescent="0.3">
      <c r="I3648" s="20"/>
    </row>
    <row r="3649" spans="9:9" x14ac:dyDescent="0.3">
      <c r="I3649" s="20"/>
    </row>
    <row r="3650" spans="9:9" x14ac:dyDescent="0.3">
      <c r="I3650" s="20"/>
    </row>
    <row r="3651" spans="9:9" x14ac:dyDescent="0.3">
      <c r="I3651" s="20"/>
    </row>
    <row r="3652" spans="9:9" x14ac:dyDescent="0.3">
      <c r="I3652" s="20"/>
    </row>
    <row r="3653" spans="9:9" x14ac:dyDescent="0.3">
      <c r="I3653" s="20"/>
    </row>
    <row r="3654" spans="9:9" x14ac:dyDescent="0.3">
      <c r="I3654" s="20"/>
    </row>
    <row r="3655" spans="9:9" x14ac:dyDescent="0.3">
      <c r="I3655" s="20"/>
    </row>
    <row r="3656" spans="9:9" x14ac:dyDescent="0.3">
      <c r="I3656" s="20"/>
    </row>
    <row r="3657" spans="9:9" x14ac:dyDescent="0.3">
      <c r="I3657" s="20"/>
    </row>
    <row r="3658" spans="9:9" x14ac:dyDescent="0.3">
      <c r="I3658" s="20"/>
    </row>
    <row r="3659" spans="9:9" x14ac:dyDescent="0.3">
      <c r="I3659" s="20"/>
    </row>
    <row r="3660" spans="9:9" x14ac:dyDescent="0.3">
      <c r="I3660" s="20"/>
    </row>
    <row r="3661" spans="9:9" x14ac:dyDescent="0.3">
      <c r="I3661" s="20"/>
    </row>
    <row r="3662" spans="9:9" x14ac:dyDescent="0.3">
      <c r="I3662" s="20"/>
    </row>
    <row r="3663" spans="9:9" x14ac:dyDescent="0.3">
      <c r="I3663" s="20"/>
    </row>
    <row r="3664" spans="9:9" x14ac:dyDescent="0.3">
      <c r="I3664" s="20"/>
    </row>
    <row r="3665" spans="9:9" x14ac:dyDescent="0.3">
      <c r="I3665" s="20"/>
    </row>
    <row r="3666" spans="9:9" x14ac:dyDescent="0.3">
      <c r="I3666" s="20"/>
    </row>
    <row r="3667" spans="9:9" x14ac:dyDescent="0.3">
      <c r="I3667" s="20"/>
    </row>
    <row r="3668" spans="9:9" x14ac:dyDescent="0.3">
      <c r="I3668" s="20"/>
    </row>
    <row r="3669" spans="9:9" x14ac:dyDescent="0.3">
      <c r="I3669" s="20"/>
    </row>
    <row r="3670" spans="9:9" x14ac:dyDescent="0.3">
      <c r="I3670" s="20"/>
    </row>
    <row r="3671" spans="9:9" x14ac:dyDescent="0.3">
      <c r="I3671" s="20"/>
    </row>
    <row r="3672" spans="9:9" x14ac:dyDescent="0.3">
      <c r="I3672" s="20"/>
    </row>
    <row r="3673" spans="9:9" x14ac:dyDescent="0.3">
      <c r="I3673" s="20"/>
    </row>
    <row r="3674" spans="9:9" x14ac:dyDescent="0.3">
      <c r="I3674" s="20"/>
    </row>
    <row r="3675" spans="9:9" x14ac:dyDescent="0.3">
      <c r="I3675" s="20"/>
    </row>
    <row r="3676" spans="9:9" x14ac:dyDescent="0.3">
      <c r="I3676" s="20"/>
    </row>
    <row r="3677" spans="9:9" x14ac:dyDescent="0.3">
      <c r="I3677" s="20"/>
    </row>
    <row r="3678" spans="9:9" x14ac:dyDescent="0.3">
      <c r="I3678" s="20"/>
    </row>
    <row r="3679" spans="9:9" x14ac:dyDescent="0.3">
      <c r="I3679" s="20"/>
    </row>
    <row r="3680" spans="9:9" x14ac:dyDescent="0.3">
      <c r="I3680" s="20"/>
    </row>
    <row r="3681" spans="9:9" x14ac:dyDescent="0.3">
      <c r="I3681" s="20"/>
    </row>
    <row r="3682" spans="9:9" x14ac:dyDescent="0.3">
      <c r="I3682" s="20"/>
    </row>
    <row r="3683" spans="9:9" x14ac:dyDescent="0.3">
      <c r="I3683" s="20"/>
    </row>
    <row r="3684" spans="9:9" x14ac:dyDescent="0.3">
      <c r="I3684" s="20"/>
    </row>
    <row r="3685" spans="9:9" x14ac:dyDescent="0.3">
      <c r="I3685" s="20"/>
    </row>
    <row r="3686" spans="9:9" x14ac:dyDescent="0.3">
      <c r="I3686" s="20"/>
    </row>
    <row r="3687" spans="9:9" x14ac:dyDescent="0.3">
      <c r="I3687" s="20"/>
    </row>
    <row r="3688" spans="9:9" x14ac:dyDescent="0.3">
      <c r="I3688" s="20"/>
    </row>
    <row r="3689" spans="9:9" x14ac:dyDescent="0.3">
      <c r="I3689" s="20"/>
    </row>
    <row r="3690" spans="9:9" x14ac:dyDescent="0.3">
      <c r="I3690" s="20"/>
    </row>
    <row r="3691" spans="9:9" x14ac:dyDescent="0.3">
      <c r="I3691" s="20"/>
    </row>
    <row r="3692" spans="9:9" x14ac:dyDescent="0.3">
      <c r="I3692" s="20"/>
    </row>
    <row r="3693" spans="9:9" x14ac:dyDescent="0.3">
      <c r="I3693" s="20"/>
    </row>
    <row r="3694" spans="9:9" x14ac:dyDescent="0.3">
      <c r="I3694" s="20"/>
    </row>
    <row r="3695" spans="9:9" x14ac:dyDescent="0.3">
      <c r="I3695" s="20"/>
    </row>
    <row r="3696" spans="9:9" x14ac:dyDescent="0.3">
      <c r="I3696" s="20"/>
    </row>
    <row r="3697" spans="9:9" x14ac:dyDescent="0.3">
      <c r="I3697" s="20"/>
    </row>
    <row r="3698" spans="9:9" x14ac:dyDescent="0.3">
      <c r="I3698" s="20"/>
    </row>
    <row r="3699" spans="9:9" x14ac:dyDescent="0.3">
      <c r="I3699" s="20"/>
    </row>
    <row r="3700" spans="9:9" x14ac:dyDescent="0.3">
      <c r="I3700" s="20"/>
    </row>
    <row r="3701" spans="9:9" x14ac:dyDescent="0.3">
      <c r="I3701" s="20"/>
    </row>
    <row r="3702" spans="9:9" x14ac:dyDescent="0.3">
      <c r="I3702" s="20"/>
    </row>
    <row r="3703" spans="9:9" x14ac:dyDescent="0.3">
      <c r="I3703" s="20"/>
    </row>
    <row r="3704" spans="9:9" x14ac:dyDescent="0.3">
      <c r="I3704" s="20"/>
    </row>
    <row r="3705" spans="9:9" x14ac:dyDescent="0.3">
      <c r="I3705" s="20"/>
    </row>
    <row r="3706" spans="9:9" x14ac:dyDescent="0.3">
      <c r="I3706" s="20"/>
    </row>
    <row r="3707" spans="9:9" x14ac:dyDescent="0.3">
      <c r="I3707" s="20"/>
    </row>
    <row r="3708" spans="9:9" x14ac:dyDescent="0.3">
      <c r="I3708" s="20"/>
    </row>
    <row r="3709" spans="9:9" x14ac:dyDescent="0.3">
      <c r="I3709" s="20"/>
    </row>
    <row r="3710" spans="9:9" x14ac:dyDescent="0.3">
      <c r="I3710" s="20"/>
    </row>
    <row r="3711" spans="9:9" x14ac:dyDescent="0.3">
      <c r="I3711" s="20"/>
    </row>
    <row r="3712" spans="9:9" x14ac:dyDescent="0.3">
      <c r="I3712" s="20"/>
    </row>
    <row r="3713" spans="9:9" x14ac:dyDescent="0.3">
      <c r="I3713" s="20"/>
    </row>
    <row r="3714" spans="9:9" x14ac:dyDescent="0.3">
      <c r="I3714" s="20"/>
    </row>
    <row r="3715" spans="9:9" x14ac:dyDescent="0.3">
      <c r="I3715" s="20"/>
    </row>
    <row r="3716" spans="9:9" x14ac:dyDescent="0.3">
      <c r="I3716" s="20"/>
    </row>
    <row r="3717" spans="9:9" x14ac:dyDescent="0.3">
      <c r="I3717" s="20"/>
    </row>
    <row r="3718" spans="9:9" x14ac:dyDescent="0.3">
      <c r="I3718" s="20"/>
    </row>
    <row r="3719" spans="9:9" x14ac:dyDescent="0.3">
      <c r="I3719" s="20"/>
    </row>
    <row r="3720" spans="9:9" x14ac:dyDescent="0.3">
      <c r="I3720" s="20"/>
    </row>
    <row r="3721" spans="9:9" x14ac:dyDescent="0.3">
      <c r="I3721" s="20"/>
    </row>
    <row r="3722" spans="9:9" x14ac:dyDescent="0.3">
      <c r="I3722" s="20"/>
    </row>
    <row r="3723" spans="9:9" x14ac:dyDescent="0.3">
      <c r="I3723" s="20"/>
    </row>
    <row r="3724" spans="9:9" x14ac:dyDescent="0.3">
      <c r="I3724" s="20"/>
    </row>
    <row r="3725" spans="9:9" x14ac:dyDescent="0.3">
      <c r="I3725" s="20"/>
    </row>
    <row r="3726" spans="9:9" x14ac:dyDescent="0.3">
      <c r="I3726" s="20"/>
    </row>
    <row r="3727" spans="9:9" x14ac:dyDescent="0.3">
      <c r="I3727" s="20"/>
    </row>
    <row r="3728" spans="9:9" x14ac:dyDescent="0.3">
      <c r="I3728" s="20"/>
    </row>
    <row r="3729" spans="9:9" x14ac:dyDescent="0.3">
      <c r="I3729" s="20"/>
    </row>
    <row r="3730" spans="9:9" x14ac:dyDescent="0.3">
      <c r="I3730" s="20"/>
    </row>
    <row r="3731" spans="9:9" x14ac:dyDescent="0.3">
      <c r="I3731" s="20"/>
    </row>
    <row r="3732" spans="9:9" x14ac:dyDescent="0.3">
      <c r="I3732" s="20"/>
    </row>
    <row r="3733" spans="9:9" x14ac:dyDescent="0.3">
      <c r="I3733" s="20"/>
    </row>
    <row r="3734" spans="9:9" x14ac:dyDescent="0.3">
      <c r="I3734" s="20"/>
    </row>
    <row r="3735" spans="9:9" x14ac:dyDescent="0.3">
      <c r="I3735" s="20"/>
    </row>
    <row r="3736" spans="9:9" x14ac:dyDescent="0.3">
      <c r="I3736" s="20"/>
    </row>
    <row r="3737" spans="9:9" x14ac:dyDescent="0.3">
      <c r="I3737" s="20"/>
    </row>
    <row r="3738" spans="9:9" x14ac:dyDescent="0.3">
      <c r="I3738" s="20"/>
    </row>
    <row r="3739" spans="9:9" x14ac:dyDescent="0.3">
      <c r="I3739" s="20"/>
    </row>
    <row r="3740" spans="9:9" x14ac:dyDescent="0.3">
      <c r="I3740" s="20"/>
    </row>
    <row r="3741" spans="9:9" x14ac:dyDescent="0.3">
      <c r="I3741" s="20"/>
    </row>
    <row r="3742" spans="9:9" x14ac:dyDescent="0.3">
      <c r="I3742" s="20"/>
    </row>
    <row r="3743" spans="9:9" x14ac:dyDescent="0.3">
      <c r="I3743" s="20"/>
    </row>
    <row r="3744" spans="9:9" x14ac:dyDescent="0.3">
      <c r="I3744" s="20"/>
    </row>
    <row r="3745" spans="9:9" x14ac:dyDescent="0.3">
      <c r="I3745" s="20"/>
    </row>
    <row r="3746" spans="9:9" x14ac:dyDescent="0.3">
      <c r="I3746" s="20"/>
    </row>
    <row r="3747" spans="9:9" x14ac:dyDescent="0.3">
      <c r="I3747" s="20"/>
    </row>
    <row r="3748" spans="9:9" x14ac:dyDescent="0.3">
      <c r="I3748" s="20"/>
    </row>
    <row r="3749" spans="9:9" x14ac:dyDescent="0.3">
      <c r="I3749" s="20"/>
    </row>
    <row r="3750" spans="9:9" x14ac:dyDescent="0.3">
      <c r="I3750" s="20"/>
    </row>
    <row r="3751" spans="9:9" x14ac:dyDescent="0.3">
      <c r="I3751" s="20"/>
    </row>
    <row r="3752" spans="9:9" x14ac:dyDescent="0.3">
      <c r="I3752" s="20"/>
    </row>
    <row r="3753" spans="9:9" x14ac:dyDescent="0.3">
      <c r="I3753" s="20"/>
    </row>
    <row r="3754" spans="9:9" x14ac:dyDescent="0.3">
      <c r="I3754" s="20"/>
    </row>
    <row r="3755" spans="9:9" x14ac:dyDescent="0.3">
      <c r="I3755" s="20"/>
    </row>
    <row r="3756" spans="9:9" x14ac:dyDescent="0.3">
      <c r="I3756" s="20"/>
    </row>
    <row r="3757" spans="9:9" x14ac:dyDescent="0.3">
      <c r="I3757" s="20"/>
    </row>
    <row r="3758" spans="9:9" x14ac:dyDescent="0.3">
      <c r="I3758" s="20"/>
    </row>
    <row r="3759" spans="9:9" x14ac:dyDescent="0.3">
      <c r="I3759" s="20"/>
    </row>
    <row r="3760" spans="9:9" x14ac:dyDescent="0.3">
      <c r="I3760" s="20"/>
    </row>
    <row r="3761" spans="9:9" x14ac:dyDescent="0.3">
      <c r="I3761" s="20"/>
    </row>
    <row r="3762" spans="9:9" x14ac:dyDescent="0.3">
      <c r="I3762" s="20"/>
    </row>
    <row r="3763" spans="9:9" x14ac:dyDescent="0.3">
      <c r="I3763" s="20"/>
    </row>
    <row r="3764" spans="9:9" x14ac:dyDescent="0.3">
      <c r="I3764" s="20"/>
    </row>
    <row r="3765" spans="9:9" x14ac:dyDescent="0.3">
      <c r="I3765" s="20"/>
    </row>
    <row r="3766" spans="9:9" x14ac:dyDescent="0.3">
      <c r="I3766" s="20"/>
    </row>
    <row r="3767" spans="9:9" x14ac:dyDescent="0.3">
      <c r="I3767" s="20"/>
    </row>
    <row r="3768" spans="9:9" x14ac:dyDescent="0.3">
      <c r="I3768" s="20"/>
    </row>
    <row r="3769" spans="9:9" x14ac:dyDescent="0.3">
      <c r="I3769" s="20"/>
    </row>
    <row r="3770" spans="9:9" x14ac:dyDescent="0.3">
      <c r="I3770" s="20"/>
    </row>
    <row r="3771" spans="9:9" x14ac:dyDescent="0.3">
      <c r="I3771" s="20"/>
    </row>
    <row r="3772" spans="9:9" x14ac:dyDescent="0.3">
      <c r="I3772" s="20"/>
    </row>
    <row r="3773" spans="9:9" x14ac:dyDescent="0.3">
      <c r="I3773" s="20"/>
    </row>
    <row r="3774" spans="9:9" x14ac:dyDescent="0.3">
      <c r="I3774" s="20"/>
    </row>
    <row r="3775" spans="9:9" x14ac:dyDescent="0.3">
      <c r="I3775" s="20"/>
    </row>
    <row r="3776" spans="9:9" x14ac:dyDescent="0.3">
      <c r="I3776" s="20"/>
    </row>
    <row r="3777" spans="9:9" x14ac:dyDescent="0.3">
      <c r="I3777" s="20"/>
    </row>
    <row r="3778" spans="9:9" x14ac:dyDescent="0.3">
      <c r="I3778" s="20"/>
    </row>
    <row r="3779" spans="9:9" x14ac:dyDescent="0.3">
      <c r="I3779" s="20"/>
    </row>
    <row r="3780" spans="9:9" x14ac:dyDescent="0.3">
      <c r="I3780" s="20"/>
    </row>
    <row r="3781" spans="9:9" x14ac:dyDescent="0.3">
      <c r="I3781" s="20"/>
    </row>
    <row r="3782" spans="9:9" x14ac:dyDescent="0.3">
      <c r="I3782" s="20"/>
    </row>
    <row r="3783" spans="9:9" x14ac:dyDescent="0.3">
      <c r="I3783" s="20"/>
    </row>
    <row r="3784" spans="9:9" x14ac:dyDescent="0.3">
      <c r="I3784" s="20"/>
    </row>
    <row r="3785" spans="9:9" x14ac:dyDescent="0.3">
      <c r="I3785" s="20"/>
    </row>
    <row r="3786" spans="9:9" x14ac:dyDescent="0.3">
      <c r="I3786" s="20"/>
    </row>
    <row r="3787" spans="9:9" x14ac:dyDescent="0.3">
      <c r="I3787" s="20"/>
    </row>
    <row r="3788" spans="9:9" x14ac:dyDescent="0.3">
      <c r="I3788" s="20"/>
    </row>
    <row r="3789" spans="9:9" x14ac:dyDescent="0.3">
      <c r="I3789" s="20"/>
    </row>
    <row r="3790" spans="9:9" x14ac:dyDescent="0.3">
      <c r="I3790" s="20"/>
    </row>
    <row r="3791" spans="9:9" x14ac:dyDescent="0.3">
      <c r="I3791" s="20"/>
    </row>
    <row r="3792" spans="9:9" x14ac:dyDescent="0.3">
      <c r="I3792" s="20"/>
    </row>
    <row r="3793" spans="9:9" x14ac:dyDescent="0.3">
      <c r="I3793" s="20"/>
    </row>
    <row r="3794" spans="9:9" x14ac:dyDescent="0.3">
      <c r="I3794" s="20"/>
    </row>
    <row r="3795" spans="9:9" x14ac:dyDescent="0.3">
      <c r="I3795" s="20"/>
    </row>
    <row r="3796" spans="9:9" x14ac:dyDescent="0.3">
      <c r="I3796" s="20"/>
    </row>
    <row r="3797" spans="9:9" x14ac:dyDescent="0.3">
      <c r="I3797" s="20"/>
    </row>
    <row r="3798" spans="9:9" x14ac:dyDescent="0.3">
      <c r="I3798" s="20"/>
    </row>
    <row r="3799" spans="9:9" x14ac:dyDescent="0.3">
      <c r="I3799" s="20"/>
    </row>
    <row r="3800" spans="9:9" x14ac:dyDescent="0.3">
      <c r="I3800" s="20"/>
    </row>
    <row r="3801" spans="9:9" x14ac:dyDescent="0.3">
      <c r="I3801" s="20"/>
    </row>
    <row r="3802" spans="9:9" x14ac:dyDescent="0.3">
      <c r="I3802" s="20"/>
    </row>
    <row r="3803" spans="9:9" x14ac:dyDescent="0.3">
      <c r="I3803" s="20"/>
    </row>
    <row r="3804" spans="9:9" x14ac:dyDescent="0.3">
      <c r="I3804" s="20"/>
    </row>
    <row r="3805" spans="9:9" x14ac:dyDescent="0.3">
      <c r="I3805" s="20"/>
    </row>
    <row r="3806" spans="9:9" x14ac:dyDescent="0.3">
      <c r="I3806" s="20"/>
    </row>
    <row r="3807" spans="9:9" x14ac:dyDescent="0.3">
      <c r="I3807" s="20"/>
    </row>
    <row r="3808" spans="9:9" x14ac:dyDescent="0.3">
      <c r="I3808" s="20"/>
    </row>
    <row r="3809" spans="9:9" x14ac:dyDescent="0.3">
      <c r="I3809" s="20"/>
    </row>
    <row r="3810" spans="9:9" x14ac:dyDescent="0.3">
      <c r="I3810" s="20"/>
    </row>
    <row r="3811" spans="9:9" x14ac:dyDescent="0.3">
      <c r="I3811" s="20"/>
    </row>
    <row r="3812" spans="9:9" x14ac:dyDescent="0.3">
      <c r="I3812" s="20"/>
    </row>
    <row r="3813" spans="9:9" x14ac:dyDescent="0.3">
      <c r="I3813" s="20"/>
    </row>
    <row r="3814" spans="9:9" x14ac:dyDescent="0.3">
      <c r="I3814" s="20"/>
    </row>
    <row r="3815" spans="9:9" x14ac:dyDescent="0.3">
      <c r="I3815" s="20"/>
    </row>
    <row r="3816" spans="9:9" x14ac:dyDescent="0.3">
      <c r="I3816" s="20"/>
    </row>
    <row r="3817" spans="9:9" x14ac:dyDescent="0.3">
      <c r="I3817" s="20"/>
    </row>
    <row r="3818" spans="9:9" x14ac:dyDescent="0.3">
      <c r="I3818" s="20"/>
    </row>
    <row r="3819" spans="9:9" x14ac:dyDescent="0.3">
      <c r="I3819" s="20"/>
    </row>
    <row r="3820" spans="9:9" x14ac:dyDescent="0.3">
      <c r="I3820" s="20"/>
    </row>
    <row r="3821" spans="9:9" x14ac:dyDescent="0.3">
      <c r="I3821" s="20"/>
    </row>
    <row r="3822" spans="9:9" x14ac:dyDescent="0.3">
      <c r="I3822" s="20"/>
    </row>
    <row r="3823" spans="9:9" x14ac:dyDescent="0.3">
      <c r="I3823" s="20"/>
    </row>
    <row r="3824" spans="9:9" x14ac:dyDescent="0.3">
      <c r="I3824" s="20"/>
    </row>
    <row r="3825" spans="9:9" x14ac:dyDescent="0.3">
      <c r="I3825" s="20"/>
    </row>
    <row r="3826" spans="9:9" x14ac:dyDescent="0.3">
      <c r="I3826" s="20"/>
    </row>
    <row r="3827" spans="9:9" x14ac:dyDescent="0.3">
      <c r="I3827" s="20"/>
    </row>
    <row r="3828" spans="9:9" x14ac:dyDescent="0.3">
      <c r="I3828" s="20"/>
    </row>
    <row r="3829" spans="9:9" x14ac:dyDescent="0.3">
      <c r="I3829" s="20"/>
    </row>
    <row r="3830" spans="9:9" x14ac:dyDescent="0.3">
      <c r="I3830" s="20"/>
    </row>
    <row r="3831" spans="9:9" x14ac:dyDescent="0.3">
      <c r="I3831" s="20"/>
    </row>
    <row r="3832" spans="9:9" x14ac:dyDescent="0.3">
      <c r="I3832" s="20"/>
    </row>
    <row r="3833" spans="9:9" x14ac:dyDescent="0.3">
      <c r="I3833" s="20"/>
    </row>
    <row r="3834" spans="9:9" x14ac:dyDescent="0.3">
      <c r="I3834" s="20"/>
    </row>
    <row r="3835" spans="9:9" x14ac:dyDescent="0.3">
      <c r="I3835" s="20"/>
    </row>
    <row r="3836" spans="9:9" x14ac:dyDescent="0.3">
      <c r="I3836" s="20"/>
    </row>
    <row r="3837" spans="9:9" x14ac:dyDescent="0.3">
      <c r="I3837" s="20"/>
    </row>
    <row r="3838" spans="9:9" x14ac:dyDescent="0.3">
      <c r="I3838" s="20"/>
    </row>
    <row r="3839" spans="9:9" x14ac:dyDescent="0.3">
      <c r="I3839" s="20"/>
    </row>
    <row r="3840" spans="9:9" x14ac:dyDescent="0.3">
      <c r="I3840" s="20"/>
    </row>
    <row r="3841" spans="9:9" x14ac:dyDescent="0.3">
      <c r="I3841" s="20"/>
    </row>
    <row r="3842" spans="9:9" x14ac:dyDescent="0.3">
      <c r="I3842" s="20"/>
    </row>
    <row r="3843" spans="9:9" x14ac:dyDescent="0.3">
      <c r="I3843" s="20"/>
    </row>
    <row r="3844" spans="9:9" x14ac:dyDescent="0.3">
      <c r="I3844" s="20"/>
    </row>
    <row r="3845" spans="9:9" x14ac:dyDescent="0.3">
      <c r="I3845" s="20"/>
    </row>
    <row r="3846" spans="9:9" x14ac:dyDescent="0.3">
      <c r="I3846" s="20"/>
    </row>
    <row r="3847" spans="9:9" x14ac:dyDescent="0.3">
      <c r="I3847" s="20"/>
    </row>
    <row r="3848" spans="9:9" x14ac:dyDescent="0.3">
      <c r="I3848" s="20"/>
    </row>
    <row r="3849" spans="9:9" x14ac:dyDescent="0.3">
      <c r="I3849" s="20"/>
    </row>
    <row r="3850" spans="9:9" x14ac:dyDescent="0.3">
      <c r="I3850" s="20"/>
    </row>
    <row r="3851" spans="9:9" x14ac:dyDescent="0.3">
      <c r="I3851" s="20"/>
    </row>
    <row r="3852" spans="9:9" x14ac:dyDescent="0.3">
      <c r="I3852" s="20"/>
    </row>
    <row r="3853" spans="9:9" x14ac:dyDescent="0.3">
      <c r="I3853" s="20"/>
    </row>
    <row r="3854" spans="9:9" x14ac:dyDescent="0.3">
      <c r="I3854" s="20"/>
    </row>
    <row r="3855" spans="9:9" x14ac:dyDescent="0.3">
      <c r="I3855" s="20"/>
    </row>
    <row r="3856" spans="9:9" x14ac:dyDescent="0.3">
      <c r="I3856" s="20"/>
    </row>
    <row r="3857" spans="9:9" x14ac:dyDescent="0.3">
      <c r="I3857" s="20"/>
    </row>
    <row r="3858" spans="9:9" x14ac:dyDescent="0.3">
      <c r="I3858" s="20"/>
    </row>
    <row r="3859" spans="9:9" x14ac:dyDescent="0.3">
      <c r="I3859" s="20"/>
    </row>
    <row r="3860" spans="9:9" x14ac:dyDescent="0.3">
      <c r="I3860" s="20"/>
    </row>
    <row r="3861" spans="9:9" x14ac:dyDescent="0.3">
      <c r="I3861" s="20"/>
    </row>
    <row r="3862" spans="9:9" x14ac:dyDescent="0.3">
      <c r="I3862" s="20"/>
    </row>
    <row r="3863" spans="9:9" x14ac:dyDescent="0.3">
      <c r="I3863" s="20"/>
    </row>
    <row r="3864" spans="9:9" x14ac:dyDescent="0.3">
      <c r="I3864" s="20"/>
    </row>
    <row r="3865" spans="9:9" x14ac:dyDescent="0.3">
      <c r="I3865" s="20"/>
    </row>
    <row r="3866" spans="9:9" x14ac:dyDescent="0.3">
      <c r="I3866" s="20"/>
    </row>
    <row r="3867" spans="9:9" x14ac:dyDescent="0.3">
      <c r="I3867" s="20"/>
    </row>
    <row r="3868" spans="9:9" x14ac:dyDescent="0.3">
      <c r="I3868" s="20"/>
    </row>
    <row r="3869" spans="9:9" x14ac:dyDescent="0.3">
      <c r="I3869" s="20"/>
    </row>
    <row r="3870" spans="9:9" x14ac:dyDescent="0.3">
      <c r="I3870" s="20"/>
    </row>
    <row r="3871" spans="9:9" x14ac:dyDescent="0.3">
      <c r="I3871" s="20"/>
    </row>
    <row r="3872" spans="9:9" x14ac:dyDescent="0.3">
      <c r="I3872" s="20"/>
    </row>
    <row r="3873" spans="9:9" x14ac:dyDescent="0.3">
      <c r="I3873" s="20"/>
    </row>
    <row r="3874" spans="9:9" x14ac:dyDescent="0.3">
      <c r="I3874" s="20"/>
    </row>
    <row r="3875" spans="9:9" x14ac:dyDescent="0.3">
      <c r="I3875" s="20"/>
    </row>
    <row r="3876" spans="9:9" x14ac:dyDescent="0.3">
      <c r="I3876" s="20"/>
    </row>
    <row r="3877" spans="9:9" x14ac:dyDescent="0.3">
      <c r="I3877" s="20"/>
    </row>
    <row r="3878" spans="9:9" x14ac:dyDescent="0.3">
      <c r="I3878" s="20"/>
    </row>
    <row r="3879" spans="9:9" x14ac:dyDescent="0.3">
      <c r="I3879" s="20"/>
    </row>
    <row r="3880" spans="9:9" x14ac:dyDescent="0.3">
      <c r="I3880" s="20"/>
    </row>
    <row r="3881" spans="9:9" x14ac:dyDescent="0.3">
      <c r="I3881" s="20"/>
    </row>
    <row r="3882" spans="9:9" x14ac:dyDescent="0.3">
      <c r="I3882" s="20"/>
    </row>
    <row r="3883" spans="9:9" x14ac:dyDescent="0.3">
      <c r="I3883" s="20"/>
    </row>
    <row r="3884" spans="9:9" x14ac:dyDescent="0.3">
      <c r="I3884" s="20"/>
    </row>
    <row r="3885" spans="9:9" x14ac:dyDescent="0.3">
      <c r="I3885" s="20"/>
    </row>
    <row r="3886" spans="9:9" x14ac:dyDescent="0.3">
      <c r="I3886" s="20"/>
    </row>
    <row r="3887" spans="9:9" x14ac:dyDescent="0.3">
      <c r="I3887" s="20"/>
    </row>
    <row r="3888" spans="9:9" x14ac:dyDescent="0.3">
      <c r="I3888" s="20"/>
    </row>
    <row r="3889" spans="9:9" x14ac:dyDescent="0.3">
      <c r="I3889" s="20"/>
    </row>
    <row r="3890" spans="9:9" x14ac:dyDescent="0.3">
      <c r="I3890" s="20"/>
    </row>
    <row r="3891" spans="9:9" x14ac:dyDescent="0.3">
      <c r="I3891" s="20"/>
    </row>
    <row r="3892" spans="9:9" x14ac:dyDescent="0.3">
      <c r="I3892" s="20"/>
    </row>
    <row r="3893" spans="9:9" x14ac:dyDescent="0.3">
      <c r="I3893" s="20"/>
    </row>
    <row r="3894" spans="9:9" x14ac:dyDescent="0.3">
      <c r="I3894" s="20"/>
    </row>
    <row r="3895" spans="9:9" x14ac:dyDescent="0.3">
      <c r="I3895" s="20"/>
    </row>
    <row r="3896" spans="9:9" x14ac:dyDescent="0.3">
      <c r="I3896" s="20"/>
    </row>
    <row r="3897" spans="9:9" x14ac:dyDescent="0.3">
      <c r="I3897" s="20"/>
    </row>
    <row r="3898" spans="9:9" x14ac:dyDescent="0.3">
      <c r="I3898" s="20"/>
    </row>
    <row r="3899" spans="9:9" x14ac:dyDescent="0.3">
      <c r="I3899" s="20"/>
    </row>
    <row r="3900" spans="9:9" x14ac:dyDescent="0.3">
      <c r="I3900" s="20"/>
    </row>
    <row r="3901" spans="9:9" x14ac:dyDescent="0.3">
      <c r="I3901" s="20"/>
    </row>
    <row r="3902" spans="9:9" x14ac:dyDescent="0.3">
      <c r="I3902" s="20"/>
    </row>
    <row r="3903" spans="9:9" x14ac:dyDescent="0.3">
      <c r="I3903" s="20"/>
    </row>
    <row r="3904" spans="9:9" x14ac:dyDescent="0.3">
      <c r="I3904" s="20"/>
    </row>
    <row r="3905" spans="9:9" x14ac:dyDescent="0.3">
      <c r="I3905" s="20"/>
    </row>
    <row r="3906" spans="9:9" x14ac:dyDescent="0.3">
      <c r="I3906" s="20"/>
    </row>
    <row r="3907" spans="9:9" x14ac:dyDescent="0.3">
      <c r="I3907" s="20"/>
    </row>
    <row r="3908" spans="9:9" x14ac:dyDescent="0.3">
      <c r="I3908" s="20"/>
    </row>
    <row r="3909" spans="9:9" x14ac:dyDescent="0.3">
      <c r="I3909" s="20"/>
    </row>
    <row r="3910" spans="9:9" x14ac:dyDescent="0.3">
      <c r="I3910" s="20"/>
    </row>
    <row r="3911" spans="9:9" x14ac:dyDescent="0.3">
      <c r="I3911" s="20"/>
    </row>
    <row r="3912" spans="9:9" x14ac:dyDescent="0.3">
      <c r="I3912" s="20"/>
    </row>
    <row r="3913" spans="9:9" x14ac:dyDescent="0.3">
      <c r="I3913" s="20"/>
    </row>
    <row r="3914" spans="9:9" x14ac:dyDescent="0.3">
      <c r="I3914" s="20"/>
    </row>
    <row r="3915" spans="9:9" x14ac:dyDescent="0.3">
      <c r="I3915" s="20"/>
    </row>
    <row r="3916" spans="9:9" x14ac:dyDescent="0.3">
      <c r="I3916" s="20"/>
    </row>
    <row r="3917" spans="9:9" x14ac:dyDescent="0.3">
      <c r="I3917" s="20"/>
    </row>
    <row r="3918" spans="9:9" x14ac:dyDescent="0.3">
      <c r="I3918" s="20"/>
    </row>
    <row r="3919" spans="9:9" x14ac:dyDescent="0.3">
      <c r="I3919" s="20"/>
    </row>
    <row r="3920" spans="9:9" x14ac:dyDescent="0.3">
      <c r="I3920" s="20"/>
    </row>
    <row r="3921" spans="9:9" x14ac:dyDescent="0.3">
      <c r="I3921" s="20"/>
    </row>
    <row r="3922" spans="9:9" x14ac:dyDescent="0.3">
      <c r="I3922" s="20"/>
    </row>
    <row r="3923" spans="9:9" x14ac:dyDescent="0.3">
      <c r="I3923" s="20"/>
    </row>
    <row r="3924" spans="9:9" x14ac:dyDescent="0.3">
      <c r="I3924" s="20"/>
    </row>
    <row r="3925" spans="9:9" x14ac:dyDescent="0.3">
      <c r="I3925" s="20"/>
    </row>
    <row r="3926" spans="9:9" x14ac:dyDescent="0.3">
      <c r="I3926" s="20"/>
    </row>
    <row r="3927" spans="9:9" x14ac:dyDescent="0.3">
      <c r="I3927" s="20"/>
    </row>
    <row r="3928" spans="9:9" x14ac:dyDescent="0.3">
      <c r="I3928" s="20"/>
    </row>
    <row r="3929" spans="9:9" x14ac:dyDescent="0.3">
      <c r="I3929" s="20"/>
    </row>
    <row r="3930" spans="9:9" x14ac:dyDescent="0.3">
      <c r="I3930" s="20"/>
    </row>
    <row r="3931" spans="9:9" x14ac:dyDescent="0.3">
      <c r="I3931" s="20"/>
    </row>
    <row r="3932" spans="9:9" x14ac:dyDescent="0.3">
      <c r="I3932" s="20"/>
    </row>
    <row r="3933" spans="9:9" x14ac:dyDescent="0.3">
      <c r="I3933" s="20"/>
    </row>
    <row r="3934" spans="9:9" x14ac:dyDescent="0.3">
      <c r="I3934" s="20"/>
    </row>
    <row r="3935" spans="9:9" x14ac:dyDescent="0.3">
      <c r="I3935" s="20"/>
    </row>
    <row r="3936" spans="9:9" x14ac:dyDescent="0.3">
      <c r="I3936" s="20"/>
    </row>
    <row r="3937" spans="9:9" x14ac:dyDescent="0.3">
      <c r="I3937" s="20"/>
    </row>
    <row r="3938" spans="9:9" x14ac:dyDescent="0.3">
      <c r="I3938" s="20"/>
    </row>
    <row r="3939" spans="9:9" x14ac:dyDescent="0.3">
      <c r="I3939" s="20"/>
    </row>
    <row r="3940" spans="9:9" x14ac:dyDescent="0.3">
      <c r="I3940" s="20"/>
    </row>
    <row r="3941" spans="9:9" x14ac:dyDescent="0.3">
      <c r="I3941" s="20"/>
    </row>
    <row r="3942" spans="9:9" x14ac:dyDescent="0.3">
      <c r="I3942" s="20"/>
    </row>
    <row r="3943" spans="9:9" x14ac:dyDescent="0.3">
      <c r="I3943" s="20"/>
    </row>
    <row r="3944" spans="9:9" x14ac:dyDescent="0.3">
      <c r="I3944" s="20"/>
    </row>
    <row r="3945" spans="9:9" x14ac:dyDescent="0.3">
      <c r="I3945" s="20"/>
    </row>
    <row r="3946" spans="9:9" x14ac:dyDescent="0.3">
      <c r="I3946" s="20"/>
    </row>
    <row r="3947" spans="9:9" x14ac:dyDescent="0.3">
      <c r="I3947" s="20"/>
    </row>
    <row r="3948" spans="9:9" x14ac:dyDescent="0.3">
      <c r="I3948" s="20"/>
    </row>
    <row r="3949" spans="9:9" x14ac:dyDescent="0.3">
      <c r="I3949" s="20"/>
    </row>
    <row r="3950" spans="9:9" x14ac:dyDescent="0.3">
      <c r="I3950" s="20"/>
    </row>
    <row r="3951" spans="9:9" x14ac:dyDescent="0.3">
      <c r="I3951" s="20"/>
    </row>
    <row r="3952" spans="9:9" x14ac:dyDescent="0.3">
      <c r="I3952" s="20"/>
    </row>
    <row r="3953" spans="9:9" x14ac:dyDescent="0.3">
      <c r="I3953" s="20"/>
    </row>
    <row r="3954" spans="9:9" x14ac:dyDescent="0.3">
      <c r="I3954" s="20"/>
    </row>
    <row r="3955" spans="9:9" x14ac:dyDescent="0.3">
      <c r="I3955" s="20"/>
    </row>
    <row r="3956" spans="9:9" x14ac:dyDescent="0.3">
      <c r="I3956" s="20"/>
    </row>
    <row r="3957" spans="9:9" x14ac:dyDescent="0.3">
      <c r="I3957" s="20"/>
    </row>
    <row r="3958" spans="9:9" x14ac:dyDescent="0.3">
      <c r="I3958" s="20"/>
    </row>
    <row r="3959" spans="9:9" x14ac:dyDescent="0.3">
      <c r="I3959" s="20"/>
    </row>
    <row r="3960" spans="9:9" x14ac:dyDescent="0.3">
      <c r="I3960" s="20"/>
    </row>
    <row r="3961" spans="9:9" x14ac:dyDescent="0.3">
      <c r="I3961" s="20"/>
    </row>
    <row r="3962" spans="9:9" x14ac:dyDescent="0.3">
      <c r="I3962" s="20"/>
    </row>
    <row r="3963" spans="9:9" x14ac:dyDescent="0.3">
      <c r="I3963" s="20"/>
    </row>
    <row r="3964" spans="9:9" x14ac:dyDescent="0.3">
      <c r="I3964" s="20"/>
    </row>
    <row r="3965" spans="9:9" x14ac:dyDescent="0.3">
      <c r="I3965" s="20"/>
    </row>
    <row r="3966" spans="9:9" x14ac:dyDescent="0.3">
      <c r="I3966" s="20"/>
    </row>
    <row r="3967" spans="9:9" x14ac:dyDescent="0.3">
      <c r="I3967" s="20"/>
    </row>
    <row r="3968" spans="9:9" x14ac:dyDescent="0.3">
      <c r="I3968" s="20"/>
    </row>
    <row r="3969" spans="9:9" x14ac:dyDescent="0.3">
      <c r="I3969" s="20"/>
    </row>
    <row r="3970" spans="9:9" x14ac:dyDescent="0.3">
      <c r="I3970" s="20"/>
    </row>
    <row r="3971" spans="9:9" x14ac:dyDescent="0.3">
      <c r="I3971" s="20"/>
    </row>
    <row r="3972" spans="9:9" x14ac:dyDescent="0.3">
      <c r="I3972" s="20"/>
    </row>
    <row r="3973" spans="9:9" x14ac:dyDescent="0.3">
      <c r="I3973" s="20"/>
    </row>
    <row r="3974" spans="9:9" x14ac:dyDescent="0.3">
      <c r="I3974" s="20"/>
    </row>
    <row r="3975" spans="9:9" x14ac:dyDescent="0.3">
      <c r="I3975" s="20"/>
    </row>
    <row r="3976" spans="9:9" x14ac:dyDescent="0.3">
      <c r="I3976" s="20"/>
    </row>
    <row r="3977" spans="9:9" x14ac:dyDescent="0.3">
      <c r="I3977" s="20"/>
    </row>
    <row r="3978" spans="9:9" x14ac:dyDescent="0.3">
      <c r="I3978" s="20"/>
    </row>
    <row r="3979" spans="9:9" x14ac:dyDescent="0.3">
      <c r="I3979" s="20"/>
    </row>
    <row r="3980" spans="9:9" x14ac:dyDescent="0.3">
      <c r="I3980" s="20"/>
    </row>
    <row r="3981" spans="9:9" x14ac:dyDescent="0.3">
      <c r="I3981" s="20"/>
    </row>
    <row r="3982" spans="9:9" x14ac:dyDescent="0.3">
      <c r="I3982" s="20"/>
    </row>
    <row r="3983" spans="9:9" x14ac:dyDescent="0.3">
      <c r="I3983" s="20"/>
    </row>
    <row r="3984" spans="9:9" x14ac:dyDescent="0.3">
      <c r="I3984" s="20"/>
    </row>
    <row r="3985" spans="9:9" x14ac:dyDescent="0.3">
      <c r="I3985" s="20"/>
    </row>
    <row r="3986" spans="9:9" x14ac:dyDescent="0.3">
      <c r="I3986" s="20"/>
    </row>
    <row r="3987" spans="9:9" x14ac:dyDescent="0.3">
      <c r="I3987" s="20"/>
    </row>
    <row r="3988" spans="9:9" x14ac:dyDescent="0.3">
      <c r="I3988" s="20"/>
    </row>
    <row r="3989" spans="9:9" x14ac:dyDescent="0.3">
      <c r="I3989" s="20"/>
    </row>
    <row r="3990" spans="9:9" x14ac:dyDescent="0.3">
      <c r="I3990" s="20"/>
    </row>
    <row r="3991" spans="9:9" x14ac:dyDescent="0.3">
      <c r="I3991" s="20"/>
    </row>
    <row r="3992" spans="9:9" x14ac:dyDescent="0.3">
      <c r="I3992" s="20"/>
    </row>
    <row r="3993" spans="9:9" x14ac:dyDescent="0.3">
      <c r="I3993" s="20"/>
    </row>
    <row r="3994" spans="9:9" x14ac:dyDescent="0.3">
      <c r="I3994" s="20"/>
    </row>
    <row r="3995" spans="9:9" x14ac:dyDescent="0.3">
      <c r="I3995" s="20"/>
    </row>
    <row r="3996" spans="9:9" x14ac:dyDescent="0.3">
      <c r="I3996" s="20"/>
    </row>
    <row r="3997" spans="9:9" x14ac:dyDescent="0.3">
      <c r="I3997" s="20"/>
    </row>
    <row r="3998" spans="9:9" x14ac:dyDescent="0.3">
      <c r="I3998" s="20"/>
    </row>
    <row r="3999" spans="9:9" x14ac:dyDescent="0.3">
      <c r="I3999" s="20"/>
    </row>
    <row r="4000" spans="9:9" x14ac:dyDescent="0.3">
      <c r="I4000" s="20"/>
    </row>
    <row r="4001" spans="9:9" x14ac:dyDescent="0.3">
      <c r="I4001" s="20"/>
    </row>
    <row r="4002" spans="9:9" x14ac:dyDescent="0.3">
      <c r="I4002" s="20"/>
    </row>
    <row r="4003" spans="9:9" x14ac:dyDescent="0.3">
      <c r="I4003" s="20"/>
    </row>
    <row r="4004" spans="9:9" x14ac:dyDescent="0.3">
      <c r="I4004" s="20"/>
    </row>
    <row r="4005" spans="9:9" x14ac:dyDescent="0.3">
      <c r="I4005" s="20"/>
    </row>
    <row r="4006" spans="9:9" x14ac:dyDescent="0.3">
      <c r="I4006" s="20"/>
    </row>
    <row r="4007" spans="9:9" x14ac:dyDescent="0.3">
      <c r="I4007" s="20"/>
    </row>
    <row r="4008" spans="9:9" x14ac:dyDescent="0.3">
      <c r="I4008" s="20"/>
    </row>
    <row r="4009" spans="9:9" x14ac:dyDescent="0.3">
      <c r="I4009" s="20"/>
    </row>
    <row r="4010" spans="9:9" x14ac:dyDescent="0.3">
      <c r="I4010" s="20"/>
    </row>
    <row r="4011" spans="9:9" x14ac:dyDescent="0.3">
      <c r="I4011" s="20"/>
    </row>
    <row r="4012" spans="9:9" x14ac:dyDescent="0.3">
      <c r="I4012" s="20"/>
    </row>
    <row r="4013" spans="9:9" x14ac:dyDescent="0.3">
      <c r="I4013" s="20"/>
    </row>
    <row r="4014" spans="9:9" x14ac:dyDescent="0.3">
      <c r="I4014" s="20"/>
    </row>
    <row r="4015" spans="9:9" x14ac:dyDescent="0.3">
      <c r="I4015" s="20"/>
    </row>
    <row r="4016" spans="9:9" x14ac:dyDescent="0.3">
      <c r="I4016" s="20"/>
    </row>
    <row r="4017" spans="9:9" x14ac:dyDescent="0.3">
      <c r="I4017" s="20"/>
    </row>
    <row r="4018" spans="9:9" x14ac:dyDescent="0.3">
      <c r="I4018" s="20"/>
    </row>
    <row r="4019" spans="9:9" x14ac:dyDescent="0.3">
      <c r="I4019" s="20"/>
    </row>
    <row r="4020" spans="9:9" x14ac:dyDescent="0.3">
      <c r="I4020" s="20"/>
    </row>
    <row r="4021" spans="9:9" x14ac:dyDescent="0.3">
      <c r="I4021" s="20"/>
    </row>
    <row r="4022" spans="9:9" x14ac:dyDescent="0.3">
      <c r="I4022" s="20"/>
    </row>
    <row r="4023" spans="9:9" x14ac:dyDescent="0.3">
      <c r="I4023" s="20"/>
    </row>
    <row r="4024" spans="9:9" x14ac:dyDescent="0.3">
      <c r="I4024" s="20"/>
    </row>
    <row r="4025" spans="9:9" x14ac:dyDescent="0.3">
      <c r="I4025" s="20"/>
    </row>
    <row r="4026" spans="9:9" x14ac:dyDescent="0.3">
      <c r="I4026" s="20"/>
    </row>
    <row r="4027" spans="9:9" x14ac:dyDescent="0.3">
      <c r="I4027" s="20"/>
    </row>
    <row r="4028" spans="9:9" x14ac:dyDescent="0.3">
      <c r="I4028" s="20"/>
    </row>
    <row r="4029" spans="9:9" x14ac:dyDescent="0.3">
      <c r="I4029" s="20"/>
    </row>
    <row r="4030" spans="9:9" x14ac:dyDescent="0.3">
      <c r="I4030" s="20"/>
    </row>
    <row r="4031" spans="9:9" x14ac:dyDescent="0.3">
      <c r="I4031" s="20"/>
    </row>
    <row r="4032" spans="9:9" x14ac:dyDescent="0.3">
      <c r="I4032" s="20"/>
    </row>
    <row r="4033" spans="9:9" x14ac:dyDescent="0.3">
      <c r="I4033" s="20"/>
    </row>
    <row r="4034" spans="9:9" x14ac:dyDescent="0.3">
      <c r="I4034" s="20"/>
    </row>
    <row r="4035" spans="9:9" x14ac:dyDescent="0.3">
      <c r="I4035" s="20"/>
    </row>
    <row r="4036" spans="9:9" x14ac:dyDescent="0.3">
      <c r="I4036" s="20"/>
    </row>
    <row r="4037" spans="9:9" x14ac:dyDescent="0.3">
      <c r="I4037" s="20"/>
    </row>
    <row r="4038" spans="9:9" x14ac:dyDescent="0.3">
      <c r="I4038" s="20"/>
    </row>
    <row r="4039" spans="9:9" x14ac:dyDescent="0.3">
      <c r="I4039" s="20"/>
    </row>
    <row r="4040" spans="9:9" x14ac:dyDescent="0.3">
      <c r="I4040" s="20"/>
    </row>
    <row r="4041" spans="9:9" x14ac:dyDescent="0.3">
      <c r="I4041" s="20"/>
    </row>
    <row r="4042" spans="9:9" x14ac:dyDescent="0.3">
      <c r="I4042" s="20"/>
    </row>
    <row r="4043" spans="9:9" x14ac:dyDescent="0.3">
      <c r="I4043" s="20"/>
    </row>
    <row r="4044" spans="9:9" x14ac:dyDescent="0.3">
      <c r="I4044" s="20"/>
    </row>
    <row r="4045" spans="9:9" x14ac:dyDescent="0.3">
      <c r="I4045" s="20"/>
    </row>
    <row r="4046" spans="9:9" x14ac:dyDescent="0.3">
      <c r="I4046" s="20"/>
    </row>
    <row r="4047" spans="9:9" x14ac:dyDescent="0.3">
      <c r="I4047" s="20"/>
    </row>
    <row r="4048" spans="9:9" x14ac:dyDescent="0.3">
      <c r="I4048" s="20"/>
    </row>
    <row r="4049" spans="9:9" x14ac:dyDescent="0.3">
      <c r="I4049" s="20"/>
    </row>
    <row r="4050" spans="9:9" x14ac:dyDescent="0.3">
      <c r="I4050" s="20"/>
    </row>
    <row r="4051" spans="9:9" x14ac:dyDescent="0.3">
      <c r="I4051" s="20"/>
    </row>
    <row r="4052" spans="9:9" x14ac:dyDescent="0.3">
      <c r="I4052" s="20"/>
    </row>
    <row r="4053" spans="9:9" x14ac:dyDescent="0.3">
      <c r="I4053" s="20"/>
    </row>
    <row r="4054" spans="9:9" x14ac:dyDescent="0.3">
      <c r="I4054" s="20"/>
    </row>
    <row r="4055" spans="9:9" x14ac:dyDescent="0.3">
      <c r="I4055" s="20"/>
    </row>
    <row r="4056" spans="9:9" x14ac:dyDescent="0.3">
      <c r="I4056" s="20"/>
    </row>
    <row r="4057" spans="9:9" x14ac:dyDescent="0.3">
      <c r="I4057" s="20"/>
    </row>
    <row r="4058" spans="9:9" x14ac:dyDescent="0.3">
      <c r="I4058" s="20"/>
    </row>
    <row r="4059" spans="9:9" x14ac:dyDescent="0.3">
      <c r="I4059" s="20"/>
    </row>
    <row r="4060" spans="9:9" x14ac:dyDescent="0.3">
      <c r="I4060" s="20"/>
    </row>
    <row r="4061" spans="9:9" x14ac:dyDescent="0.3">
      <c r="I4061" s="20"/>
    </row>
    <row r="4062" spans="9:9" x14ac:dyDescent="0.3">
      <c r="I4062" s="20"/>
    </row>
    <row r="4063" spans="9:9" x14ac:dyDescent="0.3">
      <c r="I4063" s="20"/>
    </row>
    <row r="4064" spans="9:9" x14ac:dyDescent="0.3">
      <c r="I4064" s="20"/>
    </row>
    <row r="4065" spans="9:9" x14ac:dyDescent="0.3">
      <c r="I4065" s="20"/>
    </row>
    <row r="4066" spans="9:9" x14ac:dyDescent="0.3">
      <c r="I4066" s="20"/>
    </row>
    <row r="4067" spans="9:9" x14ac:dyDescent="0.3">
      <c r="I4067" s="20"/>
    </row>
    <row r="4068" spans="9:9" x14ac:dyDescent="0.3">
      <c r="I4068" s="20"/>
    </row>
    <row r="4069" spans="9:9" x14ac:dyDescent="0.3">
      <c r="I4069" s="20"/>
    </row>
    <row r="4070" spans="9:9" x14ac:dyDescent="0.3">
      <c r="I4070" s="20"/>
    </row>
    <row r="4071" spans="9:9" x14ac:dyDescent="0.3">
      <c r="I4071" s="20"/>
    </row>
    <row r="4072" spans="9:9" x14ac:dyDescent="0.3">
      <c r="I4072" s="20"/>
    </row>
    <row r="4073" spans="9:9" x14ac:dyDescent="0.3">
      <c r="I4073" s="20"/>
    </row>
    <row r="4074" spans="9:9" x14ac:dyDescent="0.3">
      <c r="I4074" s="20"/>
    </row>
    <row r="4075" spans="9:9" x14ac:dyDescent="0.3">
      <c r="I4075" s="20"/>
    </row>
    <row r="4076" spans="9:9" x14ac:dyDescent="0.3">
      <c r="I4076" s="20"/>
    </row>
    <row r="4077" spans="9:9" x14ac:dyDescent="0.3">
      <c r="I4077" s="20"/>
    </row>
    <row r="4078" spans="9:9" x14ac:dyDescent="0.3">
      <c r="I4078" s="20"/>
    </row>
    <row r="4079" spans="9:9" x14ac:dyDescent="0.3">
      <c r="I4079" s="20"/>
    </row>
    <row r="4080" spans="9:9" x14ac:dyDescent="0.3">
      <c r="I4080" s="20"/>
    </row>
    <row r="4081" spans="9:9" x14ac:dyDescent="0.3">
      <c r="I4081" s="20"/>
    </row>
    <row r="4082" spans="9:9" x14ac:dyDescent="0.3">
      <c r="I4082" s="20"/>
    </row>
    <row r="4083" spans="9:9" x14ac:dyDescent="0.3">
      <c r="I4083" s="20"/>
    </row>
    <row r="4084" spans="9:9" x14ac:dyDescent="0.3">
      <c r="I4084" s="20"/>
    </row>
    <row r="4085" spans="9:9" x14ac:dyDescent="0.3">
      <c r="I4085" s="20"/>
    </row>
    <row r="4086" spans="9:9" x14ac:dyDescent="0.3">
      <c r="I4086" s="20"/>
    </row>
    <row r="4087" spans="9:9" x14ac:dyDescent="0.3">
      <c r="I4087" s="20"/>
    </row>
    <row r="4088" spans="9:9" x14ac:dyDescent="0.3">
      <c r="I4088" s="20"/>
    </row>
    <row r="4089" spans="9:9" x14ac:dyDescent="0.3">
      <c r="I4089" s="20"/>
    </row>
    <row r="4090" spans="9:9" x14ac:dyDescent="0.3">
      <c r="I4090" s="20"/>
    </row>
    <row r="4091" spans="9:9" x14ac:dyDescent="0.3">
      <c r="I4091" s="20"/>
    </row>
    <row r="4092" spans="9:9" x14ac:dyDescent="0.3">
      <c r="I4092" s="20"/>
    </row>
    <row r="4093" spans="9:9" x14ac:dyDescent="0.3">
      <c r="I4093" s="20"/>
    </row>
    <row r="4094" spans="9:9" x14ac:dyDescent="0.3">
      <c r="I4094" s="20"/>
    </row>
    <row r="4095" spans="9:9" x14ac:dyDescent="0.3">
      <c r="I4095" s="20"/>
    </row>
    <row r="4096" spans="9:9" x14ac:dyDescent="0.3">
      <c r="I4096" s="20"/>
    </row>
    <row r="4097" spans="9:9" x14ac:dyDescent="0.3">
      <c r="I4097" s="20"/>
    </row>
    <row r="4098" spans="9:9" x14ac:dyDescent="0.3">
      <c r="I4098" s="20"/>
    </row>
    <row r="4099" spans="9:9" x14ac:dyDescent="0.3">
      <c r="I4099" s="20"/>
    </row>
    <row r="4100" spans="9:9" x14ac:dyDescent="0.3">
      <c r="I4100" s="20"/>
    </row>
    <row r="4101" spans="9:9" x14ac:dyDescent="0.3">
      <c r="I4101" s="20"/>
    </row>
    <row r="4102" spans="9:9" x14ac:dyDescent="0.3">
      <c r="I4102" s="20"/>
    </row>
    <row r="4103" spans="9:9" x14ac:dyDescent="0.3">
      <c r="I4103" s="20"/>
    </row>
    <row r="4104" spans="9:9" x14ac:dyDescent="0.3">
      <c r="I4104" s="20"/>
    </row>
    <row r="4105" spans="9:9" x14ac:dyDescent="0.3">
      <c r="I4105" s="20"/>
    </row>
    <row r="4106" spans="9:9" x14ac:dyDescent="0.3">
      <c r="I4106" s="20"/>
    </row>
    <row r="4107" spans="9:9" x14ac:dyDescent="0.3">
      <c r="I4107" s="20"/>
    </row>
    <row r="4108" spans="9:9" x14ac:dyDescent="0.3">
      <c r="I4108" s="20"/>
    </row>
    <row r="4109" spans="9:9" x14ac:dyDescent="0.3">
      <c r="I4109" s="20"/>
    </row>
    <row r="4110" spans="9:9" x14ac:dyDescent="0.3">
      <c r="I4110" s="20"/>
    </row>
    <row r="4111" spans="9:9" x14ac:dyDescent="0.3">
      <c r="I4111" s="20"/>
    </row>
    <row r="4112" spans="9:9" x14ac:dyDescent="0.3">
      <c r="I4112" s="20"/>
    </row>
    <row r="4113" spans="9:9" x14ac:dyDescent="0.3">
      <c r="I4113" s="20"/>
    </row>
    <row r="4114" spans="9:9" x14ac:dyDescent="0.3">
      <c r="I4114" s="20"/>
    </row>
    <row r="4115" spans="9:9" x14ac:dyDescent="0.3">
      <c r="I4115" s="20"/>
    </row>
    <row r="4116" spans="9:9" x14ac:dyDescent="0.3">
      <c r="I4116" s="20"/>
    </row>
    <row r="4117" spans="9:9" x14ac:dyDescent="0.3">
      <c r="I4117" s="20"/>
    </row>
    <row r="4118" spans="9:9" x14ac:dyDescent="0.3">
      <c r="I4118" s="20"/>
    </row>
    <row r="4119" spans="9:9" x14ac:dyDescent="0.3">
      <c r="I4119" s="20"/>
    </row>
    <row r="4120" spans="9:9" x14ac:dyDescent="0.3">
      <c r="I4120" s="20"/>
    </row>
    <row r="4121" spans="9:9" x14ac:dyDescent="0.3">
      <c r="I4121" s="20"/>
    </row>
    <row r="4122" spans="9:9" x14ac:dyDescent="0.3">
      <c r="I4122" s="20"/>
    </row>
    <row r="4123" spans="9:9" x14ac:dyDescent="0.3">
      <c r="I4123" s="20"/>
    </row>
    <row r="4124" spans="9:9" x14ac:dyDescent="0.3">
      <c r="I4124" s="20"/>
    </row>
    <row r="4125" spans="9:9" x14ac:dyDescent="0.3">
      <c r="I4125" s="20"/>
    </row>
    <row r="4126" spans="9:9" x14ac:dyDescent="0.3">
      <c r="I4126" s="20"/>
    </row>
    <row r="4127" spans="9:9" x14ac:dyDescent="0.3">
      <c r="I4127" s="20"/>
    </row>
    <row r="4128" spans="9:9" x14ac:dyDescent="0.3">
      <c r="I4128" s="20"/>
    </row>
    <row r="4129" spans="9:9" x14ac:dyDescent="0.3">
      <c r="I4129" s="20"/>
    </row>
    <row r="4130" spans="9:9" x14ac:dyDescent="0.3">
      <c r="I4130" s="20"/>
    </row>
    <row r="4131" spans="9:9" x14ac:dyDescent="0.3">
      <c r="I4131" s="20"/>
    </row>
    <row r="4132" spans="9:9" x14ac:dyDescent="0.3">
      <c r="I4132" s="20"/>
    </row>
    <row r="4133" spans="9:9" x14ac:dyDescent="0.3">
      <c r="I4133" s="20"/>
    </row>
    <row r="4134" spans="9:9" x14ac:dyDescent="0.3">
      <c r="I4134" s="20"/>
    </row>
    <row r="4135" spans="9:9" x14ac:dyDescent="0.3">
      <c r="I4135" s="20"/>
    </row>
    <row r="4136" spans="9:9" x14ac:dyDescent="0.3">
      <c r="I4136" s="20"/>
    </row>
    <row r="4137" spans="9:9" x14ac:dyDescent="0.3">
      <c r="I4137" s="20"/>
    </row>
    <row r="4138" spans="9:9" x14ac:dyDescent="0.3">
      <c r="I4138" s="20"/>
    </row>
    <row r="4139" spans="9:9" x14ac:dyDescent="0.3">
      <c r="I4139" s="20"/>
    </row>
    <row r="4140" spans="9:9" x14ac:dyDescent="0.3">
      <c r="I4140" s="20"/>
    </row>
    <row r="4141" spans="9:9" x14ac:dyDescent="0.3">
      <c r="I4141" s="20"/>
    </row>
    <row r="4142" spans="9:9" x14ac:dyDescent="0.3">
      <c r="I4142" s="20"/>
    </row>
    <row r="4143" spans="9:9" x14ac:dyDescent="0.3">
      <c r="I4143" s="20"/>
    </row>
    <row r="4144" spans="9:9" x14ac:dyDescent="0.3">
      <c r="I4144" s="20"/>
    </row>
    <row r="4145" spans="9:9" x14ac:dyDescent="0.3">
      <c r="I4145" s="20"/>
    </row>
    <row r="4146" spans="9:9" x14ac:dyDescent="0.3">
      <c r="I4146" s="20"/>
    </row>
    <row r="4147" spans="9:9" x14ac:dyDescent="0.3">
      <c r="I4147" s="20"/>
    </row>
    <row r="4148" spans="9:9" x14ac:dyDescent="0.3">
      <c r="I4148" s="20"/>
    </row>
    <row r="4149" spans="9:9" x14ac:dyDescent="0.3">
      <c r="I4149" s="20"/>
    </row>
    <row r="4150" spans="9:9" x14ac:dyDescent="0.3">
      <c r="I4150" s="20"/>
    </row>
    <row r="4151" spans="9:9" x14ac:dyDescent="0.3">
      <c r="I4151" s="20"/>
    </row>
    <row r="4152" spans="9:9" x14ac:dyDescent="0.3">
      <c r="I4152" s="20"/>
    </row>
    <row r="4153" spans="9:9" x14ac:dyDescent="0.3">
      <c r="I4153" s="20"/>
    </row>
    <row r="4154" spans="9:9" x14ac:dyDescent="0.3">
      <c r="I4154" s="20"/>
    </row>
    <row r="4155" spans="9:9" x14ac:dyDescent="0.3">
      <c r="I4155" s="20"/>
    </row>
    <row r="4156" spans="9:9" x14ac:dyDescent="0.3">
      <c r="I4156" s="20"/>
    </row>
    <row r="4157" spans="9:9" x14ac:dyDescent="0.3">
      <c r="I4157" s="20"/>
    </row>
    <row r="4158" spans="9:9" x14ac:dyDescent="0.3">
      <c r="I4158" s="20"/>
    </row>
    <row r="4159" spans="9:9" x14ac:dyDescent="0.3">
      <c r="I4159" s="20"/>
    </row>
    <row r="4160" spans="9:9" x14ac:dyDescent="0.3">
      <c r="I4160" s="20"/>
    </row>
    <row r="4161" spans="9:9" x14ac:dyDescent="0.3">
      <c r="I4161" s="20"/>
    </row>
    <row r="4162" spans="9:9" x14ac:dyDescent="0.3">
      <c r="I4162" s="20"/>
    </row>
    <row r="4163" spans="9:9" x14ac:dyDescent="0.3">
      <c r="I4163" s="20"/>
    </row>
    <row r="4164" spans="9:9" x14ac:dyDescent="0.3">
      <c r="I4164" s="20"/>
    </row>
    <row r="4165" spans="9:9" x14ac:dyDescent="0.3">
      <c r="I4165" s="20"/>
    </row>
    <row r="4166" spans="9:9" x14ac:dyDescent="0.3">
      <c r="I4166" s="20"/>
    </row>
    <row r="4167" spans="9:9" x14ac:dyDescent="0.3">
      <c r="I4167" s="20"/>
    </row>
    <row r="4168" spans="9:9" x14ac:dyDescent="0.3">
      <c r="I4168" s="20"/>
    </row>
    <row r="4169" spans="9:9" x14ac:dyDescent="0.3">
      <c r="I4169" s="20"/>
    </row>
    <row r="4170" spans="9:9" x14ac:dyDescent="0.3">
      <c r="I4170" s="20"/>
    </row>
    <row r="4171" spans="9:9" x14ac:dyDescent="0.3">
      <c r="I4171" s="20"/>
    </row>
    <row r="4172" spans="9:9" x14ac:dyDescent="0.3">
      <c r="I4172" s="20"/>
    </row>
    <row r="4173" spans="9:9" x14ac:dyDescent="0.3">
      <c r="I4173" s="20"/>
    </row>
    <row r="4174" spans="9:9" x14ac:dyDescent="0.3">
      <c r="I4174" s="20"/>
    </row>
    <row r="4175" spans="9:9" x14ac:dyDescent="0.3">
      <c r="I4175" s="20"/>
    </row>
    <row r="4176" spans="9:9" x14ac:dyDescent="0.3">
      <c r="I4176" s="20"/>
    </row>
    <row r="4177" spans="9:9" x14ac:dyDescent="0.3">
      <c r="I4177" s="20"/>
    </row>
    <row r="4178" spans="9:9" x14ac:dyDescent="0.3">
      <c r="I4178" s="20"/>
    </row>
    <row r="4179" spans="9:9" x14ac:dyDescent="0.3">
      <c r="I4179" s="20"/>
    </row>
    <row r="4180" spans="9:9" x14ac:dyDescent="0.3">
      <c r="I4180" s="20"/>
    </row>
    <row r="4181" spans="9:9" x14ac:dyDescent="0.3">
      <c r="I4181" s="20"/>
    </row>
    <row r="4182" spans="9:9" x14ac:dyDescent="0.3">
      <c r="I4182" s="20"/>
    </row>
    <row r="4183" spans="9:9" x14ac:dyDescent="0.3">
      <c r="I4183" s="20"/>
    </row>
    <row r="4184" spans="9:9" x14ac:dyDescent="0.3">
      <c r="I4184" s="20"/>
    </row>
    <row r="4185" spans="9:9" x14ac:dyDescent="0.3">
      <c r="I4185" s="20"/>
    </row>
    <row r="4186" spans="9:9" x14ac:dyDescent="0.3">
      <c r="I4186" s="20"/>
    </row>
    <row r="4187" spans="9:9" x14ac:dyDescent="0.3">
      <c r="I4187" s="20"/>
    </row>
    <row r="4188" spans="9:9" x14ac:dyDescent="0.3">
      <c r="I4188" s="20"/>
    </row>
    <row r="4189" spans="9:9" x14ac:dyDescent="0.3">
      <c r="I4189" s="20"/>
    </row>
    <row r="4190" spans="9:9" x14ac:dyDescent="0.3">
      <c r="I4190" s="20"/>
    </row>
    <row r="4191" spans="9:9" x14ac:dyDescent="0.3">
      <c r="I4191" s="20"/>
    </row>
    <row r="4192" spans="9:9" x14ac:dyDescent="0.3">
      <c r="I4192" s="20"/>
    </row>
    <row r="4193" spans="9:9" x14ac:dyDescent="0.3">
      <c r="I4193" s="20"/>
    </row>
    <row r="4194" spans="9:9" x14ac:dyDescent="0.3">
      <c r="I4194" s="20"/>
    </row>
    <row r="4195" spans="9:9" x14ac:dyDescent="0.3">
      <c r="I4195" s="20"/>
    </row>
    <row r="4196" spans="9:9" x14ac:dyDescent="0.3">
      <c r="I4196" s="20"/>
    </row>
    <row r="4197" spans="9:9" x14ac:dyDescent="0.3">
      <c r="I4197" s="20"/>
    </row>
    <row r="4198" spans="9:9" x14ac:dyDescent="0.3">
      <c r="I4198" s="20"/>
    </row>
    <row r="4199" spans="9:9" x14ac:dyDescent="0.3">
      <c r="I4199" s="20"/>
    </row>
    <row r="4200" spans="9:9" x14ac:dyDescent="0.3">
      <c r="I4200" s="20"/>
    </row>
    <row r="4201" spans="9:9" x14ac:dyDescent="0.3">
      <c r="I4201" s="20"/>
    </row>
    <row r="4202" spans="9:9" x14ac:dyDescent="0.3">
      <c r="I4202" s="20"/>
    </row>
    <row r="4203" spans="9:9" x14ac:dyDescent="0.3">
      <c r="I4203" s="20"/>
    </row>
    <row r="4204" spans="9:9" x14ac:dyDescent="0.3">
      <c r="I4204" s="20"/>
    </row>
    <row r="4205" spans="9:9" x14ac:dyDescent="0.3">
      <c r="I4205" s="20"/>
    </row>
    <row r="4206" spans="9:9" x14ac:dyDescent="0.3">
      <c r="I4206" s="20"/>
    </row>
    <row r="4207" spans="9:9" x14ac:dyDescent="0.3">
      <c r="I4207" s="20"/>
    </row>
    <row r="4208" spans="9:9" x14ac:dyDescent="0.3">
      <c r="I4208" s="20"/>
    </row>
    <row r="4209" spans="9:9" x14ac:dyDescent="0.3">
      <c r="I4209" s="20"/>
    </row>
    <row r="4210" spans="9:9" x14ac:dyDescent="0.3">
      <c r="I4210" s="20"/>
    </row>
    <row r="4211" spans="9:9" x14ac:dyDescent="0.3">
      <c r="I4211" s="20"/>
    </row>
    <row r="4212" spans="9:9" x14ac:dyDescent="0.3">
      <c r="I4212" s="20"/>
    </row>
    <row r="4213" spans="9:9" x14ac:dyDescent="0.3">
      <c r="I4213" s="20"/>
    </row>
    <row r="4214" spans="9:9" x14ac:dyDescent="0.3">
      <c r="I4214" s="20"/>
    </row>
    <row r="4215" spans="9:9" x14ac:dyDescent="0.3">
      <c r="I4215" s="20"/>
    </row>
    <row r="4216" spans="9:9" x14ac:dyDescent="0.3">
      <c r="I4216" s="20"/>
    </row>
    <row r="4217" spans="9:9" x14ac:dyDescent="0.3">
      <c r="I4217" s="20"/>
    </row>
    <row r="4218" spans="9:9" x14ac:dyDescent="0.3">
      <c r="I4218" s="20"/>
    </row>
    <row r="4219" spans="9:9" x14ac:dyDescent="0.3">
      <c r="I4219" s="20"/>
    </row>
    <row r="4220" spans="9:9" x14ac:dyDescent="0.3">
      <c r="I4220" s="20"/>
    </row>
    <row r="4221" spans="9:9" x14ac:dyDescent="0.3">
      <c r="I4221" s="20"/>
    </row>
    <row r="4222" spans="9:9" x14ac:dyDescent="0.3">
      <c r="I4222" s="20"/>
    </row>
    <row r="4223" spans="9:9" x14ac:dyDescent="0.3">
      <c r="I4223" s="20"/>
    </row>
    <row r="4224" spans="9:9" x14ac:dyDescent="0.3">
      <c r="I4224" s="20"/>
    </row>
    <row r="4225" spans="9:9" x14ac:dyDescent="0.3">
      <c r="I4225" s="20"/>
    </row>
    <row r="4226" spans="9:9" x14ac:dyDescent="0.3">
      <c r="I4226" s="20"/>
    </row>
    <row r="4227" spans="9:9" x14ac:dyDescent="0.3">
      <c r="I4227" s="20"/>
    </row>
    <row r="4228" spans="9:9" x14ac:dyDescent="0.3">
      <c r="I4228" s="20"/>
    </row>
    <row r="4229" spans="9:9" x14ac:dyDescent="0.3">
      <c r="I4229" s="20"/>
    </row>
    <row r="4230" spans="9:9" x14ac:dyDescent="0.3">
      <c r="I4230" s="20"/>
    </row>
    <row r="4231" spans="9:9" x14ac:dyDescent="0.3">
      <c r="I4231" s="20"/>
    </row>
    <row r="4232" spans="9:9" x14ac:dyDescent="0.3">
      <c r="I4232" s="20"/>
    </row>
    <row r="4233" spans="9:9" x14ac:dyDescent="0.3">
      <c r="I4233" s="20"/>
    </row>
    <row r="4234" spans="9:9" x14ac:dyDescent="0.3">
      <c r="I4234" s="20"/>
    </row>
    <row r="4235" spans="9:9" x14ac:dyDescent="0.3">
      <c r="I4235" s="20"/>
    </row>
    <row r="4236" spans="9:9" x14ac:dyDescent="0.3">
      <c r="I4236" s="20"/>
    </row>
    <row r="4237" spans="9:9" x14ac:dyDescent="0.3">
      <c r="I4237" s="20"/>
    </row>
    <row r="4238" spans="9:9" x14ac:dyDescent="0.3">
      <c r="I4238" s="20"/>
    </row>
    <row r="4239" spans="9:9" x14ac:dyDescent="0.3">
      <c r="I4239" s="20"/>
    </row>
    <row r="4240" spans="9:9" x14ac:dyDescent="0.3">
      <c r="I4240" s="20"/>
    </row>
    <row r="4241" spans="9:9" x14ac:dyDescent="0.3">
      <c r="I4241" s="20"/>
    </row>
    <row r="4242" spans="9:9" x14ac:dyDescent="0.3">
      <c r="I4242" s="20"/>
    </row>
    <row r="4243" spans="9:9" x14ac:dyDescent="0.3">
      <c r="I4243" s="20"/>
    </row>
    <row r="4244" spans="9:9" x14ac:dyDescent="0.3">
      <c r="I4244" s="20"/>
    </row>
    <row r="4245" spans="9:9" x14ac:dyDescent="0.3">
      <c r="I4245" s="20"/>
    </row>
    <row r="4246" spans="9:9" x14ac:dyDescent="0.3">
      <c r="I4246" s="20"/>
    </row>
    <row r="4247" spans="9:9" x14ac:dyDescent="0.3">
      <c r="I4247" s="20"/>
    </row>
    <row r="4248" spans="9:9" x14ac:dyDescent="0.3">
      <c r="I4248" s="20"/>
    </row>
    <row r="4249" spans="9:9" x14ac:dyDescent="0.3">
      <c r="I4249" s="20"/>
    </row>
    <row r="4250" spans="9:9" x14ac:dyDescent="0.3">
      <c r="I4250" s="20"/>
    </row>
    <row r="4251" spans="9:9" x14ac:dyDescent="0.3">
      <c r="I4251" s="20"/>
    </row>
    <row r="4252" spans="9:9" x14ac:dyDescent="0.3">
      <c r="I4252" s="20"/>
    </row>
    <row r="4253" spans="9:9" x14ac:dyDescent="0.3">
      <c r="I4253" s="20"/>
    </row>
    <row r="4254" spans="9:9" x14ac:dyDescent="0.3">
      <c r="I4254" s="20"/>
    </row>
    <row r="4255" spans="9:9" x14ac:dyDescent="0.3">
      <c r="I4255" s="20"/>
    </row>
    <row r="4256" spans="9:9" x14ac:dyDescent="0.3">
      <c r="I4256" s="20"/>
    </row>
    <row r="4257" spans="9:9" x14ac:dyDescent="0.3">
      <c r="I4257" s="20"/>
    </row>
    <row r="4258" spans="9:9" x14ac:dyDescent="0.3">
      <c r="I4258" s="20"/>
    </row>
    <row r="4259" spans="9:9" x14ac:dyDescent="0.3">
      <c r="I4259" s="20"/>
    </row>
    <row r="4260" spans="9:9" x14ac:dyDescent="0.3">
      <c r="I4260" s="20"/>
    </row>
    <row r="4261" spans="9:9" x14ac:dyDescent="0.3">
      <c r="I4261" s="20"/>
    </row>
    <row r="4262" spans="9:9" x14ac:dyDescent="0.3">
      <c r="I4262" s="20"/>
    </row>
    <row r="4263" spans="9:9" x14ac:dyDescent="0.3">
      <c r="I4263" s="20"/>
    </row>
    <row r="4264" spans="9:9" x14ac:dyDescent="0.3">
      <c r="I4264" s="20"/>
    </row>
    <row r="4265" spans="9:9" x14ac:dyDescent="0.3">
      <c r="I4265" s="20"/>
    </row>
    <row r="4266" spans="9:9" x14ac:dyDescent="0.3">
      <c r="I4266" s="20"/>
    </row>
    <row r="4267" spans="9:9" x14ac:dyDescent="0.3">
      <c r="I4267" s="20"/>
    </row>
    <row r="4268" spans="9:9" x14ac:dyDescent="0.3">
      <c r="I4268" s="20"/>
    </row>
    <row r="4269" spans="9:9" x14ac:dyDescent="0.3">
      <c r="I4269" s="20"/>
    </row>
    <row r="4270" spans="9:9" x14ac:dyDescent="0.3">
      <c r="I4270" s="20"/>
    </row>
    <row r="4271" spans="9:9" x14ac:dyDescent="0.3">
      <c r="I4271" s="20"/>
    </row>
    <row r="4272" spans="9:9" x14ac:dyDescent="0.3">
      <c r="I4272" s="20"/>
    </row>
    <row r="4273" spans="9:9" x14ac:dyDescent="0.3">
      <c r="I4273" s="20"/>
    </row>
    <row r="4274" spans="9:9" x14ac:dyDescent="0.3">
      <c r="I4274" s="20"/>
    </row>
    <row r="4275" spans="9:9" x14ac:dyDescent="0.3">
      <c r="I4275" s="20"/>
    </row>
    <row r="4276" spans="9:9" x14ac:dyDescent="0.3">
      <c r="I4276" s="20"/>
    </row>
    <row r="4277" spans="9:9" x14ac:dyDescent="0.3">
      <c r="I4277" s="20"/>
    </row>
    <row r="4278" spans="9:9" x14ac:dyDescent="0.3">
      <c r="I4278" s="20"/>
    </row>
    <row r="4279" spans="9:9" x14ac:dyDescent="0.3">
      <c r="I4279" s="20"/>
    </row>
    <row r="4280" spans="9:9" x14ac:dyDescent="0.3">
      <c r="I4280" s="20"/>
    </row>
    <row r="4281" spans="9:9" x14ac:dyDescent="0.3">
      <c r="I4281" s="20"/>
    </row>
    <row r="4282" spans="9:9" x14ac:dyDescent="0.3">
      <c r="I4282" s="20"/>
    </row>
    <row r="4283" spans="9:9" x14ac:dyDescent="0.3">
      <c r="I4283" s="20"/>
    </row>
    <row r="4284" spans="9:9" x14ac:dyDescent="0.3">
      <c r="I4284" s="20"/>
    </row>
    <row r="4285" spans="9:9" x14ac:dyDescent="0.3">
      <c r="I4285" s="20"/>
    </row>
    <row r="4286" spans="9:9" x14ac:dyDescent="0.3">
      <c r="I4286" s="20"/>
    </row>
    <row r="4287" spans="9:9" x14ac:dyDescent="0.3">
      <c r="I4287" s="20"/>
    </row>
    <row r="4288" spans="9:9" x14ac:dyDescent="0.3">
      <c r="I4288" s="20"/>
    </row>
    <row r="4289" spans="9:9" x14ac:dyDescent="0.3">
      <c r="I4289" s="20"/>
    </row>
    <row r="4290" spans="9:9" x14ac:dyDescent="0.3">
      <c r="I4290" s="20"/>
    </row>
    <row r="4291" spans="9:9" x14ac:dyDescent="0.3">
      <c r="I4291" s="20"/>
    </row>
    <row r="4292" spans="9:9" x14ac:dyDescent="0.3">
      <c r="I4292" s="20"/>
    </row>
    <row r="4293" spans="9:9" x14ac:dyDescent="0.3">
      <c r="I4293" s="20"/>
    </row>
    <row r="4294" spans="9:9" x14ac:dyDescent="0.3">
      <c r="I4294" s="20"/>
    </row>
    <row r="4295" spans="9:9" x14ac:dyDescent="0.3">
      <c r="I4295" s="20"/>
    </row>
    <row r="4296" spans="9:9" x14ac:dyDescent="0.3">
      <c r="I4296" s="20"/>
    </row>
    <row r="4297" spans="9:9" x14ac:dyDescent="0.3">
      <c r="I4297" s="20"/>
    </row>
    <row r="4298" spans="9:9" x14ac:dyDescent="0.3">
      <c r="I4298" s="20"/>
    </row>
    <row r="4299" spans="9:9" x14ac:dyDescent="0.3">
      <c r="I4299" s="20"/>
    </row>
    <row r="4300" spans="9:9" x14ac:dyDescent="0.3">
      <c r="I4300" s="20"/>
    </row>
    <row r="4301" spans="9:9" x14ac:dyDescent="0.3">
      <c r="I4301" s="20"/>
    </row>
    <row r="4302" spans="9:9" x14ac:dyDescent="0.3">
      <c r="I4302" s="20"/>
    </row>
    <row r="4303" spans="9:9" x14ac:dyDescent="0.3">
      <c r="I4303" s="20"/>
    </row>
    <row r="4304" spans="9:9" x14ac:dyDescent="0.3">
      <c r="I4304" s="20"/>
    </row>
    <row r="4305" spans="9:9" x14ac:dyDescent="0.3">
      <c r="I4305" s="20"/>
    </row>
    <row r="4306" spans="9:9" x14ac:dyDescent="0.3">
      <c r="I4306" s="20"/>
    </row>
    <row r="4307" spans="9:9" x14ac:dyDescent="0.3">
      <c r="I4307" s="20"/>
    </row>
    <row r="4308" spans="9:9" x14ac:dyDescent="0.3">
      <c r="I4308" s="20"/>
    </row>
    <row r="4309" spans="9:9" x14ac:dyDescent="0.3">
      <c r="I4309" s="20"/>
    </row>
    <row r="4310" spans="9:9" x14ac:dyDescent="0.3">
      <c r="I4310" s="20"/>
    </row>
    <row r="4311" spans="9:9" x14ac:dyDescent="0.3">
      <c r="I4311" s="20"/>
    </row>
    <row r="4312" spans="9:9" x14ac:dyDescent="0.3">
      <c r="I4312" s="20"/>
    </row>
    <row r="4313" spans="9:9" x14ac:dyDescent="0.3">
      <c r="I4313" s="20"/>
    </row>
    <row r="4314" spans="9:9" x14ac:dyDescent="0.3">
      <c r="I4314" s="20"/>
    </row>
    <row r="4315" spans="9:9" x14ac:dyDescent="0.3">
      <c r="I4315" s="20"/>
    </row>
    <row r="4316" spans="9:9" x14ac:dyDescent="0.3">
      <c r="I4316" s="20"/>
    </row>
    <row r="4317" spans="9:9" x14ac:dyDescent="0.3">
      <c r="I4317" s="20"/>
    </row>
    <row r="4318" spans="9:9" x14ac:dyDescent="0.3">
      <c r="I4318" s="20"/>
    </row>
    <row r="4319" spans="9:9" x14ac:dyDescent="0.3">
      <c r="I4319" s="20"/>
    </row>
    <row r="4320" spans="9:9" x14ac:dyDescent="0.3">
      <c r="I4320" s="20"/>
    </row>
    <row r="4321" spans="9:9" x14ac:dyDescent="0.3">
      <c r="I4321" s="20"/>
    </row>
    <row r="4322" spans="9:9" x14ac:dyDescent="0.3">
      <c r="I4322" s="20"/>
    </row>
    <row r="4323" spans="9:9" x14ac:dyDescent="0.3">
      <c r="I4323" s="20"/>
    </row>
    <row r="4324" spans="9:9" x14ac:dyDescent="0.3">
      <c r="I4324" s="20"/>
    </row>
    <row r="4325" spans="9:9" x14ac:dyDescent="0.3">
      <c r="I4325" s="20"/>
    </row>
    <row r="4326" spans="9:9" x14ac:dyDescent="0.3">
      <c r="I4326" s="20"/>
    </row>
    <row r="4327" spans="9:9" x14ac:dyDescent="0.3">
      <c r="I4327" s="20"/>
    </row>
    <row r="4328" spans="9:9" x14ac:dyDescent="0.3">
      <c r="I4328" s="20"/>
    </row>
    <row r="4329" spans="9:9" x14ac:dyDescent="0.3">
      <c r="I4329" s="20"/>
    </row>
    <row r="4330" spans="9:9" x14ac:dyDescent="0.3">
      <c r="I4330" s="20"/>
    </row>
    <row r="4331" spans="9:9" x14ac:dyDescent="0.3">
      <c r="I4331" s="20"/>
    </row>
    <row r="4332" spans="9:9" x14ac:dyDescent="0.3">
      <c r="I4332" s="20"/>
    </row>
    <row r="4333" spans="9:9" x14ac:dyDescent="0.3">
      <c r="I4333" s="20"/>
    </row>
    <row r="4334" spans="9:9" x14ac:dyDescent="0.3">
      <c r="I4334" s="20"/>
    </row>
    <row r="4335" spans="9:9" x14ac:dyDescent="0.3">
      <c r="I4335" s="20"/>
    </row>
    <row r="4336" spans="9:9" x14ac:dyDescent="0.3">
      <c r="I4336" s="20"/>
    </row>
    <row r="4337" spans="9:9" x14ac:dyDescent="0.3">
      <c r="I4337" s="20"/>
    </row>
    <row r="4338" spans="9:9" x14ac:dyDescent="0.3">
      <c r="I4338" s="20"/>
    </row>
    <row r="4339" spans="9:9" x14ac:dyDescent="0.3">
      <c r="I4339" s="20"/>
    </row>
    <row r="4340" spans="9:9" x14ac:dyDescent="0.3">
      <c r="I4340" s="20"/>
    </row>
    <row r="4341" spans="9:9" x14ac:dyDescent="0.3">
      <c r="I4341" s="20"/>
    </row>
    <row r="4342" spans="9:9" x14ac:dyDescent="0.3">
      <c r="I4342" s="20"/>
    </row>
    <row r="4343" spans="9:9" x14ac:dyDescent="0.3">
      <c r="I4343" s="20"/>
    </row>
    <row r="4344" spans="9:9" x14ac:dyDescent="0.3">
      <c r="I4344" s="20"/>
    </row>
    <row r="4345" spans="9:9" x14ac:dyDescent="0.3">
      <c r="I4345" s="20"/>
    </row>
    <row r="4346" spans="9:9" x14ac:dyDescent="0.3">
      <c r="I4346" s="20"/>
    </row>
    <row r="4347" spans="9:9" x14ac:dyDescent="0.3">
      <c r="I4347" s="20"/>
    </row>
    <row r="4348" spans="9:9" x14ac:dyDescent="0.3">
      <c r="I4348" s="20"/>
    </row>
    <row r="4349" spans="9:9" x14ac:dyDescent="0.3">
      <c r="I4349" s="20"/>
    </row>
    <row r="4350" spans="9:9" x14ac:dyDescent="0.3">
      <c r="I4350" s="20"/>
    </row>
    <row r="4351" spans="9:9" x14ac:dyDescent="0.3">
      <c r="I4351" s="20"/>
    </row>
    <row r="4352" spans="9:9" x14ac:dyDescent="0.3">
      <c r="I4352" s="20"/>
    </row>
    <row r="4353" spans="9:9" x14ac:dyDescent="0.3">
      <c r="I4353" s="20"/>
    </row>
    <row r="4354" spans="9:9" x14ac:dyDescent="0.3">
      <c r="I4354" s="20"/>
    </row>
    <row r="4355" spans="9:9" x14ac:dyDescent="0.3">
      <c r="I4355" s="20"/>
    </row>
    <row r="4356" spans="9:9" x14ac:dyDescent="0.3">
      <c r="I4356" s="20"/>
    </row>
    <row r="4357" spans="9:9" x14ac:dyDescent="0.3">
      <c r="I4357" s="20"/>
    </row>
    <row r="4358" spans="9:9" x14ac:dyDescent="0.3">
      <c r="I4358" s="20"/>
    </row>
    <row r="4359" spans="9:9" x14ac:dyDescent="0.3">
      <c r="I4359" s="20"/>
    </row>
    <row r="4360" spans="9:9" x14ac:dyDescent="0.3">
      <c r="I4360" s="20"/>
    </row>
    <row r="4361" spans="9:9" x14ac:dyDescent="0.3">
      <c r="I4361" s="20"/>
    </row>
    <row r="4362" spans="9:9" x14ac:dyDescent="0.3">
      <c r="I4362" s="20"/>
    </row>
    <row r="4363" spans="9:9" x14ac:dyDescent="0.3">
      <c r="I4363" s="20"/>
    </row>
    <row r="4364" spans="9:9" x14ac:dyDescent="0.3">
      <c r="I4364" s="20"/>
    </row>
    <row r="4365" spans="9:9" x14ac:dyDescent="0.3">
      <c r="I4365" s="20"/>
    </row>
    <row r="4366" spans="9:9" x14ac:dyDescent="0.3">
      <c r="I4366" s="20"/>
    </row>
    <row r="4367" spans="9:9" x14ac:dyDescent="0.3">
      <c r="I4367" s="20"/>
    </row>
    <row r="4368" spans="9:9" x14ac:dyDescent="0.3">
      <c r="I4368" s="20"/>
    </row>
    <row r="4369" spans="9:9" x14ac:dyDescent="0.3">
      <c r="I4369" s="20"/>
    </row>
    <row r="4370" spans="9:9" x14ac:dyDescent="0.3">
      <c r="I4370" s="20"/>
    </row>
    <row r="4371" spans="9:9" x14ac:dyDescent="0.3">
      <c r="I4371" s="20"/>
    </row>
    <row r="4372" spans="9:9" x14ac:dyDescent="0.3">
      <c r="I4372" s="20"/>
    </row>
    <row r="4373" spans="9:9" x14ac:dyDescent="0.3">
      <c r="I4373" s="20"/>
    </row>
    <row r="4374" spans="9:9" x14ac:dyDescent="0.3">
      <c r="I4374" s="20"/>
    </row>
    <row r="4375" spans="9:9" x14ac:dyDescent="0.3">
      <c r="I4375" s="20"/>
    </row>
    <row r="4376" spans="9:9" x14ac:dyDescent="0.3">
      <c r="I4376" s="20"/>
    </row>
    <row r="4377" spans="9:9" x14ac:dyDescent="0.3">
      <c r="I4377" s="20"/>
    </row>
    <row r="4378" spans="9:9" x14ac:dyDescent="0.3">
      <c r="I4378" s="20"/>
    </row>
    <row r="4379" spans="9:9" x14ac:dyDescent="0.3">
      <c r="I4379" s="20"/>
    </row>
    <row r="4380" spans="9:9" x14ac:dyDescent="0.3">
      <c r="I4380" s="20"/>
    </row>
    <row r="4381" spans="9:9" x14ac:dyDescent="0.3">
      <c r="I4381" s="20"/>
    </row>
    <row r="4382" spans="9:9" x14ac:dyDescent="0.3">
      <c r="I4382" s="20"/>
    </row>
    <row r="4383" spans="9:9" x14ac:dyDescent="0.3">
      <c r="I4383" s="20"/>
    </row>
    <row r="4384" spans="9:9" x14ac:dyDescent="0.3">
      <c r="I4384" s="20"/>
    </row>
    <row r="4385" spans="9:9" x14ac:dyDescent="0.3">
      <c r="I4385" s="20"/>
    </row>
    <row r="4386" spans="9:9" x14ac:dyDescent="0.3">
      <c r="I4386" s="20"/>
    </row>
    <row r="4387" spans="9:9" x14ac:dyDescent="0.3">
      <c r="I4387" s="20"/>
    </row>
    <row r="4388" spans="9:9" x14ac:dyDescent="0.3">
      <c r="I4388" s="20"/>
    </row>
    <row r="4389" spans="9:9" x14ac:dyDescent="0.3">
      <c r="I4389" s="20"/>
    </row>
    <row r="4390" spans="9:9" x14ac:dyDescent="0.3">
      <c r="I4390" s="20"/>
    </row>
    <row r="4391" spans="9:9" x14ac:dyDescent="0.3">
      <c r="I4391" s="20"/>
    </row>
    <row r="4392" spans="9:9" x14ac:dyDescent="0.3">
      <c r="I4392" s="20"/>
    </row>
    <row r="4393" spans="9:9" x14ac:dyDescent="0.3">
      <c r="I4393" s="20"/>
    </row>
    <row r="4394" spans="9:9" x14ac:dyDescent="0.3">
      <c r="I4394" s="20"/>
    </row>
    <row r="4395" spans="9:9" x14ac:dyDescent="0.3">
      <c r="I4395" s="20"/>
    </row>
    <row r="4396" spans="9:9" x14ac:dyDescent="0.3">
      <c r="I4396" s="20"/>
    </row>
    <row r="4397" spans="9:9" x14ac:dyDescent="0.3">
      <c r="I4397" s="20"/>
    </row>
    <row r="4398" spans="9:9" x14ac:dyDescent="0.3">
      <c r="I4398" s="20"/>
    </row>
    <row r="4399" spans="9:9" x14ac:dyDescent="0.3">
      <c r="I4399" s="20"/>
    </row>
    <row r="4400" spans="9:9" x14ac:dyDescent="0.3">
      <c r="I4400" s="20"/>
    </row>
    <row r="4401" spans="9:9" x14ac:dyDescent="0.3">
      <c r="I4401" s="20"/>
    </row>
    <row r="4402" spans="9:9" x14ac:dyDescent="0.3">
      <c r="I4402" s="20"/>
    </row>
    <row r="4403" spans="9:9" x14ac:dyDescent="0.3">
      <c r="I4403" s="20"/>
    </row>
    <row r="4404" spans="9:9" x14ac:dyDescent="0.3">
      <c r="I4404" s="20"/>
    </row>
    <row r="4405" spans="9:9" x14ac:dyDescent="0.3">
      <c r="I4405" s="20"/>
    </row>
    <row r="4406" spans="9:9" x14ac:dyDescent="0.3">
      <c r="I4406" s="20"/>
    </row>
    <row r="4407" spans="9:9" x14ac:dyDescent="0.3">
      <c r="I4407" s="20"/>
    </row>
    <row r="4408" spans="9:9" x14ac:dyDescent="0.3">
      <c r="I4408" s="20"/>
    </row>
    <row r="4409" spans="9:9" x14ac:dyDescent="0.3">
      <c r="I4409" s="20"/>
    </row>
    <row r="4410" spans="9:9" x14ac:dyDescent="0.3">
      <c r="I4410" s="20"/>
    </row>
    <row r="4411" spans="9:9" x14ac:dyDescent="0.3">
      <c r="I4411" s="20"/>
    </row>
    <row r="4412" spans="9:9" x14ac:dyDescent="0.3">
      <c r="I4412" s="20"/>
    </row>
    <row r="4413" spans="9:9" x14ac:dyDescent="0.3">
      <c r="I4413" s="20"/>
    </row>
    <row r="4414" spans="9:9" x14ac:dyDescent="0.3">
      <c r="I4414" s="20"/>
    </row>
    <row r="4415" spans="9:9" x14ac:dyDescent="0.3">
      <c r="I4415" s="20"/>
    </row>
    <row r="4416" spans="9:9" x14ac:dyDescent="0.3">
      <c r="I4416" s="20"/>
    </row>
    <row r="4417" spans="9:9" x14ac:dyDescent="0.3">
      <c r="I4417" s="20"/>
    </row>
    <row r="4418" spans="9:9" x14ac:dyDescent="0.3">
      <c r="I4418" s="20"/>
    </row>
    <row r="4419" spans="9:9" x14ac:dyDescent="0.3">
      <c r="I4419" s="20"/>
    </row>
    <row r="4420" spans="9:9" x14ac:dyDescent="0.3">
      <c r="I4420" s="20"/>
    </row>
    <row r="4421" spans="9:9" x14ac:dyDescent="0.3">
      <c r="I4421" s="20"/>
    </row>
    <row r="4422" spans="9:9" x14ac:dyDescent="0.3">
      <c r="I4422" s="20"/>
    </row>
    <row r="4423" spans="9:9" x14ac:dyDescent="0.3">
      <c r="I4423" s="20"/>
    </row>
    <row r="4424" spans="9:9" x14ac:dyDescent="0.3">
      <c r="I4424" s="20"/>
    </row>
    <row r="4425" spans="9:9" x14ac:dyDescent="0.3">
      <c r="I4425" s="20"/>
    </row>
    <row r="4426" spans="9:9" x14ac:dyDescent="0.3">
      <c r="I4426" s="20"/>
    </row>
    <row r="4427" spans="9:9" x14ac:dyDescent="0.3">
      <c r="I4427" s="20"/>
    </row>
    <row r="4428" spans="9:9" x14ac:dyDescent="0.3">
      <c r="I4428" s="20"/>
    </row>
    <row r="4429" spans="9:9" x14ac:dyDescent="0.3">
      <c r="I4429" s="20"/>
    </row>
    <row r="4430" spans="9:9" x14ac:dyDescent="0.3">
      <c r="I4430" s="20"/>
    </row>
    <row r="4431" spans="9:9" x14ac:dyDescent="0.3">
      <c r="I4431" s="20"/>
    </row>
    <row r="4432" spans="9:9" x14ac:dyDescent="0.3">
      <c r="I4432" s="20"/>
    </row>
    <row r="4433" spans="9:9" x14ac:dyDescent="0.3">
      <c r="I4433" s="20"/>
    </row>
    <row r="4434" spans="9:9" x14ac:dyDescent="0.3">
      <c r="I4434" s="20"/>
    </row>
    <row r="4435" spans="9:9" x14ac:dyDescent="0.3">
      <c r="I4435" s="20"/>
    </row>
    <row r="4436" spans="9:9" x14ac:dyDescent="0.3">
      <c r="I4436" s="20"/>
    </row>
    <row r="4437" spans="9:9" x14ac:dyDescent="0.3">
      <c r="I4437" s="20"/>
    </row>
    <row r="4438" spans="9:9" x14ac:dyDescent="0.3">
      <c r="I4438" s="20"/>
    </row>
    <row r="4439" spans="9:9" x14ac:dyDescent="0.3">
      <c r="I4439" s="20"/>
    </row>
    <row r="4440" spans="9:9" x14ac:dyDescent="0.3">
      <c r="I4440" s="20"/>
    </row>
    <row r="4441" spans="9:9" x14ac:dyDescent="0.3">
      <c r="I4441" s="20"/>
    </row>
    <row r="4442" spans="9:9" x14ac:dyDescent="0.3">
      <c r="I4442" s="20"/>
    </row>
    <row r="4443" spans="9:9" x14ac:dyDescent="0.3">
      <c r="I4443" s="20"/>
    </row>
    <row r="4444" spans="9:9" x14ac:dyDescent="0.3">
      <c r="I4444" s="20"/>
    </row>
    <row r="4445" spans="9:9" x14ac:dyDescent="0.3">
      <c r="I4445" s="20"/>
    </row>
    <row r="4446" spans="9:9" x14ac:dyDescent="0.3">
      <c r="I4446" s="20"/>
    </row>
    <row r="4447" spans="9:9" x14ac:dyDescent="0.3">
      <c r="I4447" s="20"/>
    </row>
    <row r="4448" spans="9:9" x14ac:dyDescent="0.3">
      <c r="I4448" s="20"/>
    </row>
    <row r="4449" spans="9:9" x14ac:dyDescent="0.3">
      <c r="I4449" s="20"/>
    </row>
    <row r="4450" spans="9:9" x14ac:dyDescent="0.3">
      <c r="I4450" s="20"/>
    </row>
    <row r="4451" spans="9:9" x14ac:dyDescent="0.3">
      <c r="I4451" s="20"/>
    </row>
    <row r="4452" spans="9:9" x14ac:dyDescent="0.3">
      <c r="I4452" s="20"/>
    </row>
    <row r="4453" spans="9:9" x14ac:dyDescent="0.3">
      <c r="I4453" s="20"/>
    </row>
    <row r="4454" spans="9:9" x14ac:dyDescent="0.3">
      <c r="I4454" s="20"/>
    </row>
    <row r="4455" spans="9:9" x14ac:dyDescent="0.3">
      <c r="I4455" s="20"/>
    </row>
    <row r="4456" spans="9:9" x14ac:dyDescent="0.3">
      <c r="I4456" s="20"/>
    </row>
    <row r="4457" spans="9:9" x14ac:dyDescent="0.3">
      <c r="I4457" s="20"/>
    </row>
    <row r="4458" spans="9:9" x14ac:dyDescent="0.3">
      <c r="I4458" s="20"/>
    </row>
    <row r="4459" spans="9:9" x14ac:dyDescent="0.3">
      <c r="I4459" s="20"/>
    </row>
    <row r="4460" spans="9:9" x14ac:dyDescent="0.3">
      <c r="I4460" s="20"/>
    </row>
    <row r="4461" spans="9:9" x14ac:dyDescent="0.3">
      <c r="I4461" s="20"/>
    </row>
    <row r="4462" spans="9:9" x14ac:dyDescent="0.3">
      <c r="I4462" s="20"/>
    </row>
    <row r="4463" spans="9:9" x14ac:dyDescent="0.3">
      <c r="I4463" s="20"/>
    </row>
    <row r="4464" spans="9:9" x14ac:dyDescent="0.3">
      <c r="I4464" s="20"/>
    </row>
    <row r="4465" spans="9:9" x14ac:dyDescent="0.3">
      <c r="I4465" s="20"/>
    </row>
    <row r="4466" spans="9:9" x14ac:dyDescent="0.3">
      <c r="I4466" s="20"/>
    </row>
    <row r="4467" spans="9:9" x14ac:dyDescent="0.3">
      <c r="I4467" s="20"/>
    </row>
    <row r="4468" spans="9:9" x14ac:dyDescent="0.3">
      <c r="I4468" s="20"/>
    </row>
    <row r="4469" spans="9:9" x14ac:dyDescent="0.3">
      <c r="I4469" s="20"/>
    </row>
    <row r="4470" spans="9:9" x14ac:dyDescent="0.3">
      <c r="I4470" s="20"/>
    </row>
    <row r="4471" spans="9:9" x14ac:dyDescent="0.3">
      <c r="I4471" s="20"/>
    </row>
    <row r="4472" spans="9:9" x14ac:dyDescent="0.3">
      <c r="I4472" s="20"/>
    </row>
    <row r="4473" spans="9:9" x14ac:dyDescent="0.3">
      <c r="I4473" s="20"/>
    </row>
    <row r="4474" spans="9:9" x14ac:dyDescent="0.3">
      <c r="I4474" s="20"/>
    </row>
    <row r="4475" spans="9:9" x14ac:dyDescent="0.3">
      <c r="I4475" s="20"/>
    </row>
    <row r="4476" spans="9:9" x14ac:dyDescent="0.3">
      <c r="I4476" s="20"/>
    </row>
    <row r="4477" spans="9:9" x14ac:dyDescent="0.3">
      <c r="I4477" s="20"/>
    </row>
    <row r="4478" spans="9:9" x14ac:dyDescent="0.3">
      <c r="I4478" s="20"/>
    </row>
    <row r="4479" spans="9:9" x14ac:dyDescent="0.3">
      <c r="I4479" s="20"/>
    </row>
    <row r="4480" spans="9:9" x14ac:dyDescent="0.3">
      <c r="I4480" s="20"/>
    </row>
    <row r="4481" spans="9:9" x14ac:dyDescent="0.3">
      <c r="I4481" s="20"/>
    </row>
    <row r="4482" spans="9:9" x14ac:dyDescent="0.3">
      <c r="I4482" s="20"/>
    </row>
    <row r="4483" spans="9:9" x14ac:dyDescent="0.3">
      <c r="I4483" s="20"/>
    </row>
    <row r="4484" spans="9:9" x14ac:dyDescent="0.3">
      <c r="I4484" s="20"/>
    </row>
    <row r="4485" spans="9:9" x14ac:dyDescent="0.3">
      <c r="I4485" s="20"/>
    </row>
    <row r="4486" spans="9:9" x14ac:dyDescent="0.3">
      <c r="I4486" s="20"/>
    </row>
    <row r="4487" spans="9:9" x14ac:dyDescent="0.3">
      <c r="I4487" s="20"/>
    </row>
    <row r="4488" spans="9:9" x14ac:dyDescent="0.3">
      <c r="I4488" s="20"/>
    </row>
    <row r="4489" spans="9:9" x14ac:dyDescent="0.3">
      <c r="I4489" s="20"/>
    </row>
    <row r="4490" spans="9:9" x14ac:dyDescent="0.3">
      <c r="I4490" s="20"/>
    </row>
    <row r="4491" spans="9:9" x14ac:dyDescent="0.3">
      <c r="I4491" s="20"/>
    </row>
    <row r="4492" spans="9:9" x14ac:dyDescent="0.3">
      <c r="I4492" s="20"/>
    </row>
    <row r="4493" spans="9:9" x14ac:dyDescent="0.3">
      <c r="I4493" s="20"/>
    </row>
    <row r="4494" spans="9:9" x14ac:dyDescent="0.3">
      <c r="I4494" s="20"/>
    </row>
    <row r="4495" spans="9:9" x14ac:dyDescent="0.3">
      <c r="I4495" s="20"/>
    </row>
    <row r="4496" spans="9:9" x14ac:dyDescent="0.3">
      <c r="I4496" s="20"/>
    </row>
    <row r="4497" spans="9:9" x14ac:dyDescent="0.3">
      <c r="I4497" s="20"/>
    </row>
    <row r="4498" spans="9:9" x14ac:dyDescent="0.3">
      <c r="I4498" s="20"/>
    </row>
    <row r="4499" spans="9:9" x14ac:dyDescent="0.3">
      <c r="I4499" s="20"/>
    </row>
    <row r="4500" spans="9:9" x14ac:dyDescent="0.3">
      <c r="I4500" s="20"/>
    </row>
    <row r="4501" spans="9:9" x14ac:dyDescent="0.3">
      <c r="I4501" s="20"/>
    </row>
    <row r="4502" spans="9:9" x14ac:dyDescent="0.3">
      <c r="I4502" s="20"/>
    </row>
    <row r="4503" spans="9:9" x14ac:dyDescent="0.3">
      <c r="I4503" s="20"/>
    </row>
    <row r="4504" spans="9:9" x14ac:dyDescent="0.3">
      <c r="I4504" s="20"/>
    </row>
    <row r="4505" spans="9:9" x14ac:dyDescent="0.3">
      <c r="I4505" s="20"/>
    </row>
    <row r="4506" spans="9:9" x14ac:dyDescent="0.3">
      <c r="I4506" s="20"/>
    </row>
    <row r="4507" spans="9:9" x14ac:dyDescent="0.3">
      <c r="I4507" s="20"/>
    </row>
    <row r="4508" spans="9:9" x14ac:dyDescent="0.3">
      <c r="I4508" s="20"/>
    </row>
    <row r="4509" spans="9:9" x14ac:dyDescent="0.3">
      <c r="I4509" s="20"/>
    </row>
    <row r="4510" spans="9:9" x14ac:dyDescent="0.3">
      <c r="I4510" s="20"/>
    </row>
    <row r="4511" spans="9:9" x14ac:dyDescent="0.3">
      <c r="I4511" s="20"/>
    </row>
    <row r="4512" spans="9:9" x14ac:dyDescent="0.3">
      <c r="I4512" s="20"/>
    </row>
    <row r="4513" spans="9:9" x14ac:dyDescent="0.3">
      <c r="I4513" s="20"/>
    </row>
    <row r="4514" spans="9:9" x14ac:dyDescent="0.3">
      <c r="I4514" s="20"/>
    </row>
    <row r="4515" spans="9:9" x14ac:dyDescent="0.3">
      <c r="I4515" s="20"/>
    </row>
    <row r="4516" spans="9:9" x14ac:dyDescent="0.3">
      <c r="I4516" s="20"/>
    </row>
    <row r="4517" spans="9:9" x14ac:dyDescent="0.3">
      <c r="I4517" s="20"/>
    </row>
    <row r="4518" spans="9:9" x14ac:dyDescent="0.3">
      <c r="I4518" s="20"/>
    </row>
    <row r="4519" spans="9:9" x14ac:dyDescent="0.3">
      <c r="I4519" s="20"/>
    </row>
    <row r="4520" spans="9:9" x14ac:dyDescent="0.3">
      <c r="I4520" s="20"/>
    </row>
    <row r="4521" spans="9:9" x14ac:dyDescent="0.3">
      <c r="I4521" s="20"/>
    </row>
    <row r="4522" spans="9:9" x14ac:dyDescent="0.3">
      <c r="I4522" s="20"/>
    </row>
    <row r="4523" spans="9:9" x14ac:dyDescent="0.3">
      <c r="I4523" s="20"/>
    </row>
    <row r="4524" spans="9:9" x14ac:dyDescent="0.3">
      <c r="I4524" s="20"/>
    </row>
    <row r="4525" spans="9:9" x14ac:dyDescent="0.3">
      <c r="I4525" s="20"/>
    </row>
    <row r="4526" spans="9:9" x14ac:dyDescent="0.3">
      <c r="I4526" s="20"/>
    </row>
    <row r="4527" spans="9:9" x14ac:dyDescent="0.3">
      <c r="I4527" s="20"/>
    </row>
    <row r="4528" spans="9:9" x14ac:dyDescent="0.3">
      <c r="I4528" s="20"/>
    </row>
    <row r="4529" spans="9:9" x14ac:dyDescent="0.3">
      <c r="I4529" s="20"/>
    </row>
    <row r="4530" spans="9:9" x14ac:dyDescent="0.3">
      <c r="I4530" s="20"/>
    </row>
    <row r="4531" spans="9:9" x14ac:dyDescent="0.3">
      <c r="I4531" s="20"/>
    </row>
    <row r="4532" spans="9:9" x14ac:dyDescent="0.3">
      <c r="I4532" s="20"/>
    </row>
    <row r="4533" spans="9:9" x14ac:dyDescent="0.3">
      <c r="I4533" s="20"/>
    </row>
    <row r="4534" spans="9:9" x14ac:dyDescent="0.3">
      <c r="I4534" s="20"/>
    </row>
    <row r="4535" spans="9:9" x14ac:dyDescent="0.3">
      <c r="I4535" s="20"/>
    </row>
    <row r="4536" spans="9:9" x14ac:dyDescent="0.3">
      <c r="I4536" s="20"/>
    </row>
    <row r="4537" spans="9:9" x14ac:dyDescent="0.3">
      <c r="I4537" s="20"/>
    </row>
    <row r="4538" spans="9:9" x14ac:dyDescent="0.3">
      <c r="I4538" s="20"/>
    </row>
    <row r="4539" spans="9:9" x14ac:dyDescent="0.3">
      <c r="I4539" s="20"/>
    </row>
    <row r="4540" spans="9:9" x14ac:dyDescent="0.3">
      <c r="I4540" s="20"/>
    </row>
    <row r="4541" spans="9:9" x14ac:dyDescent="0.3">
      <c r="I4541" s="20"/>
    </row>
    <row r="4542" spans="9:9" x14ac:dyDescent="0.3">
      <c r="I4542" s="20"/>
    </row>
    <row r="4543" spans="9:9" x14ac:dyDescent="0.3">
      <c r="I4543" s="20"/>
    </row>
    <row r="4544" spans="9:9" x14ac:dyDescent="0.3">
      <c r="I4544" s="20"/>
    </row>
    <row r="4545" spans="9:9" x14ac:dyDescent="0.3">
      <c r="I4545" s="20"/>
    </row>
    <row r="4546" spans="9:9" x14ac:dyDescent="0.3">
      <c r="I4546" s="20"/>
    </row>
    <row r="4547" spans="9:9" x14ac:dyDescent="0.3">
      <c r="I4547" s="20"/>
    </row>
    <row r="4548" spans="9:9" x14ac:dyDescent="0.3">
      <c r="I4548" s="20"/>
    </row>
    <row r="4549" spans="9:9" x14ac:dyDescent="0.3">
      <c r="I4549" s="20"/>
    </row>
    <row r="4550" spans="9:9" x14ac:dyDescent="0.3">
      <c r="I4550" s="20"/>
    </row>
    <row r="4551" spans="9:9" x14ac:dyDescent="0.3">
      <c r="I4551" s="20"/>
    </row>
    <row r="4552" spans="9:9" x14ac:dyDescent="0.3">
      <c r="I4552" s="20"/>
    </row>
    <row r="4553" spans="9:9" x14ac:dyDescent="0.3">
      <c r="I4553" s="20"/>
    </row>
    <row r="4554" spans="9:9" x14ac:dyDescent="0.3">
      <c r="I4554" s="20"/>
    </row>
    <row r="4555" spans="9:9" x14ac:dyDescent="0.3">
      <c r="I4555" s="20"/>
    </row>
    <row r="4556" spans="9:9" x14ac:dyDescent="0.3">
      <c r="I4556" s="20"/>
    </row>
    <row r="4557" spans="9:9" x14ac:dyDescent="0.3">
      <c r="I4557" s="20"/>
    </row>
    <row r="4558" spans="9:9" x14ac:dyDescent="0.3">
      <c r="I4558" s="20"/>
    </row>
    <row r="4559" spans="9:9" x14ac:dyDescent="0.3">
      <c r="I4559" s="20"/>
    </row>
    <row r="4560" spans="9:9" x14ac:dyDescent="0.3">
      <c r="I4560" s="20"/>
    </row>
    <row r="4561" spans="9:9" x14ac:dyDescent="0.3">
      <c r="I4561" s="20"/>
    </row>
    <row r="4562" spans="9:9" x14ac:dyDescent="0.3">
      <c r="I4562" s="20"/>
    </row>
    <row r="4563" spans="9:9" x14ac:dyDescent="0.3">
      <c r="I4563" s="20"/>
    </row>
    <row r="4564" spans="9:9" x14ac:dyDescent="0.3">
      <c r="I4564" s="20"/>
    </row>
    <row r="4565" spans="9:9" x14ac:dyDescent="0.3">
      <c r="I4565" s="20"/>
    </row>
    <row r="4566" spans="9:9" x14ac:dyDescent="0.3">
      <c r="I4566" s="20"/>
    </row>
    <row r="4567" spans="9:9" x14ac:dyDescent="0.3">
      <c r="I4567" s="20"/>
    </row>
    <row r="4568" spans="9:9" x14ac:dyDescent="0.3">
      <c r="I4568" s="20"/>
    </row>
    <row r="4569" spans="9:9" x14ac:dyDescent="0.3">
      <c r="I4569" s="20"/>
    </row>
    <row r="4570" spans="9:9" x14ac:dyDescent="0.3">
      <c r="I4570" s="20"/>
    </row>
    <row r="4571" spans="9:9" x14ac:dyDescent="0.3">
      <c r="I4571" s="20"/>
    </row>
    <row r="4572" spans="9:9" x14ac:dyDescent="0.3">
      <c r="I4572" s="20"/>
    </row>
    <row r="4573" spans="9:9" x14ac:dyDescent="0.3">
      <c r="I4573" s="20"/>
    </row>
    <row r="4574" spans="9:9" x14ac:dyDescent="0.3">
      <c r="I4574" s="20"/>
    </row>
    <row r="4575" spans="9:9" x14ac:dyDescent="0.3">
      <c r="I4575" s="20"/>
    </row>
    <row r="4576" spans="9:9" x14ac:dyDescent="0.3">
      <c r="I4576" s="20"/>
    </row>
    <row r="4577" spans="9:9" x14ac:dyDescent="0.3">
      <c r="I4577" s="20"/>
    </row>
    <row r="4578" spans="9:9" x14ac:dyDescent="0.3">
      <c r="I4578" s="20"/>
    </row>
    <row r="4579" spans="9:9" x14ac:dyDescent="0.3">
      <c r="I4579" s="20"/>
    </row>
    <row r="4580" spans="9:9" x14ac:dyDescent="0.3">
      <c r="I4580" s="20"/>
    </row>
    <row r="4581" spans="9:9" x14ac:dyDescent="0.3">
      <c r="I4581" s="20"/>
    </row>
    <row r="4582" spans="9:9" x14ac:dyDescent="0.3">
      <c r="I4582" s="20"/>
    </row>
    <row r="4583" spans="9:9" x14ac:dyDescent="0.3">
      <c r="I4583" s="20"/>
    </row>
    <row r="4584" spans="9:9" x14ac:dyDescent="0.3">
      <c r="I4584" s="20"/>
    </row>
    <row r="4585" spans="9:9" x14ac:dyDescent="0.3">
      <c r="I4585" s="20"/>
    </row>
    <row r="4586" spans="9:9" x14ac:dyDescent="0.3">
      <c r="I4586" s="20"/>
    </row>
    <row r="4587" spans="9:9" x14ac:dyDescent="0.3">
      <c r="I4587" s="20"/>
    </row>
    <row r="4588" spans="9:9" x14ac:dyDescent="0.3">
      <c r="I4588" s="20"/>
    </row>
    <row r="4589" spans="9:9" x14ac:dyDescent="0.3">
      <c r="I4589" s="20"/>
    </row>
    <row r="4590" spans="9:9" x14ac:dyDescent="0.3">
      <c r="I4590" s="20"/>
    </row>
    <row r="4591" spans="9:9" x14ac:dyDescent="0.3">
      <c r="I4591" s="20"/>
    </row>
    <row r="4592" spans="9:9" x14ac:dyDescent="0.3">
      <c r="I4592" s="20"/>
    </row>
    <row r="4593" spans="9:9" x14ac:dyDescent="0.3">
      <c r="I4593" s="20"/>
    </row>
    <row r="4594" spans="9:9" x14ac:dyDescent="0.3">
      <c r="I4594" s="20"/>
    </row>
    <row r="4595" spans="9:9" x14ac:dyDescent="0.3">
      <c r="I4595" s="20"/>
    </row>
    <row r="4596" spans="9:9" x14ac:dyDescent="0.3">
      <c r="I4596" s="20"/>
    </row>
    <row r="4597" spans="9:9" x14ac:dyDescent="0.3">
      <c r="I4597" s="20"/>
    </row>
    <row r="4598" spans="9:9" x14ac:dyDescent="0.3">
      <c r="I4598" s="20"/>
    </row>
    <row r="4599" spans="9:9" x14ac:dyDescent="0.3">
      <c r="I4599" s="20"/>
    </row>
    <row r="4600" spans="9:9" x14ac:dyDescent="0.3">
      <c r="I4600" s="20"/>
    </row>
    <row r="4601" spans="9:9" x14ac:dyDescent="0.3">
      <c r="I4601" s="20"/>
    </row>
    <row r="4602" spans="9:9" x14ac:dyDescent="0.3">
      <c r="I4602" s="20"/>
    </row>
    <row r="4603" spans="9:9" x14ac:dyDescent="0.3">
      <c r="I4603" s="20"/>
    </row>
    <row r="4604" spans="9:9" x14ac:dyDescent="0.3">
      <c r="I4604" s="20"/>
    </row>
    <row r="4605" spans="9:9" x14ac:dyDescent="0.3">
      <c r="I4605" s="20"/>
    </row>
    <row r="4606" spans="9:9" x14ac:dyDescent="0.3">
      <c r="I4606" s="20"/>
    </row>
    <row r="4607" spans="9:9" x14ac:dyDescent="0.3">
      <c r="I4607" s="20"/>
    </row>
    <row r="4608" spans="9:9" x14ac:dyDescent="0.3">
      <c r="I4608" s="20"/>
    </row>
    <row r="4609" spans="9:9" x14ac:dyDescent="0.3">
      <c r="I4609" s="20"/>
    </row>
    <row r="4610" spans="9:9" x14ac:dyDescent="0.3">
      <c r="I4610" s="20"/>
    </row>
    <row r="4611" spans="9:9" x14ac:dyDescent="0.3">
      <c r="I4611" s="20"/>
    </row>
    <row r="4612" spans="9:9" x14ac:dyDescent="0.3">
      <c r="I4612" s="20"/>
    </row>
    <row r="4613" spans="9:9" x14ac:dyDescent="0.3">
      <c r="I4613" s="20"/>
    </row>
    <row r="4614" spans="9:9" x14ac:dyDescent="0.3">
      <c r="I4614" s="20"/>
    </row>
    <row r="4615" spans="9:9" x14ac:dyDescent="0.3">
      <c r="I4615" s="20"/>
    </row>
    <row r="4616" spans="9:9" x14ac:dyDescent="0.3">
      <c r="I4616" s="20"/>
    </row>
    <row r="4617" spans="9:9" x14ac:dyDescent="0.3">
      <c r="I4617" s="20"/>
    </row>
    <row r="4618" spans="9:9" x14ac:dyDescent="0.3">
      <c r="I4618" s="20"/>
    </row>
    <row r="4619" spans="9:9" x14ac:dyDescent="0.3">
      <c r="I4619" s="20"/>
    </row>
    <row r="4620" spans="9:9" x14ac:dyDescent="0.3">
      <c r="I4620" s="20"/>
    </row>
    <row r="4621" spans="9:9" x14ac:dyDescent="0.3">
      <c r="I4621" s="20"/>
    </row>
    <row r="4622" spans="9:9" x14ac:dyDescent="0.3">
      <c r="I4622" s="20"/>
    </row>
    <row r="4623" spans="9:9" x14ac:dyDescent="0.3">
      <c r="I4623" s="20"/>
    </row>
    <row r="4624" spans="9:9" x14ac:dyDescent="0.3">
      <c r="I4624" s="20"/>
    </row>
    <row r="4625" spans="9:9" x14ac:dyDescent="0.3">
      <c r="I4625" s="20"/>
    </row>
    <row r="4626" spans="9:9" x14ac:dyDescent="0.3">
      <c r="I4626" s="20"/>
    </row>
    <row r="4627" spans="9:9" x14ac:dyDescent="0.3">
      <c r="I4627" s="20"/>
    </row>
    <row r="4628" spans="9:9" x14ac:dyDescent="0.3">
      <c r="I4628" s="20"/>
    </row>
    <row r="4629" spans="9:9" x14ac:dyDescent="0.3">
      <c r="I4629" s="20"/>
    </row>
    <row r="4630" spans="9:9" x14ac:dyDescent="0.3">
      <c r="I4630" s="20"/>
    </row>
    <row r="4631" spans="9:9" x14ac:dyDescent="0.3">
      <c r="I4631" s="20"/>
    </row>
    <row r="4632" spans="9:9" x14ac:dyDescent="0.3">
      <c r="I4632" s="20"/>
    </row>
    <row r="4633" spans="9:9" x14ac:dyDescent="0.3">
      <c r="I4633" s="20"/>
    </row>
    <row r="4634" spans="9:9" x14ac:dyDescent="0.3">
      <c r="I4634" s="20"/>
    </row>
    <row r="4635" spans="9:9" x14ac:dyDescent="0.3">
      <c r="I4635" s="20"/>
    </row>
    <row r="4636" spans="9:9" x14ac:dyDescent="0.3">
      <c r="I4636" s="20"/>
    </row>
    <row r="4637" spans="9:9" x14ac:dyDescent="0.3">
      <c r="I4637" s="20"/>
    </row>
    <row r="4638" spans="9:9" x14ac:dyDescent="0.3">
      <c r="I4638" s="20"/>
    </row>
    <row r="4639" spans="9:9" x14ac:dyDescent="0.3">
      <c r="I4639" s="20"/>
    </row>
    <row r="4640" spans="9:9" x14ac:dyDescent="0.3">
      <c r="I4640" s="20"/>
    </row>
    <row r="4641" spans="9:9" x14ac:dyDescent="0.3">
      <c r="I4641" s="20"/>
    </row>
    <row r="4642" spans="9:9" x14ac:dyDescent="0.3">
      <c r="I4642" s="20"/>
    </row>
    <row r="4643" spans="9:9" x14ac:dyDescent="0.3">
      <c r="I4643" s="20"/>
    </row>
    <row r="4644" spans="9:9" x14ac:dyDescent="0.3">
      <c r="I4644" s="20"/>
    </row>
    <row r="4645" spans="9:9" x14ac:dyDescent="0.3">
      <c r="I4645" s="20"/>
    </row>
    <row r="4646" spans="9:9" x14ac:dyDescent="0.3">
      <c r="I4646" s="20"/>
    </row>
    <row r="4647" spans="9:9" x14ac:dyDescent="0.3">
      <c r="I4647" s="20"/>
    </row>
    <row r="4648" spans="9:9" x14ac:dyDescent="0.3">
      <c r="I4648" s="20"/>
    </row>
    <row r="4649" spans="9:9" x14ac:dyDescent="0.3">
      <c r="I4649" s="20"/>
    </row>
    <row r="4650" spans="9:9" x14ac:dyDescent="0.3">
      <c r="I4650" s="20"/>
    </row>
    <row r="4651" spans="9:9" x14ac:dyDescent="0.3">
      <c r="I4651" s="20"/>
    </row>
    <row r="4652" spans="9:9" x14ac:dyDescent="0.3">
      <c r="I4652" s="20"/>
    </row>
    <row r="4653" spans="9:9" x14ac:dyDescent="0.3">
      <c r="I4653" s="20"/>
    </row>
    <row r="4654" spans="9:9" x14ac:dyDescent="0.3">
      <c r="I4654" s="20"/>
    </row>
    <row r="4655" spans="9:9" x14ac:dyDescent="0.3">
      <c r="I4655" s="20"/>
    </row>
    <row r="4656" spans="9:9" x14ac:dyDescent="0.3">
      <c r="I4656" s="20"/>
    </row>
    <row r="4657" spans="9:9" x14ac:dyDescent="0.3">
      <c r="I4657" s="20"/>
    </row>
    <row r="4658" spans="9:9" x14ac:dyDescent="0.3">
      <c r="I4658" s="20"/>
    </row>
    <row r="4659" spans="9:9" x14ac:dyDescent="0.3">
      <c r="I4659" s="20"/>
    </row>
    <row r="4660" spans="9:9" x14ac:dyDescent="0.3">
      <c r="I4660" s="20"/>
    </row>
    <row r="4661" spans="9:9" x14ac:dyDescent="0.3">
      <c r="I4661" s="20"/>
    </row>
    <row r="4662" spans="9:9" x14ac:dyDescent="0.3">
      <c r="I4662" s="20"/>
    </row>
    <row r="4663" spans="9:9" x14ac:dyDescent="0.3">
      <c r="I4663" s="20"/>
    </row>
    <row r="4664" spans="9:9" x14ac:dyDescent="0.3">
      <c r="I4664" s="20"/>
    </row>
    <row r="4665" spans="9:9" x14ac:dyDescent="0.3">
      <c r="I4665" s="20"/>
    </row>
    <row r="4666" spans="9:9" x14ac:dyDescent="0.3">
      <c r="I4666" s="20"/>
    </row>
    <row r="4667" spans="9:9" x14ac:dyDescent="0.3">
      <c r="I4667" s="20"/>
    </row>
    <row r="4668" spans="9:9" x14ac:dyDescent="0.3">
      <c r="I4668" s="20"/>
    </row>
    <row r="4669" spans="9:9" x14ac:dyDescent="0.3">
      <c r="I4669" s="20"/>
    </row>
    <row r="4670" spans="9:9" x14ac:dyDescent="0.3">
      <c r="I4670" s="20"/>
    </row>
    <row r="4671" spans="9:9" x14ac:dyDescent="0.3">
      <c r="I4671" s="20"/>
    </row>
    <row r="4672" spans="9:9" x14ac:dyDescent="0.3">
      <c r="I4672" s="20"/>
    </row>
    <row r="4673" spans="9:9" x14ac:dyDescent="0.3">
      <c r="I4673" s="20"/>
    </row>
    <row r="4674" spans="9:9" x14ac:dyDescent="0.3">
      <c r="I4674" s="20"/>
    </row>
    <row r="4675" spans="9:9" x14ac:dyDescent="0.3">
      <c r="I4675" s="20"/>
    </row>
    <row r="4676" spans="9:9" x14ac:dyDescent="0.3">
      <c r="I4676" s="20"/>
    </row>
    <row r="4677" spans="9:9" x14ac:dyDescent="0.3">
      <c r="I4677" s="20"/>
    </row>
    <row r="4678" spans="9:9" x14ac:dyDescent="0.3">
      <c r="I4678" s="20"/>
    </row>
    <row r="4679" spans="9:9" x14ac:dyDescent="0.3">
      <c r="I4679" s="20"/>
    </row>
    <row r="4680" spans="9:9" x14ac:dyDescent="0.3">
      <c r="I4680" s="20"/>
    </row>
    <row r="4681" spans="9:9" x14ac:dyDescent="0.3">
      <c r="I4681" s="20"/>
    </row>
    <row r="4682" spans="9:9" x14ac:dyDescent="0.3">
      <c r="I4682" s="20"/>
    </row>
    <row r="4683" spans="9:9" x14ac:dyDescent="0.3">
      <c r="I4683" s="20"/>
    </row>
    <row r="4684" spans="9:9" x14ac:dyDescent="0.3">
      <c r="I4684" s="20"/>
    </row>
    <row r="4685" spans="9:9" x14ac:dyDescent="0.3">
      <c r="I4685" s="20"/>
    </row>
    <row r="4686" spans="9:9" x14ac:dyDescent="0.3">
      <c r="I4686" s="20"/>
    </row>
    <row r="4687" spans="9:9" x14ac:dyDescent="0.3">
      <c r="I4687" s="20"/>
    </row>
    <row r="4688" spans="9:9" x14ac:dyDescent="0.3">
      <c r="I4688" s="20"/>
    </row>
    <row r="4689" spans="9:9" x14ac:dyDescent="0.3">
      <c r="I4689" s="20"/>
    </row>
    <row r="4690" spans="9:9" x14ac:dyDescent="0.3">
      <c r="I4690" s="20"/>
    </row>
    <row r="4691" spans="9:9" x14ac:dyDescent="0.3">
      <c r="I4691" s="20"/>
    </row>
    <row r="4692" spans="9:9" x14ac:dyDescent="0.3">
      <c r="I4692" s="20"/>
    </row>
    <row r="4693" spans="9:9" x14ac:dyDescent="0.3">
      <c r="I4693" s="20"/>
    </row>
    <row r="4694" spans="9:9" x14ac:dyDescent="0.3">
      <c r="I4694" s="20"/>
    </row>
    <row r="4695" spans="9:9" x14ac:dyDescent="0.3">
      <c r="I4695" s="20"/>
    </row>
    <row r="4696" spans="9:9" x14ac:dyDescent="0.3">
      <c r="I4696" s="20"/>
    </row>
    <row r="4697" spans="9:9" x14ac:dyDescent="0.3">
      <c r="I4697" s="20"/>
    </row>
    <row r="4698" spans="9:9" x14ac:dyDescent="0.3">
      <c r="I4698" s="20"/>
    </row>
    <row r="4699" spans="9:9" x14ac:dyDescent="0.3">
      <c r="I4699" s="20"/>
    </row>
    <row r="4700" spans="9:9" x14ac:dyDescent="0.3">
      <c r="I4700" s="20"/>
    </row>
    <row r="4701" spans="9:9" x14ac:dyDescent="0.3">
      <c r="I4701" s="20"/>
    </row>
    <row r="4702" spans="9:9" x14ac:dyDescent="0.3">
      <c r="I4702" s="20"/>
    </row>
    <row r="4703" spans="9:9" x14ac:dyDescent="0.3">
      <c r="I4703" s="20"/>
    </row>
    <row r="4704" spans="9:9" x14ac:dyDescent="0.3">
      <c r="I4704" s="20"/>
    </row>
    <row r="4705" spans="9:9" x14ac:dyDescent="0.3">
      <c r="I4705" s="20"/>
    </row>
    <row r="4706" spans="9:9" x14ac:dyDescent="0.3">
      <c r="I4706" s="20"/>
    </row>
    <row r="4707" spans="9:9" x14ac:dyDescent="0.3">
      <c r="I4707" s="20"/>
    </row>
    <row r="4708" spans="9:9" x14ac:dyDescent="0.3">
      <c r="I4708" s="20"/>
    </row>
    <row r="4709" spans="9:9" x14ac:dyDescent="0.3">
      <c r="I4709" s="20"/>
    </row>
    <row r="4710" spans="9:9" x14ac:dyDescent="0.3">
      <c r="I4710" s="20"/>
    </row>
    <row r="4711" spans="9:9" x14ac:dyDescent="0.3">
      <c r="I4711" s="20"/>
    </row>
    <row r="4712" spans="9:9" x14ac:dyDescent="0.3">
      <c r="I4712" s="20"/>
    </row>
    <row r="4713" spans="9:9" x14ac:dyDescent="0.3">
      <c r="I4713" s="20"/>
    </row>
    <row r="4714" spans="9:9" x14ac:dyDescent="0.3">
      <c r="I4714" s="20"/>
    </row>
    <row r="4715" spans="9:9" x14ac:dyDescent="0.3">
      <c r="I4715" s="20"/>
    </row>
    <row r="4716" spans="9:9" x14ac:dyDescent="0.3">
      <c r="I4716" s="20"/>
    </row>
    <row r="4717" spans="9:9" x14ac:dyDescent="0.3">
      <c r="I4717" s="20"/>
    </row>
    <row r="4718" spans="9:9" x14ac:dyDescent="0.3">
      <c r="I4718" s="20"/>
    </row>
    <row r="4719" spans="9:9" x14ac:dyDescent="0.3">
      <c r="I4719" s="20"/>
    </row>
    <row r="4720" spans="9:9" x14ac:dyDescent="0.3">
      <c r="I4720" s="20"/>
    </row>
    <row r="4721" spans="9:9" x14ac:dyDescent="0.3">
      <c r="I4721" s="20"/>
    </row>
    <row r="4722" spans="9:9" x14ac:dyDescent="0.3">
      <c r="I4722" s="20"/>
    </row>
    <row r="4723" spans="9:9" x14ac:dyDescent="0.3">
      <c r="I4723" s="20"/>
    </row>
    <row r="4724" spans="9:9" x14ac:dyDescent="0.3">
      <c r="I4724" s="20"/>
    </row>
    <row r="4725" spans="9:9" x14ac:dyDescent="0.3">
      <c r="I4725" s="20"/>
    </row>
    <row r="4726" spans="9:9" x14ac:dyDescent="0.3">
      <c r="I4726" s="20"/>
    </row>
    <row r="4727" spans="9:9" x14ac:dyDescent="0.3">
      <c r="I4727" s="20"/>
    </row>
    <row r="4728" spans="9:9" x14ac:dyDescent="0.3">
      <c r="I4728" s="20"/>
    </row>
    <row r="4729" spans="9:9" x14ac:dyDescent="0.3">
      <c r="I4729" s="20"/>
    </row>
    <row r="4730" spans="9:9" x14ac:dyDescent="0.3">
      <c r="I4730" s="20"/>
    </row>
    <row r="4731" spans="9:9" x14ac:dyDescent="0.3">
      <c r="I4731" s="20"/>
    </row>
    <row r="4732" spans="9:9" x14ac:dyDescent="0.3">
      <c r="I4732" s="20"/>
    </row>
    <row r="4733" spans="9:9" x14ac:dyDescent="0.3">
      <c r="I4733" s="20"/>
    </row>
    <row r="4734" spans="9:9" x14ac:dyDescent="0.3">
      <c r="I4734" s="20"/>
    </row>
    <row r="4735" spans="9:9" x14ac:dyDescent="0.3">
      <c r="I4735" s="20"/>
    </row>
    <row r="4736" spans="9:9" x14ac:dyDescent="0.3">
      <c r="I4736" s="20"/>
    </row>
    <row r="4737" spans="9:9" x14ac:dyDescent="0.3">
      <c r="I4737" s="20"/>
    </row>
    <row r="4738" spans="9:9" x14ac:dyDescent="0.3">
      <c r="I4738" s="20"/>
    </row>
    <row r="4739" spans="9:9" x14ac:dyDescent="0.3">
      <c r="I4739" s="20"/>
    </row>
    <row r="4740" spans="9:9" x14ac:dyDescent="0.3">
      <c r="I4740" s="20"/>
    </row>
    <row r="4741" spans="9:9" x14ac:dyDescent="0.3">
      <c r="I4741" s="20"/>
    </row>
    <row r="4742" spans="9:9" x14ac:dyDescent="0.3">
      <c r="I4742" s="20"/>
    </row>
    <row r="4743" spans="9:9" x14ac:dyDescent="0.3">
      <c r="I4743" s="20"/>
    </row>
    <row r="4744" spans="9:9" x14ac:dyDescent="0.3">
      <c r="I4744" s="20"/>
    </row>
    <row r="4745" spans="9:9" x14ac:dyDescent="0.3">
      <c r="I4745" s="20"/>
    </row>
    <row r="4746" spans="9:9" x14ac:dyDescent="0.3">
      <c r="I4746" s="20"/>
    </row>
    <row r="4747" spans="9:9" x14ac:dyDescent="0.3">
      <c r="I4747" s="20"/>
    </row>
    <row r="4748" spans="9:9" x14ac:dyDescent="0.3">
      <c r="I4748" s="20"/>
    </row>
    <row r="4749" spans="9:9" x14ac:dyDescent="0.3">
      <c r="I4749" s="20"/>
    </row>
    <row r="4750" spans="9:9" x14ac:dyDescent="0.3">
      <c r="I4750" s="20"/>
    </row>
    <row r="4751" spans="9:9" x14ac:dyDescent="0.3">
      <c r="I4751" s="20"/>
    </row>
    <row r="4752" spans="9:9" x14ac:dyDescent="0.3">
      <c r="I4752" s="20"/>
    </row>
    <row r="4753" spans="9:9" x14ac:dyDescent="0.3">
      <c r="I4753" s="20"/>
    </row>
    <row r="4754" spans="9:9" x14ac:dyDescent="0.3">
      <c r="I4754" s="20"/>
    </row>
    <row r="4755" spans="9:9" x14ac:dyDescent="0.3">
      <c r="I4755" s="20"/>
    </row>
    <row r="4756" spans="9:9" x14ac:dyDescent="0.3">
      <c r="I4756" s="20"/>
    </row>
    <row r="4757" spans="9:9" x14ac:dyDescent="0.3">
      <c r="I4757" s="20"/>
    </row>
    <row r="4758" spans="9:9" x14ac:dyDescent="0.3">
      <c r="I4758" s="20"/>
    </row>
    <row r="4759" spans="9:9" x14ac:dyDescent="0.3">
      <c r="I4759" s="20"/>
    </row>
    <row r="4760" spans="9:9" x14ac:dyDescent="0.3">
      <c r="I4760" s="20"/>
    </row>
    <row r="4761" spans="9:9" x14ac:dyDescent="0.3">
      <c r="I4761" s="20"/>
    </row>
    <row r="4762" spans="9:9" x14ac:dyDescent="0.3">
      <c r="I4762" s="20"/>
    </row>
    <row r="4763" spans="9:9" x14ac:dyDescent="0.3">
      <c r="I4763" s="20"/>
    </row>
    <row r="4764" spans="9:9" x14ac:dyDescent="0.3">
      <c r="I4764" s="20"/>
    </row>
    <row r="4765" spans="9:9" x14ac:dyDescent="0.3">
      <c r="I4765" s="20"/>
    </row>
    <row r="4766" spans="9:9" x14ac:dyDescent="0.3">
      <c r="I4766" s="20"/>
    </row>
    <row r="4767" spans="9:9" x14ac:dyDescent="0.3">
      <c r="I4767" s="20"/>
    </row>
    <row r="4768" spans="9:9" x14ac:dyDescent="0.3">
      <c r="I4768" s="20"/>
    </row>
    <row r="4769" spans="9:9" x14ac:dyDescent="0.3">
      <c r="I4769" s="20"/>
    </row>
    <row r="4770" spans="9:9" x14ac:dyDescent="0.3">
      <c r="I4770" s="20"/>
    </row>
    <row r="4771" spans="9:9" x14ac:dyDescent="0.3">
      <c r="I4771" s="20"/>
    </row>
    <row r="4772" spans="9:9" x14ac:dyDescent="0.3">
      <c r="I4772" s="20"/>
    </row>
    <row r="4773" spans="9:9" x14ac:dyDescent="0.3">
      <c r="I4773" s="20"/>
    </row>
    <row r="4774" spans="9:9" x14ac:dyDescent="0.3">
      <c r="I4774" s="20"/>
    </row>
    <row r="4775" spans="9:9" x14ac:dyDescent="0.3">
      <c r="I4775" s="20"/>
    </row>
    <row r="4776" spans="9:9" x14ac:dyDescent="0.3">
      <c r="I4776" s="20"/>
    </row>
    <row r="4777" spans="9:9" x14ac:dyDescent="0.3">
      <c r="I4777" s="20"/>
    </row>
    <row r="4778" spans="9:9" x14ac:dyDescent="0.3">
      <c r="I4778" s="20"/>
    </row>
    <row r="4779" spans="9:9" x14ac:dyDescent="0.3">
      <c r="I4779" s="20"/>
    </row>
    <row r="4780" spans="9:9" x14ac:dyDescent="0.3">
      <c r="I4780" s="20"/>
    </row>
    <row r="4781" spans="9:9" x14ac:dyDescent="0.3">
      <c r="I4781" s="20"/>
    </row>
    <row r="4782" spans="9:9" x14ac:dyDescent="0.3">
      <c r="I4782" s="20"/>
    </row>
    <row r="4783" spans="9:9" x14ac:dyDescent="0.3">
      <c r="I4783" s="20"/>
    </row>
    <row r="4784" spans="9:9" x14ac:dyDescent="0.3">
      <c r="I4784" s="20"/>
    </row>
    <row r="4785" spans="9:9" x14ac:dyDescent="0.3">
      <c r="I4785" s="20"/>
    </row>
    <row r="4786" spans="9:9" x14ac:dyDescent="0.3">
      <c r="I4786" s="20"/>
    </row>
    <row r="4787" spans="9:9" x14ac:dyDescent="0.3">
      <c r="I4787" s="20"/>
    </row>
    <row r="4788" spans="9:9" x14ac:dyDescent="0.3">
      <c r="I4788" s="20"/>
    </row>
    <row r="4789" spans="9:9" x14ac:dyDescent="0.3">
      <c r="I4789" s="20"/>
    </row>
    <row r="4790" spans="9:9" x14ac:dyDescent="0.3">
      <c r="I4790" s="20"/>
    </row>
    <row r="4791" spans="9:9" x14ac:dyDescent="0.3">
      <c r="I4791" s="20"/>
    </row>
    <row r="4792" spans="9:9" x14ac:dyDescent="0.3">
      <c r="I4792" s="20"/>
    </row>
    <row r="4793" spans="9:9" x14ac:dyDescent="0.3">
      <c r="I4793" s="20"/>
    </row>
    <row r="4794" spans="9:9" x14ac:dyDescent="0.3">
      <c r="I4794" s="20"/>
    </row>
    <row r="4795" spans="9:9" x14ac:dyDescent="0.3">
      <c r="I4795" s="20"/>
    </row>
    <row r="4796" spans="9:9" x14ac:dyDescent="0.3">
      <c r="I4796" s="20"/>
    </row>
    <row r="4797" spans="9:9" x14ac:dyDescent="0.3">
      <c r="I4797" s="20"/>
    </row>
    <row r="4798" spans="9:9" x14ac:dyDescent="0.3">
      <c r="I4798" s="20"/>
    </row>
    <row r="4799" spans="9:9" x14ac:dyDescent="0.3">
      <c r="I4799" s="20"/>
    </row>
    <row r="4800" spans="9:9" x14ac:dyDescent="0.3">
      <c r="I4800" s="20"/>
    </row>
    <row r="4801" spans="9:9" x14ac:dyDescent="0.3">
      <c r="I4801" s="20"/>
    </row>
    <row r="4802" spans="9:9" x14ac:dyDescent="0.3">
      <c r="I4802" s="20"/>
    </row>
    <row r="4803" spans="9:9" x14ac:dyDescent="0.3">
      <c r="I4803" s="20"/>
    </row>
    <row r="4804" spans="9:9" x14ac:dyDescent="0.3">
      <c r="I4804" s="20"/>
    </row>
    <row r="4805" spans="9:9" x14ac:dyDescent="0.3">
      <c r="I4805" s="20"/>
    </row>
    <row r="4806" spans="9:9" x14ac:dyDescent="0.3">
      <c r="I4806" s="20"/>
    </row>
    <row r="4807" spans="9:9" x14ac:dyDescent="0.3">
      <c r="I4807" s="20"/>
    </row>
    <row r="4808" spans="9:9" x14ac:dyDescent="0.3">
      <c r="I4808" s="20"/>
    </row>
    <row r="4809" spans="9:9" x14ac:dyDescent="0.3">
      <c r="I4809" s="20"/>
    </row>
    <row r="4810" spans="9:9" x14ac:dyDescent="0.3">
      <c r="I4810" s="20"/>
    </row>
    <row r="4811" spans="9:9" x14ac:dyDescent="0.3">
      <c r="I4811" s="20"/>
    </row>
    <row r="4812" spans="9:9" x14ac:dyDescent="0.3">
      <c r="I4812" s="20"/>
    </row>
    <row r="4813" spans="9:9" x14ac:dyDescent="0.3">
      <c r="I4813" s="20"/>
    </row>
    <row r="4814" spans="9:9" x14ac:dyDescent="0.3">
      <c r="I4814" s="20"/>
    </row>
    <row r="4815" spans="9:9" x14ac:dyDescent="0.3">
      <c r="I4815" s="20"/>
    </row>
    <row r="4816" spans="9:9" x14ac:dyDescent="0.3">
      <c r="I4816" s="20"/>
    </row>
    <row r="4817" spans="9:9" x14ac:dyDescent="0.3">
      <c r="I4817" s="20"/>
    </row>
    <row r="4818" spans="9:9" x14ac:dyDescent="0.3">
      <c r="I4818" s="20"/>
    </row>
    <row r="4819" spans="9:9" x14ac:dyDescent="0.3">
      <c r="I4819" s="20"/>
    </row>
    <row r="4820" spans="9:9" x14ac:dyDescent="0.3">
      <c r="I4820" s="20"/>
    </row>
    <row r="4821" spans="9:9" x14ac:dyDescent="0.3">
      <c r="I4821" s="20"/>
    </row>
    <row r="4822" spans="9:9" x14ac:dyDescent="0.3">
      <c r="I4822" s="20"/>
    </row>
    <row r="4823" spans="9:9" x14ac:dyDescent="0.3">
      <c r="I4823" s="20"/>
    </row>
    <row r="4824" spans="9:9" x14ac:dyDescent="0.3">
      <c r="I4824" s="20"/>
    </row>
    <row r="4825" spans="9:9" x14ac:dyDescent="0.3">
      <c r="I4825" s="20"/>
    </row>
    <row r="4826" spans="9:9" x14ac:dyDescent="0.3">
      <c r="I4826" s="20"/>
    </row>
    <row r="4827" spans="9:9" x14ac:dyDescent="0.3">
      <c r="I4827" s="20"/>
    </row>
    <row r="4828" spans="9:9" x14ac:dyDescent="0.3">
      <c r="I4828" s="20"/>
    </row>
    <row r="4829" spans="9:9" x14ac:dyDescent="0.3">
      <c r="I4829" s="20"/>
    </row>
    <row r="4830" spans="9:9" x14ac:dyDescent="0.3">
      <c r="I4830" s="20"/>
    </row>
    <row r="4831" spans="9:9" x14ac:dyDescent="0.3">
      <c r="I4831" s="20"/>
    </row>
    <row r="4832" spans="9:9" x14ac:dyDescent="0.3">
      <c r="I4832" s="20"/>
    </row>
    <row r="4833" spans="9:9" x14ac:dyDescent="0.3">
      <c r="I4833" s="20"/>
    </row>
    <row r="4834" spans="9:9" x14ac:dyDescent="0.3">
      <c r="I4834" s="20"/>
    </row>
    <row r="4835" spans="9:9" x14ac:dyDescent="0.3">
      <c r="I4835" s="20"/>
    </row>
    <row r="4836" spans="9:9" x14ac:dyDescent="0.3">
      <c r="I4836" s="20"/>
    </row>
    <row r="4837" spans="9:9" x14ac:dyDescent="0.3">
      <c r="I4837" s="20"/>
    </row>
    <row r="4838" spans="9:9" x14ac:dyDescent="0.3">
      <c r="I4838" s="20"/>
    </row>
    <row r="4839" spans="9:9" x14ac:dyDescent="0.3">
      <c r="I4839" s="20"/>
    </row>
    <row r="4840" spans="9:9" x14ac:dyDescent="0.3">
      <c r="I4840" s="20"/>
    </row>
    <row r="4841" spans="9:9" x14ac:dyDescent="0.3">
      <c r="I4841" s="20"/>
    </row>
    <row r="4842" spans="9:9" x14ac:dyDescent="0.3">
      <c r="I4842" s="20"/>
    </row>
    <row r="4843" spans="9:9" x14ac:dyDescent="0.3">
      <c r="I4843" s="20"/>
    </row>
    <row r="4844" spans="9:9" x14ac:dyDescent="0.3">
      <c r="I4844" s="20"/>
    </row>
    <row r="4845" spans="9:9" x14ac:dyDescent="0.3">
      <c r="I4845" s="20"/>
    </row>
    <row r="4846" spans="9:9" x14ac:dyDescent="0.3">
      <c r="I4846" s="20"/>
    </row>
    <row r="4847" spans="9:9" x14ac:dyDescent="0.3">
      <c r="I4847" s="20"/>
    </row>
    <row r="4848" spans="9:9" x14ac:dyDescent="0.3">
      <c r="I4848" s="20"/>
    </row>
    <row r="4849" spans="9:9" x14ac:dyDescent="0.3">
      <c r="I4849" s="20"/>
    </row>
    <row r="4850" spans="9:9" x14ac:dyDescent="0.3">
      <c r="I4850" s="20"/>
    </row>
    <row r="4851" spans="9:9" x14ac:dyDescent="0.3">
      <c r="I4851" s="20"/>
    </row>
    <row r="4852" spans="9:9" x14ac:dyDescent="0.3">
      <c r="I4852" s="20"/>
    </row>
    <row r="4853" spans="9:9" x14ac:dyDescent="0.3">
      <c r="I4853" s="20"/>
    </row>
    <row r="4854" spans="9:9" x14ac:dyDescent="0.3">
      <c r="I4854" s="20"/>
    </row>
    <row r="4855" spans="9:9" x14ac:dyDescent="0.3">
      <c r="I4855" s="20"/>
    </row>
    <row r="4856" spans="9:9" x14ac:dyDescent="0.3">
      <c r="I4856" s="20"/>
    </row>
    <row r="4857" spans="9:9" x14ac:dyDescent="0.3">
      <c r="I4857" s="20"/>
    </row>
    <row r="4858" spans="9:9" x14ac:dyDescent="0.3">
      <c r="I4858" s="20"/>
    </row>
    <row r="4859" spans="9:9" x14ac:dyDescent="0.3">
      <c r="I4859" s="20"/>
    </row>
    <row r="4860" spans="9:9" x14ac:dyDescent="0.3">
      <c r="I4860" s="20"/>
    </row>
    <row r="4861" spans="9:9" x14ac:dyDescent="0.3">
      <c r="I4861" s="20"/>
    </row>
    <row r="4862" spans="9:9" x14ac:dyDescent="0.3">
      <c r="I4862" s="20"/>
    </row>
    <row r="4863" spans="9:9" x14ac:dyDescent="0.3">
      <c r="I4863" s="20"/>
    </row>
    <row r="4864" spans="9:9" x14ac:dyDescent="0.3">
      <c r="I4864" s="20"/>
    </row>
    <row r="4865" spans="9:9" x14ac:dyDescent="0.3">
      <c r="I4865" s="20"/>
    </row>
    <row r="4866" spans="9:9" x14ac:dyDescent="0.3">
      <c r="I4866" s="20"/>
    </row>
    <row r="4867" spans="9:9" x14ac:dyDescent="0.3">
      <c r="I4867" s="20"/>
    </row>
    <row r="4868" spans="9:9" x14ac:dyDescent="0.3">
      <c r="I4868" s="20"/>
    </row>
    <row r="4869" spans="9:9" x14ac:dyDescent="0.3">
      <c r="I4869" s="20"/>
    </row>
    <row r="4870" spans="9:9" x14ac:dyDescent="0.3">
      <c r="I4870" s="20"/>
    </row>
    <row r="4871" spans="9:9" x14ac:dyDescent="0.3">
      <c r="I4871" s="20"/>
    </row>
    <row r="4872" spans="9:9" x14ac:dyDescent="0.3">
      <c r="I4872" s="20"/>
    </row>
    <row r="4873" spans="9:9" x14ac:dyDescent="0.3">
      <c r="I4873" s="20"/>
    </row>
    <row r="4874" spans="9:9" x14ac:dyDescent="0.3">
      <c r="I4874" s="20"/>
    </row>
    <row r="4875" spans="9:9" x14ac:dyDescent="0.3">
      <c r="I4875" s="20"/>
    </row>
    <row r="4876" spans="9:9" x14ac:dyDescent="0.3">
      <c r="I4876" s="20"/>
    </row>
    <row r="4877" spans="9:9" x14ac:dyDescent="0.3">
      <c r="I4877" s="20"/>
    </row>
    <row r="4878" spans="9:9" x14ac:dyDescent="0.3">
      <c r="I4878" s="20"/>
    </row>
    <row r="4879" spans="9:9" x14ac:dyDescent="0.3">
      <c r="I4879" s="20"/>
    </row>
    <row r="4880" spans="9:9" x14ac:dyDescent="0.3">
      <c r="I4880" s="20"/>
    </row>
    <row r="4881" spans="9:9" x14ac:dyDescent="0.3">
      <c r="I4881" s="20"/>
    </row>
    <row r="4882" spans="9:9" x14ac:dyDescent="0.3">
      <c r="I4882" s="20"/>
    </row>
    <row r="4883" spans="9:9" x14ac:dyDescent="0.3">
      <c r="I4883" s="20"/>
    </row>
    <row r="4884" spans="9:9" x14ac:dyDescent="0.3">
      <c r="I4884" s="20"/>
    </row>
    <row r="4885" spans="9:9" x14ac:dyDescent="0.3">
      <c r="I4885" s="20"/>
    </row>
    <row r="4886" spans="9:9" x14ac:dyDescent="0.3">
      <c r="I4886" s="20"/>
    </row>
    <row r="4887" spans="9:9" x14ac:dyDescent="0.3">
      <c r="I4887" s="20"/>
    </row>
    <row r="4888" spans="9:9" x14ac:dyDescent="0.3">
      <c r="I4888" s="20"/>
    </row>
    <row r="4889" spans="9:9" x14ac:dyDescent="0.3">
      <c r="I4889" s="20"/>
    </row>
    <row r="4890" spans="9:9" x14ac:dyDescent="0.3">
      <c r="I4890" s="20"/>
    </row>
    <row r="4891" spans="9:9" x14ac:dyDescent="0.3">
      <c r="I4891" s="20"/>
    </row>
    <row r="4892" spans="9:9" x14ac:dyDescent="0.3">
      <c r="I4892" s="20"/>
    </row>
    <row r="4893" spans="9:9" x14ac:dyDescent="0.3">
      <c r="I4893" s="20"/>
    </row>
    <row r="4894" spans="9:9" x14ac:dyDescent="0.3">
      <c r="I4894" s="20"/>
    </row>
    <row r="4895" spans="9:9" x14ac:dyDescent="0.3">
      <c r="I4895" s="20"/>
    </row>
    <row r="4896" spans="9:9" x14ac:dyDescent="0.3">
      <c r="I4896" s="20"/>
    </row>
    <row r="4897" spans="9:9" x14ac:dyDescent="0.3">
      <c r="I4897" s="20"/>
    </row>
    <row r="4898" spans="9:9" x14ac:dyDescent="0.3">
      <c r="I4898" s="20"/>
    </row>
    <row r="4899" spans="9:9" x14ac:dyDescent="0.3">
      <c r="I4899" s="20"/>
    </row>
    <row r="4900" spans="9:9" x14ac:dyDescent="0.3">
      <c r="I4900" s="20"/>
    </row>
    <row r="4901" spans="9:9" x14ac:dyDescent="0.3">
      <c r="I4901" s="20"/>
    </row>
    <row r="4902" spans="9:9" x14ac:dyDescent="0.3">
      <c r="I4902" s="20"/>
    </row>
    <row r="4903" spans="9:9" x14ac:dyDescent="0.3">
      <c r="I4903" s="20"/>
    </row>
    <row r="4904" spans="9:9" x14ac:dyDescent="0.3">
      <c r="I4904" s="20"/>
    </row>
    <row r="4905" spans="9:9" x14ac:dyDescent="0.3">
      <c r="I4905" s="20"/>
    </row>
    <row r="4906" spans="9:9" x14ac:dyDescent="0.3">
      <c r="I4906" s="20"/>
    </row>
    <row r="4907" spans="9:9" x14ac:dyDescent="0.3">
      <c r="I4907" s="20"/>
    </row>
    <row r="4908" spans="9:9" x14ac:dyDescent="0.3">
      <c r="I4908" s="20"/>
    </row>
    <row r="4909" spans="9:9" x14ac:dyDescent="0.3">
      <c r="I4909" s="20"/>
    </row>
    <row r="4910" spans="9:9" x14ac:dyDescent="0.3">
      <c r="I4910" s="20"/>
    </row>
    <row r="4911" spans="9:9" x14ac:dyDescent="0.3">
      <c r="I4911" s="20"/>
    </row>
    <row r="4912" spans="9:9" x14ac:dyDescent="0.3">
      <c r="I4912" s="20"/>
    </row>
    <row r="4913" spans="9:9" x14ac:dyDescent="0.3">
      <c r="I4913" s="20"/>
    </row>
    <row r="4914" spans="9:9" x14ac:dyDescent="0.3">
      <c r="I4914" s="20"/>
    </row>
    <row r="4915" spans="9:9" x14ac:dyDescent="0.3">
      <c r="I4915" s="20"/>
    </row>
    <row r="4916" spans="9:9" x14ac:dyDescent="0.3">
      <c r="I4916" s="20"/>
    </row>
    <row r="4917" spans="9:9" x14ac:dyDescent="0.3">
      <c r="I4917" s="20"/>
    </row>
    <row r="4918" spans="9:9" x14ac:dyDescent="0.3">
      <c r="I4918" s="20"/>
    </row>
    <row r="4919" spans="9:9" x14ac:dyDescent="0.3">
      <c r="I4919" s="20"/>
    </row>
    <row r="4920" spans="9:9" x14ac:dyDescent="0.3">
      <c r="I4920" s="20"/>
    </row>
    <row r="4921" spans="9:9" x14ac:dyDescent="0.3">
      <c r="I4921" s="20"/>
    </row>
    <row r="4922" spans="9:9" x14ac:dyDescent="0.3">
      <c r="I4922" s="20"/>
    </row>
    <row r="4923" spans="9:9" x14ac:dyDescent="0.3">
      <c r="I4923" s="20"/>
    </row>
    <row r="4924" spans="9:9" x14ac:dyDescent="0.3">
      <c r="I4924" s="20"/>
    </row>
    <row r="4925" spans="9:9" x14ac:dyDescent="0.3">
      <c r="I4925" s="20"/>
    </row>
    <row r="4926" spans="9:9" x14ac:dyDescent="0.3">
      <c r="I4926" s="20"/>
    </row>
    <row r="4927" spans="9:9" x14ac:dyDescent="0.3">
      <c r="I4927" s="20"/>
    </row>
    <row r="4928" spans="9:9" x14ac:dyDescent="0.3">
      <c r="I4928" s="20"/>
    </row>
    <row r="4929" spans="9:9" x14ac:dyDescent="0.3">
      <c r="I4929" s="20"/>
    </row>
    <row r="4930" spans="9:9" x14ac:dyDescent="0.3">
      <c r="I4930" s="20"/>
    </row>
    <row r="4931" spans="9:9" x14ac:dyDescent="0.3">
      <c r="I4931" s="20"/>
    </row>
    <row r="4932" spans="9:9" x14ac:dyDescent="0.3">
      <c r="I4932" s="20"/>
    </row>
    <row r="4933" spans="9:9" x14ac:dyDescent="0.3">
      <c r="I4933" s="20"/>
    </row>
    <row r="4934" spans="9:9" x14ac:dyDescent="0.3">
      <c r="I4934" s="20"/>
    </row>
    <row r="4935" spans="9:9" x14ac:dyDescent="0.3">
      <c r="I4935" s="20"/>
    </row>
    <row r="4936" spans="9:9" x14ac:dyDescent="0.3">
      <c r="I4936" s="20"/>
    </row>
    <row r="4937" spans="9:9" x14ac:dyDescent="0.3">
      <c r="I4937" s="20"/>
    </row>
    <row r="4938" spans="9:9" x14ac:dyDescent="0.3">
      <c r="I4938" s="20"/>
    </row>
    <row r="4939" spans="9:9" x14ac:dyDescent="0.3">
      <c r="I4939" s="20"/>
    </row>
    <row r="4940" spans="9:9" x14ac:dyDescent="0.3">
      <c r="I4940" s="20"/>
    </row>
    <row r="4941" spans="9:9" x14ac:dyDescent="0.3">
      <c r="I4941" s="20"/>
    </row>
    <row r="4942" spans="9:9" x14ac:dyDescent="0.3">
      <c r="I4942" s="20"/>
    </row>
    <row r="4943" spans="9:9" x14ac:dyDescent="0.3">
      <c r="I4943" s="20"/>
    </row>
    <row r="4944" spans="9:9" x14ac:dyDescent="0.3">
      <c r="I4944" s="20"/>
    </row>
    <row r="4945" spans="9:9" x14ac:dyDescent="0.3">
      <c r="I4945" s="20"/>
    </row>
    <row r="4946" spans="9:9" x14ac:dyDescent="0.3">
      <c r="I4946" s="20"/>
    </row>
    <row r="4947" spans="9:9" x14ac:dyDescent="0.3">
      <c r="I4947" s="20"/>
    </row>
    <row r="4948" spans="9:9" x14ac:dyDescent="0.3">
      <c r="I4948" s="20"/>
    </row>
    <row r="4949" spans="9:9" x14ac:dyDescent="0.3">
      <c r="I4949" s="20"/>
    </row>
    <row r="4950" spans="9:9" x14ac:dyDescent="0.3">
      <c r="I4950" s="20"/>
    </row>
    <row r="4951" spans="9:9" x14ac:dyDescent="0.3">
      <c r="I4951" s="20"/>
    </row>
    <row r="4952" spans="9:9" x14ac:dyDescent="0.3">
      <c r="I4952" s="20"/>
    </row>
    <row r="4953" spans="9:9" x14ac:dyDescent="0.3">
      <c r="I4953" s="20"/>
    </row>
    <row r="4954" spans="9:9" x14ac:dyDescent="0.3">
      <c r="I4954" s="20"/>
    </row>
    <row r="4955" spans="9:9" x14ac:dyDescent="0.3">
      <c r="I4955" s="20"/>
    </row>
    <row r="4956" spans="9:9" x14ac:dyDescent="0.3">
      <c r="I4956" s="20"/>
    </row>
    <row r="4957" spans="9:9" x14ac:dyDescent="0.3">
      <c r="I4957" s="20"/>
    </row>
    <row r="4958" spans="9:9" x14ac:dyDescent="0.3">
      <c r="I4958" s="20"/>
    </row>
    <row r="4959" spans="9:9" x14ac:dyDescent="0.3">
      <c r="I4959" s="20"/>
    </row>
    <row r="4960" spans="9:9" x14ac:dyDescent="0.3">
      <c r="I4960" s="20"/>
    </row>
    <row r="4961" spans="9:9" x14ac:dyDescent="0.3">
      <c r="I4961" s="20"/>
    </row>
    <row r="4962" spans="9:9" x14ac:dyDescent="0.3">
      <c r="I4962" s="20"/>
    </row>
    <row r="4963" spans="9:9" x14ac:dyDescent="0.3">
      <c r="I4963" s="20"/>
    </row>
    <row r="4964" spans="9:9" x14ac:dyDescent="0.3">
      <c r="I4964" s="20"/>
    </row>
    <row r="4965" spans="9:9" x14ac:dyDescent="0.3">
      <c r="I4965" s="20"/>
    </row>
    <row r="4966" spans="9:9" x14ac:dyDescent="0.3">
      <c r="I4966" s="20"/>
    </row>
    <row r="4967" spans="9:9" x14ac:dyDescent="0.3">
      <c r="I4967" s="20"/>
    </row>
    <row r="4968" spans="9:9" x14ac:dyDescent="0.3">
      <c r="I4968" s="20"/>
    </row>
    <row r="4969" spans="9:9" x14ac:dyDescent="0.3">
      <c r="I4969" s="20"/>
    </row>
    <row r="4970" spans="9:9" x14ac:dyDescent="0.3">
      <c r="I4970" s="20"/>
    </row>
    <row r="4971" spans="9:9" x14ac:dyDescent="0.3">
      <c r="I4971" s="20"/>
    </row>
    <row r="4972" spans="9:9" x14ac:dyDescent="0.3">
      <c r="I4972" s="20"/>
    </row>
    <row r="4973" spans="9:9" x14ac:dyDescent="0.3">
      <c r="I4973" s="20"/>
    </row>
    <row r="4974" spans="9:9" x14ac:dyDescent="0.3">
      <c r="I4974" s="20"/>
    </row>
    <row r="4975" spans="9:9" x14ac:dyDescent="0.3">
      <c r="I4975" s="20"/>
    </row>
    <row r="4976" spans="9:9" x14ac:dyDescent="0.3">
      <c r="I4976" s="20"/>
    </row>
    <row r="4977" spans="9:9" x14ac:dyDescent="0.3">
      <c r="I4977" s="20"/>
    </row>
    <row r="4978" spans="9:9" x14ac:dyDescent="0.3">
      <c r="I4978" s="20"/>
    </row>
    <row r="4979" spans="9:9" x14ac:dyDescent="0.3">
      <c r="I4979" s="20"/>
    </row>
    <row r="4980" spans="9:9" x14ac:dyDescent="0.3">
      <c r="I4980" s="20"/>
    </row>
    <row r="4981" spans="9:9" x14ac:dyDescent="0.3">
      <c r="I4981" s="20"/>
    </row>
    <row r="4982" spans="9:9" x14ac:dyDescent="0.3">
      <c r="I4982" s="20"/>
    </row>
    <row r="4983" spans="9:9" x14ac:dyDescent="0.3">
      <c r="I4983" s="20"/>
    </row>
    <row r="4984" spans="9:9" x14ac:dyDescent="0.3">
      <c r="I4984" s="20"/>
    </row>
    <row r="4985" spans="9:9" x14ac:dyDescent="0.3">
      <c r="I4985" s="20"/>
    </row>
    <row r="4986" spans="9:9" x14ac:dyDescent="0.3">
      <c r="I4986" s="20"/>
    </row>
    <row r="4987" spans="9:9" x14ac:dyDescent="0.3">
      <c r="I4987" s="20"/>
    </row>
    <row r="4988" spans="9:9" x14ac:dyDescent="0.3">
      <c r="I4988" s="20"/>
    </row>
    <row r="4989" spans="9:9" x14ac:dyDescent="0.3">
      <c r="I4989" s="20"/>
    </row>
    <row r="4990" spans="9:9" x14ac:dyDescent="0.3">
      <c r="I4990" s="20"/>
    </row>
    <row r="4991" spans="9:9" x14ac:dyDescent="0.3">
      <c r="I4991" s="20"/>
    </row>
    <row r="4992" spans="9:9" x14ac:dyDescent="0.3">
      <c r="I4992" s="20"/>
    </row>
    <row r="4993" spans="9:9" x14ac:dyDescent="0.3">
      <c r="I4993" s="20"/>
    </row>
    <row r="4994" spans="9:9" x14ac:dyDescent="0.3">
      <c r="I4994" s="20"/>
    </row>
    <row r="4995" spans="9:9" x14ac:dyDescent="0.3">
      <c r="I4995" s="20"/>
    </row>
    <row r="4996" spans="9:9" x14ac:dyDescent="0.3">
      <c r="I4996" s="20"/>
    </row>
    <row r="4997" spans="9:9" x14ac:dyDescent="0.3">
      <c r="I4997" s="20"/>
    </row>
    <row r="4998" spans="9:9" x14ac:dyDescent="0.3">
      <c r="I4998" s="20"/>
    </row>
    <row r="4999" spans="9:9" x14ac:dyDescent="0.3">
      <c r="I4999" s="20"/>
    </row>
    <row r="5000" spans="9:9" x14ac:dyDescent="0.3">
      <c r="I5000" s="20"/>
    </row>
    <row r="5001" spans="9:9" x14ac:dyDescent="0.3">
      <c r="I5001" s="20"/>
    </row>
    <row r="5002" spans="9:9" x14ac:dyDescent="0.3">
      <c r="I5002" s="20"/>
    </row>
    <row r="5003" spans="9:9" x14ac:dyDescent="0.3">
      <c r="I5003" s="20"/>
    </row>
    <row r="5004" spans="9:9" x14ac:dyDescent="0.3">
      <c r="I5004" s="20"/>
    </row>
    <row r="5005" spans="9:9" x14ac:dyDescent="0.3">
      <c r="I5005" s="20"/>
    </row>
    <row r="5006" spans="9:9" x14ac:dyDescent="0.3">
      <c r="I5006" s="20"/>
    </row>
    <row r="5007" spans="9:9" x14ac:dyDescent="0.3">
      <c r="I5007" s="20"/>
    </row>
    <row r="5008" spans="9:9" x14ac:dyDescent="0.3">
      <c r="I5008" s="20"/>
    </row>
    <row r="5009" spans="9:9" x14ac:dyDescent="0.3">
      <c r="I5009" s="20"/>
    </row>
    <row r="5010" spans="9:9" x14ac:dyDescent="0.3">
      <c r="I5010" s="20"/>
    </row>
    <row r="5011" spans="9:9" x14ac:dyDescent="0.3">
      <c r="I5011" s="20"/>
    </row>
    <row r="5012" spans="9:9" x14ac:dyDescent="0.3">
      <c r="I5012" s="20"/>
    </row>
    <row r="5013" spans="9:9" x14ac:dyDescent="0.3">
      <c r="I5013" s="20"/>
    </row>
    <row r="5014" spans="9:9" x14ac:dyDescent="0.3">
      <c r="I5014" s="20"/>
    </row>
    <row r="5015" spans="9:9" x14ac:dyDescent="0.3">
      <c r="I5015" s="20"/>
    </row>
    <row r="5016" spans="9:9" x14ac:dyDescent="0.3">
      <c r="I5016" s="20"/>
    </row>
    <row r="5017" spans="9:9" x14ac:dyDescent="0.3">
      <c r="I5017" s="20"/>
    </row>
    <row r="5018" spans="9:9" x14ac:dyDescent="0.3">
      <c r="I5018" s="20"/>
    </row>
    <row r="5019" spans="9:9" x14ac:dyDescent="0.3">
      <c r="I5019" s="20"/>
    </row>
    <row r="5020" spans="9:9" x14ac:dyDescent="0.3">
      <c r="I5020" s="20"/>
    </row>
    <row r="5021" spans="9:9" x14ac:dyDescent="0.3">
      <c r="I5021" s="20"/>
    </row>
    <row r="5022" spans="9:9" x14ac:dyDescent="0.3">
      <c r="I5022" s="20"/>
    </row>
    <row r="5023" spans="9:9" x14ac:dyDescent="0.3">
      <c r="I5023" s="20"/>
    </row>
    <row r="5024" spans="9:9" x14ac:dyDescent="0.3">
      <c r="I5024" s="20"/>
    </row>
    <row r="5025" spans="9:9" x14ac:dyDescent="0.3">
      <c r="I5025" s="20"/>
    </row>
    <row r="5026" spans="9:9" x14ac:dyDescent="0.3">
      <c r="I5026" s="20"/>
    </row>
    <row r="5027" spans="9:9" x14ac:dyDescent="0.3">
      <c r="I5027" s="20"/>
    </row>
    <row r="5028" spans="9:9" x14ac:dyDescent="0.3">
      <c r="I5028" s="20"/>
    </row>
    <row r="5029" spans="9:9" x14ac:dyDescent="0.3">
      <c r="I5029" s="20"/>
    </row>
    <row r="5030" spans="9:9" x14ac:dyDescent="0.3">
      <c r="I5030" s="20"/>
    </row>
    <row r="5031" spans="9:9" x14ac:dyDescent="0.3">
      <c r="I5031" s="20"/>
    </row>
    <row r="5032" spans="9:9" x14ac:dyDescent="0.3">
      <c r="I5032" s="20"/>
    </row>
    <row r="5033" spans="9:9" x14ac:dyDescent="0.3">
      <c r="I5033" s="20"/>
    </row>
    <row r="5034" spans="9:9" x14ac:dyDescent="0.3">
      <c r="I5034" s="20"/>
    </row>
    <row r="5035" spans="9:9" x14ac:dyDescent="0.3">
      <c r="I5035" s="20"/>
    </row>
    <row r="5036" spans="9:9" x14ac:dyDescent="0.3">
      <c r="I5036" s="20"/>
    </row>
    <row r="5037" spans="9:9" x14ac:dyDescent="0.3">
      <c r="I5037" s="20"/>
    </row>
    <row r="5038" spans="9:9" x14ac:dyDescent="0.3">
      <c r="I5038" s="20"/>
    </row>
    <row r="5039" spans="9:9" x14ac:dyDescent="0.3">
      <c r="I5039" s="20"/>
    </row>
    <row r="5040" spans="9:9" x14ac:dyDescent="0.3">
      <c r="I5040" s="20"/>
    </row>
    <row r="5041" spans="9:9" x14ac:dyDescent="0.3">
      <c r="I5041" s="20"/>
    </row>
    <row r="5042" spans="9:9" x14ac:dyDescent="0.3">
      <c r="I5042" s="20"/>
    </row>
    <row r="5043" spans="9:9" x14ac:dyDescent="0.3">
      <c r="I5043" s="20"/>
    </row>
    <row r="5044" spans="9:9" x14ac:dyDescent="0.3">
      <c r="I5044" s="20"/>
    </row>
    <row r="5045" spans="9:9" x14ac:dyDescent="0.3">
      <c r="I5045" s="20"/>
    </row>
    <row r="5046" spans="9:9" x14ac:dyDescent="0.3">
      <c r="I5046" s="20"/>
    </row>
    <row r="5047" spans="9:9" x14ac:dyDescent="0.3">
      <c r="I5047" s="20"/>
    </row>
    <row r="5048" spans="9:9" x14ac:dyDescent="0.3">
      <c r="I5048" s="20"/>
    </row>
    <row r="5049" spans="9:9" x14ac:dyDescent="0.3">
      <c r="I5049" s="20"/>
    </row>
    <row r="5050" spans="9:9" x14ac:dyDescent="0.3">
      <c r="I5050" s="20"/>
    </row>
    <row r="5051" spans="9:9" x14ac:dyDescent="0.3">
      <c r="I5051" s="20"/>
    </row>
    <row r="5052" spans="9:9" x14ac:dyDescent="0.3">
      <c r="I5052" s="20"/>
    </row>
    <row r="5053" spans="9:9" x14ac:dyDescent="0.3">
      <c r="I5053" s="20"/>
    </row>
    <row r="5054" spans="9:9" x14ac:dyDescent="0.3">
      <c r="I5054" s="20"/>
    </row>
    <row r="5055" spans="9:9" x14ac:dyDescent="0.3">
      <c r="I5055" s="20"/>
    </row>
    <row r="5056" spans="9:9" x14ac:dyDescent="0.3">
      <c r="I5056" s="20"/>
    </row>
    <row r="5057" spans="9:9" x14ac:dyDescent="0.3">
      <c r="I5057" s="20"/>
    </row>
    <row r="5058" spans="9:9" x14ac:dyDescent="0.3">
      <c r="I5058" s="20"/>
    </row>
    <row r="5059" spans="9:9" x14ac:dyDescent="0.3">
      <c r="I5059" s="20"/>
    </row>
    <row r="5060" spans="9:9" x14ac:dyDescent="0.3">
      <c r="I5060" s="20"/>
    </row>
    <row r="5061" spans="9:9" x14ac:dyDescent="0.3">
      <c r="I5061" s="20"/>
    </row>
    <row r="5062" spans="9:9" x14ac:dyDescent="0.3">
      <c r="I5062" s="20"/>
    </row>
    <row r="5063" spans="9:9" x14ac:dyDescent="0.3">
      <c r="I5063" s="20"/>
    </row>
    <row r="5064" spans="9:9" x14ac:dyDescent="0.3">
      <c r="I5064" s="20"/>
    </row>
    <row r="5065" spans="9:9" x14ac:dyDescent="0.3">
      <c r="I5065" s="20"/>
    </row>
    <row r="5066" spans="9:9" x14ac:dyDescent="0.3">
      <c r="I5066" s="20"/>
    </row>
    <row r="5067" spans="9:9" x14ac:dyDescent="0.3">
      <c r="I5067" s="20"/>
    </row>
    <row r="5068" spans="9:9" x14ac:dyDescent="0.3">
      <c r="I5068" s="20"/>
    </row>
    <row r="5069" spans="9:9" x14ac:dyDescent="0.3">
      <c r="I5069" s="20"/>
    </row>
    <row r="5070" spans="9:9" x14ac:dyDescent="0.3">
      <c r="I5070" s="20"/>
    </row>
    <row r="5071" spans="9:9" x14ac:dyDescent="0.3">
      <c r="I5071" s="20"/>
    </row>
    <row r="5072" spans="9:9" x14ac:dyDescent="0.3">
      <c r="I5072" s="20"/>
    </row>
    <row r="5073" spans="9:9" x14ac:dyDescent="0.3">
      <c r="I5073" s="20"/>
    </row>
    <row r="5074" spans="9:9" x14ac:dyDescent="0.3">
      <c r="I5074" s="20"/>
    </row>
    <row r="5075" spans="9:9" x14ac:dyDescent="0.3">
      <c r="I5075" s="20"/>
    </row>
    <row r="5076" spans="9:9" x14ac:dyDescent="0.3">
      <c r="I5076" s="20"/>
    </row>
    <row r="5077" spans="9:9" x14ac:dyDescent="0.3">
      <c r="I5077" s="20"/>
    </row>
    <row r="5078" spans="9:9" x14ac:dyDescent="0.3">
      <c r="I5078" s="20"/>
    </row>
    <row r="5079" spans="9:9" x14ac:dyDescent="0.3">
      <c r="I5079" s="20"/>
    </row>
    <row r="5080" spans="9:9" x14ac:dyDescent="0.3">
      <c r="I5080" s="20"/>
    </row>
    <row r="5081" spans="9:9" x14ac:dyDescent="0.3">
      <c r="I5081" s="20"/>
    </row>
    <row r="5082" spans="9:9" x14ac:dyDescent="0.3">
      <c r="I5082" s="20"/>
    </row>
    <row r="5083" spans="9:9" x14ac:dyDescent="0.3">
      <c r="I5083" s="20"/>
    </row>
    <row r="5084" spans="9:9" x14ac:dyDescent="0.3">
      <c r="I5084" s="20"/>
    </row>
    <row r="5085" spans="9:9" x14ac:dyDescent="0.3">
      <c r="I5085" s="20"/>
    </row>
    <row r="5086" spans="9:9" x14ac:dyDescent="0.3">
      <c r="I5086" s="20"/>
    </row>
    <row r="5087" spans="9:9" x14ac:dyDescent="0.3">
      <c r="I5087" s="20"/>
    </row>
    <row r="5088" spans="9:9" x14ac:dyDescent="0.3">
      <c r="I5088" s="20"/>
    </row>
    <row r="5089" spans="9:9" x14ac:dyDescent="0.3">
      <c r="I5089" s="20"/>
    </row>
    <row r="5090" spans="9:9" x14ac:dyDescent="0.3">
      <c r="I5090" s="20"/>
    </row>
    <row r="5091" spans="9:9" x14ac:dyDescent="0.3">
      <c r="I5091" s="20"/>
    </row>
    <row r="5092" spans="9:9" x14ac:dyDescent="0.3">
      <c r="I5092" s="20"/>
    </row>
    <row r="5093" spans="9:9" x14ac:dyDescent="0.3">
      <c r="I5093" s="20"/>
    </row>
    <row r="5094" spans="9:9" x14ac:dyDescent="0.3">
      <c r="I5094" s="20"/>
    </row>
    <row r="5095" spans="9:9" x14ac:dyDescent="0.3">
      <c r="I5095" s="20"/>
    </row>
    <row r="5096" spans="9:9" x14ac:dyDescent="0.3">
      <c r="I5096" s="20"/>
    </row>
    <row r="5097" spans="9:9" x14ac:dyDescent="0.3">
      <c r="I5097" s="20"/>
    </row>
    <row r="5098" spans="9:9" x14ac:dyDescent="0.3">
      <c r="I5098" s="20"/>
    </row>
    <row r="5099" spans="9:9" x14ac:dyDescent="0.3">
      <c r="I5099" s="20"/>
    </row>
    <row r="5100" spans="9:9" x14ac:dyDescent="0.3">
      <c r="I5100" s="20"/>
    </row>
    <row r="5101" spans="9:9" x14ac:dyDescent="0.3">
      <c r="I5101" s="20"/>
    </row>
    <row r="5102" spans="9:9" x14ac:dyDescent="0.3">
      <c r="I5102" s="20"/>
    </row>
    <row r="5103" spans="9:9" x14ac:dyDescent="0.3">
      <c r="I5103" s="20"/>
    </row>
    <row r="5104" spans="9:9" x14ac:dyDescent="0.3">
      <c r="I5104" s="20"/>
    </row>
    <row r="5105" spans="9:9" x14ac:dyDescent="0.3">
      <c r="I5105" s="20"/>
    </row>
    <row r="5106" spans="9:9" x14ac:dyDescent="0.3">
      <c r="I5106" s="20"/>
    </row>
    <row r="5107" spans="9:9" x14ac:dyDescent="0.3">
      <c r="I5107" s="20"/>
    </row>
    <row r="5108" spans="9:9" x14ac:dyDescent="0.3">
      <c r="I5108" s="20"/>
    </row>
    <row r="5109" spans="9:9" x14ac:dyDescent="0.3">
      <c r="I5109" s="20"/>
    </row>
    <row r="5110" spans="9:9" x14ac:dyDescent="0.3">
      <c r="I5110" s="20"/>
    </row>
    <row r="5111" spans="9:9" x14ac:dyDescent="0.3">
      <c r="I5111" s="20"/>
    </row>
    <row r="5112" spans="9:9" x14ac:dyDescent="0.3">
      <c r="I5112" s="20"/>
    </row>
    <row r="5113" spans="9:9" x14ac:dyDescent="0.3">
      <c r="I5113" s="20"/>
    </row>
    <row r="5114" spans="9:9" x14ac:dyDescent="0.3">
      <c r="I5114" s="20"/>
    </row>
    <row r="5115" spans="9:9" x14ac:dyDescent="0.3">
      <c r="I5115" s="20"/>
    </row>
    <row r="5116" spans="9:9" x14ac:dyDescent="0.3">
      <c r="I5116" s="20"/>
    </row>
    <row r="5117" spans="9:9" x14ac:dyDescent="0.3">
      <c r="I5117" s="20"/>
    </row>
    <row r="5118" spans="9:9" x14ac:dyDescent="0.3">
      <c r="I5118" s="20"/>
    </row>
    <row r="5119" spans="9:9" x14ac:dyDescent="0.3">
      <c r="I5119" s="20"/>
    </row>
    <row r="5120" spans="9:9" x14ac:dyDescent="0.3">
      <c r="I5120" s="20"/>
    </row>
    <row r="5121" spans="9:9" x14ac:dyDescent="0.3">
      <c r="I5121" s="20"/>
    </row>
    <row r="5122" spans="9:9" x14ac:dyDescent="0.3">
      <c r="I5122" s="20"/>
    </row>
    <row r="5123" spans="9:9" x14ac:dyDescent="0.3">
      <c r="I5123" s="20"/>
    </row>
    <row r="5124" spans="9:9" x14ac:dyDescent="0.3">
      <c r="I5124" s="20"/>
    </row>
    <row r="5125" spans="9:9" x14ac:dyDescent="0.3">
      <c r="I5125" s="20"/>
    </row>
    <row r="5126" spans="9:9" x14ac:dyDescent="0.3">
      <c r="I5126" s="20"/>
    </row>
    <row r="5127" spans="9:9" x14ac:dyDescent="0.3">
      <c r="I5127" s="20"/>
    </row>
    <row r="5128" spans="9:9" x14ac:dyDescent="0.3">
      <c r="I5128" s="20"/>
    </row>
    <row r="5129" spans="9:9" x14ac:dyDescent="0.3">
      <c r="I5129" s="20"/>
    </row>
    <row r="5130" spans="9:9" x14ac:dyDescent="0.3">
      <c r="I5130" s="20"/>
    </row>
    <row r="5131" spans="9:9" x14ac:dyDescent="0.3">
      <c r="I5131" s="20"/>
    </row>
    <row r="5132" spans="9:9" x14ac:dyDescent="0.3">
      <c r="I5132" s="20"/>
    </row>
    <row r="5133" spans="9:9" x14ac:dyDescent="0.3">
      <c r="I5133" s="20"/>
    </row>
    <row r="5134" spans="9:9" x14ac:dyDescent="0.3">
      <c r="I5134" s="20"/>
    </row>
    <row r="5135" spans="9:9" x14ac:dyDescent="0.3">
      <c r="I5135" s="20"/>
    </row>
    <row r="5136" spans="9:9" x14ac:dyDescent="0.3">
      <c r="I5136" s="20"/>
    </row>
    <row r="5137" spans="9:9" x14ac:dyDescent="0.3">
      <c r="I5137" s="20"/>
    </row>
    <row r="5138" spans="9:9" x14ac:dyDescent="0.3">
      <c r="I5138" s="20"/>
    </row>
    <row r="5139" spans="9:9" x14ac:dyDescent="0.3">
      <c r="I5139" s="20"/>
    </row>
    <row r="5140" spans="9:9" x14ac:dyDescent="0.3">
      <c r="I5140" s="20"/>
    </row>
    <row r="5141" spans="9:9" x14ac:dyDescent="0.3">
      <c r="I5141" s="20"/>
    </row>
    <row r="5142" spans="9:9" x14ac:dyDescent="0.3">
      <c r="I5142" s="20"/>
    </row>
    <row r="5143" spans="9:9" x14ac:dyDescent="0.3">
      <c r="I5143" s="20"/>
    </row>
    <row r="5144" spans="9:9" x14ac:dyDescent="0.3">
      <c r="I5144" s="20"/>
    </row>
    <row r="5145" spans="9:9" x14ac:dyDescent="0.3">
      <c r="I5145" s="20"/>
    </row>
    <row r="5146" spans="9:9" x14ac:dyDescent="0.3">
      <c r="I5146" s="20"/>
    </row>
    <row r="5147" spans="9:9" x14ac:dyDescent="0.3">
      <c r="I5147" s="20"/>
    </row>
    <row r="5148" spans="9:9" x14ac:dyDescent="0.3">
      <c r="I5148" s="20"/>
    </row>
    <row r="5149" spans="9:9" x14ac:dyDescent="0.3">
      <c r="I5149" s="20"/>
    </row>
    <row r="5150" spans="9:9" x14ac:dyDescent="0.3">
      <c r="I5150" s="20"/>
    </row>
    <row r="5151" spans="9:9" x14ac:dyDescent="0.3">
      <c r="I5151" s="20"/>
    </row>
    <row r="5152" spans="9:9" x14ac:dyDescent="0.3">
      <c r="I5152" s="20"/>
    </row>
    <row r="5153" spans="9:9" x14ac:dyDescent="0.3">
      <c r="I5153" s="20"/>
    </row>
    <row r="5154" spans="9:9" x14ac:dyDescent="0.3">
      <c r="I5154" s="20"/>
    </row>
    <row r="5155" spans="9:9" x14ac:dyDescent="0.3">
      <c r="I5155" s="20"/>
    </row>
    <row r="5156" spans="9:9" x14ac:dyDescent="0.3">
      <c r="I5156" s="20"/>
    </row>
    <row r="5157" spans="9:9" x14ac:dyDescent="0.3">
      <c r="I5157" s="20"/>
    </row>
    <row r="5158" spans="9:9" x14ac:dyDescent="0.3">
      <c r="I5158" s="20"/>
    </row>
    <row r="5159" spans="9:9" x14ac:dyDescent="0.3">
      <c r="I5159" s="20"/>
    </row>
    <row r="5160" spans="9:9" x14ac:dyDescent="0.3">
      <c r="I5160" s="20"/>
    </row>
    <row r="5161" spans="9:9" x14ac:dyDescent="0.3">
      <c r="I5161" s="20"/>
    </row>
    <row r="5162" spans="9:9" x14ac:dyDescent="0.3">
      <c r="I5162" s="20"/>
    </row>
    <row r="5163" spans="9:9" x14ac:dyDescent="0.3">
      <c r="I5163" s="20"/>
    </row>
    <row r="5164" spans="9:9" x14ac:dyDescent="0.3">
      <c r="I5164" s="20"/>
    </row>
    <row r="5165" spans="9:9" x14ac:dyDescent="0.3">
      <c r="I5165" s="20"/>
    </row>
    <row r="5166" spans="9:9" x14ac:dyDescent="0.3">
      <c r="I5166" s="20"/>
    </row>
    <row r="5167" spans="9:9" x14ac:dyDescent="0.3">
      <c r="I5167" s="20"/>
    </row>
    <row r="5168" spans="9:9" x14ac:dyDescent="0.3">
      <c r="I5168" s="20"/>
    </row>
    <row r="5169" spans="9:9" x14ac:dyDescent="0.3">
      <c r="I5169" s="20"/>
    </row>
    <row r="5170" spans="9:9" x14ac:dyDescent="0.3">
      <c r="I5170" s="20"/>
    </row>
    <row r="5171" spans="9:9" x14ac:dyDescent="0.3">
      <c r="I5171" s="20"/>
    </row>
    <row r="5172" spans="9:9" x14ac:dyDescent="0.3">
      <c r="I5172" s="20"/>
    </row>
    <row r="5173" spans="9:9" x14ac:dyDescent="0.3">
      <c r="I5173" s="20"/>
    </row>
    <row r="5174" spans="9:9" x14ac:dyDescent="0.3">
      <c r="I5174" s="20"/>
    </row>
    <row r="5175" spans="9:9" x14ac:dyDescent="0.3">
      <c r="I5175" s="20"/>
    </row>
    <row r="5176" spans="9:9" x14ac:dyDescent="0.3">
      <c r="I5176" s="20"/>
    </row>
    <row r="5177" spans="9:9" x14ac:dyDescent="0.3">
      <c r="I5177" s="20"/>
    </row>
    <row r="5178" spans="9:9" x14ac:dyDescent="0.3">
      <c r="I5178" s="20"/>
    </row>
    <row r="5179" spans="9:9" x14ac:dyDescent="0.3">
      <c r="I5179" s="20"/>
    </row>
    <row r="5180" spans="9:9" x14ac:dyDescent="0.3">
      <c r="I5180" s="20"/>
    </row>
    <row r="5181" spans="9:9" x14ac:dyDescent="0.3">
      <c r="I5181" s="20"/>
    </row>
    <row r="5182" spans="9:9" x14ac:dyDescent="0.3">
      <c r="I5182" s="20"/>
    </row>
    <row r="5183" spans="9:9" x14ac:dyDescent="0.3">
      <c r="I5183" s="20"/>
    </row>
    <row r="5184" spans="9:9" x14ac:dyDescent="0.3">
      <c r="I5184" s="20"/>
    </row>
    <row r="5185" spans="9:9" x14ac:dyDescent="0.3">
      <c r="I5185" s="20"/>
    </row>
    <row r="5186" spans="9:9" x14ac:dyDescent="0.3">
      <c r="I5186" s="20"/>
    </row>
    <row r="5187" spans="9:9" x14ac:dyDescent="0.3">
      <c r="I5187" s="20"/>
    </row>
    <row r="5188" spans="9:9" x14ac:dyDescent="0.3">
      <c r="I5188" s="20"/>
    </row>
    <row r="5189" spans="9:9" x14ac:dyDescent="0.3">
      <c r="I5189" s="20"/>
    </row>
    <row r="5190" spans="9:9" x14ac:dyDescent="0.3">
      <c r="I5190" s="20"/>
    </row>
    <row r="5191" spans="9:9" x14ac:dyDescent="0.3">
      <c r="I5191" s="20"/>
    </row>
    <row r="5192" spans="9:9" x14ac:dyDescent="0.3">
      <c r="I5192" s="20"/>
    </row>
    <row r="5193" spans="9:9" x14ac:dyDescent="0.3">
      <c r="I5193" s="20"/>
    </row>
    <row r="5194" spans="9:9" x14ac:dyDescent="0.3">
      <c r="I5194" s="20"/>
    </row>
    <row r="5195" spans="9:9" x14ac:dyDescent="0.3">
      <c r="I5195" s="20"/>
    </row>
    <row r="5196" spans="9:9" x14ac:dyDescent="0.3">
      <c r="I5196" s="20"/>
    </row>
    <row r="5197" spans="9:9" x14ac:dyDescent="0.3">
      <c r="I5197" s="20"/>
    </row>
    <row r="5198" spans="9:9" x14ac:dyDescent="0.3">
      <c r="I5198" s="20"/>
    </row>
    <row r="5199" spans="9:9" x14ac:dyDescent="0.3">
      <c r="I5199" s="20"/>
    </row>
    <row r="5200" spans="9:9" x14ac:dyDescent="0.3">
      <c r="I5200" s="20"/>
    </row>
    <row r="5201" spans="9:9" x14ac:dyDescent="0.3">
      <c r="I5201" s="20"/>
    </row>
    <row r="5202" spans="9:9" x14ac:dyDescent="0.3">
      <c r="I5202" s="20"/>
    </row>
    <row r="5203" spans="9:9" x14ac:dyDescent="0.3">
      <c r="I5203" s="20"/>
    </row>
    <row r="5204" spans="9:9" x14ac:dyDescent="0.3">
      <c r="I5204" s="20"/>
    </row>
    <row r="5205" spans="9:9" x14ac:dyDescent="0.3">
      <c r="I5205" s="20"/>
    </row>
    <row r="5206" spans="9:9" x14ac:dyDescent="0.3">
      <c r="I5206" s="20"/>
    </row>
    <row r="5207" spans="9:9" x14ac:dyDescent="0.3">
      <c r="I5207" s="20"/>
    </row>
    <row r="5208" spans="9:9" x14ac:dyDescent="0.3">
      <c r="I5208" s="20"/>
    </row>
    <row r="5209" spans="9:9" x14ac:dyDescent="0.3">
      <c r="I5209" s="20"/>
    </row>
    <row r="5210" spans="9:9" x14ac:dyDescent="0.3">
      <c r="I5210" s="20"/>
    </row>
    <row r="5211" spans="9:9" x14ac:dyDescent="0.3">
      <c r="I5211" s="20"/>
    </row>
    <row r="5212" spans="9:9" x14ac:dyDescent="0.3">
      <c r="I5212" s="20"/>
    </row>
    <row r="5213" spans="9:9" x14ac:dyDescent="0.3">
      <c r="I5213" s="20"/>
    </row>
    <row r="5214" spans="9:9" x14ac:dyDescent="0.3">
      <c r="I5214" s="20"/>
    </row>
    <row r="5215" spans="9:9" x14ac:dyDescent="0.3">
      <c r="I5215" s="20"/>
    </row>
    <row r="5216" spans="9:9" x14ac:dyDescent="0.3">
      <c r="I5216" s="20"/>
    </row>
    <row r="5217" spans="9:9" x14ac:dyDescent="0.3">
      <c r="I5217" s="20"/>
    </row>
    <row r="5218" spans="9:9" x14ac:dyDescent="0.3">
      <c r="I5218" s="20"/>
    </row>
    <row r="5219" spans="9:9" x14ac:dyDescent="0.3">
      <c r="I5219" s="20"/>
    </row>
    <row r="5220" spans="9:9" x14ac:dyDescent="0.3">
      <c r="I5220" s="20"/>
    </row>
    <row r="5221" spans="9:9" x14ac:dyDescent="0.3">
      <c r="I5221" s="20"/>
    </row>
    <row r="5222" spans="9:9" x14ac:dyDescent="0.3">
      <c r="I5222" s="20"/>
    </row>
    <row r="5223" spans="9:9" x14ac:dyDescent="0.3">
      <c r="I5223" s="20"/>
    </row>
    <row r="5224" spans="9:9" x14ac:dyDescent="0.3">
      <c r="I5224" s="20"/>
    </row>
    <row r="5225" spans="9:9" x14ac:dyDescent="0.3">
      <c r="I5225" s="20"/>
    </row>
    <row r="5226" spans="9:9" x14ac:dyDescent="0.3">
      <c r="I5226" s="20"/>
    </row>
    <row r="5227" spans="9:9" x14ac:dyDescent="0.3">
      <c r="I5227" s="20"/>
    </row>
    <row r="5228" spans="9:9" x14ac:dyDescent="0.3">
      <c r="I5228" s="20"/>
    </row>
    <row r="5229" spans="9:9" x14ac:dyDescent="0.3">
      <c r="I5229" s="20"/>
    </row>
    <row r="5230" spans="9:9" x14ac:dyDescent="0.3">
      <c r="I5230" s="20"/>
    </row>
    <row r="5231" spans="9:9" x14ac:dyDescent="0.3">
      <c r="I5231" s="20"/>
    </row>
    <row r="5232" spans="9:9" x14ac:dyDescent="0.3">
      <c r="I5232" s="20"/>
    </row>
    <row r="5233" spans="9:9" x14ac:dyDescent="0.3">
      <c r="I5233" s="20"/>
    </row>
    <row r="5234" spans="9:9" x14ac:dyDescent="0.3">
      <c r="I5234" s="20"/>
    </row>
    <row r="5235" spans="9:9" x14ac:dyDescent="0.3">
      <c r="I5235" s="20"/>
    </row>
    <row r="5236" spans="9:9" x14ac:dyDescent="0.3">
      <c r="I5236" s="20"/>
    </row>
    <row r="5237" spans="9:9" x14ac:dyDescent="0.3">
      <c r="I5237" s="20"/>
    </row>
    <row r="5238" spans="9:9" x14ac:dyDescent="0.3">
      <c r="I5238" s="20"/>
    </row>
    <row r="5239" spans="9:9" x14ac:dyDescent="0.3">
      <c r="I5239" s="20"/>
    </row>
    <row r="5240" spans="9:9" x14ac:dyDescent="0.3">
      <c r="I5240" s="20"/>
    </row>
    <row r="5241" spans="9:9" x14ac:dyDescent="0.3">
      <c r="I5241" s="20"/>
    </row>
    <row r="5242" spans="9:9" x14ac:dyDescent="0.3">
      <c r="I5242" s="20"/>
    </row>
    <row r="5243" spans="9:9" x14ac:dyDescent="0.3">
      <c r="I5243" s="20"/>
    </row>
    <row r="5244" spans="9:9" x14ac:dyDescent="0.3">
      <c r="I5244" s="20"/>
    </row>
    <row r="5245" spans="9:9" x14ac:dyDescent="0.3">
      <c r="I5245" s="20"/>
    </row>
    <row r="5246" spans="9:9" x14ac:dyDescent="0.3">
      <c r="I5246" s="20"/>
    </row>
    <row r="5247" spans="9:9" x14ac:dyDescent="0.3">
      <c r="I5247" s="20"/>
    </row>
    <row r="5248" spans="9:9" x14ac:dyDescent="0.3">
      <c r="I5248" s="20"/>
    </row>
    <row r="5249" spans="9:9" x14ac:dyDescent="0.3">
      <c r="I5249" s="20"/>
    </row>
    <row r="5250" spans="9:9" x14ac:dyDescent="0.3">
      <c r="I5250" s="20"/>
    </row>
    <row r="5251" spans="9:9" x14ac:dyDescent="0.3">
      <c r="I5251" s="20"/>
    </row>
    <row r="5252" spans="9:9" x14ac:dyDescent="0.3">
      <c r="I5252" s="20"/>
    </row>
    <row r="5253" spans="9:9" x14ac:dyDescent="0.3">
      <c r="I5253" s="20"/>
    </row>
    <row r="5254" spans="9:9" x14ac:dyDescent="0.3">
      <c r="I5254" s="20"/>
    </row>
    <row r="5255" spans="9:9" x14ac:dyDescent="0.3">
      <c r="I5255" s="20"/>
    </row>
    <row r="5256" spans="9:9" x14ac:dyDescent="0.3">
      <c r="I5256" s="20"/>
    </row>
    <row r="5257" spans="9:9" x14ac:dyDescent="0.3">
      <c r="I5257" s="20"/>
    </row>
    <row r="5258" spans="9:9" x14ac:dyDescent="0.3">
      <c r="I5258" s="20"/>
    </row>
    <row r="5259" spans="9:9" x14ac:dyDescent="0.3">
      <c r="I5259" s="20"/>
    </row>
    <row r="5260" spans="9:9" x14ac:dyDescent="0.3">
      <c r="I5260" s="20"/>
    </row>
    <row r="5261" spans="9:9" x14ac:dyDescent="0.3">
      <c r="I5261" s="20"/>
    </row>
    <row r="5262" spans="9:9" x14ac:dyDescent="0.3">
      <c r="I5262" s="20"/>
    </row>
    <row r="5263" spans="9:9" x14ac:dyDescent="0.3">
      <c r="I5263" s="20"/>
    </row>
    <row r="5264" spans="9:9" x14ac:dyDescent="0.3">
      <c r="I5264" s="20"/>
    </row>
    <row r="5265" spans="9:9" x14ac:dyDescent="0.3">
      <c r="I5265" s="20"/>
    </row>
    <row r="5266" spans="9:9" x14ac:dyDescent="0.3">
      <c r="I5266" s="20"/>
    </row>
    <row r="5267" spans="9:9" x14ac:dyDescent="0.3">
      <c r="I5267" s="20"/>
    </row>
    <row r="5268" spans="9:9" x14ac:dyDescent="0.3">
      <c r="I5268" s="20"/>
    </row>
    <row r="5269" spans="9:9" x14ac:dyDescent="0.3">
      <c r="I5269" s="20"/>
    </row>
    <row r="5270" spans="9:9" x14ac:dyDescent="0.3">
      <c r="I5270" s="20"/>
    </row>
    <row r="5271" spans="9:9" x14ac:dyDescent="0.3">
      <c r="I5271" s="20"/>
    </row>
    <row r="5272" spans="9:9" x14ac:dyDescent="0.3">
      <c r="I5272" s="20"/>
    </row>
    <row r="5273" spans="9:9" x14ac:dyDescent="0.3">
      <c r="I5273" s="20"/>
    </row>
    <row r="5274" spans="9:9" x14ac:dyDescent="0.3">
      <c r="I5274" s="20"/>
    </row>
    <row r="5275" spans="9:9" x14ac:dyDescent="0.3">
      <c r="I5275" s="20"/>
    </row>
    <row r="5276" spans="9:9" x14ac:dyDescent="0.3">
      <c r="I5276" s="20"/>
    </row>
    <row r="5277" spans="9:9" x14ac:dyDescent="0.3">
      <c r="I5277" s="20"/>
    </row>
    <row r="5278" spans="9:9" x14ac:dyDescent="0.3">
      <c r="I5278" s="20"/>
    </row>
    <row r="5279" spans="9:9" x14ac:dyDescent="0.3">
      <c r="I5279" s="20"/>
    </row>
    <row r="5280" spans="9:9" x14ac:dyDescent="0.3">
      <c r="I5280" s="20"/>
    </row>
    <row r="5281" spans="9:9" x14ac:dyDescent="0.3">
      <c r="I5281" s="20"/>
    </row>
    <row r="5282" spans="9:9" x14ac:dyDescent="0.3">
      <c r="I5282" s="20"/>
    </row>
    <row r="5283" spans="9:9" x14ac:dyDescent="0.3">
      <c r="I5283" s="20"/>
    </row>
    <row r="5284" spans="9:9" x14ac:dyDescent="0.3">
      <c r="I5284" s="20"/>
    </row>
    <row r="5285" spans="9:9" x14ac:dyDescent="0.3">
      <c r="I5285" s="20"/>
    </row>
    <row r="5286" spans="9:9" x14ac:dyDescent="0.3">
      <c r="I5286" s="20"/>
    </row>
    <row r="5287" spans="9:9" x14ac:dyDescent="0.3">
      <c r="I5287" s="20"/>
    </row>
    <row r="5288" spans="9:9" x14ac:dyDescent="0.3">
      <c r="I5288" s="20"/>
    </row>
    <row r="5289" spans="9:9" x14ac:dyDescent="0.3">
      <c r="I5289" s="20"/>
    </row>
    <row r="5290" spans="9:9" x14ac:dyDescent="0.3">
      <c r="I5290" s="20"/>
    </row>
    <row r="5291" spans="9:9" x14ac:dyDescent="0.3">
      <c r="I5291" s="20"/>
    </row>
    <row r="5292" spans="9:9" x14ac:dyDescent="0.3">
      <c r="I5292" s="20"/>
    </row>
    <row r="5293" spans="9:9" x14ac:dyDescent="0.3">
      <c r="I5293" s="20"/>
    </row>
    <row r="5294" spans="9:9" x14ac:dyDescent="0.3">
      <c r="I5294" s="20"/>
    </row>
    <row r="5295" spans="9:9" x14ac:dyDescent="0.3">
      <c r="I5295" s="20"/>
    </row>
    <row r="5296" spans="9:9" x14ac:dyDescent="0.3">
      <c r="I5296" s="20"/>
    </row>
    <row r="5297" spans="9:9" x14ac:dyDescent="0.3">
      <c r="I5297" s="20"/>
    </row>
    <row r="5298" spans="9:9" x14ac:dyDescent="0.3">
      <c r="I5298" s="20"/>
    </row>
    <row r="5299" spans="9:9" x14ac:dyDescent="0.3">
      <c r="I5299" s="20"/>
    </row>
    <row r="5300" spans="9:9" x14ac:dyDescent="0.3">
      <c r="I5300" s="20"/>
    </row>
    <row r="5301" spans="9:9" x14ac:dyDescent="0.3">
      <c r="I5301" s="20"/>
    </row>
    <row r="5302" spans="9:9" x14ac:dyDescent="0.3">
      <c r="I5302" s="20"/>
    </row>
    <row r="5303" spans="9:9" x14ac:dyDescent="0.3">
      <c r="I5303" s="20"/>
    </row>
    <row r="5304" spans="9:9" x14ac:dyDescent="0.3">
      <c r="I5304" s="20"/>
    </row>
    <row r="5305" spans="9:9" x14ac:dyDescent="0.3">
      <c r="I5305" s="20"/>
    </row>
    <row r="5306" spans="9:9" x14ac:dyDescent="0.3">
      <c r="I5306" s="20"/>
    </row>
    <row r="5307" spans="9:9" x14ac:dyDescent="0.3">
      <c r="I5307" s="20"/>
    </row>
    <row r="5308" spans="9:9" x14ac:dyDescent="0.3">
      <c r="I5308" s="20"/>
    </row>
    <row r="5309" spans="9:9" x14ac:dyDescent="0.3">
      <c r="I5309" s="20"/>
    </row>
    <row r="5310" spans="9:9" x14ac:dyDescent="0.3">
      <c r="I5310" s="20"/>
    </row>
    <row r="5311" spans="9:9" x14ac:dyDescent="0.3">
      <c r="I5311" s="20"/>
    </row>
    <row r="5312" spans="9:9" x14ac:dyDescent="0.3">
      <c r="I5312" s="20"/>
    </row>
    <row r="5313" spans="9:9" x14ac:dyDescent="0.3">
      <c r="I5313" s="20"/>
    </row>
    <row r="5314" spans="9:9" x14ac:dyDescent="0.3">
      <c r="I5314" s="20"/>
    </row>
    <row r="5315" spans="9:9" x14ac:dyDescent="0.3">
      <c r="I5315" s="20"/>
    </row>
    <row r="5316" spans="9:9" x14ac:dyDescent="0.3">
      <c r="I5316" s="20"/>
    </row>
    <row r="5317" spans="9:9" x14ac:dyDescent="0.3">
      <c r="I5317" s="20"/>
    </row>
    <row r="5318" spans="9:9" x14ac:dyDescent="0.3">
      <c r="I5318" s="20"/>
    </row>
    <row r="5319" spans="9:9" x14ac:dyDescent="0.3">
      <c r="I5319" s="20"/>
    </row>
    <row r="5320" spans="9:9" x14ac:dyDescent="0.3">
      <c r="I5320" s="20"/>
    </row>
    <row r="5321" spans="9:9" x14ac:dyDescent="0.3">
      <c r="I5321" s="20"/>
    </row>
    <row r="5322" spans="9:9" x14ac:dyDescent="0.3">
      <c r="I5322" s="20"/>
    </row>
    <row r="5323" spans="9:9" x14ac:dyDescent="0.3">
      <c r="I5323" s="20"/>
    </row>
    <row r="5324" spans="9:9" x14ac:dyDescent="0.3">
      <c r="I5324" s="20"/>
    </row>
    <row r="5325" spans="9:9" x14ac:dyDescent="0.3">
      <c r="I5325" s="20"/>
    </row>
    <row r="5326" spans="9:9" x14ac:dyDescent="0.3">
      <c r="I5326" s="20"/>
    </row>
    <row r="5327" spans="9:9" x14ac:dyDescent="0.3">
      <c r="I5327" s="20"/>
    </row>
    <row r="5328" spans="9:9" x14ac:dyDescent="0.3">
      <c r="I5328" s="20"/>
    </row>
    <row r="5329" spans="9:9" x14ac:dyDescent="0.3">
      <c r="I5329" s="20"/>
    </row>
    <row r="5330" spans="9:9" x14ac:dyDescent="0.3">
      <c r="I5330" s="20"/>
    </row>
    <row r="5331" spans="9:9" x14ac:dyDescent="0.3">
      <c r="I5331" s="20"/>
    </row>
    <row r="5332" spans="9:9" x14ac:dyDescent="0.3">
      <c r="I5332" s="20"/>
    </row>
    <row r="5333" spans="9:9" x14ac:dyDescent="0.3">
      <c r="I5333" s="20"/>
    </row>
    <row r="5334" spans="9:9" x14ac:dyDescent="0.3">
      <c r="I5334" s="20"/>
    </row>
    <row r="5335" spans="9:9" x14ac:dyDescent="0.3">
      <c r="I5335" s="20"/>
    </row>
    <row r="5336" spans="9:9" x14ac:dyDescent="0.3">
      <c r="I5336" s="20"/>
    </row>
    <row r="5337" spans="9:9" x14ac:dyDescent="0.3">
      <c r="I5337" s="20"/>
    </row>
    <row r="5338" spans="9:9" x14ac:dyDescent="0.3">
      <c r="I5338" s="20"/>
    </row>
    <row r="5339" spans="9:9" x14ac:dyDescent="0.3">
      <c r="I5339" s="20"/>
    </row>
    <row r="5340" spans="9:9" x14ac:dyDescent="0.3">
      <c r="I5340" s="20"/>
    </row>
    <row r="5341" spans="9:9" x14ac:dyDescent="0.3">
      <c r="I5341" s="20"/>
    </row>
    <row r="5342" spans="9:9" x14ac:dyDescent="0.3">
      <c r="I5342" s="20"/>
    </row>
    <row r="5343" spans="9:9" x14ac:dyDescent="0.3">
      <c r="I5343" s="20"/>
    </row>
    <row r="5344" spans="9:9" x14ac:dyDescent="0.3">
      <c r="I5344" s="20"/>
    </row>
    <row r="5345" spans="9:9" x14ac:dyDescent="0.3">
      <c r="I5345" s="20"/>
    </row>
    <row r="5346" spans="9:9" x14ac:dyDescent="0.3">
      <c r="I5346" s="20"/>
    </row>
    <row r="5347" spans="9:9" x14ac:dyDescent="0.3">
      <c r="I5347" s="20"/>
    </row>
    <row r="5348" spans="9:9" x14ac:dyDescent="0.3">
      <c r="I5348" s="20"/>
    </row>
    <row r="5349" spans="9:9" x14ac:dyDescent="0.3">
      <c r="I5349" s="20"/>
    </row>
    <row r="5350" spans="9:9" x14ac:dyDescent="0.3">
      <c r="I5350" s="20"/>
    </row>
    <row r="5351" spans="9:9" x14ac:dyDescent="0.3">
      <c r="I5351" s="20"/>
    </row>
    <row r="5352" spans="9:9" x14ac:dyDescent="0.3">
      <c r="I5352" s="20"/>
    </row>
    <row r="5353" spans="9:9" x14ac:dyDescent="0.3">
      <c r="I5353" s="20"/>
    </row>
    <row r="5354" spans="9:9" x14ac:dyDescent="0.3">
      <c r="I5354" s="20"/>
    </row>
    <row r="5355" spans="9:9" x14ac:dyDescent="0.3">
      <c r="I5355" s="20"/>
    </row>
    <row r="5356" spans="9:9" x14ac:dyDescent="0.3">
      <c r="I5356" s="20"/>
    </row>
    <row r="5357" spans="9:9" x14ac:dyDescent="0.3">
      <c r="I5357" s="20"/>
    </row>
    <row r="5358" spans="9:9" x14ac:dyDescent="0.3">
      <c r="I5358" s="20"/>
    </row>
    <row r="5359" spans="9:9" x14ac:dyDescent="0.3">
      <c r="I5359" s="20"/>
    </row>
    <row r="5360" spans="9:9" x14ac:dyDescent="0.3">
      <c r="I5360" s="20"/>
    </row>
    <row r="5361" spans="9:9" x14ac:dyDescent="0.3">
      <c r="I5361" s="20"/>
    </row>
    <row r="5362" spans="9:9" x14ac:dyDescent="0.3">
      <c r="I5362" s="20"/>
    </row>
    <row r="5363" spans="9:9" x14ac:dyDescent="0.3">
      <c r="I5363" s="20"/>
    </row>
    <row r="5364" spans="9:9" x14ac:dyDescent="0.3">
      <c r="I5364" s="20"/>
    </row>
    <row r="5365" spans="9:9" x14ac:dyDescent="0.3">
      <c r="I5365" s="20"/>
    </row>
    <row r="5366" spans="9:9" x14ac:dyDescent="0.3">
      <c r="I5366" s="20"/>
    </row>
    <row r="5367" spans="9:9" x14ac:dyDescent="0.3">
      <c r="I5367" s="20"/>
    </row>
    <row r="5368" spans="9:9" x14ac:dyDescent="0.3">
      <c r="I5368" s="20"/>
    </row>
    <row r="5369" spans="9:9" x14ac:dyDescent="0.3">
      <c r="I5369" s="20"/>
    </row>
    <row r="5370" spans="9:9" x14ac:dyDescent="0.3">
      <c r="I5370" s="20"/>
    </row>
    <row r="5371" spans="9:9" x14ac:dyDescent="0.3">
      <c r="I5371" s="20"/>
    </row>
    <row r="5372" spans="9:9" x14ac:dyDescent="0.3">
      <c r="I5372" s="20"/>
    </row>
    <row r="5373" spans="9:9" x14ac:dyDescent="0.3">
      <c r="I5373" s="20"/>
    </row>
    <row r="5374" spans="9:9" x14ac:dyDescent="0.3">
      <c r="I5374" s="20"/>
    </row>
    <row r="5375" spans="9:9" x14ac:dyDescent="0.3">
      <c r="I5375" s="20"/>
    </row>
    <row r="5376" spans="9:9" x14ac:dyDescent="0.3">
      <c r="I5376" s="20"/>
    </row>
    <row r="5377" spans="9:9" x14ac:dyDescent="0.3">
      <c r="I5377" s="20"/>
    </row>
    <row r="5378" spans="9:9" x14ac:dyDescent="0.3">
      <c r="I5378" s="20"/>
    </row>
    <row r="5379" spans="9:9" x14ac:dyDescent="0.3">
      <c r="I5379" s="20"/>
    </row>
    <row r="5380" spans="9:9" x14ac:dyDescent="0.3">
      <c r="I5380" s="20"/>
    </row>
    <row r="5381" spans="9:9" x14ac:dyDescent="0.3">
      <c r="I5381" s="20"/>
    </row>
    <row r="5382" spans="9:9" x14ac:dyDescent="0.3">
      <c r="I5382" s="20"/>
    </row>
    <row r="5383" spans="9:9" x14ac:dyDescent="0.3">
      <c r="I5383" s="20"/>
    </row>
    <row r="5384" spans="9:9" x14ac:dyDescent="0.3">
      <c r="I5384" s="20"/>
    </row>
    <row r="5385" spans="9:9" x14ac:dyDescent="0.3">
      <c r="I5385" s="20"/>
    </row>
    <row r="5386" spans="9:9" x14ac:dyDescent="0.3">
      <c r="I5386" s="20"/>
    </row>
    <row r="5387" spans="9:9" x14ac:dyDescent="0.3">
      <c r="I5387" s="20"/>
    </row>
    <row r="5388" spans="9:9" x14ac:dyDescent="0.3">
      <c r="I5388" s="20"/>
    </row>
    <row r="5389" spans="9:9" x14ac:dyDescent="0.3">
      <c r="I5389" s="20"/>
    </row>
    <row r="5390" spans="9:9" x14ac:dyDescent="0.3">
      <c r="I5390" s="20"/>
    </row>
    <row r="5391" spans="9:9" x14ac:dyDescent="0.3">
      <c r="I5391" s="20"/>
    </row>
    <row r="5392" spans="9:9" x14ac:dyDescent="0.3">
      <c r="I5392" s="20"/>
    </row>
    <row r="5393" spans="9:9" x14ac:dyDescent="0.3">
      <c r="I5393" s="20"/>
    </row>
    <row r="5394" spans="9:9" x14ac:dyDescent="0.3">
      <c r="I5394" s="20"/>
    </row>
    <row r="5395" spans="9:9" x14ac:dyDescent="0.3">
      <c r="I5395" s="20"/>
    </row>
    <row r="5396" spans="9:9" x14ac:dyDescent="0.3">
      <c r="I5396" s="20"/>
    </row>
    <row r="5397" spans="9:9" x14ac:dyDescent="0.3">
      <c r="I5397" s="20"/>
    </row>
    <row r="5398" spans="9:9" x14ac:dyDescent="0.3">
      <c r="I5398" s="20"/>
    </row>
    <row r="5399" spans="9:9" x14ac:dyDescent="0.3">
      <c r="I5399" s="20"/>
    </row>
    <row r="5400" spans="9:9" x14ac:dyDescent="0.3">
      <c r="I5400" s="20"/>
    </row>
    <row r="5401" spans="9:9" x14ac:dyDescent="0.3">
      <c r="I5401" s="20"/>
    </row>
    <row r="5402" spans="9:9" x14ac:dyDescent="0.3">
      <c r="I5402" s="20"/>
    </row>
    <row r="5403" spans="9:9" x14ac:dyDescent="0.3">
      <c r="I5403" s="20"/>
    </row>
    <row r="5404" spans="9:9" x14ac:dyDescent="0.3">
      <c r="I5404" s="20"/>
    </row>
    <row r="5405" spans="9:9" x14ac:dyDescent="0.3">
      <c r="I5405" s="20"/>
    </row>
    <row r="5406" spans="9:9" x14ac:dyDescent="0.3">
      <c r="I5406" s="20"/>
    </row>
    <row r="5407" spans="9:9" x14ac:dyDescent="0.3">
      <c r="I5407" s="20"/>
    </row>
    <row r="5408" spans="9:9" x14ac:dyDescent="0.3">
      <c r="I5408" s="20"/>
    </row>
    <row r="5409" spans="9:9" x14ac:dyDescent="0.3">
      <c r="I5409" s="20"/>
    </row>
    <row r="5410" spans="9:9" x14ac:dyDescent="0.3">
      <c r="I5410" s="20"/>
    </row>
    <row r="5411" spans="9:9" x14ac:dyDescent="0.3">
      <c r="I5411" s="20"/>
    </row>
    <row r="5412" spans="9:9" x14ac:dyDescent="0.3">
      <c r="I5412" s="20"/>
    </row>
    <row r="5413" spans="9:9" x14ac:dyDescent="0.3">
      <c r="I5413" s="20"/>
    </row>
    <row r="5414" spans="9:9" x14ac:dyDescent="0.3">
      <c r="I5414" s="20"/>
    </row>
    <row r="5415" spans="9:9" x14ac:dyDescent="0.3">
      <c r="I5415" s="20"/>
    </row>
    <row r="5416" spans="9:9" x14ac:dyDescent="0.3">
      <c r="I5416" s="20"/>
    </row>
    <row r="5417" spans="9:9" x14ac:dyDescent="0.3">
      <c r="I5417" s="20"/>
    </row>
    <row r="5418" spans="9:9" x14ac:dyDescent="0.3">
      <c r="I5418" s="20"/>
    </row>
    <row r="5419" spans="9:9" x14ac:dyDescent="0.3">
      <c r="I5419" s="20"/>
    </row>
    <row r="5420" spans="9:9" x14ac:dyDescent="0.3">
      <c r="I5420" s="20"/>
    </row>
    <row r="5421" spans="9:9" x14ac:dyDescent="0.3">
      <c r="I5421" s="20"/>
    </row>
    <row r="5422" spans="9:9" x14ac:dyDescent="0.3">
      <c r="I5422" s="20"/>
    </row>
    <row r="5423" spans="9:9" x14ac:dyDescent="0.3">
      <c r="I5423" s="20"/>
    </row>
    <row r="5424" spans="9:9" x14ac:dyDescent="0.3">
      <c r="I5424" s="20"/>
    </row>
    <row r="5425" spans="9:9" x14ac:dyDescent="0.3">
      <c r="I5425" s="20"/>
    </row>
    <row r="5426" spans="9:9" x14ac:dyDescent="0.3">
      <c r="I5426" s="20"/>
    </row>
    <row r="5427" spans="9:9" x14ac:dyDescent="0.3">
      <c r="I5427" s="20"/>
    </row>
    <row r="5428" spans="9:9" x14ac:dyDescent="0.3">
      <c r="I5428" s="20"/>
    </row>
    <row r="5429" spans="9:9" x14ac:dyDescent="0.3">
      <c r="I5429" s="20"/>
    </row>
    <row r="5430" spans="9:9" x14ac:dyDescent="0.3">
      <c r="I5430" s="20"/>
    </row>
    <row r="5431" spans="9:9" x14ac:dyDescent="0.3">
      <c r="I5431" s="20"/>
    </row>
    <row r="5432" spans="9:9" x14ac:dyDescent="0.3">
      <c r="I5432" s="20"/>
    </row>
    <row r="5433" spans="9:9" x14ac:dyDescent="0.3">
      <c r="I5433" s="20"/>
    </row>
    <row r="5434" spans="9:9" x14ac:dyDescent="0.3">
      <c r="I5434" s="20"/>
    </row>
    <row r="5435" spans="9:9" x14ac:dyDescent="0.3">
      <c r="I5435" s="20"/>
    </row>
    <row r="5436" spans="9:9" x14ac:dyDescent="0.3">
      <c r="I5436" s="20"/>
    </row>
    <row r="5437" spans="9:9" x14ac:dyDescent="0.3">
      <c r="I5437" s="20"/>
    </row>
    <row r="5438" spans="9:9" x14ac:dyDescent="0.3">
      <c r="I5438" s="20"/>
    </row>
    <row r="5439" spans="9:9" x14ac:dyDescent="0.3">
      <c r="I5439" s="20"/>
    </row>
    <row r="5440" spans="9:9" x14ac:dyDescent="0.3">
      <c r="I5440" s="20"/>
    </row>
    <row r="5441" spans="9:9" x14ac:dyDescent="0.3">
      <c r="I5441" s="20"/>
    </row>
    <row r="5442" spans="9:9" x14ac:dyDescent="0.3">
      <c r="I5442" s="20"/>
    </row>
    <row r="5443" spans="9:9" x14ac:dyDescent="0.3">
      <c r="I5443" s="20"/>
    </row>
    <row r="5444" spans="9:9" x14ac:dyDescent="0.3">
      <c r="I5444" s="20"/>
    </row>
    <row r="5445" spans="9:9" x14ac:dyDescent="0.3">
      <c r="I5445" s="20"/>
    </row>
    <row r="5446" spans="9:9" x14ac:dyDescent="0.3">
      <c r="I5446" s="20"/>
    </row>
    <row r="5447" spans="9:9" x14ac:dyDescent="0.3">
      <c r="I5447" s="20"/>
    </row>
    <row r="5448" spans="9:9" x14ac:dyDescent="0.3">
      <c r="I5448" s="20"/>
    </row>
    <row r="5449" spans="9:9" x14ac:dyDescent="0.3">
      <c r="I5449" s="20"/>
    </row>
    <row r="5450" spans="9:9" x14ac:dyDescent="0.3">
      <c r="I5450" s="20"/>
    </row>
    <row r="5451" spans="9:9" x14ac:dyDescent="0.3">
      <c r="I5451" s="20"/>
    </row>
    <row r="5452" spans="9:9" x14ac:dyDescent="0.3">
      <c r="I5452" s="20"/>
    </row>
    <row r="5453" spans="9:9" x14ac:dyDescent="0.3">
      <c r="I5453" s="20"/>
    </row>
    <row r="5454" spans="9:9" x14ac:dyDescent="0.3">
      <c r="I5454" s="20"/>
    </row>
    <row r="5455" spans="9:9" x14ac:dyDescent="0.3">
      <c r="I5455" s="20"/>
    </row>
    <row r="5456" spans="9:9" x14ac:dyDescent="0.3">
      <c r="I5456" s="20"/>
    </row>
    <row r="5457" spans="9:9" x14ac:dyDescent="0.3">
      <c r="I5457" s="20"/>
    </row>
    <row r="5458" spans="9:9" x14ac:dyDescent="0.3">
      <c r="I5458" s="20"/>
    </row>
    <row r="5459" spans="9:9" x14ac:dyDescent="0.3">
      <c r="I5459" s="20"/>
    </row>
    <row r="5460" spans="9:9" x14ac:dyDescent="0.3">
      <c r="I5460" s="20"/>
    </row>
    <row r="5461" spans="9:9" x14ac:dyDescent="0.3">
      <c r="I5461" s="20"/>
    </row>
    <row r="5462" spans="9:9" x14ac:dyDescent="0.3">
      <c r="I5462" s="20"/>
    </row>
    <row r="5463" spans="9:9" x14ac:dyDescent="0.3">
      <c r="I5463" s="20"/>
    </row>
    <row r="5464" spans="9:9" x14ac:dyDescent="0.3">
      <c r="I5464" s="20"/>
    </row>
    <row r="5465" spans="9:9" x14ac:dyDescent="0.3">
      <c r="I5465" s="20"/>
    </row>
    <row r="5466" spans="9:9" x14ac:dyDescent="0.3">
      <c r="I5466" s="20"/>
    </row>
    <row r="5467" spans="9:9" x14ac:dyDescent="0.3">
      <c r="I5467" s="20"/>
    </row>
    <row r="5468" spans="9:9" x14ac:dyDescent="0.3">
      <c r="I5468" s="20"/>
    </row>
    <row r="5469" spans="9:9" x14ac:dyDescent="0.3">
      <c r="I5469" s="20"/>
    </row>
    <row r="5470" spans="9:9" x14ac:dyDescent="0.3">
      <c r="I5470" s="20"/>
    </row>
    <row r="5471" spans="9:9" x14ac:dyDescent="0.3">
      <c r="I5471" s="20"/>
    </row>
    <row r="5472" spans="9:9" x14ac:dyDescent="0.3">
      <c r="I5472" s="20"/>
    </row>
    <row r="5473" spans="9:9" x14ac:dyDescent="0.3">
      <c r="I5473" s="20"/>
    </row>
    <row r="5474" spans="9:9" x14ac:dyDescent="0.3">
      <c r="I5474" s="20"/>
    </row>
    <row r="5475" spans="9:9" x14ac:dyDescent="0.3">
      <c r="I5475" s="20"/>
    </row>
    <row r="5476" spans="9:9" x14ac:dyDescent="0.3">
      <c r="I5476" s="20"/>
    </row>
    <row r="5477" spans="9:9" x14ac:dyDescent="0.3">
      <c r="I5477" s="20"/>
    </row>
    <row r="5478" spans="9:9" x14ac:dyDescent="0.3">
      <c r="I5478" s="20"/>
    </row>
    <row r="5479" spans="9:9" x14ac:dyDescent="0.3">
      <c r="I5479" s="20"/>
    </row>
    <row r="5480" spans="9:9" x14ac:dyDescent="0.3">
      <c r="I5480" s="20"/>
    </row>
    <row r="5481" spans="9:9" x14ac:dyDescent="0.3">
      <c r="I5481" s="20"/>
    </row>
    <row r="5482" spans="9:9" x14ac:dyDescent="0.3">
      <c r="I5482" s="20"/>
    </row>
    <row r="5483" spans="9:9" x14ac:dyDescent="0.3">
      <c r="I5483" s="20"/>
    </row>
    <row r="5484" spans="9:9" x14ac:dyDescent="0.3">
      <c r="I5484" s="20"/>
    </row>
    <row r="5485" spans="9:9" x14ac:dyDescent="0.3">
      <c r="I5485" s="20"/>
    </row>
    <row r="5486" spans="9:9" x14ac:dyDescent="0.3">
      <c r="I5486" s="20"/>
    </row>
    <row r="5487" spans="9:9" x14ac:dyDescent="0.3">
      <c r="I5487" s="20"/>
    </row>
    <row r="5488" spans="9:9" x14ac:dyDescent="0.3">
      <c r="I5488" s="20"/>
    </row>
    <row r="5489" spans="9:9" x14ac:dyDescent="0.3">
      <c r="I5489" s="20"/>
    </row>
    <row r="5490" spans="9:9" x14ac:dyDescent="0.3">
      <c r="I5490" s="20"/>
    </row>
    <row r="5491" spans="9:9" x14ac:dyDescent="0.3">
      <c r="I5491" s="20"/>
    </row>
    <row r="5492" spans="9:9" x14ac:dyDescent="0.3">
      <c r="I5492" s="20"/>
    </row>
    <row r="5493" spans="9:9" x14ac:dyDescent="0.3">
      <c r="I5493" s="20"/>
    </row>
    <row r="5494" spans="9:9" x14ac:dyDescent="0.3">
      <c r="I5494" s="20"/>
    </row>
    <row r="5495" spans="9:9" x14ac:dyDescent="0.3">
      <c r="I5495" s="20"/>
    </row>
    <row r="5496" spans="9:9" x14ac:dyDescent="0.3">
      <c r="I5496" s="20"/>
    </row>
    <row r="5497" spans="9:9" x14ac:dyDescent="0.3">
      <c r="I5497" s="20"/>
    </row>
    <row r="5498" spans="9:9" x14ac:dyDescent="0.3">
      <c r="I5498" s="20"/>
    </row>
    <row r="5499" spans="9:9" x14ac:dyDescent="0.3">
      <c r="I5499" s="20"/>
    </row>
    <row r="5500" spans="9:9" x14ac:dyDescent="0.3">
      <c r="I5500" s="20"/>
    </row>
    <row r="5501" spans="9:9" x14ac:dyDescent="0.3">
      <c r="I5501" s="20"/>
    </row>
    <row r="5502" spans="9:9" x14ac:dyDescent="0.3">
      <c r="I5502" s="20"/>
    </row>
    <row r="5503" spans="9:9" x14ac:dyDescent="0.3">
      <c r="I5503" s="20"/>
    </row>
    <row r="5504" spans="9:9" x14ac:dyDescent="0.3">
      <c r="I5504" s="20"/>
    </row>
    <row r="5505" spans="9:9" x14ac:dyDescent="0.3">
      <c r="I5505" s="20"/>
    </row>
    <row r="5506" spans="9:9" x14ac:dyDescent="0.3">
      <c r="I5506" s="20"/>
    </row>
    <row r="5507" spans="9:9" x14ac:dyDescent="0.3">
      <c r="I5507" s="20"/>
    </row>
    <row r="5508" spans="9:9" x14ac:dyDescent="0.3">
      <c r="I5508" s="20"/>
    </row>
    <row r="5509" spans="9:9" x14ac:dyDescent="0.3">
      <c r="I5509" s="20"/>
    </row>
    <row r="5510" spans="9:9" x14ac:dyDescent="0.3">
      <c r="I5510" s="20"/>
    </row>
    <row r="5511" spans="9:9" x14ac:dyDescent="0.3">
      <c r="I5511" s="20"/>
    </row>
    <row r="5512" spans="9:9" x14ac:dyDescent="0.3">
      <c r="I5512" s="20"/>
    </row>
    <row r="5513" spans="9:9" x14ac:dyDescent="0.3">
      <c r="I5513" s="20"/>
    </row>
    <row r="5514" spans="9:9" x14ac:dyDescent="0.3">
      <c r="I5514" s="20"/>
    </row>
    <row r="5515" spans="9:9" x14ac:dyDescent="0.3">
      <c r="I5515" s="20"/>
    </row>
    <row r="5516" spans="9:9" x14ac:dyDescent="0.3">
      <c r="I5516" s="20"/>
    </row>
    <row r="5517" spans="9:9" x14ac:dyDescent="0.3">
      <c r="I5517" s="20"/>
    </row>
    <row r="5518" spans="9:9" x14ac:dyDescent="0.3">
      <c r="I5518" s="20"/>
    </row>
    <row r="5519" spans="9:9" x14ac:dyDescent="0.3">
      <c r="I5519" s="20"/>
    </row>
    <row r="5520" spans="9:9" x14ac:dyDescent="0.3">
      <c r="I5520" s="20"/>
    </row>
    <row r="5521" spans="9:9" x14ac:dyDescent="0.3">
      <c r="I5521" s="20"/>
    </row>
    <row r="5522" spans="9:9" x14ac:dyDescent="0.3">
      <c r="I5522" s="20"/>
    </row>
    <row r="5523" spans="9:9" x14ac:dyDescent="0.3">
      <c r="I5523" s="20"/>
    </row>
    <row r="5524" spans="9:9" x14ac:dyDescent="0.3">
      <c r="I5524" s="20"/>
    </row>
    <row r="5525" spans="9:9" x14ac:dyDescent="0.3">
      <c r="I5525" s="20"/>
    </row>
    <row r="5526" spans="9:9" x14ac:dyDescent="0.3">
      <c r="I5526" s="20"/>
    </row>
    <row r="5527" spans="9:9" x14ac:dyDescent="0.3">
      <c r="I5527" s="20"/>
    </row>
    <row r="5528" spans="9:9" x14ac:dyDescent="0.3">
      <c r="I5528" s="20"/>
    </row>
    <row r="5529" spans="9:9" x14ac:dyDescent="0.3">
      <c r="I5529" s="20"/>
    </row>
    <row r="5530" spans="9:9" x14ac:dyDescent="0.3">
      <c r="I5530" s="20"/>
    </row>
    <row r="5531" spans="9:9" x14ac:dyDescent="0.3">
      <c r="I5531" s="20"/>
    </row>
    <row r="5532" spans="9:9" x14ac:dyDescent="0.3">
      <c r="I5532" s="20"/>
    </row>
    <row r="5533" spans="9:9" x14ac:dyDescent="0.3">
      <c r="I5533" s="20"/>
    </row>
    <row r="5534" spans="9:9" x14ac:dyDescent="0.3">
      <c r="I5534" s="20"/>
    </row>
    <row r="5535" spans="9:9" x14ac:dyDescent="0.3">
      <c r="I5535" s="20"/>
    </row>
    <row r="5536" spans="9:9" x14ac:dyDescent="0.3">
      <c r="I5536" s="20"/>
    </row>
    <row r="5537" spans="9:9" x14ac:dyDescent="0.3">
      <c r="I5537" s="20"/>
    </row>
    <row r="5538" spans="9:9" x14ac:dyDescent="0.3">
      <c r="I5538" s="20"/>
    </row>
    <row r="5539" spans="9:9" x14ac:dyDescent="0.3">
      <c r="I5539" s="20"/>
    </row>
    <row r="5540" spans="9:9" x14ac:dyDescent="0.3">
      <c r="I5540" s="20"/>
    </row>
    <row r="5541" spans="9:9" x14ac:dyDescent="0.3">
      <c r="I5541" s="20"/>
    </row>
    <row r="5542" spans="9:9" x14ac:dyDescent="0.3">
      <c r="I5542" s="20"/>
    </row>
    <row r="5543" spans="9:9" x14ac:dyDescent="0.3">
      <c r="I5543" s="20"/>
    </row>
    <row r="5544" spans="9:9" x14ac:dyDescent="0.3">
      <c r="I5544" s="20"/>
    </row>
    <row r="5545" spans="9:9" x14ac:dyDescent="0.3">
      <c r="I5545" s="20"/>
    </row>
    <row r="5546" spans="9:9" x14ac:dyDescent="0.3">
      <c r="I5546" s="20"/>
    </row>
    <row r="5547" spans="9:9" x14ac:dyDescent="0.3">
      <c r="I5547" s="20"/>
    </row>
    <row r="5548" spans="9:9" x14ac:dyDescent="0.3">
      <c r="I5548" s="20"/>
    </row>
    <row r="5549" spans="9:9" x14ac:dyDescent="0.3">
      <c r="I5549" s="20"/>
    </row>
    <row r="5550" spans="9:9" x14ac:dyDescent="0.3">
      <c r="I5550" s="20"/>
    </row>
    <row r="5551" spans="9:9" x14ac:dyDescent="0.3">
      <c r="I5551" s="20"/>
    </row>
    <row r="5552" spans="9:9" x14ac:dyDescent="0.3">
      <c r="I5552" s="20"/>
    </row>
    <row r="5553" spans="9:9" x14ac:dyDescent="0.3">
      <c r="I5553" s="20"/>
    </row>
    <row r="5554" spans="9:9" x14ac:dyDescent="0.3">
      <c r="I5554" s="20"/>
    </row>
    <row r="5555" spans="9:9" x14ac:dyDescent="0.3">
      <c r="I5555" s="20"/>
    </row>
    <row r="5556" spans="9:9" x14ac:dyDescent="0.3">
      <c r="I5556" s="20"/>
    </row>
    <row r="5557" spans="9:9" x14ac:dyDescent="0.3">
      <c r="I5557" s="20"/>
    </row>
    <row r="5558" spans="9:9" x14ac:dyDescent="0.3">
      <c r="I5558" s="20"/>
    </row>
    <row r="5559" spans="9:9" x14ac:dyDescent="0.3">
      <c r="I5559" s="20"/>
    </row>
    <row r="5560" spans="9:9" x14ac:dyDescent="0.3">
      <c r="I5560" s="20"/>
    </row>
    <row r="5561" spans="9:9" x14ac:dyDescent="0.3">
      <c r="I5561" s="20"/>
    </row>
    <row r="5562" spans="9:9" x14ac:dyDescent="0.3">
      <c r="I5562" s="20"/>
    </row>
    <row r="5563" spans="9:9" x14ac:dyDescent="0.3">
      <c r="I5563" s="20"/>
    </row>
    <row r="5564" spans="9:9" x14ac:dyDescent="0.3">
      <c r="I5564" s="20"/>
    </row>
    <row r="5565" spans="9:9" x14ac:dyDescent="0.3">
      <c r="I5565" s="20"/>
    </row>
    <row r="5566" spans="9:9" x14ac:dyDescent="0.3">
      <c r="I5566" s="20"/>
    </row>
    <row r="5567" spans="9:9" x14ac:dyDescent="0.3">
      <c r="I5567" s="20"/>
    </row>
    <row r="5568" spans="9:9" x14ac:dyDescent="0.3">
      <c r="I5568" s="20"/>
    </row>
    <row r="5569" spans="9:9" x14ac:dyDescent="0.3">
      <c r="I5569" s="20"/>
    </row>
    <row r="5570" spans="9:9" x14ac:dyDescent="0.3">
      <c r="I5570" s="20"/>
    </row>
    <row r="5571" spans="9:9" x14ac:dyDescent="0.3">
      <c r="I5571" s="20"/>
    </row>
    <row r="5572" spans="9:9" x14ac:dyDescent="0.3">
      <c r="I5572" s="20"/>
    </row>
    <row r="5573" spans="9:9" x14ac:dyDescent="0.3">
      <c r="I5573" s="20"/>
    </row>
    <row r="5574" spans="9:9" x14ac:dyDescent="0.3">
      <c r="I5574" s="20"/>
    </row>
    <row r="5575" spans="9:9" x14ac:dyDescent="0.3">
      <c r="I5575" s="20"/>
    </row>
    <row r="5576" spans="9:9" x14ac:dyDescent="0.3">
      <c r="I5576" s="20"/>
    </row>
    <row r="5577" spans="9:9" x14ac:dyDescent="0.3">
      <c r="I5577" s="20"/>
    </row>
    <row r="5578" spans="9:9" x14ac:dyDescent="0.3">
      <c r="I5578" s="20"/>
    </row>
    <row r="5579" spans="9:9" x14ac:dyDescent="0.3">
      <c r="I5579" s="20"/>
    </row>
    <row r="5580" spans="9:9" x14ac:dyDescent="0.3">
      <c r="I5580" s="20"/>
    </row>
    <row r="5581" spans="9:9" x14ac:dyDescent="0.3">
      <c r="I5581" s="20"/>
    </row>
    <row r="5582" spans="9:9" x14ac:dyDescent="0.3">
      <c r="I5582" s="20"/>
    </row>
    <row r="5583" spans="9:9" x14ac:dyDescent="0.3">
      <c r="I5583" s="20"/>
    </row>
    <row r="5584" spans="9:9" x14ac:dyDescent="0.3">
      <c r="I5584" s="20"/>
    </row>
    <row r="5585" spans="9:9" x14ac:dyDescent="0.3">
      <c r="I5585" s="20"/>
    </row>
    <row r="5586" spans="9:9" x14ac:dyDescent="0.3">
      <c r="I5586" s="20"/>
    </row>
    <row r="5587" spans="9:9" x14ac:dyDescent="0.3">
      <c r="I5587" s="20"/>
    </row>
    <row r="5588" spans="9:9" x14ac:dyDescent="0.3">
      <c r="I5588" s="20"/>
    </row>
    <row r="5589" spans="9:9" x14ac:dyDescent="0.3">
      <c r="I5589" s="20"/>
    </row>
    <row r="5590" spans="9:9" x14ac:dyDescent="0.3">
      <c r="I5590" s="20"/>
    </row>
    <row r="5591" spans="9:9" x14ac:dyDescent="0.3">
      <c r="I5591" s="20"/>
    </row>
    <row r="5592" spans="9:9" x14ac:dyDescent="0.3">
      <c r="I5592" s="20"/>
    </row>
    <row r="5593" spans="9:9" x14ac:dyDescent="0.3">
      <c r="I5593" s="20"/>
    </row>
    <row r="5594" spans="9:9" x14ac:dyDescent="0.3">
      <c r="I5594" s="20"/>
    </row>
    <row r="5595" spans="9:9" x14ac:dyDescent="0.3">
      <c r="I5595" s="20"/>
    </row>
    <row r="5596" spans="9:9" x14ac:dyDescent="0.3">
      <c r="I5596" s="20"/>
    </row>
    <row r="5597" spans="9:9" x14ac:dyDescent="0.3">
      <c r="I5597" s="20"/>
    </row>
    <row r="5598" spans="9:9" x14ac:dyDescent="0.3">
      <c r="I5598" s="20"/>
    </row>
    <row r="5599" spans="9:9" x14ac:dyDescent="0.3">
      <c r="I5599" s="20"/>
    </row>
    <row r="5600" spans="9:9" x14ac:dyDescent="0.3">
      <c r="I5600" s="20"/>
    </row>
    <row r="5601" spans="9:9" x14ac:dyDescent="0.3">
      <c r="I5601" s="20"/>
    </row>
    <row r="5602" spans="9:9" x14ac:dyDescent="0.3">
      <c r="I5602" s="20"/>
    </row>
    <row r="5603" spans="9:9" x14ac:dyDescent="0.3">
      <c r="I5603" s="20"/>
    </row>
    <row r="5604" spans="9:9" x14ac:dyDescent="0.3">
      <c r="I5604" s="20"/>
    </row>
    <row r="5605" spans="9:9" x14ac:dyDescent="0.3">
      <c r="I5605" s="20"/>
    </row>
    <row r="5606" spans="9:9" x14ac:dyDescent="0.3">
      <c r="I5606" s="20"/>
    </row>
    <row r="5607" spans="9:9" x14ac:dyDescent="0.3">
      <c r="I5607" s="20"/>
    </row>
    <row r="5608" spans="9:9" x14ac:dyDescent="0.3">
      <c r="I5608" s="20"/>
    </row>
    <row r="5609" spans="9:9" x14ac:dyDescent="0.3">
      <c r="I5609" s="20"/>
    </row>
    <row r="5610" spans="9:9" x14ac:dyDescent="0.3">
      <c r="I5610" s="20"/>
    </row>
    <row r="5611" spans="9:9" x14ac:dyDescent="0.3">
      <c r="I5611" s="20"/>
    </row>
    <row r="5612" spans="9:9" x14ac:dyDescent="0.3">
      <c r="I5612" s="20"/>
    </row>
    <row r="5613" spans="9:9" x14ac:dyDescent="0.3">
      <c r="I5613" s="20"/>
    </row>
    <row r="5614" spans="9:9" x14ac:dyDescent="0.3">
      <c r="I5614" s="20"/>
    </row>
    <row r="5615" spans="9:9" x14ac:dyDescent="0.3">
      <c r="I5615" s="20"/>
    </row>
    <row r="5616" spans="9:9" x14ac:dyDescent="0.3">
      <c r="I5616" s="20"/>
    </row>
    <row r="5617" spans="9:9" x14ac:dyDescent="0.3">
      <c r="I5617" s="20"/>
    </row>
    <row r="5618" spans="9:9" x14ac:dyDescent="0.3">
      <c r="I5618" s="20"/>
    </row>
    <row r="5619" spans="9:9" x14ac:dyDescent="0.3">
      <c r="I5619" s="20"/>
    </row>
    <row r="5620" spans="9:9" x14ac:dyDescent="0.3">
      <c r="I5620" s="20"/>
    </row>
    <row r="5621" spans="9:9" x14ac:dyDescent="0.3">
      <c r="I5621" s="20"/>
    </row>
    <row r="5622" spans="9:9" x14ac:dyDescent="0.3">
      <c r="I5622" s="20"/>
    </row>
    <row r="5623" spans="9:9" x14ac:dyDescent="0.3">
      <c r="I5623" s="20"/>
    </row>
    <row r="5624" spans="9:9" x14ac:dyDescent="0.3">
      <c r="I5624" s="20"/>
    </row>
    <row r="5625" spans="9:9" x14ac:dyDescent="0.3">
      <c r="I5625" s="20"/>
    </row>
    <row r="5626" spans="9:9" x14ac:dyDescent="0.3">
      <c r="I5626" s="20"/>
    </row>
    <row r="5627" spans="9:9" x14ac:dyDescent="0.3">
      <c r="I5627" s="20"/>
    </row>
    <row r="5628" spans="9:9" x14ac:dyDescent="0.3">
      <c r="I5628" s="20"/>
    </row>
    <row r="5629" spans="9:9" x14ac:dyDescent="0.3">
      <c r="I5629" s="20"/>
    </row>
    <row r="5630" spans="9:9" x14ac:dyDescent="0.3">
      <c r="I5630" s="20"/>
    </row>
    <row r="5631" spans="9:9" x14ac:dyDescent="0.3">
      <c r="I5631" s="20"/>
    </row>
    <row r="5632" spans="9:9" x14ac:dyDescent="0.3">
      <c r="I5632" s="20"/>
    </row>
    <row r="5633" spans="9:9" x14ac:dyDescent="0.3">
      <c r="I5633" s="20"/>
    </row>
    <row r="5634" spans="9:9" x14ac:dyDescent="0.3">
      <c r="I5634" s="20"/>
    </row>
    <row r="5635" spans="9:9" x14ac:dyDescent="0.3">
      <c r="I5635" s="20"/>
    </row>
    <row r="5636" spans="9:9" x14ac:dyDescent="0.3">
      <c r="I5636" s="20"/>
    </row>
    <row r="5637" spans="9:9" x14ac:dyDescent="0.3">
      <c r="I5637" s="20"/>
    </row>
    <row r="5638" spans="9:9" x14ac:dyDescent="0.3">
      <c r="I5638" s="20"/>
    </row>
    <row r="5639" spans="9:9" x14ac:dyDescent="0.3">
      <c r="I5639" s="20"/>
    </row>
    <row r="5640" spans="9:9" x14ac:dyDescent="0.3">
      <c r="I5640" s="20"/>
    </row>
    <row r="5641" spans="9:9" x14ac:dyDescent="0.3">
      <c r="I5641" s="20"/>
    </row>
    <row r="5642" spans="9:9" x14ac:dyDescent="0.3">
      <c r="I5642" s="20"/>
    </row>
    <row r="5643" spans="9:9" x14ac:dyDescent="0.3">
      <c r="I5643" s="20"/>
    </row>
    <row r="5644" spans="9:9" x14ac:dyDescent="0.3">
      <c r="I5644" s="20"/>
    </row>
    <row r="5645" spans="9:9" x14ac:dyDescent="0.3">
      <c r="I5645" s="20"/>
    </row>
    <row r="5646" spans="9:9" x14ac:dyDescent="0.3">
      <c r="I5646" s="20"/>
    </row>
    <row r="5647" spans="9:9" x14ac:dyDescent="0.3">
      <c r="I5647" s="20"/>
    </row>
    <row r="5648" spans="9:9" x14ac:dyDescent="0.3">
      <c r="I5648" s="20"/>
    </row>
    <row r="5649" spans="9:9" x14ac:dyDescent="0.3">
      <c r="I5649" s="20"/>
    </row>
    <row r="5650" spans="9:9" x14ac:dyDescent="0.3">
      <c r="I5650" s="20"/>
    </row>
    <row r="5651" spans="9:9" x14ac:dyDescent="0.3">
      <c r="I5651" s="20"/>
    </row>
    <row r="5652" spans="9:9" x14ac:dyDescent="0.3">
      <c r="I5652" s="20"/>
    </row>
    <row r="5653" spans="9:9" x14ac:dyDescent="0.3">
      <c r="I5653" s="20"/>
    </row>
    <row r="5654" spans="9:9" x14ac:dyDescent="0.3">
      <c r="I5654" s="20"/>
    </row>
    <row r="5655" spans="9:9" x14ac:dyDescent="0.3">
      <c r="I5655" s="20"/>
    </row>
    <row r="5656" spans="9:9" x14ac:dyDescent="0.3">
      <c r="I5656" s="20"/>
    </row>
    <row r="5657" spans="9:9" x14ac:dyDescent="0.3">
      <c r="I5657" s="20"/>
    </row>
    <row r="5658" spans="9:9" x14ac:dyDescent="0.3">
      <c r="I5658" s="20"/>
    </row>
    <row r="5659" spans="9:9" x14ac:dyDescent="0.3">
      <c r="I5659" s="20"/>
    </row>
    <row r="5660" spans="9:9" x14ac:dyDescent="0.3">
      <c r="I5660" s="20"/>
    </row>
    <row r="5661" spans="9:9" x14ac:dyDescent="0.3">
      <c r="I5661" s="20"/>
    </row>
    <row r="5662" spans="9:9" x14ac:dyDescent="0.3">
      <c r="I5662" s="20"/>
    </row>
    <row r="5663" spans="9:9" x14ac:dyDescent="0.3">
      <c r="I5663" s="20"/>
    </row>
    <row r="5664" spans="9:9" x14ac:dyDescent="0.3">
      <c r="I5664" s="20"/>
    </row>
    <row r="5665" spans="9:9" x14ac:dyDescent="0.3">
      <c r="I5665" s="20"/>
    </row>
    <row r="5666" spans="9:9" x14ac:dyDescent="0.3">
      <c r="I5666" s="20"/>
    </row>
    <row r="5667" spans="9:9" x14ac:dyDescent="0.3">
      <c r="I5667" s="20"/>
    </row>
    <row r="5668" spans="9:9" x14ac:dyDescent="0.3">
      <c r="I5668" s="20"/>
    </row>
    <row r="5669" spans="9:9" x14ac:dyDescent="0.3">
      <c r="I5669" s="20"/>
    </row>
    <row r="5670" spans="9:9" x14ac:dyDescent="0.3">
      <c r="I5670" s="20"/>
    </row>
    <row r="5671" spans="9:9" x14ac:dyDescent="0.3">
      <c r="I5671" s="20"/>
    </row>
    <row r="5672" spans="9:9" x14ac:dyDescent="0.3">
      <c r="I5672" s="20"/>
    </row>
    <row r="5673" spans="9:9" x14ac:dyDescent="0.3">
      <c r="I5673" s="20"/>
    </row>
    <row r="5674" spans="9:9" x14ac:dyDescent="0.3">
      <c r="I5674" s="20"/>
    </row>
    <row r="5675" spans="9:9" x14ac:dyDescent="0.3">
      <c r="I5675" s="20"/>
    </row>
    <row r="5676" spans="9:9" x14ac:dyDescent="0.3">
      <c r="I5676" s="20"/>
    </row>
    <row r="5677" spans="9:9" x14ac:dyDescent="0.3">
      <c r="I5677" s="20"/>
    </row>
    <row r="5678" spans="9:9" x14ac:dyDescent="0.3">
      <c r="I5678" s="20"/>
    </row>
    <row r="5679" spans="9:9" x14ac:dyDescent="0.3">
      <c r="I5679" s="20"/>
    </row>
    <row r="5680" spans="9:9" x14ac:dyDescent="0.3">
      <c r="I5680" s="20"/>
    </row>
    <row r="5681" spans="9:9" x14ac:dyDescent="0.3">
      <c r="I5681" s="20"/>
    </row>
    <row r="5682" spans="9:9" x14ac:dyDescent="0.3">
      <c r="I5682" s="20"/>
    </row>
    <row r="5683" spans="9:9" x14ac:dyDescent="0.3">
      <c r="I5683" s="20"/>
    </row>
    <row r="5684" spans="9:9" x14ac:dyDescent="0.3">
      <c r="I5684" s="20"/>
    </row>
    <row r="5685" spans="9:9" x14ac:dyDescent="0.3">
      <c r="I5685" s="20"/>
    </row>
    <row r="5686" spans="9:9" x14ac:dyDescent="0.3">
      <c r="I5686" s="20"/>
    </row>
    <row r="5687" spans="9:9" x14ac:dyDescent="0.3">
      <c r="I5687" s="20"/>
    </row>
    <row r="5688" spans="9:9" x14ac:dyDescent="0.3">
      <c r="I5688" s="20"/>
    </row>
    <row r="5689" spans="9:9" x14ac:dyDescent="0.3">
      <c r="I5689" s="20"/>
    </row>
    <row r="5690" spans="9:9" x14ac:dyDescent="0.3">
      <c r="I5690" s="20"/>
    </row>
    <row r="5691" spans="9:9" x14ac:dyDescent="0.3">
      <c r="I5691" s="20"/>
    </row>
    <row r="5692" spans="9:9" x14ac:dyDescent="0.3">
      <c r="I5692" s="20"/>
    </row>
    <row r="5693" spans="9:9" x14ac:dyDescent="0.3">
      <c r="I5693" s="20"/>
    </row>
    <row r="5694" spans="9:9" x14ac:dyDescent="0.3">
      <c r="I5694" s="20"/>
    </row>
    <row r="5695" spans="9:9" x14ac:dyDescent="0.3">
      <c r="I5695" s="20"/>
    </row>
    <row r="5696" spans="9:9" x14ac:dyDescent="0.3">
      <c r="I5696" s="20"/>
    </row>
    <row r="5697" spans="9:9" x14ac:dyDescent="0.3">
      <c r="I5697" s="20"/>
    </row>
    <row r="5698" spans="9:9" x14ac:dyDescent="0.3">
      <c r="I5698" s="20"/>
    </row>
    <row r="5699" spans="9:9" x14ac:dyDescent="0.3">
      <c r="I5699" s="20"/>
    </row>
    <row r="5700" spans="9:9" x14ac:dyDescent="0.3">
      <c r="I5700" s="20"/>
    </row>
    <row r="5701" spans="9:9" x14ac:dyDescent="0.3">
      <c r="I5701" s="20"/>
    </row>
    <row r="5702" spans="9:9" x14ac:dyDescent="0.3">
      <c r="I5702" s="20"/>
    </row>
    <row r="5703" spans="9:9" x14ac:dyDescent="0.3">
      <c r="I5703" s="20"/>
    </row>
    <row r="5704" spans="9:9" x14ac:dyDescent="0.3">
      <c r="I5704" s="20"/>
    </row>
    <row r="5705" spans="9:9" x14ac:dyDescent="0.3">
      <c r="I5705" s="20"/>
    </row>
    <row r="5706" spans="9:9" x14ac:dyDescent="0.3">
      <c r="I5706" s="20"/>
    </row>
    <row r="5707" spans="9:9" x14ac:dyDescent="0.3">
      <c r="I5707" s="20"/>
    </row>
    <row r="5708" spans="9:9" x14ac:dyDescent="0.3">
      <c r="I5708" s="20"/>
    </row>
    <row r="5709" spans="9:9" x14ac:dyDescent="0.3">
      <c r="I5709" s="20"/>
    </row>
    <row r="5710" spans="9:9" x14ac:dyDescent="0.3">
      <c r="I5710" s="20"/>
    </row>
    <row r="5711" spans="9:9" x14ac:dyDescent="0.3">
      <c r="I5711" s="20"/>
    </row>
    <row r="5712" spans="9:9" x14ac:dyDescent="0.3">
      <c r="I5712" s="20"/>
    </row>
    <row r="5713" spans="9:9" x14ac:dyDescent="0.3">
      <c r="I5713" s="20"/>
    </row>
    <row r="5714" spans="9:9" x14ac:dyDescent="0.3">
      <c r="I5714" s="20"/>
    </row>
    <row r="5715" spans="9:9" x14ac:dyDescent="0.3">
      <c r="I5715" s="20"/>
    </row>
    <row r="5716" spans="9:9" x14ac:dyDescent="0.3">
      <c r="I5716" s="20"/>
    </row>
    <row r="5717" spans="9:9" x14ac:dyDescent="0.3">
      <c r="I5717" s="20"/>
    </row>
    <row r="5718" spans="9:9" x14ac:dyDescent="0.3">
      <c r="I5718" s="20"/>
    </row>
    <row r="5719" spans="9:9" x14ac:dyDescent="0.3">
      <c r="I5719" s="20"/>
    </row>
    <row r="5720" spans="9:9" x14ac:dyDescent="0.3">
      <c r="I5720" s="20"/>
    </row>
    <row r="5721" spans="9:9" x14ac:dyDescent="0.3">
      <c r="I5721" s="20"/>
    </row>
    <row r="5722" spans="9:9" x14ac:dyDescent="0.3">
      <c r="I5722" s="20"/>
    </row>
    <row r="5723" spans="9:9" x14ac:dyDescent="0.3">
      <c r="I5723" s="20"/>
    </row>
    <row r="5724" spans="9:9" x14ac:dyDescent="0.3">
      <c r="I5724" s="20"/>
    </row>
    <row r="5725" spans="9:9" x14ac:dyDescent="0.3">
      <c r="I5725" s="20"/>
    </row>
    <row r="5726" spans="9:9" x14ac:dyDescent="0.3">
      <c r="I5726" s="20"/>
    </row>
    <row r="5727" spans="9:9" x14ac:dyDescent="0.3">
      <c r="I5727" s="20"/>
    </row>
    <row r="5728" spans="9:9" x14ac:dyDescent="0.3">
      <c r="I5728" s="20"/>
    </row>
    <row r="5729" spans="9:9" x14ac:dyDescent="0.3">
      <c r="I5729" s="20"/>
    </row>
    <row r="5730" spans="9:9" x14ac:dyDescent="0.3">
      <c r="I5730" s="20"/>
    </row>
    <row r="5731" spans="9:9" x14ac:dyDescent="0.3">
      <c r="I5731" s="20"/>
    </row>
    <row r="5732" spans="9:9" x14ac:dyDescent="0.3">
      <c r="I5732" s="20"/>
    </row>
    <row r="5733" spans="9:9" x14ac:dyDescent="0.3">
      <c r="I5733" s="20"/>
    </row>
    <row r="5734" spans="9:9" x14ac:dyDescent="0.3">
      <c r="I5734" s="20"/>
    </row>
    <row r="5735" spans="9:9" x14ac:dyDescent="0.3">
      <c r="I5735" s="20"/>
    </row>
    <row r="5736" spans="9:9" x14ac:dyDescent="0.3">
      <c r="I5736" s="20"/>
    </row>
    <row r="5737" spans="9:9" x14ac:dyDescent="0.3">
      <c r="I5737" s="20"/>
    </row>
    <row r="5738" spans="9:9" x14ac:dyDescent="0.3">
      <c r="I5738" s="20"/>
    </row>
    <row r="5739" spans="9:9" x14ac:dyDescent="0.3">
      <c r="I5739" s="20"/>
    </row>
    <row r="5740" spans="9:9" x14ac:dyDescent="0.3">
      <c r="I5740" s="20"/>
    </row>
    <row r="5741" spans="9:9" x14ac:dyDescent="0.3">
      <c r="I5741" s="20"/>
    </row>
    <row r="5742" spans="9:9" x14ac:dyDescent="0.3">
      <c r="I5742" s="20"/>
    </row>
    <row r="5743" spans="9:9" x14ac:dyDescent="0.3">
      <c r="I5743" s="20"/>
    </row>
    <row r="5744" spans="9:9" x14ac:dyDescent="0.3">
      <c r="I5744" s="20"/>
    </row>
    <row r="5745" spans="9:9" x14ac:dyDescent="0.3">
      <c r="I5745" s="20"/>
    </row>
    <row r="5746" spans="9:9" x14ac:dyDescent="0.3">
      <c r="I5746" s="20"/>
    </row>
    <row r="5747" spans="9:9" x14ac:dyDescent="0.3">
      <c r="I5747" s="20"/>
    </row>
    <row r="5748" spans="9:9" x14ac:dyDescent="0.3">
      <c r="I5748" s="20"/>
    </row>
    <row r="5749" spans="9:9" x14ac:dyDescent="0.3">
      <c r="I5749" s="20"/>
    </row>
    <row r="5750" spans="9:9" x14ac:dyDescent="0.3">
      <c r="I5750" s="20"/>
    </row>
    <row r="5751" spans="9:9" x14ac:dyDescent="0.3">
      <c r="I5751" s="20"/>
    </row>
    <row r="5752" spans="9:9" x14ac:dyDescent="0.3">
      <c r="I5752" s="20"/>
    </row>
    <row r="5753" spans="9:9" x14ac:dyDescent="0.3">
      <c r="I5753" s="20"/>
    </row>
    <row r="5754" spans="9:9" x14ac:dyDescent="0.3">
      <c r="I5754" s="20"/>
    </row>
    <row r="5755" spans="9:9" x14ac:dyDescent="0.3">
      <c r="I5755" s="20"/>
    </row>
    <row r="5756" spans="9:9" x14ac:dyDescent="0.3">
      <c r="I5756" s="20"/>
    </row>
    <row r="5757" spans="9:9" x14ac:dyDescent="0.3">
      <c r="I5757" s="20"/>
    </row>
    <row r="5758" spans="9:9" x14ac:dyDescent="0.3">
      <c r="I5758" s="20"/>
    </row>
    <row r="5759" spans="9:9" x14ac:dyDescent="0.3">
      <c r="I5759" s="20"/>
    </row>
    <row r="5760" spans="9:9" x14ac:dyDescent="0.3">
      <c r="I5760" s="20"/>
    </row>
    <row r="5761" spans="9:9" x14ac:dyDescent="0.3">
      <c r="I5761" s="20"/>
    </row>
    <row r="5762" spans="9:9" x14ac:dyDescent="0.3">
      <c r="I5762" s="20"/>
    </row>
    <row r="5763" spans="9:9" x14ac:dyDescent="0.3">
      <c r="I5763" s="20"/>
    </row>
    <row r="5764" spans="9:9" x14ac:dyDescent="0.3">
      <c r="I5764" s="20"/>
    </row>
    <row r="5765" spans="9:9" x14ac:dyDescent="0.3">
      <c r="I5765" s="20"/>
    </row>
    <row r="5766" spans="9:9" x14ac:dyDescent="0.3">
      <c r="I5766" s="20"/>
    </row>
    <row r="5767" spans="9:9" x14ac:dyDescent="0.3">
      <c r="I5767" s="20"/>
    </row>
    <row r="5768" spans="9:9" x14ac:dyDescent="0.3">
      <c r="I5768" s="20"/>
    </row>
    <row r="5769" spans="9:9" x14ac:dyDescent="0.3">
      <c r="I5769" s="20"/>
    </row>
    <row r="5770" spans="9:9" x14ac:dyDescent="0.3">
      <c r="I5770" s="20"/>
    </row>
    <row r="5771" spans="9:9" x14ac:dyDescent="0.3">
      <c r="I5771" s="20"/>
    </row>
    <row r="5772" spans="9:9" x14ac:dyDescent="0.3">
      <c r="I5772" s="20"/>
    </row>
    <row r="5773" spans="9:9" x14ac:dyDescent="0.3">
      <c r="I5773" s="20"/>
    </row>
    <row r="5774" spans="9:9" x14ac:dyDescent="0.3">
      <c r="I5774" s="20"/>
    </row>
    <row r="5775" spans="9:9" x14ac:dyDescent="0.3">
      <c r="I5775" s="20"/>
    </row>
    <row r="5776" spans="9:9" x14ac:dyDescent="0.3">
      <c r="I5776" s="20"/>
    </row>
    <row r="5777" spans="9:9" x14ac:dyDescent="0.3">
      <c r="I5777" s="20"/>
    </row>
    <row r="5778" spans="9:9" x14ac:dyDescent="0.3">
      <c r="I5778" s="20"/>
    </row>
    <row r="5779" spans="9:9" x14ac:dyDescent="0.3">
      <c r="I5779" s="20"/>
    </row>
    <row r="5780" spans="9:9" x14ac:dyDescent="0.3">
      <c r="I5780" s="20"/>
    </row>
    <row r="5781" spans="9:9" x14ac:dyDescent="0.3">
      <c r="I5781" s="20"/>
    </row>
    <row r="5782" spans="9:9" x14ac:dyDescent="0.3">
      <c r="I5782" s="20"/>
    </row>
    <row r="5783" spans="9:9" x14ac:dyDescent="0.3">
      <c r="I5783" s="20"/>
    </row>
    <row r="5784" spans="9:9" x14ac:dyDescent="0.3">
      <c r="I5784" s="20"/>
    </row>
    <row r="5785" spans="9:9" x14ac:dyDescent="0.3">
      <c r="I5785" s="20"/>
    </row>
    <row r="5786" spans="9:9" x14ac:dyDescent="0.3">
      <c r="I5786" s="20"/>
    </row>
    <row r="5787" spans="9:9" x14ac:dyDescent="0.3">
      <c r="I5787" s="20"/>
    </row>
    <row r="5788" spans="9:9" x14ac:dyDescent="0.3">
      <c r="I5788" s="20"/>
    </row>
    <row r="5789" spans="9:9" x14ac:dyDescent="0.3">
      <c r="I5789" s="20"/>
    </row>
    <row r="5790" spans="9:9" x14ac:dyDescent="0.3">
      <c r="I5790" s="20"/>
    </row>
    <row r="5791" spans="9:9" x14ac:dyDescent="0.3">
      <c r="I5791" s="20"/>
    </row>
    <row r="5792" spans="9:9" x14ac:dyDescent="0.3">
      <c r="I5792" s="20"/>
    </row>
    <row r="5793" spans="9:9" x14ac:dyDescent="0.3">
      <c r="I5793" s="20"/>
    </row>
    <row r="5794" spans="9:9" x14ac:dyDescent="0.3">
      <c r="I5794" s="20"/>
    </row>
    <row r="5795" spans="9:9" x14ac:dyDescent="0.3">
      <c r="I5795" s="20"/>
    </row>
    <row r="5796" spans="9:9" x14ac:dyDescent="0.3">
      <c r="I5796" s="20"/>
    </row>
    <row r="5797" spans="9:9" x14ac:dyDescent="0.3">
      <c r="I5797" s="20"/>
    </row>
    <row r="5798" spans="9:9" x14ac:dyDescent="0.3">
      <c r="I5798" s="20"/>
    </row>
    <row r="5799" spans="9:9" x14ac:dyDescent="0.3">
      <c r="I5799" s="20"/>
    </row>
    <row r="5800" spans="9:9" x14ac:dyDescent="0.3">
      <c r="I5800" s="20"/>
    </row>
    <row r="5801" spans="9:9" x14ac:dyDescent="0.3">
      <c r="I5801" s="20"/>
    </row>
    <row r="5802" spans="9:9" x14ac:dyDescent="0.3">
      <c r="I5802" s="20"/>
    </row>
    <row r="5803" spans="9:9" x14ac:dyDescent="0.3">
      <c r="I5803" s="20"/>
    </row>
    <row r="5804" spans="9:9" x14ac:dyDescent="0.3">
      <c r="I5804" s="20"/>
    </row>
    <row r="5805" spans="9:9" x14ac:dyDescent="0.3">
      <c r="I5805" s="20"/>
    </row>
    <row r="5806" spans="9:9" x14ac:dyDescent="0.3">
      <c r="I5806" s="20"/>
    </row>
    <row r="5807" spans="9:9" x14ac:dyDescent="0.3">
      <c r="I5807" s="20"/>
    </row>
    <row r="5808" spans="9:9" x14ac:dyDescent="0.3">
      <c r="I5808" s="20"/>
    </row>
    <row r="5809" spans="9:9" x14ac:dyDescent="0.3">
      <c r="I5809" s="20"/>
    </row>
    <row r="5810" spans="9:9" x14ac:dyDescent="0.3">
      <c r="I5810" s="20"/>
    </row>
    <row r="5811" spans="9:9" x14ac:dyDescent="0.3">
      <c r="I5811" s="20"/>
    </row>
    <row r="5812" spans="9:9" x14ac:dyDescent="0.3">
      <c r="I5812" s="20"/>
    </row>
    <row r="5813" spans="9:9" x14ac:dyDescent="0.3">
      <c r="I5813" s="20"/>
    </row>
    <row r="5814" spans="9:9" x14ac:dyDescent="0.3">
      <c r="I5814" s="20"/>
    </row>
    <row r="5815" spans="9:9" x14ac:dyDescent="0.3">
      <c r="I5815" s="20"/>
    </row>
    <row r="5816" spans="9:9" x14ac:dyDescent="0.3">
      <c r="I5816" s="20"/>
    </row>
    <row r="5817" spans="9:9" x14ac:dyDescent="0.3">
      <c r="I5817" s="20"/>
    </row>
    <row r="5818" spans="9:9" x14ac:dyDescent="0.3">
      <c r="I5818" s="20"/>
    </row>
    <row r="5819" spans="9:9" x14ac:dyDescent="0.3">
      <c r="I5819" s="20"/>
    </row>
    <row r="5820" spans="9:9" x14ac:dyDescent="0.3">
      <c r="I5820" s="20"/>
    </row>
    <row r="5821" spans="9:9" x14ac:dyDescent="0.3">
      <c r="I5821" s="20"/>
    </row>
    <row r="5822" spans="9:9" x14ac:dyDescent="0.3">
      <c r="I5822" s="20"/>
    </row>
    <row r="5823" spans="9:9" x14ac:dyDescent="0.3">
      <c r="I5823" s="20"/>
    </row>
    <row r="5824" spans="9:9" x14ac:dyDescent="0.3">
      <c r="I5824" s="20"/>
    </row>
    <row r="5825" spans="9:9" x14ac:dyDescent="0.3">
      <c r="I5825" s="20"/>
    </row>
    <row r="5826" spans="9:9" x14ac:dyDescent="0.3">
      <c r="I5826" s="20"/>
    </row>
    <row r="5827" spans="9:9" x14ac:dyDescent="0.3">
      <c r="I5827" s="20"/>
    </row>
    <row r="5828" spans="9:9" x14ac:dyDescent="0.3">
      <c r="I5828" s="20"/>
    </row>
    <row r="5829" spans="9:9" x14ac:dyDescent="0.3">
      <c r="I5829" s="20"/>
    </row>
    <row r="5830" spans="9:9" x14ac:dyDescent="0.3">
      <c r="I5830" s="20"/>
    </row>
    <row r="5831" spans="9:9" x14ac:dyDescent="0.3">
      <c r="I5831" s="20"/>
    </row>
    <row r="5832" spans="9:9" x14ac:dyDescent="0.3">
      <c r="I5832" s="20"/>
    </row>
    <row r="5833" spans="9:9" x14ac:dyDescent="0.3">
      <c r="I5833" s="20"/>
    </row>
    <row r="5834" spans="9:9" x14ac:dyDescent="0.3">
      <c r="I5834" s="20"/>
    </row>
    <row r="5835" spans="9:9" x14ac:dyDescent="0.3">
      <c r="I5835" s="20"/>
    </row>
    <row r="5836" spans="9:9" x14ac:dyDescent="0.3">
      <c r="I5836" s="20"/>
    </row>
    <row r="5837" spans="9:9" x14ac:dyDescent="0.3">
      <c r="I5837" s="20"/>
    </row>
    <row r="5838" spans="9:9" x14ac:dyDescent="0.3">
      <c r="I5838" s="20"/>
    </row>
    <row r="5839" spans="9:9" x14ac:dyDescent="0.3">
      <c r="I5839" s="20"/>
    </row>
    <row r="5840" spans="9:9" x14ac:dyDescent="0.3">
      <c r="I5840" s="20"/>
    </row>
    <row r="5841" spans="9:9" x14ac:dyDescent="0.3">
      <c r="I5841" s="20"/>
    </row>
    <row r="5842" spans="9:9" x14ac:dyDescent="0.3">
      <c r="I5842" s="20"/>
    </row>
    <row r="5843" spans="9:9" x14ac:dyDescent="0.3">
      <c r="I5843" s="20"/>
    </row>
    <row r="5844" spans="9:9" x14ac:dyDescent="0.3">
      <c r="I5844" s="20"/>
    </row>
    <row r="5845" spans="9:9" x14ac:dyDescent="0.3">
      <c r="I5845" s="20"/>
    </row>
    <row r="5846" spans="9:9" x14ac:dyDescent="0.3">
      <c r="I5846" s="20"/>
    </row>
    <row r="5847" spans="9:9" x14ac:dyDescent="0.3">
      <c r="I5847" s="20"/>
    </row>
    <row r="5848" spans="9:9" x14ac:dyDescent="0.3">
      <c r="I5848" s="20"/>
    </row>
    <row r="5849" spans="9:9" x14ac:dyDescent="0.3">
      <c r="I5849" s="20"/>
    </row>
    <row r="5850" spans="9:9" x14ac:dyDescent="0.3">
      <c r="I5850" s="20"/>
    </row>
    <row r="5851" spans="9:9" x14ac:dyDescent="0.3">
      <c r="I5851" s="20"/>
    </row>
    <row r="5852" spans="9:9" x14ac:dyDescent="0.3">
      <c r="I5852" s="20"/>
    </row>
    <row r="5853" spans="9:9" x14ac:dyDescent="0.3">
      <c r="I5853" s="20"/>
    </row>
    <row r="5854" spans="9:9" x14ac:dyDescent="0.3">
      <c r="I5854" s="20"/>
    </row>
    <row r="5855" spans="9:9" x14ac:dyDescent="0.3">
      <c r="I5855" s="20"/>
    </row>
    <row r="5856" spans="9:9" x14ac:dyDescent="0.3">
      <c r="I5856" s="20"/>
    </row>
    <row r="5857" spans="9:9" x14ac:dyDescent="0.3">
      <c r="I5857" s="20"/>
    </row>
    <row r="5858" spans="9:9" x14ac:dyDescent="0.3">
      <c r="I5858" s="20"/>
    </row>
    <row r="5859" spans="9:9" x14ac:dyDescent="0.3">
      <c r="I5859" s="20"/>
    </row>
    <row r="5860" spans="9:9" x14ac:dyDescent="0.3">
      <c r="I5860" s="20"/>
    </row>
    <row r="5861" spans="9:9" x14ac:dyDescent="0.3">
      <c r="I5861" s="20"/>
    </row>
    <row r="5862" spans="9:9" x14ac:dyDescent="0.3">
      <c r="I5862" s="20"/>
    </row>
    <row r="5863" spans="9:9" x14ac:dyDescent="0.3">
      <c r="I5863" s="20"/>
    </row>
    <row r="5864" spans="9:9" x14ac:dyDescent="0.3">
      <c r="I5864" s="20"/>
    </row>
    <row r="5865" spans="9:9" x14ac:dyDescent="0.3">
      <c r="I5865" s="20"/>
    </row>
    <row r="5866" spans="9:9" x14ac:dyDescent="0.3">
      <c r="I5866" s="20"/>
    </row>
    <row r="5867" spans="9:9" x14ac:dyDescent="0.3">
      <c r="I5867" s="20"/>
    </row>
    <row r="5868" spans="9:9" x14ac:dyDescent="0.3">
      <c r="I5868" s="20"/>
    </row>
    <row r="5869" spans="9:9" x14ac:dyDescent="0.3">
      <c r="I5869" s="20"/>
    </row>
    <row r="5870" spans="9:9" x14ac:dyDescent="0.3">
      <c r="I5870" s="20"/>
    </row>
    <row r="5871" spans="9:9" x14ac:dyDescent="0.3">
      <c r="I5871" s="20"/>
    </row>
    <row r="5872" spans="9:9" x14ac:dyDescent="0.3">
      <c r="I5872" s="20"/>
    </row>
    <row r="5873" spans="9:9" x14ac:dyDescent="0.3">
      <c r="I5873" s="20"/>
    </row>
    <row r="5874" spans="9:9" x14ac:dyDescent="0.3">
      <c r="I5874" s="20"/>
    </row>
    <row r="5875" spans="9:9" x14ac:dyDescent="0.3">
      <c r="I5875" s="20"/>
    </row>
    <row r="5876" spans="9:9" x14ac:dyDescent="0.3">
      <c r="I5876" s="20"/>
    </row>
    <row r="5877" spans="9:9" x14ac:dyDescent="0.3">
      <c r="I5877" s="20"/>
    </row>
    <row r="5878" spans="9:9" x14ac:dyDescent="0.3">
      <c r="I5878" s="20"/>
    </row>
    <row r="5879" spans="9:9" x14ac:dyDescent="0.3">
      <c r="I5879" s="20"/>
    </row>
    <row r="5880" spans="9:9" x14ac:dyDescent="0.3">
      <c r="I5880" s="20"/>
    </row>
    <row r="5881" spans="9:9" x14ac:dyDescent="0.3">
      <c r="I5881" s="20"/>
    </row>
    <row r="5882" spans="9:9" x14ac:dyDescent="0.3">
      <c r="I5882" s="20"/>
    </row>
    <row r="5883" spans="9:9" x14ac:dyDescent="0.3">
      <c r="I5883" s="20"/>
    </row>
    <row r="5884" spans="9:9" x14ac:dyDescent="0.3">
      <c r="I5884" s="20"/>
    </row>
    <row r="5885" spans="9:9" x14ac:dyDescent="0.3">
      <c r="I5885" s="20"/>
    </row>
    <row r="5886" spans="9:9" x14ac:dyDescent="0.3">
      <c r="I5886" s="20"/>
    </row>
    <row r="5887" spans="9:9" x14ac:dyDescent="0.3">
      <c r="I5887" s="20"/>
    </row>
    <row r="5888" spans="9:9" x14ac:dyDescent="0.3">
      <c r="I5888" s="20"/>
    </row>
    <row r="5889" spans="9:9" x14ac:dyDescent="0.3">
      <c r="I5889" s="20"/>
    </row>
    <row r="5890" spans="9:9" x14ac:dyDescent="0.3">
      <c r="I5890" s="20"/>
    </row>
    <row r="5891" spans="9:9" x14ac:dyDescent="0.3">
      <c r="I5891" s="20"/>
    </row>
    <row r="5892" spans="9:9" x14ac:dyDescent="0.3">
      <c r="I5892" s="20"/>
    </row>
    <row r="5893" spans="9:9" x14ac:dyDescent="0.3">
      <c r="I5893" s="20"/>
    </row>
    <row r="5894" spans="9:9" x14ac:dyDescent="0.3">
      <c r="I5894" s="20"/>
    </row>
    <row r="5895" spans="9:9" x14ac:dyDescent="0.3">
      <c r="I5895" s="20"/>
    </row>
    <row r="5896" spans="9:9" x14ac:dyDescent="0.3">
      <c r="I5896" s="20"/>
    </row>
    <row r="5897" spans="9:9" x14ac:dyDescent="0.3">
      <c r="I5897" s="20"/>
    </row>
    <row r="5898" spans="9:9" x14ac:dyDescent="0.3">
      <c r="I5898" s="20"/>
    </row>
    <row r="5899" spans="9:9" x14ac:dyDescent="0.3">
      <c r="I5899" s="20"/>
    </row>
    <row r="5900" spans="9:9" x14ac:dyDescent="0.3">
      <c r="I5900" s="20"/>
    </row>
    <row r="5901" spans="9:9" x14ac:dyDescent="0.3">
      <c r="I5901" s="20"/>
    </row>
    <row r="5902" spans="9:9" x14ac:dyDescent="0.3">
      <c r="I5902" s="20"/>
    </row>
    <row r="5903" spans="9:9" x14ac:dyDescent="0.3">
      <c r="I5903" s="20"/>
    </row>
    <row r="5904" spans="9:9" x14ac:dyDescent="0.3">
      <c r="I5904" s="20"/>
    </row>
    <row r="5905" spans="9:9" x14ac:dyDescent="0.3">
      <c r="I5905" s="20"/>
    </row>
    <row r="5906" spans="9:9" x14ac:dyDescent="0.3">
      <c r="I5906" s="20"/>
    </row>
    <row r="5907" spans="9:9" x14ac:dyDescent="0.3">
      <c r="I5907" s="20"/>
    </row>
    <row r="5908" spans="9:9" x14ac:dyDescent="0.3">
      <c r="I5908" s="20"/>
    </row>
    <row r="5909" spans="9:9" x14ac:dyDescent="0.3">
      <c r="I5909" s="20"/>
    </row>
    <row r="5910" spans="9:9" x14ac:dyDescent="0.3">
      <c r="I5910" s="20"/>
    </row>
    <row r="5911" spans="9:9" x14ac:dyDescent="0.3">
      <c r="I5911" s="20"/>
    </row>
    <row r="5912" spans="9:9" x14ac:dyDescent="0.3">
      <c r="I5912" s="20"/>
    </row>
    <row r="5913" spans="9:9" x14ac:dyDescent="0.3">
      <c r="I5913" s="20"/>
    </row>
    <row r="5914" spans="9:9" x14ac:dyDescent="0.3">
      <c r="I5914" s="20"/>
    </row>
    <row r="5915" spans="9:9" x14ac:dyDescent="0.3">
      <c r="I5915" s="20"/>
    </row>
    <row r="5916" spans="9:9" x14ac:dyDescent="0.3">
      <c r="I5916" s="20"/>
    </row>
    <row r="5917" spans="9:9" x14ac:dyDescent="0.3">
      <c r="I5917" s="20"/>
    </row>
    <row r="5918" spans="9:9" x14ac:dyDescent="0.3">
      <c r="I5918" s="20"/>
    </row>
    <row r="5919" spans="9:9" x14ac:dyDescent="0.3">
      <c r="I5919" s="20"/>
    </row>
    <row r="5920" spans="9:9" x14ac:dyDescent="0.3">
      <c r="I5920" s="20"/>
    </row>
    <row r="5921" spans="9:9" x14ac:dyDescent="0.3">
      <c r="I5921" s="20"/>
    </row>
    <row r="5922" spans="9:9" x14ac:dyDescent="0.3">
      <c r="I5922" s="20"/>
    </row>
    <row r="5923" spans="9:9" x14ac:dyDescent="0.3">
      <c r="I5923" s="20"/>
    </row>
    <row r="5924" spans="9:9" x14ac:dyDescent="0.3">
      <c r="I5924" s="20"/>
    </row>
    <row r="5925" spans="9:9" x14ac:dyDescent="0.3">
      <c r="I5925" s="20"/>
    </row>
    <row r="5926" spans="9:9" x14ac:dyDescent="0.3">
      <c r="I5926" s="20"/>
    </row>
    <row r="5927" spans="9:9" x14ac:dyDescent="0.3">
      <c r="I5927" s="20"/>
    </row>
    <row r="5928" spans="9:9" x14ac:dyDescent="0.3">
      <c r="I5928" s="20"/>
    </row>
    <row r="5929" spans="9:9" x14ac:dyDescent="0.3">
      <c r="I5929" s="20"/>
    </row>
    <row r="5930" spans="9:9" x14ac:dyDescent="0.3">
      <c r="I5930" s="20"/>
    </row>
    <row r="5931" spans="9:9" x14ac:dyDescent="0.3">
      <c r="I5931" s="20"/>
    </row>
    <row r="5932" spans="9:9" x14ac:dyDescent="0.3">
      <c r="I5932" s="20"/>
    </row>
    <row r="5933" spans="9:9" x14ac:dyDescent="0.3">
      <c r="I5933" s="20"/>
    </row>
    <row r="5934" spans="9:9" x14ac:dyDescent="0.3">
      <c r="I5934" s="20"/>
    </row>
    <row r="5935" spans="9:9" x14ac:dyDescent="0.3">
      <c r="I5935" s="20"/>
    </row>
    <row r="5936" spans="9:9" x14ac:dyDescent="0.3">
      <c r="I5936" s="20"/>
    </row>
    <row r="5937" spans="9:9" x14ac:dyDescent="0.3">
      <c r="I5937" s="20"/>
    </row>
    <row r="5938" spans="9:9" x14ac:dyDescent="0.3">
      <c r="I5938" s="20"/>
    </row>
    <row r="5939" spans="9:9" x14ac:dyDescent="0.3">
      <c r="I5939" s="20"/>
    </row>
    <row r="5940" spans="9:9" x14ac:dyDescent="0.3">
      <c r="I5940" s="20"/>
    </row>
    <row r="5941" spans="9:9" x14ac:dyDescent="0.3">
      <c r="I5941" s="20"/>
    </row>
    <row r="5942" spans="9:9" x14ac:dyDescent="0.3">
      <c r="I5942" s="20"/>
    </row>
    <row r="5943" spans="9:9" x14ac:dyDescent="0.3">
      <c r="I5943" s="20"/>
    </row>
    <row r="5944" spans="9:9" x14ac:dyDescent="0.3">
      <c r="I5944" s="20"/>
    </row>
    <row r="5945" spans="9:9" x14ac:dyDescent="0.3">
      <c r="I5945" s="20"/>
    </row>
    <row r="5946" spans="9:9" x14ac:dyDescent="0.3">
      <c r="I5946" s="20"/>
    </row>
    <row r="5947" spans="9:9" x14ac:dyDescent="0.3">
      <c r="I5947" s="20"/>
    </row>
    <row r="5948" spans="9:9" x14ac:dyDescent="0.3">
      <c r="I5948" s="20"/>
    </row>
    <row r="5949" spans="9:9" x14ac:dyDescent="0.3">
      <c r="I5949" s="20"/>
    </row>
    <row r="5950" spans="9:9" x14ac:dyDescent="0.3">
      <c r="I5950" s="20"/>
    </row>
    <row r="5951" spans="9:9" x14ac:dyDescent="0.3">
      <c r="I5951" s="20"/>
    </row>
    <row r="5952" spans="9:9" x14ac:dyDescent="0.3">
      <c r="I5952" s="20"/>
    </row>
    <row r="5953" spans="9:9" x14ac:dyDescent="0.3">
      <c r="I5953" s="20"/>
    </row>
    <row r="5954" spans="9:9" x14ac:dyDescent="0.3">
      <c r="I5954" s="20"/>
    </row>
    <row r="5955" spans="9:9" x14ac:dyDescent="0.3">
      <c r="I5955" s="20"/>
    </row>
    <row r="5956" spans="9:9" x14ac:dyDescent="0.3">
      <c r="I5956" s="20"/>
    </row>
    <row r="5957" spans="9:9" x14ac:dyDescent="0.3">
      <c r="I5957" s="20"/>
    </row>
    <row r="5958" spans="9:9" x14ac:dyDescent="0.3">
      <c r="I5958" s="20"/>
    </row>
    <row r="5959" spans="9:9" x14ac:dyDescent="0.3">
      <c r="I5959" s="20"/>
    </row>
    <row r="5960" spans="9:9" x14ac:dyDescent="0.3">
      <c r="I5960" s="20"/>
    </row>
    <row r="5961" spans="9:9" x14ac:dyDescent="0.3">
      <c r="I5961" s="20"/>
    </row>
    <row r="5962" spans="9:9" x14ac:dyDescent="0.3">
      <c r="I5962" s="20"/>
    </row>
    <row r="5963" spans="9:9" x14ac:dyDescent="0.3">
      <c r="I5963" s="20"/>
    </row>
    <row r="5964" spans="9:9" x14ac:dyDescent="0.3">
      <c r="I5964" s="20"/>
    </row>
    <row r="5965" spans="9:9" x14ac:dyDescent="0.3">
      <c r="I5965" s="20"/>
    </row>
    <row r="5966" spans="9:9" x14ac:dyDescent="0.3">
      <c r="I5966" s="20"/>
    </row>
    <row r="5967" spans="9:9" x14ac:dyDescent="0.3">
      <c r="I5967" s="20"/>
    </row>
    <row r="5968" spans="9:9" x14ac:dyDescent="0.3">
      <c r="I5968" s="20"/>
    </row>
    <row r="5969" spans="9:9" x14ac:dyDescent="0.3">
      <c r="I5969" s="20"/>
    </row>
    <row r="5970" spans="9:9" x14ac:dyDescent="0.3">
      <c r="I5970" s="20"/>
    </row>
    <row r="5971" spans="9:9" x14ac:dyDescent="0.3">
      <c r="I5971" s="20"/>
    </row>
    <row r="5972" spans="9:9" x14ac:dyDescent="0.3">
      <c r="I5972" s="20"/>
    </row>
    <row r="5973" spans="9:9" x14ac:dyDescent="0.3">
      <c r="I5973" s="20"/>
    </row>
    <row r="5974" spans="9:9" x14ac:dyDescent="0.3">
      <c r="I5974" s="20"/>
    </row>
    <row r="5975" spans="9:9" x14ac:dyDescent="0.3">
      <c r="I5975" s="20"/>
    </row>
    <row r="5976" spans="9:9" x14ac:dyDescent="0.3">
      <c r="I5976" s="20"/>
    </row>
    <row r="5977" spans="9:9" x14ac:dyDescent="0.3">
      <c r="I5977" s="20"/>
    </row>
    <row r="5978" spans="9:9" x14ac:dyDescent="0.3">
      <c r="I5978" s="20"/>
    </row>
    <row r="5979" spans="9:9" x14ac:dyDescent="0.3">
      <c r="I5979" s="20"/>
    </row>
    <row r="5980" spans="9:9" x14ac:dyDescent="0.3">
      <c r="I5980" s="20"/>
    </row>
    <row r="5981" spans="9:9" x14ac:dyDescent="0.3">
      <c r="I5981" s="20"/>
    </row>
    <row r="5982" spans="9:9" x14ac:dyDescent="0.3">
      <c r="I5982" s="20"/>
    </row>
    <row r="5983" spans="9:9" x14ac:dyDescent="0.3">
      <c r="I5983" s="20"/>
    </row>
    <row r="5984" spans="9:9" x14ac:dyDescent="0.3">
      <c r="I5984" s="20"/>
    </row>
    <row r="5985" spans="9:9" x14ac:dyDescent="0.3">
      <c r="I5985" s="20"/>
    </row>
    <row r="5986" spans="9:9" x14ac:dyDescent="0.3">
      <c r="I5986" s="20"/>
    </row>
    <row r="5987" spans="9:9" x14ac:dyDescent="0.3">
      <c r="I5987" s="20"/>
    </row>
    <row r="5988" spans="9:9" x14ac:dyDescent="0.3">
      <c r="I5988" s="20"/>
    </row>
    <row r="5989" spans="9:9" x14ac:dyDescent="0.3">
      <c r="I5989" s="20"/>
    </row>
    <row r="5990" spans="9:9" x14ac:dyDescent="0.3">
      <c r="I5990" s="20"/>
    </row>
    <row r="5991" spans="9:9" x14ac:dyDescent="0.3">
      <c r="I5991" s="20"/>
    </row>
    <row r="5992" spans="9:9" x14ac:dyDescent="0.3">
      <c r="I5992" s="20"/>
    </row>
    <row r="5993" spans="9:9" x14ac:dyDescent="0.3">
      <c r="I5993" s="20"/>
    </row>
    <row r="5994" spans="9:9" x14ac:dyDescent="0.3">
      <c r="I5994" s="20"/>
    </row>
    <row r="5995" spans="9:9" x14ac:dyDescent="0.3">
      <c r="I5995" s="20"/>
    </row>
    <row r="5996" spans="9:9" x14ac:dyDescent="0.3">
      <c r="I5996" s="20"/>
    </row>
    <row r="5997" spans="9:9" x14ac:dyDescent="0.3">
      <c r="I5997" s="20"/>
    </row>
    <row r="5998" spans="9:9" x14ac:dyDescent="0.3">
      <c r="I5998" s="20"/>
    </row>
    <row r="5999" spans="9:9" x14ac:dyDescent="0.3">
      <c r="I5999" s="20"/>
    </row>
    <row r="6000" spans="9:9" x14ac:dyDescent="0.3">
      <c r="I6000" s="20"/>
    </row>
    <row r="6001" spans="9:9" x14ac:dyDescent="0.3">
      <c r="I6001" s="20"/>
    </row>
    <row r="6002" spans="9:9" x14ac:dyDescent="0.3">
      <c r="I6002" s="20"/>
    </row>
    <row r="6003" spans="9:9" x14ac:dyDescent="0.3">
      <c r="I6003" s="20"/>
    </row>
    <row r="6004" spans="9:9" x14ac:dyDescent="0.3">
      <c r="I6004" s="20"/>
    </row>
    <row r="6005" spans="9:9" x14ac:dyDescent="0.3">
      <c r="I6005" s="20"/>
    </row>
    <row r="6006" spans="9:9" x14ac:dyDescent="0.3">
      <c r="I6006" s="20"/>
    </row>
    <row r="6007" spans="9:9" x14ac:dyDescent="0.3">
      <c r="I6007" s="20"/>
    </row>
    <row r="6008" spans="9:9" x14ac:dyDescent="0.3">
      <c r="I6008" s="20"/>
    </row>
    <row r="6009" spans="9:9" x14ac:dyDescent="0.3">
      <c r="I6009" s="20"/>
    </row>
    <row r="6010" spans="9:9" x14ac:dyDescent="0.3">
      <c r="I6010" s="20"/>
    </row>
    <row r="6011" spans="9:9" x14ac:dyDescent="0.3">
      <c r="I6011" s="20"/>
    </row>
    <row r="6012" spans="9:9" x14ac:dyDescent="0.3">
      <c r="I6012" s="20"/>
    </row>
    <row r="6013" spans="9:9" x14ac:dyDescent="0.3">
      <c r="I6013" s="20"/>
    </row>
    <row r="6014" spans="9:9" x14ac:dyDescent="0.3">
      <c r="I6014" s="20"/>
    </row>
    <row r="6015" spans="9:9" x14ac:dyDescent="0.3">
      <c r="I6015" s="20"/>
    </row>
    <row r="6016" spans="9:9" x14ac:dyDescent="0.3">
      <c r="I6016" s="20"/>
    </row>
    <row r="6017" spans="9:9" x14ac:dyDescent="0.3">
      <c r="I6017" s="20"/>
    </row>
    <row r="6018" spans="9:9" x14ac:dyDescent="0.3">
      <c r="I6018" s="20"/>
    </row>
    <row r="6019" spans="9:9" x14ac:dyDescent="0.3">
      <c r="I6019" s="20"/>
    </row>
    <row r="6020" spans="9:9" x14ac:dyDescent="0.3">
      <c r="I6020" s="20"/>
    </row>
    <row r="6021" spans="9:9" x14ac:dyDescent="0.3">
      <c r="I6021" s="20"/>
    </row>
    <row r="6022" spans="9:9" x14ac:dyDescent="0.3">
      <c r="I6022" s="20"/>
    </row>
    <row r="6023" spans="9:9" x14ac:dyDescent="0.3">
      <c r="I6023" s="20"/>
    </row>
    <row r="6024" spans="9:9" x14ac:dyDescent="0.3">
      <c r="I6024" s="20"/>
    </row>
    <row r="6025" spans="9:9" x14ac:dyDescent="0.3">
      <c r="I6025" s="20"/>
    </row>
    <row r="6026" spans="9:9" x14ac:dyDescent="0.3">
      <c r="I6026" s="20"/>
    </row>
    <row r="6027" spans="9:9" x14ac:dyDescent="0.3">
      <c r="I6027" s="20"/>
    </row>
    <row r="6028" spans="9:9" x14ac:dyDescent="0.3">
      <c r="I6028" s="20"/>
    </row>
    <row r="6029" spans="9:9" x14ac:dyDescent="0.3">
      <c r="I6029" s="20"/>
    </row>
    <row r="6030" spans="9:9" x14ac:dyDescent="0.3">
      <c r="I6030" s="20"/>
    </row>
    <row r="6031" spans="9:9" x14ac:dyDescent="0.3">
      <c r="I6031" s="20"/>
    </row>
    <row r="6032" spans="9:9" x14ac:dyDescent="0.3">
      <c r="I6032" s="20"/>
    </row>
    <row r="6033" spans="9:9" x14ac:dyDescent="0.3">
      <c r="I6033" s="20"/>
    </row>
    <row r="6034" spans="9:9" x14ac:dyDescent="0.3">
      <c r="I6034" s="20"/>
    </row>
    <row r="6035" spans="9:9" x14ac:dyDescent="0.3">
      <c r="I6035" s="20"/>
    </row>
    <row r="6036" spans="9:9" x14ac:dyDescent="0.3">
      <c r="I6036" s="20"/>
    </row>
    <row r="6037" spans="9:9" x14ac:dyDescent="0.3">
      <c r="I6037" s="20"/>
    </row>
    <row r="6038" spans="9:9" x14ac:dyDescent="0.3">
      <c r="I6038" s="20"/>
    </row>
    <row r="6039" spans="9:9" x14ac:dyDescent="0.3">
      <c r="I6039" s="20"/>
    </row>
    <row r="6040" spans="9:9" x14ac:dyDescent="0.3">
      <c r="I6040" s="20"/>
    </row>
    <row r="6041" spans="9:9" x14ac:dyDescent="0.3">
      <c r="I6041" s="20"/>
    </row>
    <row r="6042" spans="9:9" x14ac:dyDescent="0.3">
      <c r="I6042" s="20"/>
    </row>
    <row r="6043" spans="9:9" x14ac:dyDescent="0.3">
      <c r="I6043" s="20"/>
    </row>
    <row r="6044" spans="9:9" x14ac:dyDescent="0.3">
      <c r="I6044" s="20"/>
    </row>
    <row r="6045" spans="9:9" x14ac:dyDescent="0.3">
      <c r="I6045" s="20"/>
    </row>
    <row r="6046" spans="9:9" x14ac:dyDescent="0.3">
      <c r="I6046" s="20"/>
    </row>
    <row r="6047" spans="9:9" x14ac:dyDescent="0.3">
      <c r="I6047" s="20"/>
    </row>
    <row r="6048" spans="9:9" x14ac:dyDescent="0.3">
      <c r="I6048" s="20"/>
    </row>
    <row r="6049" spans="9:9" x14ac:dyDescent="0.3">
      <c r="I6049" s="20"/>
    </row>
    <row r="6050" spans="9:9" x14ac:dyDescent="0.3">
      <c r="I6050" s="20"/>
    </row>
    <row r="6051" spans="9:9" x14ac:dyDescent="0.3">
      <c r="I6051" s="20"/>
    </row>
    <row r="6052" spans="9:9" x14ac:dyDescent="0.3">
      <c r="I6052" s="20"/>
    </row>
    <row r="6053" spans="9:9" x14ac:dyDescent="0.3">
      <c r="I6053" s="20"/>
    </row>
    <row r="6054" spans="9:9" x14ac:dyDescent="0.3">
      <c r="I6054" s="20"/>
    </row>
    <row r="6055" spans="9:9" x14ac:dyDescent="0.3">
      <c r="I6055" s="20"/>
    </row>
    <row r="6056" spans="9:9" x14ac:dyDescent="0.3">
      <c r="I6056" s="20"/>
    </row>
    <row r="6057" spans="9:9" x14ac:dyDescent="0.3">
      <c r="I6057" s="20"/>
    </row>
    <row r="6058" spans="9:9" x14ac:dyDescent="0.3">
      <c r="I6058" s="20"/>
    </row>
    <row r="6059" spans="9:9" x14ac:dyDescent="0.3">
      <c r="I6059" s="20"/>
    </row>
    <row r="6060" spans="9:9" x14ac:dyDescent="0.3">
      <c r="I6060" s="20"/>
    </row>
    <row r="6061" spans="9:9" x14ac:dyDescent="0.3">
      <c r="I6061" s="20"/>
    </row>
    <row r="6062" spans="9:9" x14ac:dyDescent="0.3">
      <c r="I6062" s="20"/>
    </row>
    <row r="6063" spans="9:9" x14ac:dyDescent="0.3">
      <c r="I6063" s="20"/>
    </row>
    <row r="6064" spans="9:9" x14ac:dyDescent="0.3">
      <c r="I6064" s="20"/>
    </row>
    <row r="6065" spans="9:9" x14ac:dyDescent="0.3">
      <c r="I6065" s="20"/>
    </row>
    <row r="6066" spans="9:9" x14ac:dyDescent="0.3">
      <c r="I6066" s="20"/>
    </row>
    <row r="6067" spans="9:9" x14ac:dyDescent="0.3">
      <c r="I6067" s="20"/>
    </row>
    <row r="6068" spans="9:9" x14ac:dyDescent="0.3">
      <c r="I6068" s="20"/>
    </row>
    <row r="6069" spans="9:9" x14ac:dyDescent="0.3">
      <c r="I6069" s="20"/>
    </row>
    <row r="6070" spans="9:9" x14ac:dyDescent="0.3">
      <c r="I6070" s="20"/>
    </row>
    <row r="6071" spans="9:9" x14ac:dyDescent="0.3">
      <c r="I6071" s="20"/>
    </row>
    <row r="6072" spans="9:9" x14ac:dyDescent="0.3">
      <c r="I6072" s="20"/>
    </row>
    <row r="6073" spans="9:9" x14ac:dyDescent="0.3">
      <c r="I6073" s="20"/>
    </row>
    <row r="6074" spans="9:9" x14ac:dyDescent="0.3">
      <c r="I6074" s="20"/>
    </row>
    <row r="6075" spans="9:9" x14ac:dyDescent="0.3">
      <c r="I6075" s="20"/>
    </row>
    <row r="6076" spans="9:9" x14ac:dyDescent="0.3">
      <c r="I6076" s="20"/>
    </row>
    <row r="6077" spans="9:9" x14ac:dyDescent="0.3">
      <c r="I6077" s="20"/>
    </row>
    <row r="6078" spans="9:9" x14ac:dyDescent="0.3">
      <c r="I6078" s="20"/>
    </row>
    <row r="6079" spans="9:9" x14ac:dyDescent="0.3">
      <c r="I6079" s="20"/>
    </row>
    <row r="6080" spans="9:9" x14ac:dyDescent="0.3">
      <c r="I6080" s="20"/>
    </row>
    <row r="6081" spans="9:9" x14ac:dyDescent="0.3">
      <c r="I6081" s="20"/>
    </row>
    <row r="6082" spans="9:9" x14ac:dyDescent="0.3">
      <c r="I6082" s="20"/>
    </row>
    <row r="6083" spans="9:9" x14ac:dyDescent="0.3">
      <c r="I6083" s="20"/>
    </row>
    <row r="6084" spans="9:9" x14ac:dyDescent="0.3">
      <c r="I6084" s="20"/>
    </row>
    <row r="6085" spans="9:9" x14ac:dyDescent="0.3">
      <c r="I6085" s="20"/>
    </row>
    <row r="6086" spans="9:9" x14ac:dyDescent="0.3">
      <c r="I6086" s="20"/>
    </row>
    <row r="6087" spans="9:9" x14ac:dyDescent="0.3">
      <c r="I6087" s="20"/>
    </row>
    <row r="6088" spans="9:9" x14ac:dyDescent="0.3">
      <c r="I6088" s="20"/>
    </row>
    <row r="6089" spans="9:9" x14ac:dyDescent="0.3">
      <c r="I6089" s="20"/>
    </row>
    <row r="6090" spans="9:9" x14ac:dyDescent="0.3">
      <c r="I6090" s="20"/>
    </row>
    <row r="6091" spans="9:9" x14ac:dyDescent="0.3">
      <c r="I6091" s="20"/>
    </row>
    <row r="6092" spans="9:9" x14ac:dyDescent="0.3">
      <c r="I6092" s="20"/>
    </row>
    <row r="6093" spans="9:9" x14ac:dyDescent="0.3">
      <c r="I6093" s="20"/>
    </row>
    <row r="6094" spans="9:9" x14ac:dyDescent="0.3">
      <c r="I6094" s="20"/>
    </row>
    <row r="6095" spans="9:9" x14ac:dyDescent="0.3">
      <c r="I6095" s="20"/>
    </row>
    <row r="6096" spans="9:9" x14ac:dyDescent="0.3">
      <c r="I6096" s="20"/>
    </row>
    <row r="6097" spans="9:9" x14ac:dyDescent="0.3">
      <c r="I6097" s="20"/>
    </row>
    <row r="6098" spans="9:9" x14ac:dyDescent="0.3">
      <c r="I6098" s="20"/>
    </row>
    <row r="6099" spans="9:9" x14ac:dyDescent="0.3">
      <c r="I6099" s="20"/>
    </row>
    <row r="6100" spans="9:9" x14ac:dyDescent="0.3">
      <c r="I6100" s="20"/>
    </row>
    <row r="6101" spans="9:9" x14ac:dyDescent="0.3">
      <c r="I6101" s="20"/>
    </row>
    <row r="6102" spans="9:9" x14ac:dyDescent="0.3">
      <c r="I6102" s="20"/>
    </row>
    <row r="6103" spans="9:9" x14ac:dyDescent="0.3">
      <c r="I6103" s="20"/>
    </row>
    <row r="6104" spans="9:9" x14ac:dyDescent="0.3">
      <c r="I6104" s="20"/>
    </row>
    <row r="6105" spans="9:9" x14ac:dyDescent="0.3">
      <c r="I6105" s="20"/>
    </row>
    <row r="6106" spans="9:9" x14ac:dyDescent="0.3">
      <c r="I6106" s="20"/>
    </row>
    <row r="6107" spans="9:9" x14ac:dyDescent="0.3">
      <c r="I6107" s="20"/>
    </row>
    <row r="6108" spans="9:9" x14ac:dyDescent="0.3">
      <c r="I6108" s="20"/>
    </row>
    <row r="6109" spans="9:9" x14ac:dyDescent="0.3">
      <c r="I6109" s="20"/>
    </row>
    <row r="6110" spans="9:9" x14ac:dyDescent="0.3">
      <c r="I6110" s="20"/>
    </row>
    <row r="6111" spans="9:9" x14ac:dyDescent="0.3">
      <c r="I6111" s="20"/>
    </row>
    <row r="6112" spans="9:9" x14ac:dyDescent="0.3">
      <c r="I6112" s="20"/>
    </row>
    <row r="6113" spans="9:9" x14ac:dyDescent="0.3">
      <c r="I6113" s="20"/>
    </row>
    <row r="6114" spans="9:9" x14ac:dyDescent="0.3">
      <c r="I6114" s="20"/>
    </row>
    <row r="6115" spans="9:9" x14ac:dyDescent="0.3">
      <c r="I6115" s="20"/>
    </row>
    <row r="6116" spans="9:9" x14ac:dyDescent="0.3">
      <c r="I6116" s="20"/>
    </row>
    <row r="6117" spans="9:9" x14ac:dyDescent="0.3">
      <c r="I6117" s="20"/>
    </row>
    <row r="6118" spans="9:9" x14ac:dyDescent="0.3">
      <c r="I6118" s="20"/>
    </row>
    <row r="6119" spans="9:9" x14ac:dyDescent="0.3">
      <c r="I6119" s="20"/>
    </row>
    <row r="6120" spans="9:9" x14ac:dyDescent="0.3">
      <c r="I6120" s="20"/>
    </row>
    <row r="6121" spans="9:9" x14ac:dyDescent="0.3">
      <c r="I6121" s="20"/>
    </row>
    <row r="6122" spans="9:9" x14ac:dyDescent="0.3">
      <c r="I6122" s="20"/>
    </row>
    <row r="6123" spans="9:9" x14ac:dyDescent="0.3">
      <c r="I6123" s="20"/>
    </row>
    <row r="6124" spans="9:9" x14ac:dyDescent="0.3">
      <c r="I6124" s="20"/>
    </row>
    <row r="6125" spans="9:9" x14ac:dyDescent="0.3">
      <c r="I6125" s="20"/>
    </row>
    <row r="6126" spans="9:9" x14ac:dyDescent="0.3">
      <c r="I6126" s="20"/>
    </row>
    <row r="6127" spans="9:9" x14ac:dyDescent="0.3">
      <c r="I6127" s="20"/>
    </row>
    <row r="6128" spans="9:9" x14ac:dyDescent="0.3">
      <c r="I6128" s="20"/>
    </row>
    <row r="6129" spans="9:9" x14ac:dyDescent="0.3">
      <c r="I6129" s="20"/>
    </row>
    <row r="6130" spans="9:9" x14ac:dyDescent="0.3">
      <c r="I6130" s="20"/>
    </row>
    <row r="6131" spans="9:9" x14ac:dyDescent="0.3">
      <c r="I6131" s="20"/>
    </row>
    <row r="6132" spans="9:9" x14ac:dyDescent="0.3">
      <c r="I6132" s="20"/>
    </row>
    <row r="6133" spans="9:9" x14ac:dyDescent="0.3">
      <c r="I6133" s="20"/>
    </row>
    <row r="6134" spans="9:9" x14ac:dyDescent="0.3">
      <c r="I6134" s="20"/>
    </row>
    <row r="6135" spans="9:9" x14ac:dyDescent="0.3">
      <c r="I6135" s="20"/>
    </row>
    <row r="6136" spans="9:9" x14ac:dyDescent="0.3">
      <c r="I6136" s="20"/>
    </row>
    <row r="6137" spans="9:9" x14ac:dyDescent="0.3">
      <c r="I6137" s="20"/>
    </row>
    <row r="6138" spans="9:9" x14ac:dyDescent="0.3">
      <c r="I6138" s="20"/>
    </row>
    <row r="6139" spans="9:9" x14ac:dyDescent="0.3">
      <c r="I6139" s="20"/>
    </row>
    <row r="6140" spans="9:9" x14ac:dyDescent="0.3">
      <c r="I6140" s="20"/>
    </row>
    <row r="6141" spans="9:9" x14ac:dyDescent="0.3">
      <c r="I6141" s="20"/>
    </row>
    <row r="6142" spans="9:9" x14ac:dyDescent="0.3">
      <c r="I6142" s="20"/>
    </row>
    <row r="6143" spans="9:9" x14ac:dyDescent="0.3">
      <c r="I6143" s="20"/>
    </row>
    <row r="6144" spans="9:9" x14ac:dyDescent="0.3">
      <c r="I6144" s="20"/>
    </row>
    <row r="6145" spans="9:9" x14ac:dyDescent="0.3">
      <c r="I6145" s="20"/>
    </row>
    <row r="6146" spans="9:9" x14ac:dyDescent="0.3">
      <c r="I6146" s="20"/>
    </row>
    <row r="6147" spans="9:9" x14ac:dyDescent="0.3">
      <c r="I6147" s="20"/>
    </row>
    <row r="6148" spans="9:9" x14ac:dyDescent="0.3">
      <c r="I6148" s="20"/>
    </row>
    <row r="6149" spans="9:9" x14ac:dyDescent="0.3">
      <c r="I6149" s="20"/>
    </row>
    <row r="6150" spans="9:9" x14ac:dyDescent="0.3">
      <c r="I6150" s="20"/>
    </row>
    <row r="6151" spans="9:9" x14ac:dyDescent="0.3">
      <c r="I6151" s="20"/>
    </row>
    <row r="6152" spans="9:9" x14ac:dyDescent="0.3">
      <c r="I6152" s="20"/>
    </row>
    <row r="6153" spans="9:9" x14ac:dyDescent="0.3">
      <c r="I6153" s="20"/>
    </row>
    <row r="6154" spans="9:9" x14ac:dyDescent="0.3">
      <c r="I6154" s="20"/>
    </row>
    <row r="6155" spans="9:9" x14ac:dyDescent="0.3">
      <c r="I6155" s="20"/>
    </row>
    <row r="6156" spans="9:9" x14ac:dyDescent="0.3">
      <c r="I6156" s="20"/>
    </row>
    <row r="6157" spans="9:9" x14ac:dyDescent="0.3">
      <c r="I6157" s="20"/>
    </row>
    <row r="6158" spans="9:9" x14ac:dyDescent="0.3">
      <c r="I6158" s="20"/>
    </row>
    <row r="6159" spans="9:9" x14ac:dyDescent="0.3">
      <c r="I6159" s="20"/>
    </row>
    <row r="6160" spans="9:9" x14ac:dyDescent="0.3">
      <c r="I6160" s="20"/>
    </row>
    <row r="6161" spans="9:9" x14ac:dyDescent="0.3">
      <c r="I6161" s="20"/>
    </row>
    <row r="6162" spans="9:9" x14ac:dyDescent="0.3">
      <c r="I6162" s="20"/>
    </row>
    <row r="6163" spans="9:9" x14ac:dyDescent="0.3">
      <c r="I6163" s="20"/>
    </row>
    <row r="6164" spans="9:9" x14ac:dyDescent="0.3">
      <c r="I6164" s="20"/>
    </row>
    <row r="6165" spans="9:9" x14ac:dyDescent="0.3">
      <c r="I6165" s="20"/>
    </row>
    <row r="6166" spans="9:9" x14ac:dyDescent="0.3">
      <c r="I6166" s="20"/>
    </row>
    <row r="6167" spans="9:9" x14ac:dyDescent="0.3">
      <c r="I6167" s="20"/>
    </row>
    <row r="6168" spans="9:9" x14ac:dyDescent="0.3">
      <c r="I6168" s="20"/>
    </row>
    <row r="6169" spans="9:9" x14ac:dyDescent="0.3">
      <c r="I6169" s="20"/>
    </row>
    <row r="6170" spans="9:9" x14ac:dyDescent="0.3">
      <c r="I6170" s="20"/>
    </row>
    <row r="6171" spans="9:9" x14ac:dyDescent="0.3">
      <c r="I6171" s="20"/>
    </row>
    <row r="6172" spans="9:9" x14ac:dyDescent="0.3">
      <c r="I6172" s="20"/>
    </row>
    <row r="6173" spans="9:9" x14ac:dyDescent="0.3">
      <c r="I6173" s="20"/>
    </row>
    <row r="6174" spans="9:9" x14ac:dyDescent="0.3">
      <c r="I6174" s="20"/>
    </row>
    <row r="6175" spans="9:9" x14ac:dyDescent="0.3">
      <c r="I6175" s="20"/>
    </row>
    <row r="6176" spans="9:9" x14ac:dyDescent="0.3">
      <c r="I6176" s="20"/>
    </row>
    <row r="6177" spans="9:9" x14ac:dyDescent="0.3">
      <c r="I6177" s="20"/>
    </row>
    <row r="6178" spans="9:9" x14ac:dyDescent="0.3">
      <c r="I6178" s="20"/>
    </row>
    <row r="6179" spans="9:9" x14ac:dyDescent="0.3">
      <c r="I6179" s="20"/>
    </row>
    <row r="6180" spans="9:9" x14ac:dyDescent="0.3">
      <c r="I6180" s="20"/>
    </row>
    <row r="6181" spans="9:9" x14ac:dyDescent="0.3">
      <c r="I6181" s="20"/>
    </row>
    <row r="6182" spans="9:9" x14ac:dyDescent="0.3">
      <c r="I6182" s="20"/>
    </row>
    <row r="6183" spans="9:9" x14ac:dyDescent="0.3">
      <c r="I6183" s="20"/>
    </row>
    <row r="6184" spans="9:9" x14ac:dyDescent="0.3">
      <c r="I6184" s="20"/>
    </row>
    <row r="6185" spans="9:9" x14ac:dyDescent="0.3">
      <c r="I6185" s="20"/>
    </row>
    <row r="6186" spans="9:9" x14ac:dyDescent="0.3">
      <c r="I6186" s="20"/>
    </row>
    <row r="6187" spans="9:9" x14ac:dyDescent="0.3">
      <c r="I6187" s="20"/>
    </row>
    <row r="6188" spans="9:9" x14ac:dyDescent="0.3">
      <c r="I6188" s="20"/>
    </row>
    <row r="6189" spans="9:9" x14ac:dyDescent="0.3">
      <c r="I6189" s="20"/>
    </row>
    <row r="6190" spans="9:9" x14ac:dyDescent="0.3">
      <c r="I6190" s="20"/>
    </row>
    <row r="6191" spans="9:9" x14ac:dyDescent="0.3">
      <c r="I6191" s="20"/>
    </row>
    <row r="6192" spans="9:9" x14ac:dyDescent="0.3">
      <c r="I6192" s="20"/>
    </row>
    <row r="6193" spans="9:9" x14ac:dyDescent="0.3">
      <c r="I6193" s="20"/>
    </row>
    <row r="6194" spans="9:9" x14ac:dyDescent="0.3">
      <c r="I6194" s="20"/>
    </row>
    <row r="6195" spans="9:9" x14ac:dyDescent="0.3">
      <c r="I6195" s="20"/>
    </row>
    <row r="6196" spans="9:9" x14ac:dyDescent="0.3">
      <c r="I6196" s="20"/>
    </row>
    <row r="6197" spans="9:9" x14ac:dyDescent="0.3">
      <c r="I6197" s="20"/>
    </row>
    <row r="6198" spans="9:9" x14ac:dyDescent="0.3">
      <c r="I6198" s="20"/>
    </row>
    <row r="6199" spans="9:9" x14ac:dyDescent="0.3">
      <c r="I6199" s="20"/>
    </row>
    <row r="6200" spans="9:9" x14ac:dyDescent="0.3">
      <c r="I6200" s="20"/>
    </row>
    <row r="6201" spans="9:9" x14ac:dyDescent="0.3">
      <c r="I6201" s="20"/>
    </row>
    <row r="6202" spans="9:9" x14ac:dyDescent="0.3">
      <c r="I6202" s="20"/>
    </row>
    <row r="6203" spans="9:9" x14ac:dyDescent="0.3">
      <c r="I6203" s="20"/>
    </row>
    <row r="6204" spans="9:9" x14ac:dyDescent="0.3">
      <c r="I6204" s="20"/>
    </row>
    <row r="6205" spans="9:9" x14ac:dyDescent="0.3">
      <c r="I6205" s="20"/>
    </row>
    <row r="6206" spans="9:9" x14ac:dyDescent="0.3">
      <c r="I6206" s="20"/>
    </row>
    <row r="6207" spans="9:9" x14ac:dyDescent="0.3">
      <c r="I6207" s="20"/>
    </row>
    <row r="6208" spans="9:9" x14ac:dyDescent="0.3">
      <c r="I6208" s="20"/>
    </row>
    <row r="6209" spans="9:9" x14ac:dyDescent="0.3">
      <c r="I6209" s="20"/>
    </row>
    <row r="6210" spans="9:9" x14ac:dyDescent="0.3">
      <c r="I6210" s="20"/>
    </row>
    <row r="6211" spans="9:9" x14ac:dyDescent="0.3">
      <c r="I6211" s="20"/>
    </row>
    <row r="6212" spans="9:9" x14ac:dyDescent="0.3">
      <c r="I6212" s="20"/>
    </row>
    <row r="6213" spans="9:9" x14ac:dyDescent="0.3">
      <c r="I6213" s="20"/>
    </row>
    <row r="6214" spans="9:9" x14ac:dyDescent="0.3">
      <c r="I6214" s="20"/>
    </row>
    <row r="6215" spans="9:9" x14ac:dyDescent="0.3">
      <c r="I6215" s="20"/>
    </row>
    <row r="6216" spans="9:9" x14ac:dyDescent="0.3">
      <c r="I6216" s="20"/>
    </row>
    <row r="6217" spans="9:9" x14ac:dyDescent="0.3">
      <c r="I6217" s="20"/>
    </row>
    <row r="6218" spans="9:9" x14ac:dyDescent="0.3">
      <c r="I6218" s="20"/>
    </row>
    <row r="6219" spans="9:9" x14ac:dyDescent="0.3">
      <c r="I6219" s="20"/>
    </row>
    <row r="6220" spans="9:9" x14ac:dyDescent="0.3">
      <c r="I6220" s="20"/>
    </row>
    <row r="6221" spans="9:9" x14ac:dyDescent="0.3">
      <c r="I6221" s="20"/>
    </row>
    <row r="6222" spans="9:9" x14ac:dyDescent="0.3">
      <c r="I6222" s="20"/>
    </row>
    <row r="6223" spans="9:9" x14ac:dyDescent="0.3">
      <c r="I6223" s="20"/>
    </row>
    <row r="6224" spans="9:9" x14ac:dyDescent="0.3">
      <c r="I6224" s="20"/>
    </row>
    <row r="6225" spans="9:9" x14ac:dyDescent="0.3">
      <c r="I6225" s="20"/>
    </row>
    <row r="6226" spans="9:9" x14ac:dyDescent="0.3">
      <c r="I6226" s="20"/>
    </row>
    <row r="6227" spans="9:9" x14ac:dyDescent="0.3">
      <c r="I6227" s="20"/>
    </row>
    <row r="6228" spans="9:9" x14ac:dyDescent="0.3">
      <c r="I6228" s="20"/>
    </row>
    <row r="6229" spans="9:9" x14ac:dyDescent="0.3">
      <c r="I6229" s="20"/>
    </row>
    <row r="6230" spans="9:9" x14ac:dyDescent="0.3">
      <c r="I6230" s="20"/>
    </row>
    <row r="6231" spans="9:9" x14ac:dyDescent="0.3">
      <c r="I6231" s="20"/>
    </row>
    <row r="6232" spans="9:9" x14ac:dyDescent="0.3">
      <c r="I6232" s="20"/>
    </row>
    <row r="6233" spans="9:9" x14ac:dyDescent="0.3">
      <c r="I6233" s="20"/>
    </row>
    <row r="6234" spans="9:9" x14ac:dyDescent="0.3">
      <c r="I6234" s="20"/>
    </row>
    <row r="6235" spans="9:9" x14ac:dyDescent="0.3">
      <c r="I6235" s="20"/>
    </row>
    <row r="6236" spans="9:9" x14ac:dyDescent="0.3">
      <c r="I6236" s="20"/>
    </row>
    <row r="6237" spans="9:9" x14ac:dyDescent="0.3">
      <c r="I6237" s="20"/>
    </row>
    <row r="6238" spans="9:9" x14ac:dyDescent="0.3">
      <c r="I6238" s="20"/>
    </row>
    <row r="6239" spans="9:9" x14ac:dyDescent="0.3">
      <c r="I6239" s="20"/>
    </row>
    <row r="6240" spans="9:9" x14ac:dyDescent="0.3">
      <c r="I6240" s="20"/>
    </row>
    <row r="6241" spans="9:9" x14ac:dyDescent="0.3">
      <c r="I6241" s="20"/>
    </row>
    <row r="6242" spans="9:9" x14ac:dyDescent="0.3">
      <c r="I6242" s="20"/>
    </row>
    <row r="6243" spans="9:9" x14ac:dyDescent="0.3">
      <c r="I6243" s="20"/>
    </row>
    <row r="6244" spans="9:9" x14ac:dyDescent="0.3">
      <c r="I6244" s="20"/>
    </row>
    <row r="6245" spans="9:9" x14ac:dyDescent="0.3">
      <c r="I6245" s="20"/>
    </row>
    <row r="6246" spans="9:9" x14ac:dyDescent="0.3">
      <c r="I6246" s="20"/>
    </row>
    <row r="6247" spans="9:9" x14ac:dyDescent="0.3">
      <c r="I6247" s="20"/>
    </row>
    <row r="6248" spans="9:9" x14ac:dyDescent="0.3">
      <c r="I6248" s="20"/>
    </row>
    <row r="6249" spans="9:9" x14ac:dyDescent="0.3">
      <c r="I6249" s="20"/>
    </row>
    <row r="6250" spans="9:9" x14ac:dyDescent="0.3">
      <c r="I6250" s="20"/>
    </row>
    <row r="6251" spans="9:9" x14ac:dyDescent="0.3">
      <c r="I6251" s="20"/>
    </row>
    <row r="6252" spans="9:9" x14ac:dyDescent="0.3">
      <c r="I6252" s="20"/>
    </row>
    <row r="6253" spans="9:9" x14ac:dyDescent="0.3">
      <c r="I6253" s="20"/>
    </row>
    <row r="6254" spans="9:9" x14ac:dyDescent="0.3">
      <c r="I6254" s="20"/>
    </row>
    <row r="6255" spans="9:9" x14ac:dyDescent="0.3">
      <c r="I6255" s="20"/>
    </row>
    <row r="6256" spans="9:9" x14ac:dyDescent="0.3">
      <c r="I6256" s="20"/>
    </row>
    <row r="6257" spans="9:9" x14ac:dyDescent="0.3">
      <c r="I6257" s="20"/>
    </row>
    <row r="6258" spans="9:9" x14ac:dyDescent="0.3">
      <c r="I6258" s="20"/>
    </row>
    <row r="6259" spans="9:9" x14ac:dyDescent="0.3">
      <c r="I6259" s="20"/>
    </row>
    <row r="6260" spans="9:9" x14ac:dyDescent="0.3">
      <c r="I6260" s="20"/>
    </row>
    <row r="6261" spans="9:9" x14ac:dyDescent="0.3">
      <c r="I6261" s="20"/>
    </row>
    <row r="6262" spans="9:9" x14ac:dyDescent="0.3">
      <c r="I6262" s="20"/>
    </row>
    <row r="6263" spans="9:9" x14ac:dyDescent="0.3">
      <c r="I6263" s="20"/>
    </row>
    <row r="6264" spans="9:9" x14ac:dyDescent="0.3">
      <c r="I6264" s="20"/>
    </row>
    <row r="6265" spans="9:9" x14ac:dyDescent="0.3">
      <c r="I6265" s="20"/>
    </row>
    <row r="6266" spans="9:9" x14ac:dyDescent="0.3">
      <c r="I6266" s="20"/>
    </row>
    <row r="6267" spans="9:9" x14ac:dyDescent="0.3">
      <c r="I6267" s="20"/>
    </row>
    <row r="6268" spans="9:9" x14ac:dyDescent="0.3">
      <c r="I6268" s="20"/>
    </row>
    <row r="6269" spans="9:9" x14ac:dyDescent="0.3">
      <c r="I6269" s="20"/>
    </row>
    <row r="6270" spans="9:9" x14ac:dyDescent="0.3">
      <c r="I6270" s="20"/>
    </row>
    <row r="6271" spans="9:9" x14ac:dyDescent="0.3">
      <c r="I6271" s="20"/>
    </row>
    <row r="6272" spans="9:9" x14ac:dyDescent="0.3">
      <c r="I6272" s="20"/>
    </row>
    <row r="6273" spans="9:9" x14ac:dyDescent="0.3">
      <c r="I6273" s="20"/>
    </row>
    <row r="6274" spans="9:9" x14ac:dyDescent="0.3">
      <c r="I6274" s="20"/>
    </row>
    <row r="6275" spans="9:9" x14ac:dyDescent="0.3">
      <c r="I6275" s="20"/>
    </row>
    <row r="6276" spans="9:9" x14ac:dyDescent="0.3">
      <c r="I6276" s="20"/>
    </row>
    <row r="6277" spans="9:9" x14ac:dyDescent="0.3">
      <c r="I6277" s="20"/>
    </row>
    <row r="6278" spans="9:9" x14ac:dyDescent="0.3">
      <c r="I6278" s="20"/>
    </row>
    <row r="6279" spans="9:9" x14ac:dyDescent="0.3">
      <c r="I6279" s="20"/>
    </row>
    <row r="6280" spans="9:9" x14ac:dyDescent="0.3">
      <c r="I6280" s="20"/>
    </row>
    <row r="6281" spans="9:9" x14ac:dyDescent="0.3">
      <c r="I6281" s="20"/>
    </row>
    <row r="6282" spans="9:9" x14ac:dyDescent="0.3">
      <c r="I6282" s="20"/>
    </row>
    <row r="6283" spans="9:9" x14ac:dyDescent="0.3">
      <c r="I6283" s="20"/>
    </row>
    <row r="6284" spans="9:9" x14ac:dyDescent="0.3">
      <c r="I6284" s="20"/>
    </row>
    <row r="6285" spans="9:9" x14ac:dyDescent="0.3">
      <c r="I6285" s="20"/>
    </row>
    <row r="6286" spans="9:9" x14ac:dyDescent="0.3">
      <c r="I6286" s="20"/>
    </row>
    <row r="6287" spans="9:9" x14ac:dyDescent="0.3">
      <c r="I6287" s="20"/>
    </row>
    <row r="6288" spans="9:9" x14ac:dyDescent="0.3">
      <c r="I6288" s="20"/>
    </row>
    <row r="6289" spans="9:9" x14ac:dyDescent="0.3">
      <c r="I6289" s="20"/>
    </row>
    <row r="6290" spans="9:9" x14ac:dyDescent="0.3">
      <c r="I6290" s="20"/>
    </row>
    <row r="6291" spans="9:9" x14ac:dyDescent="0.3">
      <c r="I6291" s="20"/>
    </row>
    <row r="6292" spans="9:9" x14ac:dyDescent="0.3">
      <c r="I6292" s="20"/>
    </row>
    <row r="6293" spans="9:9" x14ac:dyDescent="0.3">
      <c r="I6293" s="20"/>
    </row>
    <row r="6294" spans="9:9" x14ac:dyDescent="0.3">
      <c r="I6294" s="20"/>
    </row>
    <row r="6295" spans="9:9" x14ac:dyDescent="0.3">
      <c r="I6295" s="20"/>
    </row>
    <row r="6296" spans="9:9" x14ac:dyDescent="0.3">
      <c r="I6296" s="20"/>
    </row>
    <row r="6297" spans="9:9" x14ac:dyDescent="0.3">
      <c r="I6297" s="20"/>
    </row>
    <row r="6298" spans="9:9" x14ac:dyDescent="0.3">
      <c r="I6298" s="20"/>
    </row>
    <row r="6299" spans="9:9" x14ac:dyDescent="0.3">
      <c r="I6299" s="20"/>
    </row>
    <row r="6300" spans="9:9" x14ac:dyDescent="0.3">
      <c r="I6300" s="20"/>
    </row>
    <row r="6301" spans="9:9" x14ac:dyDescent="0.3">
      <c r="I6301" s="20"/>
    </row>
    <row r="6302" spans="9:9" x14ac:dyDescent="0.3">
      <c r="I6302" s="20"/>
    </row>
    <row r="6303" spans="9:9" x14ac:dyDescent="0.3">
      <c r="I6303" s="20"/>
    </row>
    <row r="6304" spans="9:9" x14ac:dyDescent="0.3">
      <c r="I6304" s="20"/>
    </row>
    <row r="6305" spans="9:9" x14ac:dyDescent="0.3">
      <c r="I6305" s="20"/>
    </row>
    <row r="6306" spans="9:9" x14ac:dyDescent="0.3">
      <c r="I6306" s="20"/>
    </row>
    <row r="6307" spans="9:9" x14ac:dyDescent="0.3">
      <c r="I6307" s="20"/>
    </row>
    <row r="6308" spans="9:9" x14ac:dyDescent="0.3">
      <c r="I6308" s="20"/>
    </row>
    <row r="6309" spans="9:9" x14ac:dyDescent="0.3">
      <c r="I6309" s="20"/>
    </row>
    <row r="6310" spans="9:9" x14ac:dyDescent="0.3">
      <c r="I6310" s="20"/>
    </row>
    <row r="6311" spans="9:9" x14ac:dyDescent="0.3">
      <c r="I6311" s="20"/>
    </row>
    <row r="6312" spans="9:9" x14ac:dyDescent="0.3">
      <c r="I6312" s="20"/>
    </row>
    <row r="6313" spans="9:9" x14ac:dyDescent="0.3">
      <c r="I6313" s="20"/>
    </row>
    <row r="6314" spans="9:9" x14ac:dyDescent="0.3">
      <c r="I6314" s="20"/>
    </row>
    <row r="6315" spans="9:9" x14ac:dyDescent="0.3">
      <c r="I6315" s="20"/>
    </row>
    <row r="6316" spans="9:9" x14ac:dyDescent="0.3">
      <c r="I6316" s="20"/>
    </row>
    <row r="6317" spans="9:9" x14ac:dyDescent="0.3">
      <c r="I6317" s="20"/>
    </row>
    <row r="6318" spans="9:9" x14ac:dyDescent="0.3">
      <c r="I6318" s="20"/>
    </row>
    <row r="6319" spans="9:9" x14ac:dyDescent="0.3">
      <c r="I6319" s="20"/>
    </row>
    <row r="6320" spans="9:9" x14ac:dyDescent="0.3">
      <c r="I6320" s="20"/>
    </row>
    <row r="6321" spans="9:9" x14ac:dyDescent="0.3">
      <c r="I6321" s="20"/>
    </row>
    <row r="6322" spans="9:9" x14ac:dyDescent="0.3">
      <c r="I6322" s="20"/>
    </row>
    <row r="6323" spans="9:9" x14ac:dyDescent="0.3">
      <c r="I6323" s="20"/>
    </row>
    <row r="6324" spans="9:9" x14ac:dyDescent="0.3">
      <c r="I6324" s="20"/>
    </row>
    <row r="6325" spans="9:9" x14ac:dyDescent="0.3">
      <c r="I6325" s="20"/>
    </row>
    <row r="6326" spans="9:9" x14ac:dyDescent="0.3">
      <c r="I6326" s="20"/>
    </row>
    <row r="6327" spans="9:9" x14ac:dyDescent="0.3">
      <c r="I6327" s="20"/>
    </row>
    <row r="6328" spans="9:9" x14ac:dyDescent="0.3">
      <c r="I6328" s="20"/>
    </row>
    <row r="6329" spans="9:9" x14ac:dyDescent="0.3">
      <c r="I6329" s="20"/>
    </row>
    <row r="6330" spans="9:9" x14ac:dyDescent="0.3">
      <c r="I6330" s="20"/>
    </row>
    <row r="6331" spans="9:9" x14ac:dyDescent="0.3">
      <c r="I6331" s="20"/>
    </row>
    <row r="6332" spans="9:9" x14ac:dyDescent="0.3">
      <c r="I6332" s="20"/>
    </row>
    <row r="6333" spans="9:9" x14ac:dyDescent="0.3">
      <c r="I6333" s="20"/>
    </row>
    <row r="6334" spans="9:9" x14ac:dyDescent="0.3">
      <c r="I6334" s="20"/>
    </row>
    <row r="6335" spans="9:9" x14ac:dyDescent="0.3">
      <c r="I6335" s="20"/>
    </row>
    <row r="6336" spans="9:9" x14ac:dyDescent="0.3">
      <c r="I6336" s="20"/>
    </row>
    <row r="6337" spans="9:9" x14ac:dyDescent="0.3">
      <c r="I6337" s="20"/>
    </row>
    <row r="6338" spans="9:9" x14ac:dyDescent="0.3">
      <c r="I6338" s="20"/>
    </row>
    <row r="6339" spans="9:9" x14ac:dyDescent="0.3">
      <c r="I6339" s="20"/>
    </row>
    <row r="6340" spans="9:9" x14ac:dyDescent="0.3">
      <c r="I6340" s="20"/>
    </row>
    <row r="6341" spans="9:9" x14ac:dyDescent="0.3">
      <c r="I6341" s="20"/>
    </row>
    <row r="6342" spans="9:9" x14ac:dyDescent="0.3">
      <c r="I6342" s="20"/>
    </row>
    <row r="6343" spans="9:9" x14ac:dyDescent="0.3">
      <c r="I6343" s="20"/>
    </row>
    <row r="6344" spans="9:9" x14ac:dyDescent="0.3">
      <c r="I6344" s="20"/>
    </row>
    <row r="6345" spans="9:9" x14ac:dyDescent="0.3">
      <c r="I6345" s="20"/>
    </row>
    <row r="6346" spans="9:9" x14ac:dyDescent="0.3">
      <c r="I6346" s="20"/>
    </row>
    <row r="6347" spans="9:9" x14ac:dyDescent="0.3">
      <c r="I6347" s="20"/>
    </row>
    <row r="6348" spans="9:9" x14ac:dyDescent="0.3">
      <c r="I6348" s="20"/>
    </row>
    <row r="6349" spans="9:9" x14ac:dyDescent="0.3">
      <c r="I6349" s="20"/>
    </row>
    <row r="6350" spans="9:9" x14ac:dyDescent="0.3">
      <c r="I6350" s="20"/>
    </row>
    <row r="6351" spans="9:9" x14ac:dyDescent="0.3">
      <c r="I6351" s="20"/>
    </row>
    <row r="6352" spans="9:9" x14ac:dyDescent="0.3">
      <c r="I6352" s="20"/>
    </row>
    <row r="6353" spans="9:9" x14ac:dyDescent="0.3">
      <c r="I6353" s="20"/>
    </row>
    <row r="6354" spans="9:9" x14ac:dyDescent="0.3">
      <c r="I6354" s="20"/>
    </row>
    <row r="6355" spans="9:9" x14ac:dyDescent="0.3">
      <c r="I6355" s="20"/>
    </row>
    <row r="6356" spans="9:9" x14ac:dyDescent="0.3">
      <c r="I6356" s="20"/>
    </row>
    <row r="6357" spans="9:9" x14ac:dyDescent="0.3">
      <c r="I6357" s="20"/>
    </row>
    <row r="6358" spans="9:9" x14ac:dyDescent="0.3">
      <c r="I6358" s="20"/>
    </row>
    <row r="6359" spans="9:9" x14ac:dyDescent="0.3">
      <c r="I6359" s="20"/>
    </row>
    <row r="6360" spans="9:9" x14ac:dyDescent="0.3">
      <c r="I6360" s="20"/>
    </row>
    <row r="6361" spans="9:9" x14ac:dyDescent="0.3">
      <c r="I6361" s="20"/>
    </row>
    <row r="6362" spans="9:9" x14ac:dyDescent="0.3">
      <c r="I6362" s="20"/>
    </row>
    <row r="6363" spans="9:9" x14ac:dyDescent="0.3">
      <c r="I6363" s="20"/>
    </row>
    <row r="6364" spans="9:9" x14ac:dyDescent="0.3">
      <c r="I6364" s="20"/>
    </row>
    <row r="6365" spans="9:9" x14ac:dyDescent="0.3">
      <c r="I6365" s="20"/>
    </row>
    <row r="6366" spans="9:9" x14ac:dyDescent="0.3">
      <c r="I6366" s="20"/>
    </row>
    <row r="6367" spans="9:9" x14ac:dyDescent="0.3">
      <c r="I6367" s="20"/>
    </row>
    <row r="6368" spans="9:9" x14ac:dyDescent="0.3">
      <c r="I6368" s="20"/>
    </row>
    <row r="6369" spans="9:9" x14ac:dyDescent="0.3">
      <c r="I6369" s="20"/>
    </row>
    <row r="6370" spans="9:9" x14ac:dyDescent="0.3">
      <c r="I6370" s="20"/>
    </row>
    <row r="6371" spans="9:9" x14ac:dyDescent="0.3">
      <c r="I6371" s="20"/>
    </row>
    <row r="6372" spans="9:9" x14ac:dyDescent="0.3">
      <c r="I6372" s="20"/>
    </row>
    <row r="6373" spans="9:9" x14ac:dyDescent="0.3">
      <c r="I6373" s="20"/>
    </row>
    <row r="6374" spans="9:9" x14ac:dyDescent="0.3">
      <c r="I6374" s="20"/>
    </row>
    <row r="6375" spans="9:9" x14ac:dyDescent="0.3">
      <c r="I6375" s="20"/>
    </row>
    <row r="6376" spans="9:9" x14ac:dyDescent="0.3">
      <c r="I6376" s="20"/>
    </row>
    <row r="6377" spans="9:9" x14ac:dyDescent="0.3">
      <c r="I6377" s="20"/>
    </row>
    <row r="6378" spans="9:9" x14ac:dyDescent="0.3">
      <c r="I6378" s="20"/>
    </row>
    <row r="6379" spans="9:9" x14ac:dyDescent="0.3">
      <c r="I6379" s="20"/>
    </row>
    <row r="6380" spans="9:9" x14ac:dyDescent="0.3">
      <c r="I6380" s="20"/>
    </row>
    <row r="6381" spans="9:9" x14ac:dyDescent="0.3">
      <c r="I6381" s="20"/>
    </row>
    <row r="6382" spans="9:9" x14ac:dyDescent="0.3">
      <c r="I6382" s="20"/>
    </row>
    <row r="6383" spans="9:9" x14ac:dyDescent="0.3">
      <c r="I6383" s="20"/>
    </row>
    <row r="6384" spans="9:9" x14ac:dyDescent="0.3">
      <c r="I6384" s="20"/>
    </row>
    <row r="6385" spans="9:9" x14ac:dyDescent="0.3">
      <c r="I6385" s="20"/>
    </row>
    <row r="6386" spans="9:9" x14ac:dyDescent="0.3">
      <c r="I6386" s="20"/>
    </row>
    <row r="6387" spans="9:9" x14ac:dyDescent="0.3">
      <c r="I6387" s="20"/>
    </row>
    <row r="6388" spans="9:9" x14ac:dyDescent="0.3">
      <c r="I6388" s="20"/>
    </row>
    <row r="6389" spans="9:9" x14ac:dyDescent="0.3">
      <c r="I6389" s="20"/>
    </row>
    <row r="6390" spans="9:9" x14ac:dyDescent="0.3">
      <c r="I6390" s="20"/>
    </row>
    <row r="6391" spans="9:9" x14ac:dyDescent="0.3">
      <c r="I6391" s="20"/>
    </row>
    <row r="6392" spans="9:9" x14ac:dyDescent="0.3">
      <c r="I6392" s="20"/>
    </row>
    <row r="6393" spans="9:9" x14ac:dyDescent="0.3">
      <c r="I6393" s="20"/>
    </row>
    <row r="6394" spans="9:9" x14ac:dyDescent="0.3">
      <c r="I6394" s="20"/>
    </row>
    <row r="6395" spans="9:9" x14ac:dyDescent="0.3">
      <c r="I6395" s="20"/>
    </row>
    <row r="6396" spans="9:9" x14ac:dyDescent="0.3">
      <c r="I6396" s="20"/>
    </row>
    <row r="6397" spans="9:9" x14ac:dyDescent="0.3">
      <c r="I6397" s="20"/>
    </row>
    <row r="6398" spans="9:9" x14ac:dyDescent="0.3">
      <c r="I6398" s="20"/>
    </row>
    <row r="6399" spans="9:9" x14ac:dyDescent="0.3">
      <c r="I6399" s="20"/>
    </row>
    <row r="6400" spans="9:9" x14ac:dyDescent="0.3">
      <c r="I6400" s="20"/>
    </row>
    <row r="6401" spans="9:9" x14ac:dyDescent="0.3">
      <c r="I6401" s="20"/>
    </row>
    <row r="6402" spans="9:9" x14ac:dyDescent="0.3">
      <c r="I6402" s="20"/>
    </row>
    <row r="6403" spans="9:9" x14ac:dyDescent="0.3">
      <c r="I6403" s="20"/>
    </row>
    <row r="6404" spans="9:9" x14ac:dyDescent="0.3">
      <c r="I6404" s="20"/>
    </row>
    <row r="6405" spans="9:9" x14ac:dyDescent="0.3">
      <c r="I6405" s="20"/>
    </row>
    <row r="6406" spans="9:9" x14ac:dyDescent="0.3">
      <c r="I6406" s="20"/>
    </row>
    <row r="6407" spans="9:9" x14ac:dyDescent="0.3">
      <c r="I6407" s="20"/>
    </row>
    <row r="6408" spans="9:9" x14ac:dyDescent="0.3">
      <c r="I6408" s="20"/>
    </row>
    <row r="6409" spans="9:9" x14ac:dyDescent="0.3">
      <c r="I6409" s="20"/>
    </row>
    <row r="6410" spans="9:9" x14ac:dyDescent="0.3">
      <c r="I6410" s="20"/>
    </row>
    <row r="6411" spans="9:9" x14ac:dyDescent="0.3">
      <c r="I6411" s="20"/>
    </row>
    <row r="6412" spans="9:9" x14ac:dyDescent="0.3">
      <c r="I6412" s="20"/>
    </row>
    <row r="6413" spans="9:9" x14ac:dyDescent="0.3">
      <c r="I6413" s="20"/>
    </row>
    <row r="6414" spans="9:9" x14ac:dyDescent="0.3">
      <c r="I6414" s="20"/>
    </row>
    <row r="6415" spans="9:9" x14ac:dyDescent="0.3">
      <c r="I6415" s="20"/>
    </row>
    <row r="6416" spans="9:9" x14ac:dyDescent="0.3">
      <c r="I6416" s="20"/>
    </row>
    <row r="6417" spans="9:9" x14ac:dyDescent="0.3">
      <c r="I6417" s="20"/>
    </row>
    <row r="6418" spans="9:9" x14ac:dyDescent="0.3">
      <c r="I6418" s="20"/>
    </row>
    <row r="6419" spans="9:9" x14ac:dyDescent="0.3">
      <c r="I6419" s="20"/>
    </row>
    <row r="6420" spans="9:9" x14ac:dyDescent="0.3">
      <c r="I6420" s="20"/>
    </row>
    <row r="6421" spans="9:9" x14ac:dyDescent="0.3">
      <c r="I6421" s="20"/>
    </row>
    <row r="6422" spans="9:9" x14ac:dyDescent="0.3">
      <c r="I6422" s="20"/>
    </row>
    <row r="6423" spans="9:9" x14ac:dyDescent="0.3">
      <c r="I6423" s="20"/>
    </row>
    <row r="6424" spans="9:9" x14ac:dyDescent="0.3">
      <c r="I6424" s="20"/>
    </row>
    <row r="6425" spans="9:9" x14ac:dyDescent="0.3">
      <c r="I6425" s="20"/>
    </row>
    <row r="6426" spans="9:9" x14ac:dyDescent="0.3">
      <c r="I6426" s="20"/>
    </row>
    <row r="6427" spans="9:9" x14ac:dyDescent="0.3">
      <c r="I6427" s="20"/>
    </row>
    <row r="6428" spans="9:9" x14ac:dyDescent="0.3">
      <c r="I6428" s="20"/>
    </row>
    <row r="6429" spans="9:9" x14ac:dyDescent="0.3">
      <c r="I6429" s="20"/>
    </row>
    <row r="6430" spans="9:9" x14ac:dyDescent="0.3">
      <c r="I6430" s="20"/>
    </row>
    <row r="6431" spans="9:9" x14ac:dyDescent="0.3">
      <c r="I6431" s="20"/>
    </row>
    <row r="6432" spans="9:9" x14ac:dyDescent="0.3">
      <c r="I6432" s="20"/>
    </row>
    <row r="6433" spans="9:9" x14ac:dyDescent="0.3">
      <c r="I6433" s="20"/>
    </row>
    <row r="6434" spans="9:9" x14ac:dyDescent="0.3">
      <c r="I6434" s="20"/>
    </row>
    <row r="6435" spans="9:9" x14ac:dyDescent="0.3">
      <c r="I6435" s="20"/>
    </row>
    <row r="6436" spans="9:9" x14ac:dyDescent="0.3">
      <c r="I6436" s="20"/>
    </row>
    <row r="6437" spans="9:9" x14ac:dyDescent="0.3">
      <c r="I6437" s="20"/>
    </row>
    <row r="6438" spans="9:9" x14ac:dyDescent="0.3">
      <c r="I6438" s="20"/>
    </row>
    <row r="6439" spans="9:9" x14ac:dyDescent="0.3">
      <c r="I6439" s="20"/>
    </row>
    <row r="6440" spans="9:9" x14ac:dyDescent="0.3">
      <c r="I6440" s="20"/>
    </row>
    <row r="6441" spans="9:9" x14ac:dyDescent="0.3">
      <c r="I6441" s="20"/>
    </row>
    <row r="6442" spans="9:9" x14ac:dyDescent="0.3">
      <c r="I6442" s="20"/>
    </row>
    <row r="6443" spans="9:9" x14ac:dyDescent="0.3">
      <c r="I6443" s="20"/>
    </row>
    <row r="6444" spans="9:9" x14ac:dyDescent="0.3">
      <c r="I6444" s="20"/>
    </row>
    <row r="6445" spans="9:9" x14ac:dyDescent="0.3">
      <c r="I6445" s="20"/>
    </row>
    <row r="6446" spans="9:9" x14ac:dyDescent="0.3">
      <c r="I6446" s="20"/>
    </row>
    <row r="6447" spans="9:9" x14ac:dyDescent="0.3">
      <c r="I6447" s="20"/>
    </row>
    <row r="6448" spans="9:9" x14ac:dyDescent="0.3">
      <c r="I6448" s="20"/>
    </row>
    <row r="6449" spans="9:9" x14ac:dyDescent="0.3">
      <c r="I6449" s="20"/>
    </row>
    <row r="6450" spans="9:9" x14ac:dyDescent="0.3">
      <c r="I6450" s="20"/>
    </row>
    <row r="6451" spans="9:9" x14ac:dyDescent="0.3">
      <c r="I6451" s="20"/>
    </row>
    <row r="6452" spans="9:9" x14ac:dyDescent="0.3">
      <c r="I6452" s="20"/>
    </row>
    <row r="6453" spans="9:9" x14ac:dyDescent="0.3">
      <c r="I6453" s="20"/>
    </row>
    <row r="6454" spans="9:9" x14ac:dyDescent="0.3">
      <c r="I6454" s="20"/>
    </row>
    <row r="6455" spans="9:9" x14ac:dyDescent="0.3">
      <c r="I6455" s="20"/>
    </row>
    <row r="6456" spans="9:9" x14ac:dyDescent="0.3">
      <c r="I6456" s="20"/>
    </row>
    <row r="6457" spans="9:9" x14ac:dyDescent="0.3">
      <c r="I6457" s="20"/>
    </row>
    <row r="6458" spans="9:9" x14ac:dyDescent="0.3">
      <c r="I6458" s="20"/>
    </row>
    <row r="6459" spans="9:9" x14ac:dyDescent="0.3">
      <c r="I6459" s="20"/>
    </row>
    <row r="6460" spans="9:9" x14ac:dyDescent="0.3">
      <c r="I6460" s="20"/>
    </row>
    <row r="6461" spans="9:9" x14ac:dyDescent="0.3">
      <c r="I6461" s="20"/>
    </row>
    <row r="6462" spans="9:9" x14ac:dyDescent="0.3">
      <c r="I6462" s="20"/>
    </row>
    <row r="6463" spans="9:9" x14ac:dyDescent="0.3">
      <c r="I6463" s="20"/>
    </row>
    <row r="6464" spans="9:9" x14ac:dyDescent="0.3">
      <c r="I6464" s="20"/>
    </row>
    <row r="6465" spans="9:9" x14ac:dyDescent="0.3">
      <c r="I6465" s="20"/>
    </row>
    <row r="6466" spans="9:9" x14ac:dyDescent="0.3">
      <c r="I6466" s="20"/>
    </row>
    <row r="6467" spans="9:9" x14ac:dyDescent="0.3">
      <c r="I6467" s="20"/>
    </row>
    <row r="6468" spans="9:9" x14ac:dyDescent="0.3">
      <c r="I6468" s="20"/>
    </row>
    <row r="6469" spans="9:9" x14ac:dyDescent="0.3">
      <c r="I6469" s="20"/>
    </row>
    <row r="6470" spans="9:9" x14ac:dyDescent="0.3">
      <c r="I6470" s="20"/>
    </row>
    <row r="6471" spans="9:9" x14ac:dyDescent="0.3">
      <c r="I6471" s="20"/>
    </row>
    <row r="6472" spans="9:9" x14ac:dyDescent="0.3">
      <c r="I6472" s="20"/>
    </row>
    <row r="6473" spans="9:9" x14ac:dyDescent="0.3">
      <c r="I6473" s="20"/>
    </row>
    <row r="6474" spans="9:9" x14ac:dyDescent="0.3">
      <c r="I6474" s="20"/>
    </row>
    <row r="6475" spans="9:9" x14ac:dyDescent="0.3">
      <c r="I6475" s="20"/>
    </row>
    <row r="6476" spans="9:9" x14ac:dyDescent="0.3">
      <c r="I6476" s="20"/>
    </row>
    <row r="6477" spans="9:9" x14ac:dyDescent="0.3">
      <c r="I6477" s="20"/>
    </row>
    <row r="6478" spans="9:9" x14ac:dyDescent="0.3">
      <c r="I6478" s="20"/>
    </row>
    <row r="6479" spans="9:9" x14ac:dyDescent="0.3">
      <c r="I6479" s="20"/>
    </row>
    <row r="6480" spans="9:9" x14ac:dyDescent="0.3">
      <c r="I6480" s="20"/>
    </row>
    <row r="6481" spans="9:9" x14ac:dyDescent="0.3">
      <c r="I6481" s="20"/>
    </row>
    <row r="6482" spans="9:9" x14ac:dyDescent="0.3">
      <c r="I6482" s="20"/>
    </row>
    <row r="6483" spans="9:9" x14ac:dyDescent="0.3">
      <c r="I6483" s="20"/>
    </row>
    <row r="6484" spans="9:9" x14ac:dyDescent="0.3">
      <c r="I6484" s="20"/>
    </row>
    <row r="6485" spans="9:9" x14ac:dyDescent="0.3">
      <c r="I6485" s="20"/>
    </row>
    <row r="6486" spans="9:9" x14ac:dyDescent="0.3">
      <c r="I6486" s="20"/>
    </row>
    <row r="6487" spans="9:9" x14ac:dyDescent="0.3">
      <c r="I6487" s="20"/>
    </row>
    <row r="6488" spans="9:9" x14ac:dyDescent="0.3">
      <c r="I6488" s="20"/>
    </row>
    <row r="6489" spans="9:9" x14ac:dyDescent="0.3">
      <c r="I6489" s="20"/>
    </row>
    <row r="6490" spans="9:9" x14ac:dyDescent="0.3">
      <c r="I6490" s="20"/>
    </row>
    <row r="6491" spans="9:9" x14ac:dyDescent="0.3">
      <c r="I6491" s="20"/>
    </row>
    <row r="6492" spans="9:9" x14ac:dyDescent="0.3">
      <c r="I6492" s="20"/>
    </row>
    <row r="6493" spans="9:9" x14ac:dyDescent="0.3">
      <c r="I6493" s="20"/>
    </row>
    <row r="6494" spans="9:9" x14ac:dyDescent="0.3">
      <c r="I6494" s="20"/>
    </row>
    <row r="6495" spans="9:9" x14ac:dyDescent="0.3">
      <c r="I6495" s="20"/>
    </row>
    <row r="6496" spans="9:9" x14ac:dyDescent="0.3">
      <c r="I6496" s="20"/>
    </row>
    <row r="6497" spans="9:9" x14ac:dyDescent="0.3">
      <c r="I6497" s="20"/>
    </row>
    <row r="6498" spans="9:9" x14ac:dyDescent="0.3">
      <c r="I6498" s="20"/>
    </row>
    <row r="6499" spans="9:9" x14ac:dyDescent="0.3">
      <c r="I6499" s="20"/>
    </row>
    <row r="6500" spans="9:9" x14ac:dyDescent="0.3">
      <c r="I6500" s="20"/>
    </row>
    <row r="6501" spans="9:9" x14ac:dyDescent="0.3">
      <c r="I6501" s="20"/>
    </row>
    <row r="6502" spans="9:9" x14ac:dyDescent="0.3">
      <c r="I6502" s="20"/>
    </row>
    <row r="6503" spans="9:9" x14ac:dyDescent="0.3">
      <c r="I6503" s="20"/>
    </row>
    <row r="6504" spans="9:9" x14ac:dyDescent="0.3">
      <c r="I6504" s="20"/>
    </row>
    <row r="6505" spans="9:9" x14ac:dyDescent="0.3">
      <c r="I6505" s="20"/>
    </row>
    <row r="6506" spans="9:9" x14ac:dyDescent="0.3">
      <c r="I6506" s="20"/>
    </row>
    <row r="6507" spans="9:9" x14ac:dyDescent="0.3">
      <c r="I6507" s="20"/>
    </row>
    <row r="6508" spans="9:9" x14ac:dyDescent="0.3">
      <c r="I6508" s="20"/>
    </row>
    <row r="6509" spans="9:9" x14ac:dyDescent="0.3">
      <c r="I6509" s="20"/>
    </row>
    <row r="6510" spans="9:9" x14ac:dyDescent="0.3">
      <c r="I6510" s="20"/>
    </row>
    <row r="6511" spans="9:9" x14ac:dyDescent="0.3">
      <c r="I6511" s="20"/>
    </row>
    <row r="6512" spans="9:9" x14ac:dyDescent="0.3">
      <c r="I6512" s="20"/>
    </row>
    <row r="6513" spans="9:9" x14ac:dyDescent="0.3">
      <c r="I6513" s="20"/>
    </row>
    <row r="6514" spans="9:9" x14ac:dyDescent="0.3">
      <c r="I6514" s="20"/>
    </row>
    <row r="6515" spans="9:9" x14ac:dyDescent="0.3">
      <c r="I6515" s="20"/>
    </row>
    <row r="6516" spans="9:9" x14ac:dyDescent="0.3">
      <c r="I6516" s="20"/>
    </row>
    <row r="6517" spans="9:9" x14ac:dyDescent="0.3">
      <c r="I6517" s="20"/>
    </row>
    <row r="6518" spans="9:9" x14ac:dyDescent="0.3">
      <c r="I6518" s="20"/>
    </row>
    <row r="6519" spans="9:9" x14ac:dyDescent="0.3">
      <c r="I6519" s="20"/>
    </row>
    <row r="6520" spans="9:9" x14ac:dyDescent="0.3">
      <c r="I6520" s="20"/>
    </row>
    <row r="6521" spans="9:9" x14ac:dyDescent="0.3">
      <c r="I6521" s="20"/>
    </row>
    <row r="6522" spans="9:9" x14ac:dyDescent="0.3">
      <c r="I6522" s="20"/>
    </row>
    <row r="6523" spans="9:9" x14ac:dyDescent="0.3">
      <c r="I6523" s="20"/>
    </row>
    <row r="6524" spans="9:9" x14ac:dyDescent="0.3">
      <c r="I6524" s="20"/>
    </row>
    <row r="6525" spans="9:9" x14ac:dyDescent="0.3">
      <c r="I6525" s="20"/>
    </row>
    <row r="6526" spans="9:9" x14ac:dyDescent="0.3">
      <c r="I6526" s="20"/>
    </row>
    <row r="6527" spans="9:9" x14ac:dyDescent="0.3">
      <c r="I6527" s="20"/>
    </row>
    <row r="6528" spans="9:9" x14ac:dyDescent="0.3">
      <c r="I6528" s="20"/>
    </row>
    <row r="6529" spans="9:9" x14ac:dyDescent="0.3">
      <c r="I6529" s="20"/>
    </row>
    <row r="6530" spans="9:9" x14ac:dyDescent="0.3">
      <c r="I6530" s="20"/>
    </row>
    <row r="6531" spans="9:9" x14ac:dyDescent="0.3">
      <c r="I6531" s="20"/>
    </row>
    <row r="6532" spans="9:9" x14ac:dyDescent="0.3">
      <c r="I6532" s="20"/>
    </row>
    <row r="6533" spans="9:9" x14ac:dyDescent="0.3">
      <c r="I6533" s="20"/>
    </row>
    <row r="6534" spans="9:9" x14ac:dyDescent="0.3">
      <c r="I6534" s="20"/>
    </row>
    <row r="6535" spans="9:9" x14ac:dyDescent="0.3">
      <c r="I6535" s="20"/>
    </row>
    <row r="6536" spans="9:9" x14ac:dyDescent="0.3">
      <c r="I6536" s="20"/>
    </row>
    <row r="6537" spans="9:9" x14ac:dyDescent="0.3">
      <c r="I6537" s="20"/>
    </row>
    <row r="6538" spans="9:9" x14ac:dyDescent="0.3">
      <c r="I6538" s="20"/>
    </row>
    <row r="6539" spans="9:9" x14ac:dyDescent="0.3">
      <c r="I6539" s="20"/>
    </row>
    <row r="6540" spans="9:9" x14ac:dyDescent="0.3">
      <c r="I6540" s="20"/>
    </row>
    <row r="6541" spans="9:9" x14ac:dyDescent="0.3">
      <c r="I6541" s="20"/>
    </row>
    <row r="6542" spans="9:9" x14ac:dyDescent="0.3">
      <c r="I6542" s="20"/>
    </row>
    <row r="6543" spans="9:9" x14ac:dyDescent="0.3">
      <c r="I6543" s="20"/>
    </row>
    <row r="6544" spans="9:9" x14ac:dyDescent="0.3">
      <c r="I6544" s="20"/>
    </row>
    <row r="6545" spans="9:9" x14ac:dyDescent="0.3">
      <c r="I6545" s="20"/>
    </row>
    <row r="6546" spans="9:9" x14ac:dyDescent="0.3">
      <c r="I6546" s="20"/>
    </row>
    <row r="6547" spans="9:9" x14ac:dyDescent="0.3">
      <c r="I6547" s="20"/>
    </row>
    <row r="6548" spans="9:9" x14ac:dyDescent="0.3">
      <c r="I6548" s="20"/>
    </row>
    <row r="6549" spans="9:9" x14ac:dyDescent="0.3">
      <c r="I6549" s="20"/>
    </row>
    <row r="6550" spans="9:9" x14ac:dyDescent="0.3">
      <c r="I6550" s="20"/>
    </row>
    <row r="6551" spans="9:9" x14ac:dyDescent="0.3">
      <c r="I6551" s="20"/>
    </row>
    <row r="6552" spans="9:9" x14ac:dyDescent="0.3">
      <c r="I6552" s="20"/>
    </row>
    <row r="6553" spans="9:9" x14ac:dyDescent="0.3">
      <c r="I6553" s="20"/>
    </row>
    <row r="6554" spans="9:9" x14ac:dyDescent="0.3">
      <c r="I6554" s="20"/>
    </row>
    <row r="6555" spans="9:9" x14ac:dyDescent="0.3">
      <c r="I6555" s="20"/>
    </row>
    <row r="6556" spans="9:9" x14ac:dyDescent="0.3">
      <c r="I6556" s="20"/>
    </row>
    <row r="6557" spans="9:9" x14ac:dyDescent="0.3">
      <c r="I6557" s="20"/>
    </row>
    <row r="6558" spans="9:9" x14ac:dyDescent="0.3">
      <c r="I6558" s="20"/>
    </row>
    <row r="6559" spans="9:9" x14ac:dyDescent="0.3">
      <c r="I6559" s="20"/>
    </row>
    <row r="6560" spans="9:9" x14ac:dyDescent="0.3">
      <c r="I6560" s="20"/>
    </row>
    <row r="6561" spans="9:9" x14ac:dyDescent="0.3">
      <c r="I6561" s="20"/>
    </row>
    <row r="6562" spans="9:9" x14ac:dyDescent="0.3">
      <c r="I6562" s="20"/>
    </row>
    <row r="6563" spans="9:9" x14ac:dyDescent="0.3">
      <c r="I6563" s="20"/>
    </row>
    <row r="6564" spans="9:9" x14ac:dyDescent="0.3">
      <c r="I6564" s="20"/>
    </row>
    <row r="6565" spans="9:9" x14ac:dyDescent="0.3">
      <c r="I6565" s="20"/>
    </row>
    <row r="6566" spans="9:9" x14ac:dyDescent="0.3">
      <c r="I6566" s="20"/>
    </row>
    <row r="6567" spans="9:9" x14ac:dyDescent="0.3">
      <c r="I6567" s="20"/>
    </row>
    <row r="6568" spans="9:9" x14ac:dyDescent="0.3">
      <c r="I6568" s="20"/>
    </row>
    <row r="6569" spans="9:9" x14ac:dyDescent="0.3">
      <c r="I6569" s="20"/>
    </row>
    <row r="6570" spans="9:9" x14ac:dyDescent="0.3">
      <c r="I6570" s="20"/>
    </row>
    <row r="6571" spans="9:9" x14ac:dyDescent="0.3">
      <c r="I6571" s="20"/>
    </row>
    <row r="6572" spans="9:9" x14ac:dyDescent="0.3">
      <c r="I6572" s="20"/>
    </row>
    <row r="6573" spans="9:9" x14ac:dyDescent="0.3">
      <c r="I6573" s="20"/>
    </row>
    <row r="6574" spans="9:9" x14ac:dyDescent="0.3">
      <c r="I6574" s="20"/>
    </row>
    <row r="6575" spans="9:9" x14ac:dyDescent="0.3">
      <c r="I6575" s="20"/>
    </row>
    <row r="6576" spans="9:9" x14ac:dyDescent="0.3">
      <c r="I6576" s="20"/>
    </row>
    <row r="6577" spans="9:9" x14ac:dyDescent="0.3">
      <c r="I6577" s="20"/>
    </row>
    <row r="6578" spans="9:9" x14ac:dyDescent="0.3">
      <c r="I6578" s="20"/>
    </row>
    <row r="6579" spans="9:9" x14ac:dyDescent="0.3">
      <c r="I6579" s="20"/>
    </row>
    <row r="6580" spans="9:9" x14ac:dyDescent="0.3">
      <c r="I6580" s="20"/>
    </row>
    <row r="6581" spans="9:9" x14ac:dyDescent="0.3">
      <c r="I6581" s="20"/>
    </row>
    <row r="6582" spans="9:9" x14ac:dyDescent="0.3">
      <c r="I6582" s="20"/>
    </row>
    <row r="6583" spans="9:9" x14ac:dyDescent="0.3">
      <c r="I6583" s="20"/>
    </row>
    <row r="6584" spans="9:9" x14ac:dyDescent="0.3">
      <c r="I6584" s="20"/>
    </row>
    <row r="6585" spans="9:9" x14ac:dyDescent="0.3">
      <c r="I6585" s="20"/>
    </row>
    <row r="6586" spans="9:9" x14ac:dyDescent="0.3">
      <c r="I6586" s="20"/>
    </row>
    <row r="6587" spans="9:9" x14ac:dyDescent="0.3">
      <c r="I6587" s="20"/>
    </row>
    <row r="6588" spans="9:9" x14ac:dyDescent="0.3">
      <c r="I6588" s="20"/>
    </row>
    <row r="6589" spans="9:9" x14ac:dyDescent="0.3">
      <c r="I6589" s="20"/>
    </row>
    <row r="6590" spans="9:9" x14ac:dyDescent="0.3">
      <c r="I6590" s="20"/>
    </row>
    <row r="6591" spans="9:9" x14ac:dyDescent="0.3">
      <c r="I6591" s="20"/>
    </row>
    <row r="6592" spans="9:9" x14ac:dyDescent="0.3">
      <c r="I6592" s="20"/>
    </row>
    <row r="6593" spans="9:9" x14ac:dyDescent="0.3">
      <c r="I6593" s="20"/>
    </row>
    <row r="6594" spans="9:9" x14ac:dyDescent="0.3">
      <c r="I6594" s="20"/>
    </row>
    <row r="6595" spans="9:9" x14ac:dyDescent="0.3">
      <c r="I6595" s="20"/>
    </row>
    <row r="6596" spans="9:9" x14ac:dyDescent="0.3">
      <c r="I6596" s="20"/>
    </row>
    <row r="6597" spans="9:9" x14ac:dyDescent="0.3">
      <c r="I6597" s="20"/>
    </row>
    <row r="6598" spans="9:9" x14ac:dyDescent="0.3">
      <c r="I6598" s="20"/>
    </row>
    <row r="6599" spans="9:9" x14ac:dyDescent="0.3">
      <c r="I6599" s="20"/>
    </row>
    <row r="6600" spans="9:9" x14ac:dyDescent="0.3">
      <c r="I6600" s="20"/>
    </row>
    <row r="6601" spans="9:9" x14ac:dyDescent="0.3">
      <c r="I6601" s="20"/>
    </row>
    <row r="6602" spans="9:9" x14ac:dyDescent="0.3">
      <c r="I6602" s="20"/>
    </row>
    <row r="6603" spans="9:9" x14ac:dyDescent="0.3">
      <c r="I6603" s="20"/>
    </row>
    <row r="6604" spans="9:9" x14ac:dyDescent="0.3">
      <c r="I6604" s="20"/>
    </row>
    <row r="6605" spans="9:9" x14ac:dyDescent="0.3">
      <c r="I6605" s="20"/>
    </row>
    <row r="6606" spans="9:9" x14ac:dyDescent="0.3">
      <c r="I6606" s="20"/>
    </row>
    <row r="6607" spans="9:9" x14ac:dyDescent="0.3">
      <c r="I6607" s="20"/>
    </row>
    <row r="6608" spans="9:9" x14ac:dyDescent="0.3">
      <c r="I6608" s="20"/>
    </row>
    <row r="6609" spans="9:9" x14ac:dyDescent="0.3">
      <c r="I6609" s="20"/>
    </row>
    <row r="6610" spans="9:9" x14ac:dyDescent="0.3">
      <c r="I6610" s="20"/>
    </row>
    <row r="6611" spans="9:9" x14ac:dyDescent="0.3">
      <c r="I6611" s="20"/>
    </row>
    <row r="6612" spans="9:9" x14ac:dyDescent="0.3">
      <c r="I6612" s="20"/>
    </row>
    <row r="6613" spans="9:9" x14ac:dyDescent="0.3">
      <c r="I6613" s="20"/>
    </row>
    <row r="6614" spans="9:9" x14ac:dyDescent="0.3">
      <c r="I6614" s="20"/>
    </row>
    <row r="6615" spans="9:9" x14ac:dyDescent="0.3">
      <c r="I6615" s="20"/>
    </row>
    <row r="6616" spans="9:9" x14ac:dyDescent="0.3">
      <c r="I6616" s="20"/>
    </row>
    <row r="6617" spans="9:9" x14ac:dyDescent="0.3">
      <c r="I6617" s="20"/>
    </row>
    <row r="6618" spans="9:9" x14ac:dyDescent="0.3">
      <c r="I6618" s="20"/>
    </row>
    <row r="6619" spans="9:9" x14ac:dyDescent="0.3">
      <c r="I6619" s="20"/>
    </row>
    <row r="6620" spans="9:9" x14ac:dyDescent="0.3">
      <c r="I6620" s="20"/>
    </row>
    <row r="6621" spans="9:9" x14ac:dyDescent="0.3">
      <c r="I6621" s="20"/>
    </row>
    <row r="6622" spans="9:9" x14ac:dyDescent="0.3">
      <c r="I6622" s="20"/>
    </row>
    <row r="6623" spans="9:9" x14ac:dyDescent="0.3">
      <c r="I6623" s="20"/>
    </row>
    <row r="6624" spans="9:9" x14ac:dyDescent="0.3">
      <c r="I6624" s="20"/>
    </row>
    <row r="6625" spans="9:9" x14ac:dyDescent="0.3">
      <c r="I6625" s="20"/>
    </row>
    <row r="6626" spans="9:9" x14ac:dyDescent="0.3">
      <c r="I6626" s="20"/>
    </row>
    <row r="6627" spans="9:9" x14ac:dyDescent="0.3">
      <c r="I6627" s="20"/>
    </row>
    <row r="6628" spans="9:9" x14ac:dyDescent="0.3">
      <c r="I6628" s="20"/>
    </row>
    <row r="6629" spans="9:9" x14ac:dyDescent="0.3">
      <c r="I6629" s="20"/>
    </row>
    <row r="6630" spans="9:9" x14ac:dyDescent="0.3">
      <c r="I6630" s="20"/>
    </row>
    <row r="6631" spans="9:9" x14ac:dyDescent="0.3">
      <c r="I6631" s="20"/>
    </row>
    <row r="6632" spans="9:9" x14ac:dyDescent="0.3">
      <c r="I6632" s="20"/>
    </row>
    <row r="6633" spans="9:9" x14ac:dyDescent="0.3">
      <c r="I6633" s="20"/>
    </row>
    <row r="6634" spans="9:9" x14ac:dyDescent="0.3">
      <c r="I6634" s="20"/>
    </row>
    <row r="6635" spans="9:9" x14ac:dyDescent="0.3">
      <c r="I6635" s="20"/>
    </row>
    <row r="6636" spans="9:9" x14ac:dyDescent="0.3">
      <c r="I6636" s="20"/>
    </row>
    <row r="6637" spans="9:9" x14ac:dyDescent="0.3">
      <c r="I6637" s="20"/>
    </row>
    <row r="6638" spans="9:9" x14ac:dyDescent="0.3">
      <c r="I6638" s="20"/>
    </row>
    <row r="6639" spans="9:9" x14ac:dyDescent="0.3">
      <c r="I6639" s="20"/>
    </row>
    <row r="6640" spans="9:9" x14ac:dyDescent="0.3">
      <c r="I6640" s="20"/>
    </row>
    <row r="6641" spans="9:9" x14ac:dyDescent="0.3">
      <c r="I6641" s="20"/>
    </row>
    <row r="6642" spans="9:9" x14ac:dyDescent="0.3">
      <c r="I6642" s="20"/>
    </row>
    <row r="6643" spans="9:9" x14ac:dyDescent="0.3">
      <c r="I6643" s="20"/>
    </row>
    <row r="6644" spans="9:9" x14ac:dyDescent="0.3">
      <c r="I6644" s="20"/>
    </row>
    <row r="6645" spans="9:9" x14ac:dyDescent="0.3">
      <c r="I6645" s="20"/>
    </row>
    <row r="6646" spans="9:9" x14ac:dyDescent="0.3">
      <c r="I6646" s="20"/>
    </row>
    <row r="6647" spans="9:9" x14ac:dyDescent="0.3">
      <c r="I6647" s="20"/>
    </row>
    <row r="6648" spans="9:9" x14ac:dyDescent="0.3">
      <c r="I6648" s="20"/>
    </row>
    <row r="6649" spans="9:9" x14ac:dyDescent="0.3">
      <c r="I6649" s="20"/>
    </row>
    <row r="6650" spans="9:9" x14ac:dyDescent="0.3">
      <c r="I6650" s="20"/>
    </row>
    <row r="6651" spans="9:9" x14ac:dyDescent="0.3">
      <c r="I6651" s="20"/>
    </row>
    <row r="6652" spans="9:9" x14ac:dyDescent="0.3">
      <c r="I6652" s="20"/>
    </row>
    <row r="6653" spans="9:9" x14ac:dyDescent="0.3">
      <c r="I6653" s="20"/>
    </row>
    <row r="6654" spans="9:9" x14ac:dyDescent="0.3">
      <c r="I6654" s="20"/>
    </row>
    <row r="6655" spans="9:9" x14ac:dyDescent="0.3">
      <c r="I6655" s="20"/>
    </row>
    <row r="6656" spans="9:9" x14ac:dyDescent="0.3">
      <c r="I6656" s="20"/>
    </row>
    <row r="6657" spans="9:9" x14ac:dyDescent="0.3">
      <c r="I6657" s="20"/>
    </row>
    <row r="6658" spans="9:9" x14ac:dyDescent="0.3">
      <c r="I6658" s="20"/>
    </row>
    <row r="6659" spans="9:9" x14ac:dyDescent="0.3">
      <c r="I6659" s="20"/>
    </row>
    <row r="6660" spans="9:9" x14ac:dyDescent="0.3">
      <c r="I6660" s="20"/>
    </row>
    <row r="6661" spans="9:9" x14ac:dyDescent="0.3">
      <c r="I6661" s="20"/>
    </row>
    <row r="6662" spans="9:9" x14ac:dyDescent="0.3">
      <c r="I6662" s="20"/>
    </row>
    <row r="6663" spans="9:9" x14ac:dyDescent="0.3">
      <c r="I6663" s="20"/>
    </row>
    <row r="6664" spans="9:9" x14ac:dyDescent="0.3">
      <c r="I6664" s="20"/>
    </row>
    <row r="6665" spans="9:9" x14ac:dyDescent="0.3">
      <c r="I6665" s="20"/>
    </row>
    <row r="6666" spans="9:9" x14ac:dyDescent="0.3">
      <c r="I6666" s="20"/>
    </row>
    <row r="6667" spans="9:9" x14ac:dyDescent="0.3">
      <c r="I6667" s="20"/>
    </row>
    <row r="6668" spans="9:9" x14ac:dyDescent="0.3">
      <c r="I6668" s="20"/>
    </row>
    <row r="6669" spans="9:9" x14ac:dyDescent="0.3">
      <c r="I6669" s="20"/>
    </row>
    <row r="6670" spans="9:9" x14ac:dyDescent="0.3">
      <c r="I6670" s="20"/>
    </row>
    <row r="6671" spans="9:9" x14ac:dyDescent="0.3">
      <c r="I6671" s="20"/>
    </row>
    <row r="6672" spans="9:9" x14ac:dyDescent="0.3">
      <c r="I6672" s="20"/>
    </row>
    <row r="6673" spans="9:9" x14ac:dyDescent="0.3">
      <c r="I6673" s="20"/>
    </row>
    <row r="6674" spans="9:9" x14ac:dyDescent="0.3">
      <c r="I6674" s="20"/>
    </row>
    <row r="6675" spans="9:9" x14ac:dyDescent="0.3">
      <c r="I6675" s="20"/>
    </row>
    <row r="6676" spans="9:9" x14ac:dyDescent="0.3">
      <c r="I6676" s="20"/>
    </row>
    <row r="6677" spans="9:9" x14ac:dyDescent="0.3">
      <c r="I6677" s="20"/>
    </row>
    <row r="6678" spans="9:9" x14ac:dyDescent="0.3">
      <c r="I6678" s="20"/>
    </row>
    <row r="6679" spans="9:9" x14ac:dyDescent="0.3">
      <c r="I6679" s="20"/>
    </row>
    <row r="6680" spans="9:9" x14ac:dyDescent="0.3">
      <c r="I6680" s="20"/>
    </row>
    <row r="6681" spans="9:9" x14ac:dyDescent="0.3">
      <c r="I6681" s="20"/>
    </row>
    <row r="6682" spans="9:9" x14ac:dyDescent="0.3">
      <c r="I6682" s="20"/>
    </row>
    <row r="6683" spans="9:9" x14ac:dyDescent="0.3">
      <c r="I6683" s="20"/>
    </row>
    <row r="6684" spans="9:9" x14ac:dyDescent="0.3">
      <c r="I6684" s="20"/>
    </row>
    <row r="6685" spans="9:9" x14ac:dyDescent="0.3">
      <c r="I6685" s="20"/>
    </row>
    <row r="6686" spans="9:9" x14ac:dyDescent="0.3">
      <c r="I6686" s="20"/>
    </row>
    <row r="6687" spans="9:9" x14ac:dyDescent="0.3">
      <c r="I6687" s="20"/>
    </row>
    <row r="6688" spans="9:9" x14ac:dyDescent="0.3">
      <c r="I6688" s="20"/>
    </row>
    <row r="6689" spans="9:9" x14ac:dyDescent="0.3">
      <c r="I6689" s="20"/>
    </row>
    <row r="6690" spans="9:9" x14ac:dyDescent="0.3">
      <c r="I6690" s="20"/>
    </row>
    <row r="6691" spans="9:9" x14ac:dyDescent="0.3">
      <c r="I6691" s="20"/>
    </row>
    <row r="6692" spans="9:9" x14ac:dyDescent="0.3">
      <c r="I6692" s="20"/>
    </row>
    <row r="6693" spans="9:9" x14ac:dyDescent="0.3">
      <c r="I6693" s="20"/>
    </row>
    <row r="6694" spans="9:9" x14ac:dyDescent="0.3">
      <c r="I6694" s="20"/>
    </row>
    <row r="6695" spans="9:9" x14ac:dyDescent="0.3">
      <c r="I6695" s="20"/>
    </row>
    <row r="6696" spans="9:9" x14ac:dyDescent="0.3">
      <c r="I6696" s="20"/>
    </row>
    <row r="6697" spans="9:9" x14ac:dyDescent="0.3">
      <c r="I6697" s="20"/>
    </row>
    <row r="6698" spans="9:9" x14ac:dyDescent="0.3">
      <c r="I6698" s="20"/>
    </row>
    <row r="6699" spans="9:9" x14ac:dyDescent="0.3">
      <c r="I6699" s="20"/>
    </row>
    <row r="6700" spans="9:9" x14ac:dyDescent="0.3">
      <c r="I6700" s="20"/>
    </row>
    <row r="6701" spans="9:9" x14ac:dyDescent="0.3">
      <c r="I6701" s="20"/>
    </row>
    <row r="6702" spans="9:9" x14ac:dyDescent="0.3">
      <c r="I6702" s="20"/>
    </row>
    <row r="6703" spans="9:9" x14ac:dyDescent="0.3">
      <c r="I6703" s="20"/>
    </row>
    <row r="6704" spans="9:9" x14ac:dyDescent="0.3">
      <c r="I6704" s="20"/>
    </row>
    <row r="6705" spans="9:9" x14ac:dyDescent="0.3">
      <c r="I6705" s="20"/>
    </row>
    <row r="6706" spans="9:9" x14ac:dyDescent="0.3">
      <c r="I6706" s="20"/>
    </row>
    <row r="6707" spans="9:9" x14ac:dyDescent="0.3">
      <c r="I6707" s="20"/>
    </row>
    <row r="6708" spans="9:9" x14ac:dyDescent="0.3">
      <c r="I6708" s="20"/>
    </row>
    <row r="6709" spans="9:9" x14ac:dyDescent="0.3">
      <c r="I6709" s="20"/>
    </row>
    <row r="6710" spans="9:9" x14ac:dyDescent="0.3">
      <c r="I6710" s="20"/>
    </row>
    <row r="6711" spans="9:9" x14ac:dyDescent="0.3">
      <c r="I6711" s="20"/>
    </row>
    <row r="6712" spans="9:9" x14ac:dyDescent="0.3">
      <c r="I6712" s="20"/>
    </row>
    <row r="6713" spans="9:9" x14ac:dyDescent="0.3">
      <c r="I6713" s="20"/>
    </row>
    <row r="6714" spans="9:9" x14ac:dyDescent="0.3">
      <c r="I6714" s="20"/>
    </row>
    <row r="6715" spans="9:9" x14ac:dyDescent="0.3">
      <c r="I6715" s="20"/>
    </row>
    <row r="6716" spans="9:9" x14ac:dyDescent="0.3">
      <c r="I6716" s="20"/>
    </row>
    <row r="6717" spans="9:9" x14ac:dyDescent="0.3">
      <c r="I6717" s="20"/>
    </row>
    <row r="6718" spans="9:9" x14ac:dyDescent="0.3">
      <c r="I6718" s="20"/>
    </row>
    <row r="6719" spans="9:9" x14ac:dyDescent="0.3">
      <c r="I6719" s="20"/>
    </row>
    <row r="6720" spans="9:9" x14ac:dyDescent="0.3">
      <c r="I6720" s="20"/>
    </row>
    <row r="6721" spans="9:9" x14ac:dyDescent="0.3">
      <c r="I6721" s="20"/>
    </row>
    <row r="6722" spans="9:9" x14ac:dyDescent="0.3">
      <c r="I6722" s="20"/>
    </row>
    <row r="6723" spans="9:9" x14ac:dyDescent="0.3">
      <c r="I6723" s="20"/>
    </row>
    <row r="6724" spans="9:9" x14ac:dyDescent="0.3">
      <c r="I6724" s="20"/>
    </row>
    <row r="6725" spans="9:9" x14ac:dyDescent="0.3">
      <c r="I6725" s="20"/>
    </row>
    <row r="6726" spans="9:9" x14ac:dyDescent="0.3">
      <c r="I6726" s="20"/>
    </row>
    <row r="6727" spans="9:9" x14ac:dyDescent="0.3">
      <c r="I6727" s="20"/>
    </row>
    <row r="6728" spans="9:9" x14ac:dyDescent="0.3">
      <c r="I6728" s="20"/>
    </row>
    <row r="6729" spans="9:9" x14ac:dyDescent="0.3">
      <c r="I6729" s="20"/>
    </row>
    <row r="6730" spans="9:9" x14ac:dyDescent="0.3">
      <c r="I6730" s="20"/>
    </row>
    <row r="6731" spans="9:9" x14ac:dyDescent="0.3">
      <c r="I6731" s="20"/>
    </row>
    <row r="6732" spans="9:9" x14ac:dyDescent="0.3">
      <c r="I6732" s="20"/>
    </row>
    <row r="6733" spans="9:9" x14ac:dyDescent="0.3">
      <c r="I6733" s="20"/>
    </row>
    <row r="6734" spans="9:9" x14ac:dyDescent="0.3">
      <c r="I6734" s="20"/>
    </row>
    <row r="6735" spans="9:9" x14ac:dyDescent="0.3">
      <c r="I6735" s="20"/>
    </row>
    <row r="6736" spans="9:9" x14ac:dyDescent="0.3">
      <c r="I6736" s="20"/>
    </row>
    <row r="6737" spans="9:9" x14ac:dyDescent="0.3">
      <c r="I6737" s="20"/>
    </row>
    <row r="6738" spans="9:9" x14ac:dyDescent="0.3">
      <c r="I6738" s="20"/>
    </row>
    <row r="6739" spans="9:9" x14ac:dyDescent="0.3">
      <c r="I6739" s="20"/>
    </row>
    <row r="6740" spans="9:9" x14ac:dyDescent="0.3">
      <c r="I6740" s="20"/>
    </row>
    <row r="6741" spans="9:9" x14ac:dyDescent="0.3">
      <c r="I6741" s="20"/>
    </row>
    <row r="6742" spans="9:9" x14ac:dyDescent="0.3">
      <c r="I6742" s="20"/>
    </row>
    <row r="6743" spans="9:9" x14ac:dyDescent="0.3">
      <c r="I6743" s="20"/>
    </row>
    <row r="6744" spans="9:9" x14ac:dyDescent="0.3">
      <c r="I6744" s="20"/>
    </row>
    <row r="6745" spans="9:9" x14ac:dyDescent="0.3">
      <c r="I6745" s="20"/>
    </row>
    <row r="6746" spans="9:9" x14ac:dyDescent="0.3">
      <c r="I6746" s="20"/>
    </row>
    <row r="6747" spans="9:9" x14ac:dyDescent="0.3">
      <c r="I6747" s="20"/>
    </row>
    <row r="6748" spans="9:9" x14ac:dyDescent="0.3">
      <c r="I6748" s="20"/>
    </row>
    <row r="6749" spans="9:9" x14ac:dyDescent="0.3">
      <c r="I6749" s="20"/>
    </row>
    <row r="6750" spans="9:9" x14ac:dyDescent="0.3">
      <c r="I6750" s="20"/>
    </row>
    <row r="6751" spans="9:9" x14ac:dyDescent="0.3">
      <c r="I6751" s="20"/>
    </row>
    <row r="6752" spans="9:9" x14ac:dyDescent="0.3">
      <c r="I6752" s="20"/>
    </row>
    <row r="6753" spans="9:9" x14ac:dyDescent="0.3">
      <c r="I6753" s="20"/>
    </row>
    <row r="6754" spans="9:9" x14ac:dyDescent="0.3">
      <c r="I6754" s="20"/>
    </row>
    <row r="6755" spans="9:9" x14ac:dyDescent="0.3">
      <c r="I6755" s="20"/>
    </row>
    <row r="6756" spans="9:9" x14ac:dyDescent="0.3">
      <c r="I6756" s="20"/>
    </row>
    <row r="6757" spans="9:9" x14ac:dyDescent="0.3">
      <c r="I6757" s="20"/>
    </row>
    <row r="6758" spans="9:9" x14ac:dyDescent="0.3">
      <c r="I6758" s="20"/>
    </row>
    <row r="6759" spans="9:9" x14ac:dyDescent="0.3">
      <c r="I6759" s="20"/>
    </row>
    <row r="6760" spans="9:9" x14ac:dyDescent="0.3">
      <c r="I6760" s="20"/>
    </row>
    <row r="6761" spans="9:9" x14ac:dyDescent="0.3">
      <c r="I6761" s="20"/>
    </row>
    <row r="6762" spans="9:9" x14ac:dyDescent="0.3">
      <c r="I6762" s="20"/>
    </row>
    <row r="6763" spans="9:9" x14ac:dyDescent="0.3">
      <c r="I6763" s="20"/>
    </row>
    <row r="6764" spans="9:9" x14ac:dyDescent="0.3">
      <c r="I6764" s="20"/>
    </row>
    <row r="6765" spans="9:9" x14ac:dyDescent="0.3">
      <c r="I6765" s="20"/>
    </row>
    <row r="6766" spans="9:9" x14ac:dyDescent="0.3">
      <c r="I6766" s="20"/>
    </row>
    <row r="6767" spans="9:9" x14ac:dyDescent="0.3">
      <c r="I6767" s="20"/>
    </row>
    <row r="6768" spans="9:9" x14ac:dyDescent="0.3">
      <c r="I6768" s="20"/>
    </row>
    <row r="6769" spans="9:9" x14ac:dyDescent="0.3">
      <c r="I6769" s="20"/>
    </row>
    <row r="6770" spans="9:9" x14ac:dyDescent="0.3">
      <c r="I6770" s="20"/>
    </row>
    <row r="6771" spans="9:9" x14ac:dyDescent="0.3">
      <c r="I6771" s="20"/>
    </row>
    <row r="6772" spans="9:9" x14ac:dyDescent="0.3">
      <c r="I6772" s="20"/>
    </row>
    <row r="6773" spans="9:9" x14ac:dyDescent="0.3">
      <c r="I6773" s="20"/>
    </row>
    <row r="6774" spans="9:9" x14ac:dyDescent="0.3">
      <c r="I6774" s="20"/>
    </row>
    <row r="6775" spans="9:9" x14ac:dyDescent="0.3">
      <c r="I6775" s="20"/>
    </row>
    <row r="6776" spans="9:9" x14ac:dyDescent="0.3">
      <c r="I6776" s="20"/>
    </row>
    <row r="6777" spans="9:9" x14ac:dyDescent="0.3">
      <c r="I6777" s="20"/>
    </row>
    <row r="6778" spans="9:9" x14ac:dyDescent="0.3">
      <c r="I6778" s="20"/>
    </row>
    <row r="6779" spans="9:9" x14ac:dyDescent="0.3">
      <c r="I6779" s="20"/>
    </row>
    <row r="6780" spans="9:9" x14ac:dyDescent="0.3">
      <c r="I6780" s="20"/>
    </row>
    <row r="6781" spans="9:9" x14ac:dyDescent="0.3">
      <c r="I6781" s="20"/>
    </row>
    <row r="6782" spans="9:9" x14ac:dyDescent="0.3">
      <c r="I6782" s="20"/>
    </row>
    <row r="6783" spans="9:9" x14ac:dyDescent="0.3">
      <c r="I6783" s="20"/>
    </row>
    <row r="6784" spans="9:9" x14ac:dyDescent="0.3">
      <c r="I6784" s="20"/>
    </row>
    <row r="6785" spans="9:9" x14ac:dyDescent="0.3">
      <c r="I6785" s="20"/>
    </row>
    <row r="6786" spans="9:9" x14ac:dyDescent="0.3">
      <c r="I6786" s="20"/>
    </row>
    <row r="6787" spans="9:9" x14ac:dyDescent="0.3">
      <c r="I6787" s="20"/>
    </row>
    <row r="6788" spans="9:9" x14ac:dyDescent="0.3">
      <c r="I6788" s="20"/>
    </row>
    <row r="6789" spans="9:9" x14ac:dyDescent="0.3">
      <c r="I6789" s="20"/>
    </row>
    <row r="6790" spans="9:9" x14ac:dyDescent="0.3">
      <c r="I6790" s="20"/>
    </row>
    <row r="6791" spans="9:9" x14ac:dyDescent="0.3">
      <c r="I6791" s="20"/>
    </row>
    <row r="6792" spans="9:9" x14ac:dyDescent="0.3">
      <c r="I6792" s="20"/>
    </row>
    <row r="6793" spans="9:9" x14ac:dyDescent="0.3">
      <c r="I6793" s="20"/>
    </row>
    <row r="6794" spans="9:9" x14ac:dyDescent="0.3">
      <c r="I6794" s="20"/>
    </row>
    <row r="6795" spans="9:9" x14ac:dyDescent="0.3">
      <c r="I6795" s="20"/>
    </row>
    <row r="6796" spans="9:9" x14ac:dyDescent="0.3">
      <c r="I6796" s="20"/>
    </row>
    <row r="6797" spans="9:9" x14ac:dyDescent="0.3">
      <c r="I6797" s="20"/>
    </row>
    <row r="6798" spans="9:9" x14ac:dyDescent="0.3">
      <c r="I6798" s="20"/>
    </row>
    <row r="6799" spans="9:9" x14ac:dyDescent="0.3">
      <c r="I6799" s="20"/>
    </row>
    <row r="6800" spans="9:9" x14ac:dyDescent="0.3">
      <c r="I6800" s="20"/>
    </row>
    <row r="6801" spans="9:9" x14ac:dyDescent="0.3">
      <c r="I6801" s="20"/>
    </row>
    <row r="6802" spans="9:9" x14ac:dyDescent="0.3">
      <c r="I6802" s="20"/>
    </row>
    <row r="6803" spans="9:9" x14ac:dyDescent="0.3">
      <c r="I6803" s="20"/>
    </row>
    <row r="6804" spans="9:9" x14ac:dyDescent="0.3">
      <c r="I6804" s="20"/>
    </row>
    <row r="6805" spans="9:9" x14ac:dyDescent="0.3">
      <c r="I6805" s="20"/>
    </row>
    <row r="6806" spans="9:9" x14ac:dyDescent="0.3">
      <c r="I6806" s="20"/>
    </row>
    <row r="6807" spans="9:9" x14ac:dyDescent="0.3">
      <c r="I6807" s="20"/>
    </row>
    <row r="6808" spans="9:9" x14ac:dyDescent="0.3">
      <c r="I6808" s="20"/>
    </row>
    <row r="6809" spans="9:9" x14ac:dyDescent="0.3">
      <c r="I6809" s="20"/>
    </row>
    <row r="6810" spans="9:9" x14ac:dyDescent="0.3">
      <c r="I6810" s="20"/>
    </row>
    <row r="6811" spans="9:9" x14ac:dyDescent="0.3">
      <c r="I6811" s="20"/>
    </row>
    <row r="6812" spans="9:9" x14ac:dyDescent="0.3">
      <c r="I6812" s="20"/>
    </row>
    <row r="6813" spans="9:9" x14ac:dyDescent="0.3">
      <c r="I6813" s="20"/>
    </row>
    <row r="6814" spans="9:9" x14ac:dyDescent="0.3">
      <c r="I6814" s="20"/>
    </row>
    <row r="6815" spans="9:9" x14ac:dyDescent="0.3">
      <c r="I6815" s="20"/>
    </row>
    <row r="6816" spans="9:9" x14ac:dyDescent="0.3">
      <c r="I6816" s="20"/>
    </row>
    <row r="6817" spans="9:9" x14ac:dyDescent="0.3">
      <c r="I6817" s="20"/>
    </row>
    <row r="6818" spans="9:9" x14ac:dyDescent="0.3">
      <c r="I6818" s="20"/>
    </row>
    <row r="6819" spans="9:9" x14ac:dyDescent="0.3">
      <c r="I6819" s="20"/>
    </row>
    <row r="6820" spans="9:9" x14ac:dyDescent="0.3">
      <c r="I6820" s="20"/>
    </row>
    <row r="6821" spans="9:9" x14ac:dyDescent="0.3">
      <c r="I6821" s="20"/>
    </row>
    <row r="6822" spans="9:9" x14ac:dyDescent="0.3">
      <c r="I6822" s="20"/>
    </row>
    <row r="6823" spans="9:9" x14ac:dyDescent="0.3">
      <c r="I6823" s="20"/>
    </row>
    <row r="6824" spans="9:9" x14ac:dyDescent="0.3">
      <c r="I6824" s="20"/>
    </row>
    <row r="6825" spans="9:9" x14ac:dyDescent="0.3">
      <c r="I6825" s="20"/>
    </row>
    <row r="6826" spans="9:9" x14ac:dyDescent="0.3">
      <c r="I6826" s="20"/>
    </row>
    <row r="6827" spans="9:9" x14ac:dyDescent="0.3">
      <c r="I6827" s="20"/>
    </row>
    <row r="6828" spans="9:9" x14ac:dyDescent="0.3">
      <c r="I6828" s="20"/>
    </row>
    <row r="6829" spans="9:9" x14ac:dyDescent="0.3">
      <c r="I6829" s="20"/>
    </row>
    <row r="6830" spans="9:9" x14ac:dyDescent="0.3">
      <c r="I6830" s="20"/>
    </row>
    <row r="6831" spans="9:9" x14ac:dyDescent="0.3">
      <c r="I6831" s="20"/>
    </row>
    <row r="6832" spans="9:9" x14ac:dyDescent="0.3">
      <c r="I6832" s="20"/>
    </row>
    <row r="6833" spans="9:9" x14ac:dyDescent="0.3">
      <c r="I6833" s="20"/>
    </row>
    <row r="6834" spans="9:9" x14ac:dyDescent="0.3">
      <c r="I6834" s="20"/>
    </row>
    <row r="6835" spans="9:9" x14ac:dyDescent="0.3">
      <c r="I6835" s="20"/>
    </row>
    <row r="6836" spans="9:9" x14ac:dyDescent="0.3">
      <c r="I6836" s="20"/>
    </row>
    <row r="6837" spans="9:9" x14ac:dyDescent="0.3">
      <c r="I6837" s="20"/>
    </row>
    <row r="6838" spans="9:9" x14ac:dyDescent="0.3">
      <c r="I6838" s="20"/>
    </row>
    <row r="6839" spans="9:9" x14ac:dyDescent="0.3">
      <c r="I6839" s="20"/>
    </row>
    <row r="6840" spans="9:9" x14ac:dyDescent="0.3">
      <c r="I6840" s="20"/>
    </row>
    <row r="6841" spans="9:9" x14ac:dyDescent="0.3">
      <c r="I6841" s="20"/>
    </row>
    <row r="6842" spans="9:9" x14ac:dyDescent="0.3">
      <c r="I6842" s="20"/>
    </row>
    <row r="6843" spans="9:9" x14ac:dyDescent="0.3">
      <c r="I6843" s="20"/>
    </row>
    <row r="6844" spans="9:9" x14ac:dyDescent="0.3">
      <c r="I6844" s="20"/>
    </row>
    <row r="6845" spans="9:9" x14ac:dyDescent="0.3">
      <c r="I6845" s="20"/>
    </row>
    <row r="6846" spans="9:9" x14ac:dyDescent="0.3">
      <c r="I6846" s="20"/>
    </row>
    <row r="6847" spans="9:9" x14ac:dyDescent="0.3">
      <c r="I6847" s="20"/>
    </row>
    <row r="6848" spans="9:9" x14ac:dyDescent="0.3">
      <c r="I6848" s="20"/>
    </row>
    <row r="6849" spans="9:9" x14ac:dyDescent="0.3">
      <c r="I6849" s="20"/>
    </row>
    <row r="6850" spans="9:9" x14ac:dyDescent="0.3">
      <c r="I6850" s="20"/>
    </row>
    <row r="6851" spans="9:9" x14ac:dyDescent="0.3">
      <c r="I6851" s="20"/>
    </row>
    <row r="6852" spans="9:9" x14ac:dyDescent="0.3">
      <c r="I6852" s="20"/>
    </row>
    <row r="6853" spans="9:9" x14ac:dyDescent="0.3">
      <c r="I6853" s="20"/>
    </row>
    <row r="6854" spans="9:9" x14ac:dyDescent="0.3">
      <c r="I6854" s="20"/>
    </row>
    <row r="6855" spans="9:9" x14ac:dyDescent="0.3">
      <c r="I6855" s="20"/>
    </row>
    <row r="6856" spans="9:9" x14ac:dyDescent="0.3">
      <c r="I6856" s="20"/>
    </row>
    <row r="6857" spans="9:9" x14ac:dyDescent="0.3">
      <c r="I6857" s="20"/>
    </row>
    <row r="6858" spans="9:9" x14ac:dyDescent="0.3">
      <c r="I6858" s="20"/>
    </row>
    <row r="6859" spans="9:9" x14ac:dyDescent="0.3">
      <c r="I6859" s="20"/>
    </row>
    <row r="6860" spans="9:9" x14ac:dyDescent="0.3">
      <c r="I6860" s="20"/>
    </row>
    <row r="6861" spans="9:9" x14ac:dyDescent="0.3">
      <c r="I6861" s="20"/>
    </row>
    <row r="6862" spans="9:9" x14ac:dyDescent="0.3">
      <c r="I6862" s="20"/>
    </row>
    <row r="6863" spans="9:9" x14ac:dyDescent="0.3">
      <c r="I6863" s="20"/>
    </row>
    <row r="6864" spans="9:9" x14ac:dyDescent="0.3">
      <c r="I6864" s="20"/>
    </row>
    <row r="6865" spans="9:9" x14ac:dyDescent="0.3">
      <c r="I6865" s="20"/>
    </row>
    <row r="6866" spans="9:9" x14ac:dyDescent="0.3">
      <c r="I6866" s="20"/>
    </row>
    <row r="6867" spans="9:9" x14ac:dyDescent="0.3">
      <c r="I6867" s="20"/>
    </row>
    <row r="6868" spans="9:9" x14ac:dyDescent="0.3">
      <c r="I6868" s="20"/>
    </row>
    <row r="6869" spans="9:9" x14ac:dyDescent="0.3">
      <c r="I6869" s="20"/>
    </row>
    <row r="6870" spans="9:9" x14ac:dyDescent="0.3">
      <c r="I6870" s="20"/>
    </row>
    <row r="6871" spans="9:9" x14ac:dyDescent="0.3">
      <c r="I6871" s="20"/>
    </row>
    <row r="6872" spans="9:9" x14ac:dyDescent="0.3">
      <c r="I6872" s="20"/>
    </row>
    <row r="6873" spans="9:9" x14ac:dyDescent="0.3">
      <c r="I6873" s="20"/>
    </row>
    <row r="6874" spans="9:9" x14ac:dyDescent="0.3">
      <c r="I6874" s="20"/>
    </row>
    <row r="6875" spans="9:9" x14ac:dyDescent="0.3">
      <c r="I6875" s="20"/>
    </row>
    <row r="6876" spans="9:9" x14ac:dyDescent="0.3">
      <c r="I6876" s="20"/>
    </row>
    <row r="6877" spans="9:9" x14ac:dyDescent="0.3">
      <c r="I6877" s="20"/>
    </row>
    <row r="6878" spans="9:9" x14ac:dyDescent="0.3">
      <c r="I6878" s="20"/>
    </row>
    <row r="6879" spans="9:9" x14ac:dyDescent="0.3">
      <c r="I6879" s="20"/>
    </row>
    <row r="6880" spans="9:9" x14ac:dyDescent="0.3">
      <c r="I6880" s="20"/>
    </row>
    <row r="6881" spans="9:9" x14ac:dyDescent="0.3">
      <c r="I6881" s="20"/>
    </row>
    <row r="6882" spans="9:9" x14ac:dyDescent="0.3">
      <c r="I6882" s="20"/>
    </row>
    <row r="6883" spans="9:9" x14ac:dyDescent="0.3">
      <c r="I6883" s="20"/>
    </row>
    <row r="6884" spans="9:9" x14ac:dyDescent="0.3">
      <c r="I6884" s="20"/>
    </row>
    <row r="6885" spans="9:9" x14ac:dyDescent="0.3">
      <c r="I6885" s="20"/>
    </row>
    <row r="6886" spans="9:9" x14ac:dyDescent="0.3">
      <c r="I6886" s="20"/>
    </row>
    <row r="6887" spans="9:9" x14ac:dyDescent="0.3">
      <c r="I6887" s="20"/>
    </row>
    <row r="6888" spans="9:9" x14ac:dyDescent="0.3">
      <c r="I6888" s="20"/>
    </row>
    <row r="6889" spans="9:9" x14ac:dyDescent="0.3">
      <c r="I6889" s="20"/>
    </row>
    <row r="6890" spans="9:9" x14ac:dyDescent="0.3">
      <c r="I6890" s="20"/>
    </row>
    <row r="6891" spans="9:9" x14ac:dyDescent="0.3">
      <c r="I6891" s="20"/>
    </row>
    <row r="6892" spans="9:9" x14ac:dyDescent="0.3">
      <c r="I6892" s="20"/>
    </row>
    <row r="6893" spans="9:9" x14ac:dyDescent="0.3">
      <c r="I6893" s="20"/>
    </row>
    <row r="6894" spans="9:9" x14ac:dyDescent="0.3">
      <c r="I6894" s="20"/>
    </row>
    <row r="6895" spans="9:9" x14ac:dyDescent="0.3">
      <c r="I6895" s="20"/>
    </row>
    <row r="6896" spans="9:9" x14ac:dyDescent="0.3">
      <c r="I6896" s="20"/>
    </row>
    <row r="6897" spans="9:9" x14ac:dyDescent="0.3">
      <c r="I6897" s="20"/>
    </row>
    <row r="6898" spans="9:9" x14ac:dyDescent="0.3">
      <c r="I6898" s="20"/>
    </row>
    <row r="6899" spans="9:9" x14ac:dyDescent="0.3">
      <c r="I6899" s="20"/>
    </row>
    <row r="6900" spans="9:9" x14ac:dyDescent="0.3">
      <c r="I6900" s="20"/>
    </row>
    <row r="6901" spans="9:9" x14ac:dyDescent="0.3">
      <c r="I6901" s="20"/>
    </row>
    <row r="6902" spans="9:9" x14ac:dyDescent="0.3">
      <c r="I6902" s="20"/>
    </row>
    <row r="6903" spans="9:9" x14ac:dyDescent="0.3">
      <c r="I6903" s="20"/>
    </row>
    <row r="6904" spans="9:9" x14ac:dyDescent="0.3">
      <c r="I6904" s="20"/>
    </row>
    <row r="6905" spans="9:9" x14ac:dyDescent="0.3">
      <c r="I6905" s="20"/>
    </row>
    <row r="6906" spans="9:9" x14ac:dyDescent="0.3">
      <c r="I6906" s="20"/>
    </row>
    <row r="6907" spans="9:9" x14ac:dyDescent="0.3">
      <c r="I6907" s="20"/>
    </row>
    <row r="6908" spans="9:9" x14ac:dyDescent="0.3">
      <c r="I6908" s="20"/>
    </row>
    <row r="6909" spans="9:9" x14ac:dyDescent="0.3">
      <c r="I6909" s="20"/>
    </row>
    <row r="6910" spans="9:9" x14ac:dyDescent="0.3">
      <c r="I6910" s="20"/>
    </row>
    <row r="6911" spans="9:9" x14ac:dyDescent="0.3">
      <c r="I6911" s="20"/>
    </row>
    <row r="6912" spans="9:9" x14ac:dyDescent="0.3">
      <c r="I6912" s="20"/>
    </row>
    <row r="6913" spans="9:9" x14ac:dyDescent="0.3">
      <c r="I6913" s="20"/>
    </row>
    <row r="6914" spans="9:9" x14ac:dyDescent="0.3">
      <c r="I6914" s="20"/>
    </row>
    <row r="6915" spans="9:9" x14ac:dyDescent="0.3">
      <c r="I6915" s="20"/>
    </row>
    <row r="6916" spans="9:9" x14ac:dyDescent="0.3">
      <c r="I6916" s="20"/>
    </row>
    <row r="6917" spans="9:9" x14ac:dyDescent="0.3">
      <c r="I6917" s="20"/>
    </row>
    <row r="6918" spans="9:9" x14ac:dyDescent="0.3">
      <c r="I6918" s="20"/>
    </row>
    <row r="6919" spans="9:9" x14ac:dyDescent="0.3">
      <c r="I6919" s="20"/>
    </row>
    <row r="6920" spans="9:9" x14ac:dyDescent="0.3">
      <c r="I6920" s="20"/>
    </row>
    <row r="6921" spans="9:9" x14ac:dyDescent="0.3">
      <c r="I6921" s="20"/>
    </row>
    <row r="6922" spans="9:9" x14ac:dyDescent="0.3">
      <c r="I6922" s="20"/>
    </row>
    <row r="6923" spans="9:9" x14ac:dyDescent="0.3">
      <c r="I6923" s="20"/>
    </row>
    <row r="6924" spans="9:9" x14ac:dyDescent="0.3">
      <c r="I6924" s="20"/>
    </row>
    <row r="6925" spans="9:9" x14ac:dyDescent="0.3">
      <c r="I6925" s="20"/>
    </row>
    <row r="6926" spans="9:9" x14ac:dyDescent="0.3">
      <c r="I6926" s="20"/>
    </row>
    <row r="6927" spans="9:9" x14ac:dyDescent="0.3">
      <c r="I6927" s="20"/>
    </row>
    <row r="6928" spans="9:9" x14ac:dyDescent="0.3">
      <c r="I6928" s="20"/>
    </row>
    <row r="6929" spans="9:9" x14ac:dyDescent="0.3">
      <c r="I6929" s="20"/>
    </row>
    <row r="6930" spans="9:9" x14ac:dyDescent="0.3">
      <c r="I6930" s="20"/>
    </row>
    <row r="6931" spans="9:9" x14ac:dyDescent="0.3">
      <c r="I6931" s="20"/>
    </row>
    <row r="6932" spans="9:9" x14ac:dyDescent="0.3">
      <c r="I6932" s="20"/>
    </row>
    <row r="6933" spans="9:9" x14ac:dyDescent="0.3">
      <c r="I6933" s="20"/>
    </row>
    <row r="6934" spans="9:9" x14ac:dyDescent="0.3">
      <c r="I6934" s="20"/>
    </row>
    <row r="6935" spans="9:9" x14ac:dyDescent="0.3">
      <c r="I6935" s="20"/>
    </row>
    <row r="6936" spans="9:9" x14ac:dyDescent="0.3">
      <c r="I6936" s="20"/>
    </row>
    <row r="6937" spans="9:9" x14ac:dyDescent="0.3">
      <c r="I6937" s="20"/>
    </row>
    <row r="6938" spans="9:9" x14ac:dyDescent="0.3">
      <c r="I6938" s="20"/>
    </row>
    <row r="6939" spans="9:9" x14ac:dyDescent="0.3">
      <c r="I6939" s="20"/>
    </row>
    <row r="6940" spans="9:9" x14ac:dyDescent="0.3">
      <c r="I6940" s="20"/>
    </row>
    <row r="6941" spans="9:9" x14ac:dyDescent="0.3">
      <c r="I6941" s="20"/>
    </row>
    <row r="6942" spans="9:9" x14ac:dyDescent="0.3">
      <c r="I6942" s="20"/>
    </row>
    <row r="6943" spans="9:9" x14ac:dyDescent="0.3">
      <c r="I6943" s="20"/>
    </row>
    <row r="6944" spans="9:9" x14ac:dyDescent="0.3">
      <c r="I6944" s="20"/>
    </row>
    <row r="6945" spans="9:9" x14ac:dyDescent="0.3">
      <c r="I6945" s="20"/>
    </row>
    <row r="6946" spans="9:9" x14ac:dyDescent="0.3">
      <c r="I6946" s="20"/>
    </row>
    <row r="6947" spans="9:9" x14ac:dyDescent="0.3">
      <c r="I6947" s="20"/>
    </row>
    <row r="6948" spans="9:9" x14ac:dyDescent="0.3">
      <c r="I6948" s="20"/>
    </row>
    <row r="6949" spans="9:9" x14ac:dyDescent="0.3">
      <c r="I6949" s="20"/>
    </row>
    <row r="6950" spans="9:9" x14ac:dyDescent="0.3">
      <c r="I6950" s="20"/>
    </row>
    <row r="6951" spans="9:9" x14ac:dyDescent="0.3">
      <c r="I6951" s="20"/>
    </row>
    <row r="6952" spans="9:9" x14ac:dyDescent="0.3">
      <c r="I6952" s="20"/>
    </row>
    <row r="6953" spans="9:9" x14ac:dyDescent="0.3">
      <c r="I6953" s="20"/>
    </row>
    <row r="6954" spans="9:9" x14ac:dyDescent="0.3">
      <c r="I6954" s="20"/>
    </row>
    <row r="6955" spans="9:9" x14ac:dyDescent="0.3">
      <c r="I6955" s="20"/>
    </row>
    <row r="6956" spans="9:9" x14ac:dyDescent="0.3">
      <c r="I6956" s="20"/>
    </row>
    <row r="6957" spans="9:9" x14ac:dyDescent="0.3">
      <c r="I6957" s="20"/>
    </row>
    <row r="6958" spans="9:9" x14ac:dyDescent="0.3">
      <c r="I6958" s="20"/>
    </row>
    <row r="6959" spans="9:9" x14ac:dyDescent="0.3">
      <c r="I6959" s="20"/>
    </row>
    <row r="6960" spans="9:9" x14ac:dyDescent="0.3">
      <c r="I6960" s="20"/>
    </row>
    <row r="6961" spans="9:9" x14ac:dyDescent="0.3">
      <c r="I6961" s="20"/>
    </row>
    <row r="6962" spans="9:9" x14ac:dyDescent="0.3">
      <c r="I6962" s="20"/>
    </row>
    <row r="6963" spans="9:9" x14ac:dyDescent="0.3">
      <c r="I6963" s="20"/>
    </row>
    <row r="6964" spans="9:9" x14ac:dyDescent="0.3">
      <c r="I6964" s="20"/>
    </row>
    <row r="6965" spans="9:9" x14ac:dyDescent="0.3">
      <c r="I6965" s="20"/>
    </row>
    <row r="6966" spans="9:9" x14ac:dyDescent="0.3">
      <c r="I6966" s="20"/>
    </row>
    <row r="6967" spans="9:9" x14ac:dyDescent="0.3">
      <c r="I6967" s="20"/>
    </row>
    <row r="6968" spans="9:9" x14ac:dyDescent="0.3">
      <c r="I6968" s="20"/>
    </row>
    <row r="6969" spans="9:9" x14ac:dyDescent="0.3">
      <c r="I6969" s="20"/>
    </row>
    <row r="6970" spans="9:9" x14ac:dyDescent="0.3">
      <c r="I6970" s="20"/>
    </row>
    <row r="6971" spans="9:9" x14ac:dyDescent="0.3">
      <c r="I6971" s="20"/>
    </row>
    <row r="6972" spans="9:9" x14ac:dyDescent="0.3">
      <c r="I6972" s="20"/>
    </row>
    <row r="6973" spans="9:9" x14ac:dyDescent="0.3">
      <c r="I6973" s="20"/>
    </row>
    <row r="6974" spans="9:9" x14ac:dyDescent="0.3">
      <c r="I6974" s="20"/>
    </row>
    <row r="6975" spans="9:9" x14ac:dyDescent="0.3">
      <c r="I6975" s="20"/>
    </row>
    <row r="6976" spans="9:9" x14ac:dyDescent="0.3">
      <c r="I6976" s="20"/>
    </row>
    <row r="6977" spans="9:9" x14ac:dyDescent="0.3">
      <c r="I6977" s="20"/>
    </row>
    <row r="6978" spans="9:9" x14ac:dyDescent="0.3">
      <c r="I6978" s="20"/>
    </row>
    <row r="6979" spans="9:9" x14ac:dyDescent="0.3">
      <c r="I6979" s="20"/>
    </row>
    <row r="6980" spans="9:9" x14ac:dyDescent="0.3">
      <c r="I6980" s="20"/>
    </row>
    <row r="6981" spans="9:9" x14ac:dyDescent="0.3">
      <c r="I6981" s="20"/>
    </row>
    <row r="6982" spans="9:9" x14ac:dyDescent="0.3">
      <c r="I6982" s="20"/>
    </row>
    <row r="6983" spans="9:9" x14ac:dyDescent="0.3">
      <c r="I6983" s="20"/>
    </row>
    <row r="6984" spans="9:9" x14ac:dyDescent="0.3">
      <c r="I6984" s="20"/>
    </row>
    <row r="6985" spans="9:9" x14ac:dyDescent="0.3">
      <c r="I6985" s="20"/>
    </row>
    <row r="6986" spans="9:9" x14ac:dyDescent="0.3">
      <c r="I6986" s="20"/>
    </row>
    <row r="6987" spans="9:9" x14ac:dyDescent="0.3">
      <c r="I6987" s="20"/>
    </row>
    <row r="6988" spans="9:9" x14ac:dyDescent="0.3">
      <c r="I6988" s="20"/>
    </row>
    <row r="6989" spans="9:9" x14ac:dyDescent="0.3">
      <c r="I6989" s="20"/>
    </row>
    <row r="6990" spans="9:9" x14ac:dyDescent="0.3">
      <c r="I6990" s="20"/>
    </row>
    <row r="6991" spans="9:9" x14ac:dyDescent="0.3">
      <c r="I6991" s="20"/>
    </row>
    <row r="6992" spans="9:9" x14ac:dyDescent="0.3">
      <c r="I6992" s="20"/>
    </row>
    <row r="6993" spans="9:9" x14ac:dyDescent="0.3">
      <c r="I6993" s="20"/>
    </row>
    <row r="6994" spans="9:9" x14ac:dyDescent="0.3">
      <c r="I6994" s="20"/>
    </row>
    <row r="6995" spans="9:9" x14ac:dyDescent="0.3">
      <c r="I6995" s="20"/>
    </row>
    <row r="6996" spans="9:9" x14ac:dyDescent="0.3">
      <c r="I6996" s="20"/>
    </row>
    <row r="6997" spans="9:9" x14ac:dyDescent="0.3">
      <c r="I6997" s="20"/>
    </row>
    <row r="6998" spans="9:9" x14ac:dyDescent="0.3">
      <c r="I6998" s="20"/>
    </row>
    <row r="6999" spans="9:9" x14ac:dyDescent="0.3">
      <c r="I6999" s="20"/>
    </row>
    <row r="7000" spans="9:9" x14ac:dyDescent="0.3">
      <c r="I7000" s="20"/>
    </row>
    <row r="7001" spans="9:9" x14ac:dyDescent="0.3">
      <c r="I7001" s="20"/>
    </row>
    <row r="7002" spans="9:9" x14ac:dyDescent="0.3">
      <c r="I7002" s="20"/>
    </row>
    <row r="7003" spans="9:9" x14ac:dyDescent="0.3">
      <c r="I7003" s="20"/>
    </row>
    <row r="7004" spans="9:9" x14ac:dyDescent="0.3">
      <c r="I7004" s="20"/>
    </row>
    <row r="7005" spans="9:9" x14ac:dyDescent="0.3">
      <c r="I7005" s="20"/>
    </row>
    <row r="7006" spans="9:9" x14ac:dyDescent="0.3">
      <c r="I7006" s="20"/>
    </row>
    <row r="7007" spans="9:9" x14ac:dyDescent="0.3">
      <c r="I7007" s="20"/>
    </row>
    <row r="7008" spans="9:9" x14ac:dyDescent="0.3">
      <c r="I7008" s="20"/>
    </row>
    <row r="7009" spans="9:9" x14ac:dyDescent="0.3">
      <c r="I7009" s="20"/>
    </row>
    <row r="7010" spans="9:9" x14ac:dyDescent="0.3">
      <c r="I7010" s="20"/>
    </row>
    <row r="7011" spans="9:9" x14ac:dyDescent="0.3">
      <c r="I7011" s="20"/>
    </row>
    <row r="7012" spans="9:9" x14ac:dyDescent="0.3">
      <c r="I7012" s="20"/>
    </row>
    <row r="7013" spans="9:9" x14ac:dyDescent="0.3">
      <c r="I7013" s="20"/>
    </row>
    <row r="7014" spans="9:9" x14ac:dyDescent="0.3">
      <c r="I7014" s="20"/>
    </row>
    <row r="7015" spans="9:9" x14ac:dyDescent="0.3">
      <c r="I7015" s="20"/>
    </row>
    <row r="7016" spans="9:9" x14ac:dyDescent="0.3">
      <c r="I7016" s="20"/>
    </row>
    <row r="7017" spans="9:9" x14ac:dyDescent="0.3">
      <c r="I7017" s="20"/>
    </row>
    <row r="7018" spans="9:9" x14ac:dyDescent="0.3">
      <c r="I7018" s="20"/>
    </row>
    <row r="7019" spans="9:9" x14ac:dyDescent="0.3">
      <c r="I7019" s="20"/>
    </row>
    <row r="7020" spans="9:9" x14ac:dyDescent="0.3">
      <c r="I7020" s="20"/>
    </row>
    <row r="7021" spans="9:9" x14ac:dyDescent="0.3">
      <c r="I7021" s="20"/>
    </row>
    <row r="7022" spans="9:9" x14ac:dyDescent="0.3">
      <c r="I7022" s="20"/>
    </row>
    <row r="7023" spans="9:9" x14ac:dyDescent="0.3">
      <c r="I7023" s="20"/>
    </row>
    <row r="7024" spans="9:9" x14ac:dyDescent="0.3">
      <c r="I7024" s="20"/>
    </row>
    <row r="7025" spans="9:9" x14ac:dyDescent="0.3">
      <c r="I7025" s="20"/>
    </row>
    <row r="7026" spans="9:9" x14ac:dyDescent="0.3">
      <c r="I7026" s="20"/>
    </row>
    <row r="7027" spans="9:9" x14ac:dyDescent="0.3">
      <c r="I7027" s="20"/>
    </row>
    <row r="7028" spans="9:9" x14ac:dyDescent="0.3">
      <c r="I7028" s="20"/>
    </row>
    <row r="7029" spans="9:9" x14ac:dyDescent="0.3">
      <c r="I7029" s="20"/>
    </row>
    <row r="7030" spans="9:9" x14ac:dyDescent="0.3">
      <c r="I7030" s="20"/>
    </row>
    <row r="7031" spans="9:9" x14ac:dyDescent="0.3">
      <c r="I7031" s="20"/>
    </row>
    <row r="7032" spans="9:9" x14ac:dyDescent="0.3">
      <c r="I7032" s="20"/>
    </row>
    <row r="7033" spans="9:9" x14ac:dyDescent="0.3">
      <c r="I7033" s="20"/>
    </row>
    <row r="7034" spans="9:9" x14ac:dyDescent="0.3">
      <c r="I7034" s="20"/>
    </row>
    <row r="7035" spans="9:9" x14ac:dyDescent="0.3">
      <c r="I7035" s="20"/>
    </row>
    <row r="7036" spans="9:9" x14ac:dyDescent="0.3">
      <c r="I7036" s="20"/>
    </row>
    <row r="7037" spans="9:9" x14ac:dyDescent="0.3">
      <c r="I7037" s="20"/>
    </row>
    <row r="7038" spans="9:9" x14ac:dyDescent="0.3">
      <c r="I7038" s="20"/>
    </row>
    <row r="7039" spans="9:9" x14ac:dyDescent="0.3">
      <c r="I7039" s="20"/>
    </row>
    <row r="7040" spans="9:9" x14ac:dyDescent="0.3">
      <c r="I7040" s="20"/>
    </row>
    <row r="7041" spans="9:9" x14ac:dyDescent="0.3">
      <c r="I7041" s="20"/>
    </row>
    <row r="7042" spans="9:9" x14ac:dyDescent="0.3">
      <c r="I7042" s="20"/>
    </row>
    <row r="7043" spans="9:9" x14ac:dyDescent="0.3">
      <c r="I7043" s="20"/>
    </row>
    <row r="7044" spans="9:9" x14ac:dyDescent="0.3">
      <c r="I7044" s="20"/>
    </row>
    <row r="7045" spans="9:9" x14ac:dyDescent="0.3">
      <c r="I7045" s="20"/>
    </row>
    <row r="7046" spans="9:9" x14ac:dyDescent="0.3">
      <c r="I7046" s="20"/>
    </row>
    <row r="7047" spans="9:9" x14ac:dyDescent="0.3">
      <c r="I7047" s="20"/>
    </row>
    <row r="7048" spans="9:9" x14ac:dyDescent="0.3">
      <c r="I7048" s="20"/>
    </row>
    <row r="7049" spans="9:9" x14ac:dyDescent="0.3">
      <c r="I7049" s="20"/>
    </row>
    <row r="7050" spans="9:9" x14ac:dyDescent="0.3">
      <c r="I7050" s="20"/>
    </row>
    <row r="7051" spans="9:9" x14ac:dyDescent="0.3">
      <c r="I7051" s="20"/>
    </row>
    <row r="7052" spans="9:9" x14ac:dyDescent="0.3">
      <c r="I7052" s="20"/>
    </row>
    <row r="7053" spans="9:9" x14ac:dyDescent="0.3">
      <c r="I7053" s="20"/>
    </row>
    <row r="7054" spans="9:9" x14ac:dyDescent="0.3">
      <c r="I7054" s="20"/>
    </row>
    <row r="7055" spans="9:9" x14ac:dyDescent="0.3">
      <c r="I7055" s="20"/>
    </row>
    <row r="7056" spans="9:9" x14ac:dyDescent="0.3">
      <c r="I7056" s="20"/>
    </row>
    <row r="7057" spans="9:9" x14ac:dyDescent="0.3">
      <c r="I7057" s="20"/>
    </row>
    <row r="7058" spans="9:9" x14ac:dyDescent="0.3">
      <c r="I7058" s="20"/>
    </row>
    <row r="7059" spans="9:9" x14ac:dyDescent="0.3">
      <c r="I7059" s="20"/>
    </row>
    <row r="7060" spans="9:9" x14ac:dyDescent="0.3">
      <c r="I7060" s="20"/>
    </row>
    <row r="7061" spans="9:9" x14ac:dyDescent="0.3">
      <c r="I7061" s="20"/>
    </row>
    <row r="7062" spans="9:9" x14ac:dyDescent="0.3">
      <c r="I7062" s="20"/>
    </row>
    <row r="7063" spans="9:9" x14ac:dyDescent="0.3">
      <c r="I7063" s="20"/>
    </row>
    <row r="7064" spans="9:9" x14ac:dyDescent="0.3">
      <c r="I7064" s="20"/>
    </row>
    <row r="7065" spans="9:9" x14ac:dyDescent="0.3">
      <c r="I7065" s="20"/>
    </row>
    <row r="7066" spans="9:9" x14ac:dyDescent="0.3">
      <c r="I7066" s="20"/>
    </row>
    <row r="7067" spans="9:9" x14ac:dyDescent="0.3">
      <c r="I7067" s="20"/>
    </row>
    <row r="7068" spans="9:9" x14ac:dyDescent="0.3">
      <c r="I7068" s="20"/>
    </row>
    <row r="7069" spans="9:9" x14ac:dyDescent="0.3">
      <c r="I7069" s="20"/>
    </row>
    <row r="7070" spans="9:9" x14ac:dyDescent="0.3">
      <c r="I7070" s="20"/>
    </row>
    <row r="7071" spans="9:9" x14ac:dyDescent="0.3">
      <c r="I7071" s="20"/>
    </row>
    <row r="7072" spans="9:9" x14ac:dyDescent="0.3">
      <c r="I7072" s="20"/>
    </row>
    <row r="7073" spans="9:9" x14ac:dyDescent="0.3">
      <c r="I7073" s="20"/>
    </row>
    <row r="7074" spans="9:9" x14ac:dyDescent="0.3">
      <c r="I7074" s="20"/>
    </row>
    <row r="7075" spans="9:9" x14ac:dyDescent="0.3">
      <c r="I7075" s="20"/>
    </row>
    <row r="7076" spans="9:9" x14ac:dyDescent="0.3">
      <c r="I7076" s="20"/>
    </row>
    <row r="7077" spans="9:9" x14ac:dyDescent="0.3">
      <c r="I7077" s="20"/>
    </row>
    <row r="7078" spans="9:9" x14ac:dyDescent="0.3">
      <c r="I7078" s="20"/>
    </row>
    <row r="7079" spans="9:9" x14ac:dyDescent="0.3">
      <c r="I7079" s="20"/>
    </row>
    <row r="7080" spans="9:9" x14ac:dyDescent="0.3">
      <c r="I7080" s="20"/>
    </row>
    <row r="7081" spans="9:9" x14ac:dyDescent="0.3">
      <c r="I7081" s="20"/>
    </row>
    <row r="7082" spans="9:9" x14ac:dyDescent="0.3">
      <c r="I7082" s="20"/>
    </row>
    <row r="7083" spans="9:9" x14ac:dyDescent="0.3">
      <c r="I7083" s="20"/>
    </row>
    <row r="7084" spans="9:9" x14ac:dyDescent="0.3">
      <c r="I7084" s="20"/>
    </row>
    <row r="7085" spans="9:9" x14ac:dyDescent="0.3">
      <c r="I7085" s="20"/>
    </row>
    <row r="7086" spans="9:9" x14ac:dyDescent="0.3">
      <c r="I7086" s="20"/>
    </row>
    <row r="7087" spans="9:9" x14ac:dyDescent="0.3">
      <c r="I7087" s="20"/>
    </row>
    <row r="7088" spans="9:9" x14ac:dyDescent="0.3">
      <c r="I7088" s="20"/>
    </row>
    <row r="7089" spans="9:9" x14ac:dyDescent="0.3">
      <c r="I7089" s="20"/>
    </row>
    <row r="7090" spans="9:9" x14ac:dyDescent="0.3">
      <c r="I7090" s="20"/>
    </row>
    <row r="7091" spans="9:9" x14ac:dyDescent="0.3">
      <c r="I7091" s="20"/>
    </row>
    <row r="7092" spans="9:9" x14ac:dyDescent="0.3">
      <c r="I7092" s="20"/>
    </row>
    <row r="7093" spans="9:9" x14ac:dyDescent="0.3">
      <c r="I7093" s="20"/>
    </row>
    <row r="7094" spans="9:9" x14ac:dyDescent="0.3">
      <c r="I7094" s="20"/>
    </row>
    <row r="7095" spans="9:9" x14ac:dyDescent="0.3">
      <c r="I7095" s="20"/>
    </row>
    <row r="7096" spans="9:9" x14ac:dyDescent="0.3">
      <c r="I7096" s="20"/>
    </row>
    <row r="7097" spans="9:9" x14ac:dyDescent="0.3">
      <c r="I7097" s="20"/>
    </row>
    <row r="7098" spans="9:9" x14ac:dyDescent="0.3">
      <c r="I7098" s="20"/>
    </row>
    <row r="7099" spans="9:9" x14ac:dyDescent="0.3">
      <c r="I7099" s="20"/>
    </row>
    <row r="7100" spans="9:9" x14ac:dyDescent="0.3">
      <c r="I7100" s="20"/>
    </row>
    <row r="7101" spans="9:9" x14ac:dyDescent="0.3">
      <c r="I7101" s="20"/>
    </row>
    <row r="7102" spans="9:9" x14ac:dyDescent="0.3">
      <c r="I7102" s="20"/>
    </row>
    <row r="7103" spans="9:9" x14ac:dyDescent="0.3">
      <c r="I7103" s="20"/>
    </row>
    <row r="7104" spans="9:9" x14ac:dyDescent="0.3">
      <c r="I7104" s="20"/>
    </row>
    <row r="7105" spans="9:9" x14ac:dyDescent="0.3">
      <c r="I7105" s="20"/>
    </row>
    <row r="7106" spans="9:9" x14ac:dyDescent="0.3">
      <c r="I7106" s="20"/>
    </row>
    <row r="7107" spans="9:9" x14ac:dyDescent="0.3">
      <c r="I7107" s="20"/>
    </row>
    <row r="7108" spans="9:9" x14ac:dyDescent="0.3">
      <c r="I7108" s="20"/>
    </row>
    <row r="7109" spans="9:9" x14ac:dyDescent="0.3">
      <c r="I7109" s="20"/>
    </row>
    <row r="7110" spans="9:9" x14ac:dyDescent="0.3">
      <c r="I7110" s="20"/>
    </row>
    <row r="7111" spans="9:9" x14ac:dyDescent="0.3">
      <c r="I7111" s="20"/>
    </row>
    <row r="7112" spans="9:9" x14ac:dyDescent="0.3">
      <c r="I7112" s="20"/>
    </row>
    <row r="7113" spans="9:9" x14ac:dyDescent="0.3">
      <c r="I7113" s="20"/>
    </row>
    <row r="7114" spans="9:9" x14ac:dyDescent="0.3">
      <c r="I7114" s="20"/>
    </row>
    <row r="7115" spans="9:9" x14ac:dyDescent="0.3">
      <c r="I7115" s="20"/>
    </row>
    <row r="7116" spans="9:9" x14ac:dyDescent="0.3">
      <c r="I7116" s="20"/>
    </row>
    <row r="7117" spans="9:9" x14ac:dyDescent="0.3">
      <c r="I7117" s="20"/>
    </row>
    <row r="7118" spans="9:9" x14ac:dyDescent="0.3">
      <c r="I7118" s="20"/>
    </row>
    <row r="7119" spans="9:9" x14ac:dyDescent="0.3">
      <c r="I7119" s="20"/>
    </row>
    <row r="7120" spans="9:9" x14ac:dyDescent="0.3">
      <c r="I7120" s="20"/>
    </row>
    <row r="7121" spans="9:9" x14ac:dyDescent="0.3">
      <c r="I7121" s="20"/>
    </row>
    <row r="7122" spans="9:9" x14ac:dyDescent="0.3">
      <c r="I7122" s="20"/>
    </row>
    <row r="7123" spans="9:9" x14ac:dyDescent="0.3">
      <c r="I7123" s="20"/>
    </row>
    <row r="7124" spans="9:9" x14ac:dyDescent="0.3">
      <c r="I7124" s="20"/>
    </row>
    <row r="7125" spans="9:9" x14ac:dyDescent="0.3">
      <c r="I7125" s="20"/>
    </row>
    <row r="7126" spans="9:9" x14ac:dyDescent="0.3">
      <c r="I7126" s="20"/>
    </row>
    <row r="7127" spans="9:9" x14ac:dyDescent="0.3">
      <c r="I7127" s="20"/>
    </row>
    <row r="7128" spans="9:9" x14ac:dyDescent="0.3">
      <c r="I7128" s="20"/>
    </row>
    <row r="7129" spans="9:9" x14ac:dyDescent="0.3">
      <c r="I7129" s="20"/>
    </row>
    <row r="7130" spans="9:9" x14ac:dyDescent="0.3">
      <c r="I7130" s="20"/>
    </row>
    <row r="7131" spans="9:9" x14ac:dyDescent="0.3">
      <c r="I7131" s="20"/>
    </row>
    <row r="7132" spans="9:9" x14ac:dyDescent="0.3">
      <c r="I7132" s="20"/>
    </row>
    <row r="7133" spans="9:9" x14ac:dyDescent="0.3">
      <c r="I7133" s="20"/>
    </row>
    <row r="7134" spans="9:9" x14ac:dyDescent="0.3">
      <c r="I7134" s="20"/>
    </row>
    <row r="7135" spans="9:9" x14ac:dyDescent="0.3">
      <c r="I7135" s="20"/>
    </row>
    <row r="7136" spans="9:9" x14ac:dyDescent="0.3">
      <c r="I7136" s="20"/>
    </row>
    <row r="7137" spans="9:9" x14ac:dyDescent="0.3">
      <c r="I7137" s="20"/>
    </row>
    <row r="7138" spans="9:9" x14ac:dyDescent="0.3">
      <c r="I7138" s="20"/>
    </row>
    <row r="7139" spans="9:9" x14ac:dyDescent="0.3">
      <c r="I7139" s="20"/>
    </row>
    <row r="7140" spans="9:9" x14ac:dyDescent="0.3">
      <c r="I7140" s="20"/>
    </row>
    <row r="7141" spans="9:9" x14ac:dyDescent="0.3">
      <c r="I7141" s="20"/>
    </row>
    <row r="7142" spans="9:9" x14ac:dyDescent="0.3">
      <c r="I7142" s="20"/>
    </row>
    <row r="7143" spans="9:9" x14ac:dyDescent="0.3">
      <c r="I7143" s="20"/>
    </row>
    <row r="7144" spans="9:9" x14ac:dyDescent="0.3">
      <c r="I7144" s="20"/>
    </row>
    <row r="7145" spans="9:9" x14ac:dyDescent="0.3">
      <c r="I7145" s="20"/>
    </row>
    <row r="7146" spans="9:9" x14ac:dyDescent="0.3">
      <c r="I7146" s="20"/>
    </row>
    <row r="7147" spans="9:9" x14ac:dyDescent="0.3">
      <c r="I7147" s="20"/>
    </row>
    <row r="7148" spans="9:9" x14ac:dyDescent="0.3">
      <c r="I7148" s="20"/>
    </row>
    <row r="7149" spans="9:9" x14ac:dyDescent="0.3">
      <c r="I7149" s="20"/>
    </row>
    <row r="7150" spans="9:9" x14ac:dyDescent="0.3">
      <c r="I7150" s="20"/>
    </row>
    <row r="7151" spans="9:9" x14ac:dyDescent="0.3">
      <c r="I7151" s="20"/>
    </row>
    <row r="7152" spans="9:9" x14ac:dyDescent="0.3">
      <c r="I7152" s="20"/>
    </row>
    <row r="7153" spans="9:9" x14ac:dyDescent="0.3">
      <c r="I7153" s="20"/>
    </row>
    <row r="7154" spans="9:9" x14ac:dyDescent="0.3">
      <c r="I7154" s="20"/>
    </row>
    <row r="7155" spans="9:9" x14ac:dyDescent="0.3">
      <c r="I7155" s="20"/>
    </row>
    <row r="7156" spans="9:9" x14ac:dyDescent="0.3">
      <c r="I7156" s="20"/>
    </row>
    <row r="7157" spans="9:9" x14ac:dyDescent="0.3">
      <c r="I7157" s="20"/>
    </row>
    <row r="7158" spans="9:9" x14ac:dyDescent="0.3">
      <c r="I7158" s="20"/>
    </row>
    <row r="7159" spans="9:9" x14ac:dyDescent="0.3">
      <c r="I7159" s="20"/>
    </row>
    <row r="7160" spans="9:9" x14ac:dyDescent="0.3">
      <c r="I7160" s="20"/>
    </row>
    <row r="7161" spans="9:9" x14ac:dyDescent="0.3">
      <c r="I7161" s="20"/>
    </row>
    <row r="7162" spans="9:9" x14ac:dyDescent="0.3">
      <c r="I7162" s="20"/>
    </row>
    <row r="7163" spans="9:9" x14ac:dyDescent="0.3">
      <c r="I7163" s="20"/>
    </row>
    <row r="7164" spans="9:9" x14ac:dyDescent="0.3">
      <c r="I7164" s="20"/>
    </row>
    <row r="7165" spans="9:9" x14ac:dyDescent="0.3">
      <c r="I7165" s="20"/>
    </row>
    <row r="7166" spans="9:9" x14ac:dyDescent="0.3">
      <c r="I7166" s="20"/>
    </row>
    <row r="7167" spans="9:9" x14ac:dyDescent="0.3">
      <c r="I7167" s="20"/>
    </row>
    <row r="7168" spans="9:9" x14ac:dyDescent="0.3">
      <c r="I7168" s="20"/>
    </row>
    <row r="7169" spans="9:9" x14ac:dyDescent="0.3">
      <c r="I7169" s="20"/>
    </row>
    <row r="7170" spans="9:9" x14ac:dyDescent="0.3">
      <c r="I7170" s="20"/>
    </row>
    <row r="7171" spans="9:9" x14ac:dyDescent="0.3">
      <c r="I7171" s="20"/>
    </row>
    <row r="7172" spans="9:9" x14ac:dyDescent="0.3">
      <c r="I7172" s="20"/>
    </row>
    <row r="7173" spans="9:9" x14ac:dyDescent="0.3">
      <c r="I7173" s="20"/>
    </row>
    <row r="7174" spans="9:9" x14ac:dyDescent="0.3">
      <c r="I7174" s="20"/>
    </row>
    <row r="7175" spans="9:9" x14ac:dyDescent="0.3">
      <c r="I7175" s="20"/>
    </row>
    <row r="7176" spans="9:9" x14ac:dyDescent="0.3">
      <c r="I7176" s="20"/>
    </row>
    <row r="7177" spans="9:9" x14ac:dyDescent="0.3">
      <c r="I7177" s="20"/>
    </row>
    <row r="7178" spans="9:9" x14ac:dyDescent="0.3">
      <c r="I7178" s="20"/>
    </row>
    <row r="7179" spans="9:9" x14ac:dyDescent="0.3">
      <c r="I7179" s="20"/>
    </row>
    <row r="7180" spans="9:9" x14ac:dyDescent="0.3">
      <c r="I7180" s="20"/>
    </row>
    <row r="7181" spans="9:9" x14ac:dyDescent="0.3">
      <c r="I7181" s="20"/>
    </row>
    <row r="7182" spans="9:9" x14ac:dyDescent="0.3">
      <c r="I7182" s="20"/>
    </row>
    <row r="7183" spans="9:9" x14ac:dyDescent="0.3">
      <c r="I7183" s="20"/>
    </row>
    <row r="7184" spans="9:9" x14ac:dyDescent="0.3">
      <c r="I7184" s="20"/>
    </row>
    <row r="7185" spans="9:9" x14ac:dyDescent="0.3">
      <c r="I7185" s="20"/>
    </row>
    <row r="7186" spans="9:9" x14ac:dyDescent="0.3">
      <c r="I7186" s="20"/>
    </row>
    <row r="7187" spans="9:9" x14ac:dyDescent="0.3">
      <c r="I7187" s="20"/>
    </row>
    <row r="7188" spans="9:9" x14ac:dyDescent="0.3">
      <c r="I7188" s="20"/>
    </row>
    <row r="7189" spans="9:9" x14ac:dyDescent="0.3">
      <c r="I7189" s="20"/>
    </row>
    <row r="7190" spans="9:9" x14ac:dyDescent="0.3">
      <c r="I7190" s="20"/>
    </row>
    <row r="7191" spans="9:9" x14ac:dyDescent="0.3">
      <c r="I7191" s="20"/>
    </row>
    <row r="7192" spans="9:9" x14ac:dyDescent="0.3">
      <c r="I7192" s="20"/>
    </row>
    <row r="7193" spans="9:9" x14ac:dyDescent="0.3">
      <c r="I7193" s="20"/>
    </row>
    <row r="7194" spans="9:9" x14ac:dyDescent="0.3">
      <c r="I7194" s="20"/>
    </row>
    <row r="7195" spans="9:9" x14ac:dyDescent="0.3">
      <c r="I7195" s="20"/>
    </row>
    <row r="7196" spans="9:9" x14ac:dyDescent="0.3">
      <c r="I7196" s="20"/>
    </row>
    <row r="7197" spans="9:9" x14ac:dyDescent="0.3">
      <c r="I7197" s="20"/>
    </row>
    <row r="7198" spans="9:9" x14ac:dyDescent="0.3">
      <c r="I7198" s="20"/>
    </row>
    <row r="7199" spans="9:9" x14ac:dyDescent="0.3">
      <c r="I7199" s="20"/>
    </row>
    <row r="7200" spans="9:9" x14ac:dyDescent="0.3">
      <c r="I7200" s="20"/>
    </row>
    <row r="7201" spans="9:9" x14ac:dyDescent="0.3">
      <c r="I7201" s="20"/>
    </row>
    <row r="7202" spans="9:9" x14ac:dyDescent="0.3">
      <c r="I7202" s="20"/>
    </row>
    <row r="7203" spans="9:9" x14ac:dyDescent="0.3">
      <c r="I7203" s="20"/>
    </row>
    <row r="7204" spans="9:9" x14ac:dyDescent="0.3">
      <c r="I7204" s="20"/>
    </row>
    <row r="7205" spans="9:9" x14ac:dyDescent="0.3">
      <c r="I7205" s="20"/>
    </row>
    <row r="7206" spans="9:9" x14ac:dyDescent="0.3">
      <c r="I7206" s="20"/>
    </row>
    <row r="7207" spans="9:9" x14ac:dyDescent="0.3">
      <c r="I7207" s="20"/>
    </row>
    <row r="7208" spans="9:9" x14ac:dyDescent="0.3">
      <c r="I7208" s="20"/>
    </row>
    <row r="7209" spans="9:9" x14ac:dyDescent="0.3">
      <c r="I7209" s="20"/>
    </row>
    <row r="7210" spans="9:9" x14ac:dyDescent="0.3">
      <c r="I7210" s="20"/>
    </row>
    <row r="7211" spans="9:9" x14ac:dyDescent="0.3">
      <c r="I7211" s="20"/>
    </row>
    <row r="7212" spans="9:9" x14ac:dyDescent="0.3">
      <c r="I7212" s="20"/>
    </row>
    <row r="7213" spans="9:9" x14ac:dyDescent="0.3">
      <c r="I7213" s="20"/>
    </row>
    <row r="7214" spans="9:9" x14ac:dyDescent="0.3">
      <c r="I7214" s="20"/>
    </row>
    <row r="7215" spans="9:9" x14ac:dyDescent="0.3">
      <c r="I7215" s="20"/>
    </row>
    <row r="7216" spans="9:9" x14ac:dyDescent="0.3">
      <c r="I7216" s="20"/>
    </row>
    <row r="7217" spans="9:9" x14ac:dyDescent="0.3">
      <c r="I7217" s="20"/>
    </row>
    <row r="7218" spans="9:9" x14ac:dyDescent="0.3">
      <c r="I7218" s="20"/>
    </row>
    <row r="7219" spans="9:9" x14ac:dyDescent="0.3">
      <c r="I7219" s="20"/>
    </row>
    <row r="7220" spans="9:9" x14ac:dyDescent="0.3">
      <c r="I7220" s="20"/>
    </row>
    <row r="7221" spans="9:9" x14ac:dyDescent="0.3">
      <c r="I7221" s="20"/>
    </row>
    <row r="7222" spans="9:9" x14ac:dyDescent="0.3">
      <c r="I7222" s="20"/>
    </row>
    <row r="7223" spans="9:9" x14ac:dyDescent="0.3">
      <c r="I7223" s="20"/>
    </row>
    <row r="7224" spans="9:9" x14ac:dyDescent="0.3">
      <c r="I7224" s="20"/>
    </row>
    <row r="7225" spans="9:9" x14ac:dyDescent="0.3">
      <c r="I7225" s="20"/>
    </row>
    <row r="7226" spans="9:9" x14ac:dyDescent="0.3">
      <c r="I7226" s="20"/>
    </row>
    <row r="7227" spans="9:9" x14ac:dyDescent="0.3">
      <c r="I7227" s="20"/>
    </row>
    <row r="7228" spans="9:9" x14ac:dyDescent="0.3">
      <c r="I7228" s="20"/>
    </row>
    <row r="7229" spans="9:9" x14ac:dyDescent="0.3">
      <c r="I7229" s="20"/>
    </row>
    <row r="7230" spans="9:9" x14ac:dyDescent="0.3">
      <c r="I7230" s="20"/>
    </row>
    <row r="7231" spans="9:9" x14ac:dyDescent="0.3">
      <c r="I7231" s="20"/>
    </row>
    <row r="7232" spans="9:9" x14ac:dyDescent="0.3">
      <c r="I7232" s="20"/>
    </row>
    <row r="7233" spans="9:9" x14ac:dyDescent="0.3">
      <c r="I7233" s="20"/>
    </row>
    <row r="7234" spans="9:9" x14ac:dyDescent="0.3">
      <c r="I7234" s="20"/>
    </row>
    <row r="7235" spans="9:9" x14ac:dyDescent="0.3">
      <c r="I7235" s="20"/>
    </row>
    <row r="7236" spans="9:9" x14ac:dyDescent="0.3">
      <c r="I7236" s="20"/>
    </row>
    <row r="7237" spans="9:9" x14ac:dyDescent="0.3">
      <c r="I7237" s="20"/>
    </row>
    <row r="7238" spans="9:9" x14ac:dyDescent="0.3">
      <c r="I7238" s="20"/>
    </row>
    <row r="7239" spans="9:9" x14ac:dyDescent="0.3">
      <c r="I7239" s="20"/>
    </row>
    <row r="7240" spans="9:9" x14ac:dyDescent="0.3">
      <c r="I7240" s="20"/>
    </row>
    <row r="7241" spans="9:9" x14ac:dyDescent="0.3">
      <c r="I7241" s="20"/>
    </row>
    <row r="7242" spans="9:9" x14ac:dyDescent="0.3">
      <c r="I7242" s="20"/>
    </row>
    <row r="7243" spans="9:9" x14ac:dyDescent="0.3">
      <c r="I7243" s="20"/>
    </row>
    <row r="7244" spans="9:9" x14ac:dyDescent="0.3">
      <c r="I7244" s="20"/>
    </row>
    <row r="7245" spans="9:9" x14ac:dyDescent="0.3">
      <c r="I7245" s="20"/>
    </row>
    <row r="7246" spans="9:9" x14ac:dyDescent="0.3">
      <c r="I7246" s="20"/>
    </row>
    <row r="7247" spans="9:9" x14ac:dyDescent="0.3">
      <c r="I7247" s="20"/>
    </row>
    <row r="7248" spans="9:9" x14ac:dyDescent="0.3">
      <c r="I7248" s="20"/>
    </row>
    <row r="7249" spans="9:9" x14ac:dyDescent="0.3">
      <c r="I7249" s="20"/>
    </row>
    <row r="7250" spans="9:9" x14ac:dyDescent="0.3">
      <c r="I7250" s="20"/>
    </row>
    <row r="7251" spans="9:9" x14ac:dyDescent="0.3">
      <c r="I7251" s="20"/>
    </row>
    <row r="7252" spans="9:9" x14ac:dyDescent="0.3">
      <c r="I7252" s="20"/>
    </row>
    <row r="7253" spans="9:9" x14ac:dyDescent="0.3">
      <c r="I7253" s="20"/>
    </row>
    <row r="7254" spans="9:9" x14ac:dyDescent="0.3">
      <c r="I7254" s="20"/>
    </row>
    <row r="7255" spans="9:9" x14ac:dyDescent="0.3">
      <c r="I7255" s="20"/>
    </row>
    <row r="7256" spans="9:9" x14ac:dyDescent="0.3">
      <c r="I7256" s="20"/>
    </row>
    <row r="7257" spans="9:9" x14ac:dyDescent="0.3">
      <c r="I7257" s="20"/>
    </row>
    <row r="7258" spans="9:9" x14ac:dyDescent="0.3">
      <c r="I7258" s="20"/>
    </row>
    <row r="7259" spans="9:9" x14ac:dyDescent="0.3">
      <c r="I7259" s="20"/>
    </row>
    <row r="7260" spans="9:9" x14ac:dyDescent="0.3">
      <c r="I7260" s="20"/>
    </row>
    <row r="7261" spans="9:9" x14ac:dyDescent="0.3">
      <c r="I7261" s="20"/>
    </row>
    <row r="7262" spans="9:9" x14ac:dyDescent="0.3">
      <c r="I7262" s="20"/>
    </row>
    <row r="7263" spans="9:9" x14ac:dyDescent="0.3">
      <c r="I7263" s="20"/>
    </row>
    <row r="7264" spans="9:9" x14ac:dyDescent="0.3">
      <c r="I7264" s="20"/>
    </row>
    <row r="7265" spans="9:9" x14ac:dyDescent="0.3">
      <c r="I7265" s="20"/>
    </row>
    <row r="7266" spans="9:9" x14ac:dyDescent="0.3">
      <c r="I7266" s="20"/>
    </row>
    <row r="7267" spans="9:9" x14ac:dyDescent="0.3">
      <c r="I7267" s="20"/>
    </row>
    <row r="7268" spans="9:9" x14ac:dyDescent="0.3">
      <c r="I7268" s="20"/>
    </row>
    <row r="7269" spans="9:9" x14ac:dyDescent="0.3">
      <c r="I7269" s="20"/>
    </row>
    <row r="7270" spans="9:9" x14ac:dyDescent="0.3">
      <c r="I7270" s="20"/>
    </row>
    <row r="7271" spans="9:9" x14ac:dyDescent="0.3">
      <c r="I7271" s="20"/>
    </row>
    <row r="7272" spans="9:9" x14ac:dyDescent="0.3">
      <c r="I7272" s="20"/>
    </row>
    <row r="7273" spans="9:9" x14ac:dyDescent="0.3">
      <c r="I7273" s="20"/>
    </row>
    <row r="7274" spans="9:9" x14ac:dyDescent="0.3">
      <c r="I7274" s="20"/>
    </row>
    <row r="7275" spans="9:9" x14ac:dyDescent="0.3">
      <c r="I7275" s="20"/>
    </row>
    <row r="7276" spans="9:9" x14ac:dyDescent="0.3">
      <c r="I7276" s="20"/>
    </row>
    <row r="7277" spans="9:9" x14ac:dyDescent="0.3">
      <c r="I7277" s="20"/>
    </row>
    <row r="7278" spans="9:9" x14ac:dyDescent="0.3">
      <c r="I7278" s="20"/>
    </row>
    <row r="7279" spans="9:9" x14ac:dyDescent="0.3">
      <c r="I7279" s="20"/>
    </row>
    <row r="7280" spans="9:9" x14ac:dyDescent="0.3">
      <c r="I7280" s="20"/>
    </row>
    <row r="7281" spans="9:9" x14ac:dyDescent="0.3">
      <c r="I7281" s="20"/>
    </row>
    <row r="7282" spans="9:9" x14ac:dyDescent="0.3">
      <c r="I7282" s="20"/>
    </row>
    <row r="7283" spans="9:9" x14ac:dyDescent="0.3">
      <c r="I7283" s="20"/>
    </row>
    <row r="7284" spans="9:9" x14ac:dyDescent="0.3">
      <c r="I7284" s="20"/>
    </row>
    <row r="7285" spans="9:9" x14ac:dyDescent="0.3">
      <c r="I7285" s="20"/>
    </row>
    <row r="7286" spans="9:9" x14ac:dyDescent="0.3">
      <c r="I7286" s="20"/>
    </row>
    <row r="7287" spans="9:9" x14ac:dyDescent="0.3">
      <c r="I7287" s="20"/>
    </row>
    <row r="7288" spans="9:9" x14ac:dyDescent="0.3">
      <c r="I7288" s="20"/>
    </row>
    <row r="7289" spans="9:9" x14ac:dyDescent="0.3">
      <c r="I7289" s="20"/>
    </row>
    <row r="7290" spans="9:9" x14ac:dyDescent="0.3">
      <c r="I7290" s="20"/>
    </row>
    <row r="7291" spans="9:9" x14ac:dyDescent="0.3">
      <c r="I7291" s="20"/>
    </row>
    <row r="7292" spans="9:9" x14ac:dyDescent="0.3">
      <c r="I7292" s="20"/>
    </row>
    <row r="7293" spans="9:9" x14ac:dyDescent="0.3">
      <c r="I7293" s="20"/>
    </row>
    <row r="7294" spans="9:9" x14ac:dyDescent="0.3">
      <c r="I7294" s="20"/>
    </row>
    <row r="7295" spans="9:9" x14ac:dyDescent="0.3">
      <c r="I7295" s="20"/>
    </row>
    <row r="7296" spans="9:9" x14ac:dyDescent="0.3">
      <c r="I7296" s="20"/>
    </row>
    <row r="7297" spans="9:9" x14ac:dyDescent="0.3">
      <c r="I7297" s="20"/>
    </row>
    <row r="7298" spans="9:9" x14ac:dyDescent="0.3">
      <c r="I7298" s="20"/>
    </row>
    <row r="7299" spans="9:9" x14ac:dyDescent="0.3">
      <c r="I7299" s="20"/>
    </row>
    <row r="7300" spans="9:9" x14ac:dyDescent="0.3">
      <c r="I7300" s="20"/>
    </row>
    <row r="7301" spans="9:9" x14ac:dyDescent="0.3">
      <c r="I7301" s="20"/>
    </row>
    <row r="7302" spans="9:9" x14ac:dyDescent="0.3">
      <c r="I7302" s="20"/>
    </row>
    <row r="7303" spans="9:9" x14ac:dyDescent="0.3">
      <c r="I7303" s="20"/>
    </row>
    <row r="7304" spans="9:9" x14ac:dyDescent="0.3">
      <c r="I7304" s="20"/>
    </row>
    <row r="7305" spans="9:9" x14ac:dyDescent="0.3">
      <c r="I7305" s="20"/>
    </row>
    <row r="7306" spans="9:9" x14ac:dyDescent="0.3">
      <c r="I7306" s="20"/>
    </row>
    <row r="7307" spans="9:9" x14ac:dyDescent="0.3">
      <c r="I7307" s="20"/>
    </row>
    <row r="7308" spans="9:9" x14ac:dyDescent="0.3">
      <c r="I7308" s="20"/>
    </row>
    <row r="7309" spans="9:9" x14ac:dyDescent="0.3">
      <c r="I7309" s="20"/>
    </row>
    <row r="7310" spans="9:9" x14ac:dyDescent="0.3">
      <c r="I7310" s="20"/>
    </row>
    <row r="7311" spans="9:9" x14ac:dyDescent="0.3">
      <c r="I7311" s="20"/>
    </row>
    <row r="7312" spans="9:9" x14ac:dyDescent="0.3">
      <c r="I7312" s="20"/>
    </row>
    <row r="7313" spans="9:9" x14ac:dyDescent="0.3">
      <c r="I7313" s="20"/>
    </row>
    <row r="7314" spans="9:9" x14ac:dyDescent="0.3">
      <c r="I7314" s="20"/>
    </row>
    <row r="7315" spans="9:9" x14ac:dyDescent="0.3">
      <c r="I7315" s="20"/>
    </row>
    <row r="7316" spans="9:9" x14ac:dyDescent="0.3">
      <c r="I7316" s="20"/>
    </row>
    <row r="7317" spans="9:9" x14ac:dyDescent="0.3">
      <c r="I7317" s="20"/>
    </row>
    <row r="7318" spans="9:9" x14ac:dyDescent="0.3">
      <c r="I7318" s="20"/>
    </row>
    <row r="7319" spans="9:9" x14ac:dyDescent="0.3">
      <c r="I7319" s="20"/>
    </row>
    <row r="7320" spans="9:9" x14ac:dyDescent="0.3">
      <c r="I7320" s="20"/>
    </row>
    <row r="7321" spans="9:9" x14ac:dyDescent="0.3">
      <c r="I7321" s="20"/>
    </row>
    <row r="7322" spans="9:9" x14ac:dyDescent="0.3">
      <c r="I7322" s="20"/>
    </row>
    <row r="7323" spans="9:9" x14ac:dyDescent="0.3">
      <c r="I7323" s="20"/>
    </row>
    <row r="7324" spans="9:9" x14ac:dyDescent="0.3">
      <c r="I7324" s="20"/>
    </row>
    <row r="7325" spans="9:9" x14ac:dyDescent="0.3">
      <c r="I7325" s="20"/>
    </row>
    <row r="7326" spans="9:9" x14ac:dyDescent="0.3">
      <c r="I7326" s="20"/>
    </row>
    <row r="7327" spans="9:9" x14ac:dyDescent="0.3">
      <c r="I7327" s="20"/>
    </row>
    <row r="7328" spans="9:9" x14ac:dyDescent="0.3">
      <c r="I7328" s="20"/>
    </row>
    <row r="7329" spans="9:9" x14ac:dyDescent="0.3">
      <c r="I7329" s="20"/>
    </row>
    <row r="7330" spans="9:9" x14ac:dyDescent="0.3">
      <c r="I7330" s="20"/>
    </row>
    <row r="7331" spans="9:9" x14ac:dyDescent="0.3">
      <c r="I7331" s="20"/>
    </row>
    <row r="7332" spans="9:9" x14ac:dyDescent="0.3">
      <c r="I7332" s="20"/>
    </row>
    <row r="7333" spans="9:9" x14ac:dyDescent="0.3">
      <c r="I7333" s="20"/>
    </row>
    <row r="7334" spans="9:9" x14ac:dyDescent="0.3">
      <c r="I7334" s="20"/>
    </row>
    <row r="7335" spans="9:9" x14ac:dyDescent="0.3">
      <c r="I7335" s="20"/>
    </row>
    <row r="7336" spans="9:9" x14ac:dyDescent="0.3">
      <c r="I7336" s="20"/>
    </row>
    <row r="7337" spans="9:9" x14ac:dyDescent="0.3">
      <c r="I7337" s="20"/>
    </row>
    <row r="7338" spans="9:9" x14ac:dyDescent="0.3">
      <c r="I7338" s="20"/>
    </row>
    <row r="7339" spans="9:9" x14ac:dyDescent="0.3">
      <c r="I7339" s="20"/>
    </row>
    <row r="7340" spans="9:9" x14ac:dyDescent="0.3">
      <c r="I7340" s="20"/>
    </row>
    <row r="7341" spans="9:9" x14ac:dyDescent="0.3">
      <c r="I7341" s="20"/>
    </row>
    <row r="7342" spans="9:9" x14ac:dyDescent="0.3">
      <c r="I7342" s="20"/>
    </row>
    <row r="7343" spans="9:9" x14ac:dyDescent="0.3">
      <c r="I7343" s="20"/>
    </row>
    <row r="7344" spans="9:9" x14ac:dyDescent="0.3">
      <c r="I7344" s="20"/>
    </row>
    <row r="7345" spans="9:9" x14ac:dyDescent="0.3">
      <c r="I7345" s="20"/>
    </row>
    <row r="7346" spans="9:9" x14ac:dyDescent="0.3">
      <c r="I7346" s="20"/>
    </row>
    <row r="7347" spans="9:9" x14ac:dyDescent="0.3">
      <c r="I7347" s="20"/>
    </row>
    <row r="7348" spans="9:9" x14ac:dyDescent="0.3">
      <c r="I7348" s="20"/>
    </row>
    <row r="7349" spans="9:9" x14ac:dyDescent="0.3">
      <c r="I7349" s="20"/>
    </row>
    <row r="7350" spans="9:9" x14ac:dyDescent="0.3">
      <c r="I7350" s="20"/>
    </row>
    <row r="7351" spans="9:9" x14ac:dyDescent="0.3">
      <c r="I7351" s="20"/>
    </row>
    <row r="7352" spans="9:9" x14ac:dyDescent="0.3">
      <c r="I7352" s="20"/>
    </row>
    <row r="7353" spans="9:9" x14ac:dyDescent="0.3">
      <c r="I7353" s="20"/>
    </row>
    <row r="7354" spans="9:9" x14ac:dyDescent="0.3">
      <c r="I7354" s="20"/>
    </row>
    <row r="7355" spans="9:9" x14ac:dyDescent="0.3">
      <c r="I7355" s="20"/>
    </row>
    <row r="7356" spans="9:9" x14ac:dyDescent="0.3">
      <c r="I7356" s="20"/>
    </row>
    <row r="7357" spans="9:9" x14ac:dyDescent="0.3">
      <c r="I7357" s="20"/>
    </row>
    <row r="7358" spans="9:9" x14ac:dyDescent="0.3">
      <c r="I7358" s="20"/>
    </row>
    <row r="7359" spans="9:9" x14ac:dyDescent="0.3">
      <c r="I7359" s="20"/>
    </row>
    <row r="7360" spans="9:9" x14ac:dyDescent="0.3">
      <c r="I7360" s="20"/>
    </row>
    <row r="7361" spans="9:9" x14ac:dyDescent="0.3">
      <c r="I7361" s="20"/>
    </row>
    <row r="7362" spans="9:9" x14ac:dyDescent="0.3">
      <c r="I7362" s="20"/>
    </row>
    <row r="7363" spans="9:9" x14ac:dyDescent="0.3">
      <c r="I7363" s="20"/>
    </row>
    <row r="7364" spans="9:9" x14ac:dyDescent="0.3">
      <c r="I7364" s="20"/>
    </row>
    <row r="7365" spans="9:9" x14ac:dyDescent="0.3">
      <c r="I7365" s="20"/>
    </row>
    <row r="7366" spans="9:9" x14ac:dyDescent="0.3">
      <c r="I7366" s="20"/>
    </row>
    <row r="7367" spans="9:9" x14ac:dyDescent="0.3">
      <c r="I7367" s="20"/>
    </row>
    <row r="7368" spans="9:9" x14ac:dyDescent="0.3">
      <c r="I7368" s="20"/>
    </row>
    <row r="7369" spans="9:9" x14ac:dyDescent="0.3">
      <c r="I7369" s="20"/>
    </row>
    <row r="7370" spans="9:9" x14ac:dyDescent="0.3">
      <c r="I7370" s="20"/>
    </row>
    <row r="7371" spans="9:9" x14ac:dyDescent="0.3">
      <c r="I7371" s="20"/>
    </row>
    <row r="7372" spans="9:9" x14ac:dyDescent="0.3">
      <c r="I7372" s="20"/>
    </row>
    <row r="7373" spans="9:9" x14ac:dyDescent="0.3">
      <c r="I7373" s="20"/>
    </row>
    <row r="7374" spans="9:9" x14ac:dyDescent="0.3">
      <c r="I7374" s="20"/>
    </row>
    <row r="7375" spans="9:9" x14ac:dyDescent="0.3">
      <c r="I7375" s="20"/>
    </row>
    <row r="7376" spans="9:9" x14ac:dyDescent="0.3">
      <c r="I7376" s="20"/>
    </row>
    <row r="7377" spans="9:9" x14ac:dyDescent="0.3">
      <c r="I7377" s="20"/>
    </row>
    <row r="7378" spans="9:9" x14ac:dyDescent="0.3">
      <c r="I7378" s="20"/>
    </row>
    <row r="7379" spans="9:9" x14ac:dyDescent="0.3">
      <c r="I7379" s="20"/>
    </row>
    <row r="7380" spans="9:9" x14ac:dyDescent="0.3">
      <c r="I7380" s="20"/>
    </row>
    <row r="7381" spans="9:9" x14ac:dyDescent="0.3">
      <c r="I7381" s="20"/>
    </row>
    <row r="7382" spans="9:9" x14ac:dyDescent="0.3">
      <c r="I7382" s="20"/>
    </row>
    <row r="7383" spans="9:9" x14ac:dyDescent="0.3">
      <c r="I7383" s="20"/>
    </row>
    <row r="7384" spans="9:9" x14ac:dyDescent="0.3">
      <c r="I7384" s="20"/>
    </row>
    <row r="7385" spans="9:9" x14ac:dyDescent="0.3">
      <c r="I7385" s="20"/>
    </row>
    <row r="7386" spans="9:9" x14ac:dyDescent="0.3">
      <c r="I7386" s="20"/>
    </row>
    <row r="7387" spans="9:9" x14ac:dyDescent="0.3">
      <c r="I7387" s="20"/>
    </row>
    <row r="7388" spans="9:9" x14ac:dyDescent="0.3">
      <c r="I7388" s="20"/>
    </row>
    <row r="7389" spans="9:9" x14ac:dyDescent="0.3">
      <c r="I7389" s="20"/>
    </row>
    <row r="7390" spans="9:9" x14ac:dyDescent="0.3">
      <c r="I7390" s="20"/>
    </row>
    <row r="7391" spans="9:9" x14ac:dyDescent="0.3">
      <c r="I7391" s="20"/>
    </row>
    <row r="7392" spans="9:9" x14ac:dyDescent="0.3">
      <c r="I7392" s="20"/>
    </row>
    <row r="7393" spans="9:9" x14ac:dyDescent="0.3">
      <c r="I7393" s="20"/>
    </row>
    <row r="7394" spans="9:9" x14ac:dyDescent="0.3">
      <c r="I7394" s="20"/>
    </row>
    <row r="7395" spans="9:9" x14ac:dyDescent="0.3">
      <c r="I7395" s="20"/>
    </row>
    <row r="7396" spans="9:9" x14ac:dyDescent="0.3">
      <c r="I7396" s="20"/>
    </row>
    <row r="7397" spans="9:9" x14ac:dyDescent="0.3">
      <c r="I7397" s="20"/>
    </row>
    <row r="7398" spans="9:9" x14ac:dyDescent="0.3">
      <c r="I7398" s="20"/>
    </row>
    <row r="7399" spans="9:9" x14ac:dyDescent="0.3">
      <c r="I7399" s="20"/>
    </row>
    <row r="7400" spans="9:9" x14ac:dyDescent="0.3">
      <c r="I7400" s="20"/>
    </row>
    <row r="7401" spans="9:9" x14ac:dyDescent="0.3">
      <c r="I7401" s="20"/>
    </row>
    <row r="7402" spans="9:9" x14ac:dyDescent="0.3">
      <c r="I7402" s="20"/>
    </row>
    <row r="7403" spans="9:9" x14ac:dyDescent="0.3">
      <c r="I7403" s="20"/>
    </row>
    <row r="7404" spans="9:9" x14ac:dyDescent="0.3">
      <c r="I7404" s="20"/>
    </row>
    <row r="7405" spans="9:9" x14ac:dyDescent="0.3">
      <c r="I7405" s="20"/>
    </row>
    <row r="7406" spans="9:9" x14ac:dyDescent="0.3">
      <c r="I7406" s="20"/>
    </row>
    <row r="7407" spans="9:9" x14ac:dyDescent="0.3">
      <c r="I7407" s="20"/>
    </row>
    <row r="7408" spans="9:9" x14ac:dyDescent="0.3">
      <c r="I7408" s="20"/>
    </row>
    <row r="7409" spans="9:9" x14ac:dyDescent="0.3">
      <c r="I7409" s="20"/>
    </row>
    <row r="7410" spans="9:9" x14ac:dyDescent="0.3">
      <c r="I7410" s="20"/>
    </row>
    <row r="7411" spans="9:9" x14ac:dyDescent="0.3">
      <c r="I7411" s="20"/>
    </row>
    <row r="7412" spans="9:9" x14ac:dyDescent="0.3">
      <c r="I7412" s="20"/>
    </row>
    <row r="7413" spans="9:9" x14ac:dyDescent="0.3">
      <c r="I7413" s="20"/>
    </row>
    <row r="7414" spans="9:9" x14ac:dyDescent="0.3">
      <c r="I7414" s="20"/>
    </row>
    <row r="7415" spans="9:9" x14ac:dyDescent="0.3">
      <c r="I7415" s="20"/>
    </row>
    <row r="7416" spans="9:9" x14ac:dyDescent="0.3">
      <c r="I7416" s="20"/>
    </row>
    <row r="7417" spans="9:9" x14ac:dyDescent="0.3">
      <c r="I7417" s="20"/>
    </row>
    <row r="7418" spans="9:9" x14ac:dyDescent="0.3">
      <c r="I7418" s="20"/>
    </row>
    <row r="7419" spans="9:9" x14ac:dyDescent="0.3">
      <c r="I7419" s="20"/>
    </row>
    <row r="7420" spans="9:9" x14ac:dyDescent="0.3">
      <c r="I7420" s="20"/>
    </row>
    <row r="7421" spans="9:9" x14ac:dyDescent="0.3">
      <c r="I7421" s="20"/>
    </row>
    <row r="7422" spans="9:9" x14ac:dyDescent="0.3">
      <c r="I7422" s="20"/>
    </row>
    <row r="7423" spans="9:9" x14ac:dyDescent="0.3">
      <c r="I7423" s="20"/>
    </row>
    <row r="7424" spans="9:9" x14ac:dyDescent="0.3">
      <c r="I7424" s="20"/>
    </row>
    <row r="7425" spans="9:9" x14ac:dyDescent="0.3">
      <c r="I7425" s="20"/>
    </row>
    <row r="7426" spans="9:9" x14ac:dyDescent="0.3">
      <c r="I7426" s="20"/>
    </row>
    <row r="7427" spans="9:9" x14ac:dyDescent="0.3">
      <c r="I7427" s="20"/>
    </row>
    <row r="7428" spans="9:9" x14ac:dyDescent="0.3">
      <c r="I7428" s="20"/>
    </row>
    <row r="7429" spans="9:9" x14ac:dyDescent="0.3">
      <c r="I7429" s="20"/>
    </row>
    <row r="7430" spans="9:9" x14ac:dyDescent="0.3">
      <c r="I7430" s="20"/>
    </row>
    <row r="7431" spans="9:9" x14ac:dyDescent="0.3">
      <c r="I7431" s="20"/>
    </row>
    <row r="7432" spans="9:9" x14ac:dyDescent="0.3">
      <c r="I7432" s="20"/>
    </row>
    <row r="7433" spans="9:9" x14ac:dyDescent="0.3">
      <c r="I7433" s="20"/>
    </row>
    <row r="7434" spans="9:9" x14ac:dyDescent="0.3">
      <c r="I7434" s="20"/>
    </row>
    <row r="7435" spans="9:9" x14ac:dyDescent="0.3">
      <c r="I7435" s="20"/>
    </row>
    <row r="7436" spans="9:9" x14ac:dyDescent="0.3">
      <c r="I7436" s="20"/>
    </row>
    <row r="7437" spans="9:9" x14ac:dyDescent="0.3">
      <c r="I7437" s="20"/>
    </row>
    <row r="7438" spans="9:9" x14ac:dyDescent="0.3">
      <c r="I7438" s="20"/>
    </row>
    <row r="7439" spans="9:9" x14ac:dyDescent="0.3">
      <c r="I7439" s="20"/>
    </row>
    <row r="7440" spans="9:9" x14ac:dyDescent="0.3">
      <c r="I7440" s="20"/>
    </row>
    <row r="7441" spans="9:9" x14ac:dyDescent="0.3">
      <c r="I7441" s="20"/>
    </row>
    <row r="7442" spans="9:9" x14ac:dyDescent="0.3">
      <c r="I7442" s="20"/>
    </row>
    <row r="7443" spans="9:9" x14ac:dyDescent="0.3">
      <c r="I7443" s="20"/>
    </row>
    <row r="7444" spans="9:9" x14ac:dyDescent="0.3">
      <c r="I7444" s="20"/>
    </row>
    <row r="7445" spans="9:9" x14ac:dyDescent="0.3">
      <c r="I7445" s="20"/>
    </row>
    <row r="7446" spans="9:9" x14ac:dyDescent="0.3">
      <c r="I7446" s="20"/>
    </row>
    <row r="7447" spans="9:9" x14ac:dyDescent="0.3">
      <c r="I7447" s="20"/>
    </row>
    <row r="7448" spans="9:9" x14ac:dyDescent="0.3">
      <c r="I7448" s="20"/>
    </row>
    <row r="7449" spans="9:9" x14ac:dyDescent="0.3">
      <c r="I7449" s="20"/>
    </row>
    <row r="7450" spans="9:9" x14ac:dyDescent="0.3">
      <c r="I7450" s="20"/>
    </row>
    <row r="7451" spans="9:9" x14ac:dyDescent="0.3">
      <c r="I7451" s="20"/>
    </row>
    <row r="7452" spans="9:9" x14ac:dyDescent="0.3">
      <c r="I7452" s="20"/>
    </row>
    <row r="7453" spans="9:9" x14ac:dyDescent="0.3">
      <c r="I7453" s="20"/>
    </row>
    <row r="7454" spans="9:9" x14ac:dyDescent="0.3">
      <c r="I7454" s="20"/>
    </row>
    <row r="7455" spans="9:9" x14ac:dyDescent="0.3">
      <c r="I7455" s="20"/>
    </row>
    <row r="7456" spans="9:9" x14ac:dyDescent="0.3">
      <c r="I7456" s="20"/>
    </row>
    <row r="7457" spans="9:9" x14ac:dyDescent="0.3">
      <c r="I7457" s="20"/>
    </row>
    <row r="7458" spans="9:9" x14ac:dyDescent="0.3">
      <c r="I7458" s="20"/>
    </row>
    <row r="7459" spans="9:9" x14ac:dyDescent="0.3">
      <c r="I7459" s="20"/>
    </row>
    <row r="7460" spans="9:9" x14ac:dyDescent="0.3">
      <c r="I7460" s="20"/>
    </row>
    <row r="7461" spans="9:9" x14ac:dyDescent="0.3">
      <c r="I7461" s="20"/>
    </row>
    <row r="7462" spans="9:9" x14ac:dyDescent="0.3">
      <c r="I7462" s="20"/>
    </row>
    <row r="7463" spans="9:9" x14ac:dyDescent="0.3">
      <c r="I7463" s="20"/>
    </row>
    <row r="7464" spans="9:9" x14ac:dyDescent="0.3">
      <c r="I7464" s="20"/>
    </row>
    <row r="7465" spans="9:9" x14ac:dyDescent="0.3">
      <c r="I7465" s="20"/>
    </row>
    <row r="7466" spans="9:9" x14ac:dyDescent="0.3">
      <c r="I7466" s="20"/>
    </row>
    <row r="7467" spans="9:9" x14ac:dyDescent="0.3">
      <c r="I7467" s="20"/>
    </row>
    <row r="7468" spans="9:9" x14ac:dyDescent="0.3">
      <c r="I7468" s="20"/>
    </row>
    <row r="7469" spans="9:9" x14ac:dyDescent="0.3">
      <c r="I7469" s="20"/>
    </row>
    <row r="7470" spans="9:9" x14ac:dyDescent="0.3">
      <c r="I7470" s="20"/>
    </row>
    <row r="7471" spans="9:9" x14ac:dyDescent="0.3">
      <c r="I7471" s="20"/>
    </row>
    <row r="7472" spans="9:9" x14ac:dyDescent="0.3">
      <c r="I7472" s="20"/>
    </row>
    <row r="7473" spans="9:9" x14ac:dyDescent="0.3">
      <c r="I7473" s="20"/>
    </row>
    <row r="7474" spans="9:9" x14ac:dyDescent="0.3">
      <c r="I7474" s="20"/>
    </row>
    <row r="7475" spans="9:9" x14ac:dyDescent="0.3">
      <c r="I7475" s="20"/>
    </row>
    <row r="7476" spans="9:9" x14ac:dyDescent="0.3">
      <c r="I7476" s="20"/>
    </row>
    <row r="7477" spans="9:9" x14ac:dyDescent="0.3">
      <c r="I7477" s="20"/>
    </row>
    <row r="7478" spans="9:9" x14ac:dyDescent="0.3">
      <c r="I7478" s="20"/>
    </row>
    <row r="7479" spans="9:9" x14ac:dyDescent="0.3">
      <c r="I7479" s="20"/>
    </row>
    <row r="7480" spans="9:9" x14ac:dyDescent="0.3">
      <c r="I7480" s="20"/>
    </row>
    <row r="7481" spans="9:9" x14ac:dyDescent="0.3">
      <c r="I7481" s="20"/>
    </row>
    <row r="7482" spans="9:9" x14ac:dyDescent="0.3">
      <c r="I7482" s="20"/>
    </row>
    <row r="7483" spans="9:9" x14ac:dyDescent="0.3">
      <c r="I7483" s="20"/>
    </row>
    <row r="7484" spans="9:9" x14ac:dyDescent="0.3">
      <c r="I7484" s="20"/>
    </row>
    <row r="7485" spans="9:9" x14ac:dyDescent="0.3">
      <c r="I7485" s="20"/>
    </row>
    <row r="7486" spans="9:9" x14ac:dyDescent="0.3">
      <c r="I7486" s="20"/>
    </row>
    <row r="7487" spans="9:9" x14ac:dyDescent="0.3">
      <c r="I7487" s="20"/>
    </row>
    <row r="7488" spans="9:9" x14ac:dyDescent="0.3">
      <c r="I7488" s="20"/>
    </row>
    <row r="7489" spans="9:9" x14ac:dyDescent="0.3">
      <c r="I7489" s="20"/>
    </row>
    <row r="7490" spans="9:9" x14ac:dyDescent="0.3">
      <c r="I7490" s="20"/>
    </row>
    <row r="7491" spans="9:9" x14ac:dyDescent="0.3">
      <c r="I7491" s="20"/>
    </row>
    <row r="7492" spans="9:9" x14ac:dyDescent="0.3">
      <c r="I7492" s="20"/>
    </row>
    <row r="7493" spans="9:9" x14ac:dyDescent="0.3">
      <c r="I7493" s="20"/>
    </row>
    <row r="7494" spans="9:9" x14ac:dyDescent="0.3">
      <c r="I7494" s="20"/>
    </row>
    <row r="7495" spans="9:9" x14ac:dyDescent="0.3">
      <c r="I7495" s="20"/>
    </row>
    <row r="7496" spans="9:9" x14ac:dyDescent="0.3">
      <c r="I7496" s="20"/>
    </row>
    <row r="7497" spans="9:9" x14ac:dyDescent="0.3">
      <c r="I7497" s="20"/>
    </row>
    <row r="7498" spans="9:9" x14ac:dyDescent="0.3">
      <c r="I7498" s="20"/>
    </row>
    <row r="7499" spans="9:9" x14ac:dyDescent="0.3">
      <c r="I7499" s="20"/>
    </row>
    <row r="7500" spans="9:9" x14ac:dyDescent="0.3">
      <c r="I7500" s="20"/>
    </row>
    <row r="7501" spans="9:9" x14ac:dyDescent="0.3">
      <c r="I7501" s="20"/>
    </row>
    <row r="7502" spans="9:9" x14ac:dyDescent="0.3">
      <c r="I7502" s="20"/>
    </row>
    <row r="7503" spans="9:9" x14ac:dyDescent="0.3">
      <c r="I7503" s="20"/>
    </row>
    <row r="7504" spans="9:9" x14ac:dyDescent="0.3">
      <c r="I7504" s="20"/>
    </row>
    <row r="7505" spans="9:9" x14ac:dyDescent="0.3">
      <c r="I7505" s="20"/>
    </row>
    <row r="7506" spans="9:9" x14ac:dyDescent="0.3">
      <c r="I7506" s="20"/>
    </row>
    <row r="7507" spans="9:9" x14ac:dyDescent="0.3">
      <c r="I7507" s="20"/>
    </row>
    <row r="7508" spans="9:9" x14ac:dyDescent="0.3">
      <c r="I7508" s="20"/>
    </row>
    <row r="7509" spans="9:9" x14ac:dyDescent="0.3">
      <c r="I7509" s="20"/>
    </row>
    <row r="7510" spans="9:9" x14ac:dyDescent="0.3">
      <c r="I7510" s="20"/>
    </row>
    <row r="7511" spans="9:9" x14ac:dyDescent="0.3">
      <c r="I7511" s="20"/>
    </row>
    <row r="7512" spans="9:9" x14ac:dyDescent="0.3">
      <c r="I7512" s="20"/>
    </row>
    <row r="7513" spans="9:9" x14ac:dyDescent="0.3">
      <c r="I7513" s="20"/>
    </row>
    <row r="7514" spans="9:9" x14ac:dyDescent="0.3">
      <c r="I7514" s="20"/>
    </row>
    <row r="7515" spans="9:9" x14ac:dyDescent="0.3">
      <c r="I7515" s="20"/>
    </row>
    <row r="7516" spans="9:9" x14ac:dyDescent="0.3">
      <c r="I7516" s="20"/>
    </row>
    <row r="7517" spans="9:9" x14ac:dyDescent="0.3">
      <c r="I7517" s="20"/>
    </row>
    <row r="7518" spans="9:9" x14ac:dyDescent="0.3">
      <c r="I7518" s="20"/>
    </row>
    <row r="7519" spans="9:9" x14ac:dyDescent="0.3">
      <c r="I7519" s="20"/>
    </row>
    <row r="7520" spans="9:9" x14ac:dyDescent="0.3">
      <c r="I7520" s="20"/>
    </row>
    <row r="7521" spans="9:9" x14ac:dyDescent="0.3">
      <c r="I7521" s="20"/>
    </row>
    <row r="7522" spans="9:9" x14ac:dyDescent="0.3">
      <c r="I7522" s="20"/>
    </row>
    <row r="7523" spans="9:9" x14ac:dyDescent="0.3">
      <c r="I7523" s="20"/>
    </row>
    <row r="7524" spans="9:9" x14ac:dyDescent="0.3">
      <c r="I7524" s="20"/>
    </row>
    <row r="7525" spans="9:9" x14ac:dyDescent="0.3">
      <c r="I7525" s="20"/>
    </row>
    <row r="7526" spans="9:9" x14ac:dyDescent="0.3">
      <c r="I7526" s="20"/>
    </row>
    <row r="7527" spans="9:9" x14ac:dyDescent="0.3">
      <c r="I7527" s="20"/>
    </row>
    <row r="7528" spans="9:9" x14ac:dyDescent="0.3">
      <c r="I7528" s="20"/>
    </row>
    <row r="7529" spans="9:9" x14ac:dyDescent="0.3">
      <c r="I7529" s="20"/>
    </row>
    <row r="7530" spans="9:9" x14ac:dyDescent="0.3">
      <c r="I7530" s="20"/>
    </row>
    <row r="7531" spans="9:9" x14ac:dyDescent="0.3">
      <c r="I7531" s="20"/>
    </row>
    <row r="7532" spans="9:9" x14ac:dyDescent="0.3">
      <c r="I7532" s="20"/>
    </row>
    <row r="7533" spans="9:9" x14ac:dyDescent="0.3">
      <c r="I7533" s="20"/>
    </row>
    <row r="7534" spans="9:9" x14ac:dyDescent="0.3">
      <c r="I7534" s="20"/>
    </row>
    <row r="7535" spans="9:9" x14ac:dyDescent="0.3">
      <c r="I7535" s="20"/>
    </row>
    <row r="7536" spans="9:9" x14ac:dyDescent="0.3">
      <c r="I7536" s="20"/>
    </row>
    <row r="7537" spans="9:9" x14ac:dyDescent="0.3">
      <c r="I7537" s="20"/>
    </row>
    <row r="7538" spans="9:9" x14ac:dyDescent="0.3">
      <c r="I7538" s="20"/>
    </row>
    <row r="7539" spans="9:9" x14ac:dyDescent="0.3">
      <c r="I7539" s="20"/>
    </row>
    <row r="7540" spans="9:9" x14ac:dyDescent="0.3">
      <c r="I7540" s="20"/>
    </row>
    <row r="7541" spans="9:9" x14ac:dyDescent="0.3">
      <c r="I7541" s="20"/>
    </row>
    <row r="7542" spans="9:9" x14ac:dyDescent="0.3">
      <c r="I7542" s="20"/>
    </row>
    <row r="7543" spans="9:9" x14ac:dyDescent="0.3">
      <c r="I7543" s="20"/>
    </row>
    <row r="7544" spans="9:9" x14ac:dyDescent="0.3">
      <c r="I7544" s="20"/>
    </row>
    <row r="7545" spans="9:9" x14ac:dyDescent="0.3">
      <c r="I7545" s="20"/>
    </row>
    <row r="7546" spans="9:9" x14ac:dyDescent="0.3">
      <c r="I7546" s="20"/>
    </row>
    <row r="7547" spans="9:9" x14ac:dyDescent="0.3">
      <c r="I7547" s="20"/>
    </row>
    <row r="7548" spans="9:9" x14ac:dyDescent="0.3">
      <c r="I7548" s="20"/>
    </row>
    <row r="7549" spans="9:9" x14ac:dyDescent="0.3">
      <c r="I7549" s="20"/>
    </row>
    <row r="7550" spans="9:9" x14ac:dyDescent="0.3">
      <c r="I7550" s="20"/>
    </row>
    <row r="7551" spans="9:9" x14ac:dyDescent="0.3">
      <c r="I7551" s="20"/>
    </row>
    <row r="7552" spans="9:9" x14ac:dyDescent="0.3">
      <c r="I7552" s="20"/>
    </row>
    <row r="7553" spans="9:9" x14ac:dyDescent="0.3">
      <c r="I7553" s="20"/>
    </row>
    <row r="7554" spans="9:9" x14ac:dyDescent="0.3">
      <c r="I7554" s="20"/>
    </row>
    <row r="7555" spans="9:9" x14ac:dyDescent="0.3">
      <c r="I7555" s="20"/>
    </row>
    <row r="7556" spans="9:9" x14ac:dyDescent="0.3">
      <c r="I7556" s="20"/>
    </row>
    <row r="7557" spans="9:9" x14ac:dyDescent="0.3">
      <c r="I7557" s="20"/>
    </row>
    <row r="7558" spans="9:9" x14ac:dyDescent="0.3">
      <c r="I7558" s="20"/>
    </row>
    <row r="7559" spans="9:9" x14ac:dyDescent="0.3">
      <c r="I7559" s="20"/>
    </row>
    <row r="7560" spans="9:9" x14ac:dyDescent="0.3">
      <c r="I7560" s="20"/>
    </row>
    <row r="7561" spans="9:9" x14ac:dyDescent="0.3">
      <c r="I7561" s="20"/>
    </row>
    <row r="7562" spans="9:9" x14ac:dyDescent="0.3">
      <c r="I7562" s="20"/>
    </row>
    <row r="7563" spans="9:9" x14ac:dyDescent="0.3">
      <c r="I7563" s="20"/>
    </row>
    <row r="7564" spans="9:9" x14ac:dyDescent="0.3">
      <c r="I7564" s="20"/>
    </row>
    <row r="7565" spans="9:9" x14ac:dyDescent="0.3">
      <c r="I7565" s="20"/>
    </row>
    <row r="7566" spans="9:9" x14ac:dyDescent="0.3">
      <c r="I7566" s="20"/>
    </row>
    <row r="7567" spans="9:9" x14ac:dyDescent="0.3">
      <c r="I7567" s="20"/>
    </row>
    <row r="7568" spans="9:9" x14ac:dyDescent="0.3">
      <c r="I7568" s="20"/>
    </row>
    <row r="7569" spans="9:9" x14ac:dyDescent="0.3">
      <c r="I7569" s="20"/>
    </row>
    <row r="7570" spans="9:9" x14ac:dyDescent="0.3">
      <c r="I7570" s="20"/>
    </row>
    <row r="7571" spans="9:9" x14ac:dyDescent="0.3">
      <c r="I7571" s="20"/>
    </row>
    <row r="7572" spans="9:9" x14ac:dyDescent="0.3">
      <c r="I7572" s="20"/>
    </row>
    <row r="7573" spans="9:9" x14ac:dyDescent="0.3">
      <c r="I7573" s="20"/>
    </row>
    <row r="7574" spans="9:9" x14ac:dyDescent="0.3">
      <c r="I7574" s="20"/>
    </row>
    <row r="7575" spans="9:9" x14ac:dyDescent="0.3">
      <c r="I7575" s="20"/>
    </row>
    <row r="7576" spans="9:9" x14ac:dyDescent="0.3">
      <c r="I7576" s="20"/>
    </row>
    <row r="7577" spans="9:9" x14ac:dyDescent="0.3">
      <c r="I7577" s="20"/>
    </row>
    <row r="7578" spans="9:9" x14ac:dyDescent="0.3">
      <c r="I7578" s="20"/>
    </row>
    <row r="7579" spans="9:9" x14ac:dyDescent="0.3">
      <c r="I7579" s="20"/>
    </row>
    <row r="7580" spans="9:9" x14ac:dyDescent="0.3">
      <c r="I7580" s="20"/>
    </row>
    <row r="7581" spans="9:9" x14ac:dyDescent="0.3">
      <c r="I7581" s="20"/>
    </row>
    <row r="7582" spans="9:9" x14ac:dyDescent="0.3">
      <c r="I7582" s="20"/>
    </row>
    <row r="7583" spans="9:9" x14ac:dyDescent="0.3">
      <c r="I7583" s="20"/>
    </row>
    <row r="7584" spans="9:9" x14ac:dyDescent="0.3">
      <c r="I7584" s="20"/>
    </row>
    <row r="7585" spans="9:9" x14ac:dyDescent="0.3">
      <c r="I7585" s="20"/>
    </row>
    <row r="7586" spans="9:9" x14ac:dyDescent="0.3">
      <c r="I7586" s="20"/>
    </row>
    <row r="7587" spans="9:9" x14ac:dyDescent="0.3">
      <c r="I7587" s="20"/>
    </row>
    <row r="7588" spans="9:9" x14ac:dyDescent="0.3">
      <c r="I7588" s="20"/>
    </row>
    <row r="7589" spans="9:9" x14ac:dyDescent="0.3">
      <c r="I7589" s="20"/>
    </row>
    <row r="7590" spans="9:9" x14ac:dyDescent="0.3">
      <c r="I7590" s="20"/>
    </row>
  </sheetData>
  <sortState xmlns:xlrd2="http://schemas.microsoft.com/office/spreadsheetml/2017/richdata2" ref="H2:H303">
    <sortCondition ref="H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2173-1BE3-4EF4-8597-CF989BE71380}">
  <sheetPr>
    <tabColor theme="5"/>
  </sheetPr>
  <dimension ref="Q1:R102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5">
        <v>1718</v>
      </c>
      <c r="R2" s="21">
        <v>24</v>
      </c>
    </row>
    <row r="3" spans="17:18" x14ac:dyDescent="0.3">
      <c r="Q3" s="25">
        <v>3238</v>
      </c>
      <c r="R3" s="21">
        <v>16</v>
      </c>
    </row>
    <row r="4" spans="17:18" x14ac:dyDescent="0.3">
      <c r="Q4" s="25">
        <v>4758</v>
      </c>
      <c r="R4" s="21">
        <v>11</v>
      </c>
    </row>
    <row r="5" spans="17:18" x14ac:dyDescent="0.3">
      <c r="Q5" s="25">
        <v>6278</v>
      </c>
      <c r="R5" s="21">
        <v>15</v>
      </c>
    </row>
    <row r="6" spans="17:18" x14ac:dyDescent="0.3">
      <c r="Q6" s="25">
        <v>7798</v>
      </c>
      <c r="R6" s="21">
        <v>7</v>
      </c>
    </row>
    <row r="7" spans="17:18" x14ac:dyDescent="0.3">
      <c r="Q7" s="25">
        <v>9318</v>
      </c>
      <c r="R7" s="21">
        <v>16</v>
      </c>
    </row>
    <row r="8" spans="17:18" x14ac:dyDescent="0.3">
      <c r="Q8" s="25">
        <v>10838</v>
      </c>
      <c r="R8" s="21">
        <v>21</v>
      </c>
    </row>
    <row r="9" spans="17:18" x14ac:dyDescent="0.3">
      <c r="Q9" s="25">
        <v>12358</v>
      </c>
      <c r="R9" s="21">
        <v>15</v>
      </c>
    </row>
    <row r="10" spans="17:18" x14ac:dyDescent="0.3">
      <c r="Q10" s="25">
        <v>13878</v>
      </c>
      <c r="R10" s="21">
        <v>10</v>
      </c>
    </row>
    <row r="11" spans="17:18" x14ac:dyDescent="0.3">
      <c r="Q11" s="25">
        <v>15398</v>
      </c>
      <c r="R11" s="21">
        <v>9</v>
      </c>
    </row>
    <row r="12" spans="17:18" x14ac:dyDescent="0.3">
      <c r="Q12" s="25">
        <v>16918</v>
      </c>
      <c r="R12" s="21">
        <v>15</v>
      </c>
    </row>
    <row r="13" spans="17:18" x14ac:dyDescent="0.3">
      <c r="Q13" s="25">
        <v>18438</v>
      </c>
      <c r="R13" s="21">
        <v>14</v>
      </c>
    </row>
    <row r="14" spans="17:18" x14ac:dyDescent="0.3">
      <c r="Q14" s="25">
        <v>19958</v>
      </c>
      <c r="R14" s="21">
        <v>8</v>
      </c>
    </row>
    <row r="15" spans="17:18" x14ac:dyDescent="0.3">
      <c r="Q15" s="25">
        <v>21478</v>
      </c>
      <c r="R15" s="21">
        <v>14</v>
      </c>
    </row>
    <row r="16" spans="17:18" x14ac:dyDescent="0.3">
      <c r="Q16" s="25">
        <v>22998</v>
      </c>
      <c r="R16" s="21">
        <v>16</v>
      </c>
    </row>
    <row r="17" spans="17:18" x14ac:dyDescent="0.3">
      <c r="Q17" s="25">
        <v>24518</v>
      </c>
      <c r="R17" s="21">
        <v>17</v>
      </c>
    </row>
    <row r="18" spans="17:18" x14ac:dyDescent="0.3">
      <c r="Q18" s="25">
        <v>26037</v>
      </c>
      <c r="R18" s="21">
        <v>18</v>
      </c>
    </row>
    <row r="19" spans="17:18" x14ac:dyDescent="0.3">
      <c r="Q19" s="25">
        <v>27557</v>
      </c>
      <c r="R19" s="21">
        <v>14</v>
      </c>
    </row>
    <row r="20" spans="17:18" x14ac:dyDescent="0.3">
      <c r="Q20" s="25">
        <v>29077</v>
      </c>
      <c r="R20" s="21">
        <v>6</v>
      </c>
    </row>
    <row r="21" spans="17:18" x14ac:dyDescent="0.3">
      <c r="Q21" s="25">
        <v>30597</v>
      </c>
      <c r="R21" s="21">
        <v>9</v>
      </c>
    </row>
    <row r="22" spans="17:18" x14ac:dyDescent="0.3">
      <c r="Q22" s="25">
        <v>32117</v>
      </c>
      <c r="R22" s="21">
        <v>14</v>
      </c>
    </row>
    <row r="23" spans="17:18" x14ac:dyDescent="0.3">
      <c r="Q23" s="25">
        <v>33637</v>
      </c>
      <c r="R23" s="21">
        <v>13</v>
      </c>
    </row>
    <row r="24" spans="17:18" x14ac:dyDescent="0.3">
      <c r="Q24" s="25">
        <v>35157</v>
      </c>
      <c r="R24" s="21">
        <v>16</v>
      </c>
    </row>
    <row r="25" spans="17:18" x14ac:dyDescent="0.3">
      <c r="Q25" s="25">
        <v>36677</v>
      </c>
      <c r="R25" s="21">
        <v>17</v>
      </c>
    </row>
    <row r="26" spans="17:18" x14ac:dyDescent="0.3">
      <c r="Q26" s="25">
        <v>38197</v>
      </c>
      <c r="R26" s="21">
        <v>6</v>
      </c>
    </row>
    <row r="27" spans="17:18" x14ac:dyDescent="0.3">
      <c r="Q27" s="25">
        <v>39717</v>
      </c>
      <c r="R27" s="21">
        <v>23</v>
      </c>
    </row>
    <row r="28" spans="17:18" x14ac:dyDescent="0.3">
      <c r="Q28" s="25">
        <v>41237</v>
      </c>
      <c r="R28" s="21">
        <v>15</v>
      </c>
    </row>
    <row r="29" spans="17:18" x14ac:dyDescent="0.3">
      <c r="Q29" s="25">
        <v>42757</v>
      </c>
      <c r="R29" s="21">
        <v>11</v>
      </c>
    </row>
    <row r="30" spans="17:18" x14ac:dyDescent="0.3">
      <c r="Q30" s="25">
        <v>44277</v>
      </c>
      <c r="R30" s="21">
        <v>8</v>
      </c>
    </row>
    <row r="31" spans="17:18" x14ac:dyDescent="0.3">
      <c r="Q31" s="25">
        <v>45797</v>
      </c>
      <c r="R31" s="21">
        <v>19</v>
      </c>
    </row>
    <row r="32" spans="17:18" x14ac:dyDescent="0.3">
      <c r="Q32" s="25">
        <v>47317</v>
      </c>
      <c r="R32" s="21">
        <v>15</v>
      </c>
    </row>
    <row r="33" spans="17:18" x14ac:dyDescent="0.3">
      <c r="Q33" s="25">
        <v>48837</v>
      </c>
      <c r="R33" s="21">
        <v>14</v>
      </c>
    </row>
    <row r="34" spans="17:18" x14ac:dyDescent="0.3">
      <c r="Q34" s="25">
        <v>50356</v>
      </c>
      <c r="R34" s="21">
        <v>15</v>
      </c>
    </row>
    <row r="35" spans="17:18" x14ac:dyDescent="0.3">
      <c r="Q35" s="25">
        <v>51876</v>
      </c>
      <c r="R35" s="21">
        <v>13</v>
      </c>
    </row>
    <row r="36" spans="17:18" x14ac:dyDescent="0.3">
      <c r="Q36" s="25">
        <v>53396</v>
      </c>
      <c r="R36" s="21">
        <v>16</v>
      </c>
    </row>
    <row r="37" spans="17:18" x14ac:dyDescent="0.3">
      <c r="Q37" s="25">
        <v>54916</v>
      </c>
      <c r="R37" s="21">
        <v>16</v>
      </c>
    </row>
    <row r="38" spans="17:18" x14ac:dyDescent="0.3">
      <c r="Q38" s="25">
        <v>56436</v>
      </c>
      <c r="R38" s="21">
        <v>11</v>
      </c>
    </row>
    <row r="39" spans="17:18" x14ac:dyDescent="0.3">
      <c r="Q39" s="25">
        <v>57956</v>
      </c>
      <c r="R39" s="21">
        <v>14</v>
      </c>
    </row>
    <row r="40" spans="17:18" x14ac:dyDescent="0.3">
      <c r="Q40" s="25">
        <v>59476</v>
      </c>
      <c r="R40" s="21">
        <v>8</v>
      </c>
    </row>
    <row r="41" spans="17:18" x14ac:dyDescent="0.3">
      <c r="Q41" s="25">
        <v>60996</v>
      </c>
      <c r="R41" s="21">
        <v>12</v>
      </c>
    </row>
    <row r="42" spans="17:18" x14ac:dyDescent="0.3">
      <c r="Q42" s="25">
        <v>62516</v>
      </c>
      <c r="R42" s="21">
        <v>13</v>
      </c>
    </row>
    <row r="43" spans="17:18" x14ac:dyDescent="0.3">
      <c r="Q43" s="25">
        <v>64036</v>
      </c>
      <c r="R43" s="21">
        <v>9</v>
      </c>
    </row>
    <row r="44" spans="17:18" x14ac:dyDescent="0.3">
      <c r="Q44" s="25">
        <v>65556</v>
      </c>
      <c r="R44" s="21">
        <v>16</v>
      </c>
    </row>
    <row r="45" spans="17:18" x14ac:dyDescent="0.3">
      <c r="Q45" s="25">
        <v>67076</v>
      </c>
      <c r="R45" s="21">
        <v>12</v>
      </c>
    </row>
    <row r="46" spans="17:18" x14ac:dyDescent="0.3">
      <c r="Q46" s="25">
        <v>68596</v>
      </c>
      <c r="R46" s="21">
        <v>12</v>
      </c>
    </row>
    <row r="47" spans="17:18" x14ac:dyDescent="0.3">
      <c r="Q47" s="25">
        <v>70116</v>
      </c>
      <c r="R47" s="21">
        <v>12</v>
      </c>
    </row>
    <row r="48" spans="17:18" x14ac:dyDescent="0.3">
      <c r="Q48" s="25">
        <v>71636</v>
      </c>
      <c r="R48" s="21">
        <v>12</v>
      </c>
    </row>
    <row r="49" spans="17:18" x14ac:dyDescent="0.3">
      <c r="Q49" s="25">
        <v>73156</v>
      </c>
      <c r="R49" s="21">
        <v>10</v>
      </c>
    </row>
    <row r="50" spans="17:18" x14ac:dyDescent="0.3">
      <c r="Q50" s="25">
        <v>74676</v>
      </c>
      <c r="R50" s="21">
        <v>12</v>
      </c>
    </row>
    <row r="51" spans="17:18" x14ac:dyDescent="0.3">
      <c r="Q51" s="25">
        <v>76195</v>
      </c>
      <c r="R51" s="21">
        <v>14</v>
      </c>
    </row>
    <row r="52" spans="17:18" x14ac:dyDescent="0.3">
      <c r="Q52" s="25">
        <v>77715</v>
      </c>
      <c r="R52" s="21">
        <v>13</v>
      </c>
    </row>
    <row r="53" spans="17:18" x14ac:dyDescent="0.3">
      <c r="Q53" s="25">
        <v>79235</v>
      </c>
      <c r="R53" s="21">
        <v>10</v>
      </c>
    </row>
    <row r="54" spans="17:18" x14ac:dyDescent="0.3">
      <c r="Q54" s="25">
        <v>80755</v>
      </c>
      <c r="R54" s="21">
        <v>24</v>
      </c>
    </row>
    <row r="55" spans="17:18" x14ac:dyDescent="0.3">
      <c r="Q55" s="25">
        <v>82275</v>
      </c>
      <c r="R55" s="21">
        <v>13</v>
      </c>
    </row>
    <row r="56" spans="17:18" x14ac:dyDescent="0.3">
      <c r="Q56" s="25">
        <v>83795</v>
      </c>
      <c r="R56" s="21">
        <v>17</v>
      </c>
    </row>
    <row r="57" spans="17:18" x14ac:dyDescent="0.3">
      <c r="Q57" s="25">
        <v>85315</v>
      </c>
      <c r="R57" s="21">
        <v>11</v>
      </c>
    </row>
    <row r="58" spans="17:18" x14ac:dyDescent="0.3">
      <c r="Q58" s="25">
        <v>86835</v>
      </c>
      <c r="R58" s="21">
        <v>11</v>
      </c>
    </row>
    <row r="59" spans="17:18" x14ac:dyDescent="0.3">
      <c r="Q59" s="25">
        <v>88355</v>
      </c>
      <c r="R59" s="21">
        <v>14</v>
      </c>
    </row>
    <row r="60" spans="17:18" x14ac:dyDescent="0.3">
      <c r="Q60" s="25">
        <v>89875</v>
      </c>
      <c r="R60" s="21">
        <v>17</v>
      </c>
    </row>
    <row r="61" spans="17:18" x14ac:dyDescent="0.3">
      <c r="Q61" s="25">
        <v>91395</v>
      </c>
      <c r="R61" s="21">
        <v>9</v>
      </c>
    </row>
    <row r="62" spans="17:18" x14ac:dyDescent="0.3">
      <c r="Q62" s="25">
        <v>92915</v>
      </c>
      <c r="R62" s="21">
        <v>5</v>
      </c>
    </row>
    <row r="63" spans="17:18" x14ac:dyDescent="0.3">
      <c r="Q63" s="25">
        <v>94435</v>
      </c>
      <c r="R63" s="21">
        <v>17</v>
      </c>
    </row>
    <row r="64" spans="17:18" x14ac:dyDescent="0.3">
      <c r="Q64" s="25">
        <v>95955</v>
      </c>
      <c r="R64" s="21">
        <v>9</v>
      </c>
    </row>
    <row r="65" spans="17:18" x14ac:dyDescent="0.3">
      <c r="Q65" s="25">
        <v>97475</v>
      </c>
      <c r="R65" s="21">
        <v>8</v>
      </c>
    </row>
    <row r="66" spans="17:18" x14ac:dyDescent="0.3">
      <c r="Q66" s="25">
        <v>98995</v>
      </c>
      <c r="R66" s="21">
        <v>16</v>
      </c>
    </row>
    <row r="67" spans="17:18" x14ac:dyDescent="0.3">
      <c r="Q67" s="25">
        <v>100514</v>
      </c>
      <c r="R67" s="21">
        <v>11</v>
      </c>
    </row>
    <row r="68" spans="17:18" x14ac:dyDescent="0.3">
      <c r="Q68" s="25">
        <v>102034</v>
      </c>
      <c r="R68" s="21">
        <v>16</v>
      </c>
    </row>
    <row r="69" spans="17:18" x14ac:dyDescent="0.3">
      <c r="Q69" s="25">
        <v>103554</v>
      </c>
      <c r="R69" s="21">
        <v>10</v>
      </c>
    </row>
    <row r="70" spans="17:18" x14ac:dyDescent="0.3">
      <c r="Q70" s="25">
        <v>105074</v>
      </c>
      <c r="R70" s="21">
        <v>7</v>
      </c>
    </row>
    <row r="71" spans="17:18" x14ac:dyDescent="0.3">
      <c r="Q71" s="25">
        <v>106594</v>
      </c>
      <c r="R71" s="21">
        <v>13</v>
      </c>
    </row>
    <row r="72" spans="17:18" x14ac:dyDescent="0.3">
      <c r="Q72" s="25">
        <v>108114</v>
      </c>
      <c r="R72" s="21">
        <v>16</v>
      </c>
    </row>
    <row r="73" spans="17:18" x14ac:dyDescent="0.3">
      <c r="Q73" s="25">
        <v>109634</v>
      </c>
      <c r="R73" s="21">
        <v>10</v>
      </c>
    </row>
    <row r="74" spans="17:18" x14ac:dyDescent="0.3">
      <c r="Q74" s="25">
        <v>111154</v>
      </c>
      <c r="R74" s="21">
        <v>18</v>
      </c>
    </row>
    <row r="75" spans="17:18" x14ac:dyDescent="0.3">
      <c r="Q75" s="25">
        <v>112674</v>
      </c>
      <c r="R75" s="21">
        <v>9</v>
      </c>
    </row>
    <row r="76" spans="17:18" x14ac:dyDescent="0.3">
      <c r="Q76" s="25">
        <v>114194</v>
      </c>
      <c r="R76" s="21">
        <v>8</v>
      </c>
    </row>
    <row r="77" spans="17:18" x14ac:dyDescent="0.3">
      <c r="Q77" s="25">
        <v>115714</v>
      </c>
      <c r="R77" s="21">
        <v>16</v>
      </c>
    </row>
    <row r="78" spans="17:18" x14ac:dyDescent="0.3">
      <c r="Q78" s="25">
        <v>117234</v>
      </c>
      <c r="R78" s="21">
        <v>9</v>
      </c>
    </row>
    <row r="79" spans="17:18" x14ac:dyDescent="0.3">
      <c r="Q79" s="25">
        <v>118754</v>
      </c>
      <c r="R79" s="21">
        <v>9</v>
      </c>
    </row>
    <row r="80" spans="17:18" x14ac:dyDescent="0.3">
      <c r="Q80" s="25">
        <v>120274</v>
      </c>
      <c r="R80" s="21">
        <v>10</v>
      </c>
    </row>
    <row r="81" spans="17:18" x14ac:dyDescent="0.3">
      <c r="Q81" s="25">
        <v>121794</v>
      </c>
      <c r="R81" s="21">
        <v>12</v>
      </c>
    </row>
    <row r="82" spans="17:18" x14ac:dyDescent="0.3">
      <c r="Q82" s="25">
        <v>123314</v>
      </c>
      <c r="R82" s="21">
        <v>9</v>
      </c>
    </row>
    <row r="83" spans="17:18" x14ac:dyDescent="0.3">
      <c r="Q83" s="25">
        <v>124834</v>
      </c>
      <c r="R83" s="21">
        <v>7</v>
      </c>
    </row>
    <row r="84" spans="17:18" x14ac:dyDescent="0.3">
      <c r="Q84" s="25">
        <v>126353</v>
      </c>
      <c r="R84" s="21">
        <v>5</v>
      </c>
    </row>
    <row r="85" spans="17:18" x14ac:dyDescent="0.3">
      <c r="Q85" s="25">
        <v>127873</v>
      </c>
      <c r="R85" s="21">
        <v>10</v>
      </c>
    </row>
    <row r="86" spans="17:18" x14ac:dyDescent="0.3">
      <c r="Q86" s="25">
        <v>129393</v>
      </c>
      <c r="R86" s="21">
        <v>8</v>
      </c>
    </row>
    <row r="87" spans="17:18" x14ac:dyDescent="0.3">
      <c r="Q87" s="25">
        <v>130913</v>
      </c>
      <c r="R87" s="21">
        <v>11</v>
      </c>
    </row>
    <row r="88" spans="17:18" x14ac:dyDescent="0.3">
      <c r="Q88" s="25">
        <v>132433</v>
      </c>
      <c r="R88" s="21">
        <v>9</v>
      </c>
    </row>
    <row r="89" spans="17:18" x14ac:dyDescent="0.3">
      <c r="Q89" s="25">
        <v>133953</v>
      </c>
      <c r="R89" s="21">
        <v>9</v>
      </c>
    </row>
    <row r="90" spans="17:18" x14ac:dyDescent="0.3">
      <c r="Q90" s="25">
        <v>135473</v>
      </c>
      <c r="R90" s="21">
        <v>7</v>
      </c>
    </row>
    <row r="91" spans="17:18" x14ac:dyDescent="0.3">
      <c r="Q91" s="25">
        <v>136993</v>
      </c>
      <c r="R91" s="21">
        <v>6</v>
      </c>
    </row>
    <row r="92" spans="17:18" x14ac:dyDescent="0.3">
      <c r="Q92" s="25">
        <v>138513</v>
      </c>
      <c r="R92" s="21">
        <v>2</v>
      </c>
    </row>
    <row r="93" spans="17:18" x14ac:dyDescent="0.3">
      <c r="Q93" s="25">
        <v>140033</v>
      </c>
      <c r="R93" s="21">
        <v>3</v>
      </c>
    </row>
    <row r="94" spans="17:18" x14ac:dyDescent="0.3">
      <c r="Q94" s="25">
        <v>141553</v>
      </c>
      <c r="R94" s="21">
        <v>5</v>
      </c>
    </row>
    <row r="95" spans="17:18" x14ac:dyDescent="0.3">
      <c r="Q95" s="25">
        <v>143073</v>
      </c>
      <c r="R95" s="21">
        <v>1</v>
      </c>
    </row>
    <row r="96" spans="17:18" x14ac:dyDescent="0.3">
      <c r="Q96" s="25">
        <v>144593</v>
      </c>
      <c r="R96" s="21">
        <v>1</v>
      </c>
    </row>
    <row r="97" spans="17:18" x14ac:dyDescent="0.3">
      <c r="Q97" s="25">
        <v>146113</v>
      </c>
      <c r="R97" s="21">
        <v>3</v>
      </c>
    </row>
    <row r="98" spans="17:18" x14ac:dyDescent="0.3">
      <c r="Q98" s="25">
        <v>147633</v>
      </c>
      <c r="R98" s="21">
        <v>1</v>
      </c>
    </row>
    <row r="99" spans="17:18" x14ac:dyDescent="0.3">
      <c r="Q99" s="25">
        <v>149153</v>
      </c>
      <c r="R99" s="21">
        <v>0</v>
      </c>
    </row>
    <row r="100" spans="17:18" x14ac:dyDescent="0.3">
      <c r="Q100" s="25">
        <v>150672</v>
      </c>
      <c r="R100" s="21">
        <v>2</v>
      </c>
    </row>
    <row r="101" spans="17:18" x14ac:dyDescent="0.3">
      <c r="Q101" s="25">
        <v>152192</v>
      </c>
      <c r="R101" s="21">
        <v>0</v>
      </c>
    </row>
    <row r="102" spans="17:18" ht="15" thickBot="1" x14ac:dyDescent="0.35">
      <c r="Q102" s="22" t="s">
        <v>27</v>
      </c>
      <c r="R102" s="22">
        <v>0</v>
      </c>
    </row>
  </sheetData>
  <sortState xmlns:xlrd2="http://schemas.microsoft.com/office/spreadsheetml/2017/richdata2" ref="Q2:Q101">
    <sortCondition ref="Q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D2DC-29C6-4172-B727-5A1E7D0D38EB}">
  <sheetPr>
    <tabColor theme="5"/>
  </sheetPr>
  <dimension ref="Q1:R102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5">
        <v>2566</v>
      </c>
      <c r="R2" s="21">
        <v>19</v>
      </c>
    </row>
    <row r="3" spans="17:18" x14ac:dyDescent="0.3">
      <c r="Q3" s="25">
        <v>4782</v>
      </c>
      <c r="R3" s="21">
        <v>12</v>
      </c>
    </row>
    <row r="4" spans="17:18" x14ac:dyDescent="0.3">
      <c r="Q4" s="25">
        <v>6998</v>
      </c>
      <c r="R4" s="21">
        <v>15</v>
      </c>
    </row>
    <row r="5" spans="17:18" x14ac:dyDescent="0.3">
      <c r="Q5" s="25">
        <v>9214</v>
      </c>
      <c r="R5" s="21">
        <v>8</v>
      </c>
    </row>
    <row r="6" spans="17:18" x14ac:dyDescent="0.3">
      <c r="Q6" s="25">
        <v>11430</v>
      </c>
      <c r="R6" s="21">
        <v>14</v>
      </c>
    </row>
    <row r="7" spans="17:18" x14ac:dyDescent="0.3">
      <c r="Q7" s="25">
        <v>13646</v>
      </c>
      <c r="R7" s="21">
        <v>5</v>
      </c>
    </row>
    <row r="8" spans="17:18" x14ac:dyDescent="0.3">
      <c r="Q8" s="25">
        <v>15862</v>
      </c>
      <c r="R8" s="21">
        <v>13</v>
      </c>
    </row>
    <row r="9" spans="17:18" x14ac:dyDescent="0.3">
      <c r="Q9" s="25">
        <v>18078</v>
      </c>
      <c r="R9" s="21">
        <v>14</v>
      </c>
    </row>
    <row r="10" spans="17:18" x14ac:dyDescent="0.3">
      <c r="Q10" s="25">
        <v>20294</v>
      </c>
      <c r="R10" s="21">
        <v>16</v>
      </c>
    </row>
    <row r="11" spans="17:18" x14ac:dyDescent="0.3">
      <c r="Q11" s="25">
        <v>22510</v>
      </c>
      <c r="R11" s="21">
        <v>13</v>
      </c>
    </row>
    <row r="12" spans="17:18" x14ac:dyDescent="0.3">
      <c r="Q12" s="25">
        <v>24726</v>
      </c>
      <c r="R12" s="21">
        <v>11</v>
      </c>
    </row>
    <row r="13" spans="17:18" x14ac:dyDescent="0.3">
      <c r="Q13" s="25">
        <v>26942</v>
      </c>
      <c r="R13" s="21">
        <v>5</v>
      </c>
    </row>
    <row r="14" spans="17:18" x14ac:dyDescent="0.3">
      <c r="Q14" s="25">
        <v>29159</v>
      </c>
      <c r="R14" s="21">
        <v>14</v>
      </c>
    </row>
    <row r="15" spans="17:18" x14ac:dyDescent="0.3">
      <c r="Q15" s="25">
        <v>31375</v>
      </c>
      <c r="R15" s="21">
        <v>10</v>
      </c>
    </row>
    <row r="16" spans="17:18" x14ac:dyDescent="0.3">
      <c r="Q16" s="25">
        <v>33591</v>
      </c>
      <c r="R16" s="21">
        <v>9</v>
      </c>
    </row>
    <row r="17" spans="17:18" x14ac:dyDescent="0.3">
      <c r="Q17" s="25">
        <v>35807</v>
      </c>
      <c r="R17" s="21">
        <v>9</v>
      </c>
    </row>
    <row r="18" spans="17:18" x14ac:dyDescent="0.3">
      <c r="Q18" s="25">
        <v>38023</v>
      </c>
      <c r="R18" s="21">
        <v>14</v>
      </c>
    </row>
    <row r="19" spans="17:18" x14ac:dyDescent="0.3">
      <c r="Q19" s="25">
        <v>40239</v>
      </c>
      <c r="R19" s="21">
        <v>15</v>
      </c>
    </row>
    <row r="20" spans="17:18" x14ac:dyDescent="0.3">
      <c r="Q20" s="25">
        <v>42455</v>
      </c>
      <c r="R20" s="21">
        <v>14</v>
      </c>
    </row>
    <row r="21" spans="17:18" x14ac:dyDescent="0.3">
      <c r="Q21" s="25">
        <v>44671</v>
      </c>
      <c r="R21" s="21">
        <v>15</v>
      </c>
    </row>
    <row r="22" spans="17:18" x14ac:dyDescent="0.3">
      <c r="Q22" s="25">
        <v>46887</v>
      </c>
      <c r="R22" s="21">
        <v>12</v>
      </c>
    </row>
    <row r="23" spans="17:18" x14ac:dyDescent="0.3">
      <c r="Q23" s="25">
        <v>49103</v>
      </c>
      <c r="R23" s="21">
        <v>5</v>
      </c>
    </row>
    <row r="24" spans="17:18" x14ac:dyDescent="0.3">
      <c r="Q24" s="25">
        <v>51319</v>
      </c>
      <c r="R24" s="21">
        <v>8</v>
      </c>
    </row>
    <row r="25" spans="17:18" x14ac:dyDescent="0.3">
      <c r="Q25" s="25">
        <v>53535</v>
      </c>
      <c r="R25" s="21">
        <v>7</v>
      </c>
    </row>
    <row r="26" spans="17:18" x14ac:dyDescent="0.3">
      <c r="Q26" s="25">
        <v>55752</v>
      </c>
      <c r="R26" s="21">
        <v>14</v>
      </c>
    </row>
    <row r="27" spans="17:18" x14ac:dyDescent="0.3">
      <c r="Q27" s="25">
        <v>57968</v>
      </c>
      <c r="R27" s="21">
        <v>18</v>
      </c>
    </row>
    <row r="28" spans="17:18" x14ac:dyDescent="0.3">
      <c r="Q28" s="25">
        <v>60184</v>
      </c>
      <c r="R28" s="21">
        <v>9</v>
      </c>
    </row>
    <row r="29" spans="17:18" x14ac:dyDescent="0.3">
      <c r="Q29" s="25">
        <v>62400</v>
      </c>
      <c r="R29" s="21">
        <v>16</v>
      </c>
    </row>
    <row r="30" spans="17:18" x14ac:dyDescent="0.3">
      <c r="Q30" s="25">
        <v>64616</v>
      </c>
      <c r="R30" s="21">
        <v>6</v>
      </c>
    </row>
    <row r="31" spans="17:18" x14ac:dyDescent="0.3">
      <c r="Q31" s="25">
        <v>66832</v>
      </c>
      <c r="R31" s="21">
        <v>18</v>
      </c>
    </row>
    <row r="32" spans="17:18" x14ac:dyDescent="0.3">
      <c r="Q32" s="25">
        <v>69048</v>
      </c>
      <c r="R32" s="21">
        <v>18</v>
      </c>
    </row>
    <row r="33" spans="17:18" x14ac:dyDescent="0.3">
      <c r="Q33" s="25">
        <v>71264</v>
      </c>
      <c r="R33" s="21">
        <v>6</v>
      </c>
    </row>
    <row r="34" spans="17:18" x14ac:dyDescent="0.3">
      <c r="Q34" s="25">
        <v>73480</v>
      </c>
      <c r="R34" s="21">
        <v>9</v>
      </c>
    </row>
    <row r="35" spans="17:18" x14ac:dyDescent="0.3">
      <c r="Q35" s="25">
        <v>75696</v>
      </c>
      <c r="R35" s="21">
        <v>11</v>
      </c>
    </row>
    <row r="36" spans="17:18" x14ac:dyDescent="0.3">
      <c r="Q36" s="25">
        <v>77912</v>
      </c>
      <c r="R36" s="21">
        <v>15</v>
      </c>
    </row>
    <row r="37" spans="17:18" x14ac:dyDescent="0.3">
      <c r="Q37" s="25">
        <v>80128</v>
      </c>
      <c r="R37" s="21">
        <v>14</v>
      </c>
    </row>
    <row r="38" spans="17:18" x14ac:dyDescent="0.3">
      <c r="Q38" s="25">
        <v>82344</v>
      </c>
      <c r="R38" s="21">
        <v>14</v>
      </c>
    </row>
    <row r="39" spans="17:18" x14ac:dyDescent="0.3">
      <c r="Q39" s="25">
        <v>84561</v>
      </c>
      <c r="R39" s="21">
        <v>11</v>
      </c>
    </row>
    <row r="40" spans="17:18" x14ac:dyDescent="0.3">
      <c r="Q40" s="25">
        <v>86777</v>
      </c>
      <c r="R40" s="21">
        <v>14</v>
      </c>
    </row>
    <row r="41" spans="17:18" x14ac:dyDescent="0.3">
      <c r="Q41" s="25">
        <v>88993</v>
      </c>
      <c r="R41" s="21">
        <v>14</v>
      </c>
    </row>
    <row r="42" spans="17:18" x14ac:dyDescent="0.3">
      <c r="Q42" s="25">
        <v>91209</v>
      </c>
      <c r="R42" s="21">
        <v>12</v>
      </c>
    </row>
    <row r="43" spans="17:18" x14ac:dyDescent="0.3">
      <c r="Q43" s="25">
        <v>93425</v>
      </c>
      <c r="R43" s="21">
        <v>12</v>
      </c>
    </row>
    <row r="44" spans="17:18" x14ac:dyDescent="0.3">
      <c r="Q44" s="25">
        <v>95641</v>
      </c>
      <c r="R44" s="21">
        <v>12</v>
      </c>
    </row>
    <row r="45" spans="17:18" x14ac:dyDescent="0.3">
      <c r="Q45" s="25">
        <v>97857</v>
      </c>
      <c r="R45" s="21">
        <v>11</v>
      </c>
    </row>
    <row r="46" spans="17:18" x14ac:dyDescent="0.3">
      <c r="Q46" s="25">
        <v>100073</v>
      </c>
      <c r="R46" s="21">
        <v>8</v>
      </c>
    </row>
    <row r="47" spans="17:18" x14ac:dyDescent="0.3">
      <c r="Q47" s="25">
        <v>102289</v>
      </c>
      <c r="R47" s="21">
        <v>12</v>
      </c>
    </row>
    <row r="48" spans="17:18" x14ac:dyDescent="0.3">
      <c r="Q48" s="25">
        <v>104505</v>
      </c>
      <c r="R48" s="21">
        <v>8</v>
      </c>
    </row>
    <row r="49" spans="17:18" x14ac:dyDescent="0.3">
      <c r="Q49" s="25">
        <v>106721</v>
      </c>
      <c r="R49" s="21">
        <v>13</v>
      </c>
    </row>
    <row r="50" spans="17:18" x14ac:dyDescent="0.3">
      <c r="Q50" s="25">
        <v>108937</v>
      </c>
      <c r="R50" s="21">
        <v>10</v>
      </c>
    </row>
    <row r="51" spans="17:18" x14ac:dyDescent="0.3">
      <c r="Q51" s="25">
        <v>111154</v>
      </c>
      <c r="R51" s="21">
        <v>14</v>
      </c>
    </row>
    <row r="52" spans="17:18" x14ac:dyDescent="0.3">
      <c r="Q52" s="25">
        <v>113370</v>
      </c>
      <c r="R52" s="21">
        <v>12</v>
      </c>
    </row>
    <row r="53" spans="17:18" x14ac:dyDescent="0.3">
      <c r="Q53" s="25">
        <v>115586</v>
      </c>
      <c r="R53" s="21">
        <v>10</v>
      </c>
    </row>
    <row r="54" spans="17:18" x14ac:dyDescent="0.3">
      <c r="Q54" s="25">
        <v>117802</v>
      </c>
      <c r="R54" s="21">
        <v>8</v>
      </c>
    </row>
    <row r="55" spans="17:18" x14ac:dyDescent="0.3">
      <c r="Q55" s="25">
        <v>120018</v>
      </c>
      <c r="R55" s="21">
        <v>11</v>
      </c>
    </row>
    <row r="56" spans="17:18" x14ac:dyDescent="0.3">
      <c r="Q56" s="25">
        <v>122234</v>
      </c>
      <c r="R56" s="21">
        <v>16</v>
      </c>
    </row>
    <row r="57" spans="17:18" x14ac:dyDescent="0.3">
      <c r="Q57" s="25">
        <v>124450</v>
      </c>
      <c r="R57" s="21">
        <v>6</v>
      </c>
    </row>
    <row r="58" spans="17:18" x14ac:dyDescent="0.3">
      <c r="Q58" s="25">
        <v>126666</v>
      </c>
      <c r="R58" s="21">
        <v>14</v>
      </c>
    </row>
    <row r="59" spans="17:18" x14ac:dyDescent="0.3">
      <c r="Q59" s="25">
        <v>128882</v>
      </c>
      <c r="R59" s="21">
        <v>13</v>
      </c>
    </row>
    <row r="60" spans="17:18" x14ac:dyDescent="0.3">
      <c r="Q60" s="25">
        <v>131098</v>
      </c>
      <c r="R60" s="21">
        <v>7</v>
      </c>
    </row>
    <row r="61" spans="17:18" x14ac:dyDescent="0.3">
      <c r="Q61" s="25">
        <v>133314</v>
      </c>
      <c r="R61" s="21">
        <v>23</v>
      </c>
    </row>
    <row r="62" spans="17:18" x14ac:dyDescent="0.3">
      <c r="Q62" s="25">
        <v>135530</v>
      </c>
      <c r="R62" s="21">
        <v>14</v>
      </c>
    </row>
    <row r="63" spans="17:18" x14ac:dyDescent="0.3">
      <c r="Q63" s="25">
        <v>137747</v>
      </c>
      <c r="R63" s="21">
        <v>17</v>
      </c>
    </row>
    <row r="64" spans="17:18" x14ac:dyDescent="0.3">
      <c r="Q64" s="25">
        <v>139963</v>
      </c>
      <c r="R64" s="21">
        <v>11</v>
      </c>
    </row>
    <row r="65" spans="17:18" x14ac:dyDescent="0.3">
      <c r="Q65" s="25">
        <v>142179</v>
      </c>
      <c r="R65" s="21">
        <v>10</v>
      </c>
    </row>
    <row r="66" spans="17:18" x14ac:dyDescent="0.3">
      <c r="Q66" s="25">
        <v>144395</v>
      </c>
      <c r="R66" s="21">
        <v>12</v>
      </c>
    </row>
    <row r="67" spans="17:18" x14ac:dyDescent="0.3">
      <c r="Q67" s="25">
        <v>146611</v>
      </c>
      <c r="R67" s="21">
        <v>11</v>
      </c>
    </row>
    <row r="68" spans="17:18" x14ac:dyDescent="0.3">
      <c r="Q68" s="25">
        <v>148827</v>
      </c>
      <c r="R68" s="21">
        <v>18</v>
      </c>
    </row>
    <row r="69" spans="17:18" x14ac:dyDescent="0.3">
      <c r="Q69" s="25">
        <v>151043</v>
      </c>
      <c r="R69" s="21">
        <v>6</v>
      </c>
    </row>
    <row r="70" spans="17:18" x14ac:dyDescent="0.3">
      <c r="Q70" s="25">
        <v>153259</v>
      </c>
      <c r="R70" s="21">
        <v>11</v>
      </c>
    </row>
    <row r="71" spans="17:18" x14ac:dyDescent="0.3">
      <c r="Q71" s="25">
        <v>155475</v>
      </c>
      <c r="R71" s="21">
        <v>11</v>
      </c>
    </row>
    <row r="72" spans="17:18" x14ac:dyDescent="0.3">
      <c r="Q72" s="25">
        <v>157691</v>
      </c>
      <c r="R72" s="21">
        <v>11</v>
      </c>
    </row>
    <row r="73" spans="17:18" x14ac:dyDescent="0.3">
      <c r="Q73" s="25">
        <v>159907</v>
      </c>
      <c r="R73" s="21">
        <v>8</v>
      </c>
    </row>
    <row r="74" spans="17:18" x14ac:dyDescent="0.3">
      <c r="Q74" s="25">
        <v>162123</v>
      </c>
      <c r="R74" s="21">
        <v>14</v>
      </c>
    </row>
    <row r="75" spans="17:18" x14ac:dyDescent="0.3">
      <c r="Q75" s="25">
        <v>164339</v>
      </c>
      <c r="R75" s="21">
        <v>15</v>
      </c>
    </row>
    <row r="76" spans="17:18" x14ac:dyDescent="0.3">
      <c r="Q76" s="25">
        <v>166556</v>
      </c>
      <c r="R76" s="21">
        <v>10</v>
      </c>
    </row>
    <row r="77" spans="17:18" x14ac:dyDescent="0.3">
      <c r="Q77" s="25">
        <v>168772</v>
      </c>
      <c r="R77" s="21">
        <v>12</v>
      </c>
    </row>
    <row r="78" spans="17:18" x14ac:dyDescent="0.3">
      <c r="Q78" s="25">
        <v>170988</v>
      </c>
      <c r="R78" s="21">
        <v>10</v>
      </c>
    </row>
    <row r="79" spans="17:18" x14ac:dyDescent="0.3">
      <c r="Q79" s="25">
        <v>173204</v>
      </c>
      <c r="R79" s="21">
        <v>14</v>
      </c>
    </row>
    <row r="80" spans="17:18" x14ac:dyDescent="0.3">
      <c r="Q80" s="25">
        <v>175420</v>
      </c>
      <c r="R80" s="21">
        <v>12</v>
      </c>
    </row>
    <row r="81" spans="17:18" x14ac:dyDescent="0.3">
      <c r="Q81" s="25">
        <v>177636</v>
      </c>
      <c r="R81" s="21">
        <v>13</v>
      </c>
    </row>
    <row r="82" spans="17:18" x14ac:dyDescent="0.3">
      <c r="Q82" s="25">
        <v>179852</v>
      </c>
      <c r="R82" s="21">
        <v>19</v>
      </c>
    </row>
    <row r="83" spans="17:18" x14ac:dyDescent="0.3">
      <c r="Q83" s="25">
        <v>182068</v>
      </c>
      <c r="R83" s="21">
        <v>5</v>
      </c>
    </row>
    <row r="84" spans="17:18" x14ac:dyDescent="0.3">
      <c r="Q84" s="25">
        <v>184284</v>
      </c>
      <c r="R84" s="21">
        <v>14</v>
      </c>
    </row>
    <row r="85" spans="17:18" x14ac:dyDescent="0.3">
      <c r="Q85" s="25">
        <v>186500</v>
      </c>
      <c r="R85" s="21">
        <v>13</v>
      </c>
    </row>
    <row r="86" spans="17:18" x14ac:dyDescent="0.3">
      <c r="Q86" s="25">
        <v>188716</v>
      </c>
      <c r="R86" s="21">
        <v>10</v>
      </c>
    </row>
    <row r="87" spans="17:18" x14ac:dyDescent="0.3">
      <c r="Q87" s="25">
        <v>190932</v>
      </c>
      <c r="R87" s="21">
        <v>10</v>
      </c>
    </row>
    <row r="88" spans="17:18" x14ac:dyDescent="0.3">
      <c r="Q88" s="25">
        <v>193149</v>
      </c>
      <c r="R88" s="21">
        <v>14</v>
      </c>
    </row>
    <row r="89" spans="17:18" x14ac:dyDescent="0.3">
      <c r="Q89" s="25">
        <v>195365</v>
      </c>
      <c r="R89" s="21">
        <v>9</v>
      </c>
    </row>
    <row r="90" spans="17:18" x14ac:dyDescent="0.3">
      <c r="Q90" s="25">
        <v>197581</v>
      </c>
      <c r="R90" s="21">
        <v>9</v>
      </c>
    </row>
    <row r="91" spans="17:18" x14ac:dyDescent="0.3">
      <c r="Q91" s="25">
        <v>199797</v>
      </c>
      <c r="R91" s="21">
        <v>8</v>
      </c>
    </row>
    <row r="92" spans="17:18" x14ac:dyDescent="0.3">
      <c r="Q92" s="25">
        <v>202013</v>
      </c>
      <c r="R92" s="21">
        <v>10</v>
      </c>
    </row>
    <row r="93" spans="17:18" x14ac:dyDescent="0.3">
      <c r="Q93" s="25">
        <v>204229</v>
      </c>
      <c r="R93" s="21">
        <v>14</v>
      </c>
    </row>
    <row r="94" spans="17:18" x14ac:dyDescent="0.3">
      <c r="Q94" s="25">
        <v>206445</v>
      </c>
      <c r="R94" s="21">
        <v>12</v>
      </c>
    </row>
    <row r="95" spans="17:18" x14ac:dyDescent="0.3">
      <c r="Q95" s="25">
        <v>208661</v>
      </c>
      <c r="R95" s="21">
        <v>11</v>
      </c>
    </row>
    <row r="96" spans="17:18" x14ac:dyDescent="0.3">
      <c r="Q96" s="25">
        <v>210877</v>
      </c>
      <c r="R96" s="21">
        <v>8</v>
      </c>
    </row>
    <row r="97" spans="17:18" x14ac:dyDescent="0.3">
      <c r="Q97" s="25">
        <v>213093</v>
      </c>
      <c r="R97" s="21">
        <v>4</v>
      </c>
    </row>
    <row r="98" spans="17:18" x14ac:dyDescent="0.3">
      <c r="Q98" s="25">
        <v>215309</v>
      </c>
      <c r="R98" s="21">
        <v>7</v>
      </c>
    </row>
    <row r="99" spans="17:18" x14ac:dyDescent="0.3">
      <c r="Q99" s="25">
        <v>217525</v>
      </c>
      <c r="R99" s="21">
        <v>4</v>
      </c>
    </row>
    <row r="100" spans="17:18" x14ac:dyDescent="0.3">
      <c r="Q100" s="25">
        <v>219741</v>
      </c>
      <c r="R100" s="21">
        <v>3</v>
      </c>
    </row>
    <row r="101" spans="17:18" x14ac:dyDescent="0.3">
      <c r="Q101" s="25">
        <v>221958</v>
      </c>
      <c r="R101" s="21">
        <v>0</v>
      </c>
    </row>
    <row r="102" spans="17:18" ht="15" thickBot="1" x14ac:dyDescent="0.35">
      <c r="Q102" s="22" t="s">
        <v>27</v>
      </c>
      <c r="R102" s="22">
        <v>0</v>
      </c>
    </row>
  </sheetData>
  <sortState xmlns:xlrd2="http://schemas.microsoft.com/office/spreadsheetml/2017/richdata2" ref="Q2:Q101">
    <sortCondition ref="Q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DE84-D6D7-403A-8A90-0FF740D2AB55}">
  <sheetPr>
    <tabColor theme="5"/>
  </sheetPr>
  <dimension ref="Q1:R25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6">
        <v>3084</v>
      </c>
      <c r="R2" s="21">
        <v>63</v>
      </c>
    </row>
    <row r="3" spans="17:18" x14ac:dyDescent="0.3">
      <c r="Q3" s="26">
        <v>6054</v>
      </c>
      <c r="R3" s="21">
        <v>50</v>
      </c>
    </row>
    <row r="4" spans="17:18" x14ac:dyDescent="0.3">
      <c r="Q4" s="26">
        <v>9024</v>
      </c>
      <c r="R4" s="21">
        <v>52</v>
      </c>
    </row>
    <row r="5" spans="17:18" x14ac:dyDescent="0.3">
      <c r="Q5" s="26">
        <v>11993</v>
      </c>
      <c r="R5" s="21">
        <v>73</v>
      </c>
    </row>
    <row r="6" spans="17:18" x14ac:dyDescent="0.3">
      <c r="Q6" s="26">
        <v>14963</v>
      </c>
      <c r="R6" s="21">
        <v>49</v>
      </c>
    </row>
    <row r="7" spans="17:18" x14ac:dyDescent="0.3">
      <c r="Q7" s="26">
        <v>17933</v>
      </c>
      <c r="R7" s="21">
        <v>54</v>
      </c>
    </row>
    <row r="8" spans="17:18" x14ac:dyDescent="0.3">
      <c r="Q8" s="26">
        <v>20903</v>
      </c>
      <c r="R8" s="21">
        <v>54</v>
      </c>
    </row>
    <row r="9" spans="17:18" x14ac:dyDescent="0.3">
      <c r="Q9" s="26">
        <v>23872</v>
      </c>
      <c r="R9" s="21">
        <v>55</v>
      </c>
    </row>
    <row r="10" spans="17:18" x14ac:dyDescent="0.3">
      <c r="Q10" s="26">
        <v>26842</v>
      </c>
      <c r="R10" s="21">
        <v>58</v>
      </c>
    </row>
    <row r="11" spans="17:18" x14ac:dyDescent="0.3">
      <c r="Q11" s="26">
        <v>29812</v>
      </c>
      <c r="R11" s="21">
        <v>49</v>
      </c>
    </row>
    <row r="12" spans="17:18" x14ac:dyDescent="0.3">
      <c r="Q12" s="26">
        <v>32781</v>
      </c>
      <c r="R12" s="21">
        <v>48</v>
      </c>
    </row>
    <row r="13" spans="17:18" x14ac:dyDescent="0.3">
      <c r="Q13" s="26">
        <v>35751</v>
      </c>
      <c r="R13" s="21">
        <v>67</v>
      </c>
    </row>
    <row r="14" spans="17:18" x14ac:dyDescent="0.3">
      <c r="Q14" s="26">
        <v>38721</v>
      </c>
      <c r="R14" s="21">
        <v>58</v>
      </c>
    </row>
    <row r="15" spans="17:18" x14ac:dyDescent="0.3">
      <c r="Q15" s="26">
        <v>41691</v>
      </c>
      <c r="R15" s="21">
        <v>61</v>
      </c>
    </row>
    <row r="16" spans="17:18" x14ac:dyDescent="0.3">
      <c r="Q16" s="26">
        <v>44660</v>
      </c>
      <c r="R16" s="21">
        <v>64</v>
      </c>
    </row>
    <row r="17" spans="17:18" x14ac:dyDescent="0.3">
      <c r="Q17" s="26">
        <v>47630</v>
      </c>
      <c r="R17" s="21">
        <v>69</v>
      </c>
    </row>
    <row r="18" spans="17:18" x14ac:dyDescent="0.3">
      <c r="Q18" s="26">
        <v>50600</v>
      </c>
      <c r="R18" s="21">
        <v>87</v>
      </c>
    </row>
    <row r="19" spans="17:18" x14ac:dyDescent="0.3">
      <c r="Q19" s="26">
        <v>53570</v>
      </c>
      <c r="R19" s="21">
        <v>27</v>
      </c>
    </row>
    <row r="20" spans="17:18" x14ac:dyDescent="0.3">
      <c r="Q20" s="26">
        <v>56539</v>
      </c>
      <c r="R20" s="21">
        <v>25</v>
      </c>
    </row>
    <row r="21" spans="17:18" x14ac:dyDescent="0.3">
      <c r="Q21" s="26">
        <v>59509</v>
      </c>
      <c r="R21" s="21">
        <v>23</v>
      </c>
    </row>
    <row r="22" spans="17:18" x14ac:dyDescent="0.3">
      <c r="Q22" s="26">
        <v>62479</v>
      </c>
      <c r="R22" s="21">
        <v>24</v>
      </c>
    </row>
    <row r="23" spans="17:18" x14ac:dyDescent="0.3">
      <c r="Q23" s="26">
        <v>65448</v>
      </c>
      <c r="R23" s="21">
        <v>30</v>
      </c>
    </row>
    <row r="24" spans="17:18" x14ac:dyDescent="0.3">
      <c r="Q24" s="26">
        <v>68418</v>
      </c>
      <c r="R24" s="21">
        <v>0</v>
      </c>
    </row>
    <row r="25" spans="17:18" ht="15" thickBot="1" x14ac:dyDescent="0.35">
      <c r="Q25" s="22" t="s">
        <v>27</v>
      </c>
      <c r="R25" s="22">
        <v>0</v>
      </c>
    </row>
  </sheetData>
  <sortState xmlns:xlrd2="http://schemas.microsoft.com/office/spreadsheetml/2017/richdata2" ref="Q2:Q24">
    <sortCondition ref="Q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A920-785E-4D34-9D12-F6DB89DC4767}">
  <sheetPr>
    <tabColor theme="4"/>
  </sheetPr>
  <dimension ref="Q1:R102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5">
        <v>2042</v>
      </c>
      <c r="R2" s="21">
        <v>8</v>
      </c>
    </row>
    <row r="3" spans="17:18" x14ac:dyDescent="0.3">
      <c r="Q3" s="25">
        <v>3872</v>
      </c>
      <c r="R3" s="21">
        <v>15</v>
      </c>
    </row>
    <row r="4" spans="17:18" x14ac:dyDescent="0.3">
      <c r="Q4" s="25">
        <v>5702</v>
      </c>
      <c r="R4" s="21">
        <v>7</v>
      </c>
    </row>
    <row r="5" spans="17:18" x14ac:dyDescent="0.3">
      <c r="Q5" s="25">
        <v>7532</v>
      </c>
      <c r="R5" s="21">
        <v>14</v>
      </c>
    </row>
    <row r="6" spans="17:18" x14ac:dyDescent="0.3">
      <c r="Q6" s="25">
        <v>9363</v>
      </c>
      <c r="R6" s="21">
        <v>11</v>
      </c>
    </row>
    <row r="7" spans="17:18" x14ac:dyDescent="0.3">
      <c r="Q7" s="25">
        <v>11193</v>
      </c>
      <c r="R7" s="21">
        <v>6</v>
      </c>
    </row>
    <row r="8" spans="17:18" x14ac:dyDescent="0.3">
      <c r="Q8" s="25">
        <v>13023</v>
      </c>
      <c r="R8" s="21">
        <v>8</v>
      </c>
    </row>
    <row r="9" spans="17:18" x14ac:dyDescent="0.3">
      <c r="Q9" s="25">
        <v>14853</v>
      </c>
      <c r="R9" s="21">
        <v>12</v>
      </c>
    </row>
    <row r="10" spans="17:18" x14ac:dyDescent="0.3">
      <c r="Q10" s="25">
        <v>16683</v>
      </c>
      <c r="R10" s="21">
        <v>7</v>
      </c>
    </row>
    <row r="11" spans="17:18" x14ac:dyDescent="0.3">
      <c r="Q11" s="25">
        <v>18514</v>
      </c>
      <c r="R11" s="21">
        <v>17</v>
      </c>
    </row>
    <row r="12" spans="17:18" x14ac:dyDescent="0.3">
      <c r="Q12" s="25">
        <v>20344</v>
      </c>
      <c r="R12" s="21">
        <v>20</v>
      </c>
    </row>
    <row r="13" spans="17:18" x14ac:dyDescent="0.3">
      <c r="Q13" s="25">
        <v>22174</v>
      </c>
      <c r="R13" s="21">
        <v>15</v>
      </c>
    </row>
    <row r="14" spans="17:18" x14ac:dyDescent="0.3">
      <c r="Q14" s="25">
        <v>24004</v>
      </c>
      <c r="R14" s="21">
        <v>10</v>
      </c>
    </row>
    <row r="15" spans="17:18" x14ac:dyDescent="0.3">
      <c r="Q15" s="25">
        <v>25835</v>
      </c>
      <c r="R15" s="21">
        <v>16</v>
      </c>
    </row>
    <row r="16" spans="17:18" x14ac:dyDescent="0.3">
      <c r="Q16" s="25">
        <v>27665</v>
      </c>
      <c r="R16" s="21">
        <v>7</v>
      </c>
    </row>
    <row r="17" spans="17:18" x14ac:dyDescent="0.3">
      <c r="Q17" s="25">
        <v>29495</v>
      </c>
      <c r="R17" s="21">
        <v>8</v>
      </c>
    </row>
    <row r="18" spans="17:18" x14ac:dyDescent="0.3">
      <c r="Q18" s="25">
        <v>31325</v>
      </c>
      <c r="R18" s="21">
        <v>12</v>
      </c>
    </row>
    <row r="19" spans="17:18" x14ac:dyDescent="0.3">
      <c r="Q19" s="25">
        <v>33155</v>
      </c>
      <c r="R19" s="21">
        <v>12</v>
      </c>
    </row>
    <row r="20" spans="17:18" x14ac:dyDescent="0.3">
      <c r="Q20" s="25">
        <v>34986</v>
      </c>
      <c r="R20" s="21">
        <v>2</v>
      </c>
    </row>
    <row r="21" spans="17:18" x14ac:dyDescent="0.3">
      <c r="Q21" s="25">
        <v>36816</v>
      </c>
      <c r="R21" s="21">
        <v>6</v>
      </c>
    </row>
    <row r="22" spans="17:18" x14ac:dyDescent="0.3">
      <c r="Q22" s="25">
        <v>38646</v>
      </c>
      <c r="R22" s="21">
        <v>9</v>
      </c>
    </row>
    <row r="23" spans="17:18" x14ac:dyDescent="0.3">
      <c r="Q23" s="25">
        <v>40476</v>
      </c>
      <c r="R23" s="21">
        <v>23</v>
      </c>
    </row>
    <row r="24" spans="17:18" x14ac:dyDescent="0.3">
      <c r="Q24" s="25">
        <v>42307</v>
      </c>
      <c r="R24" s="21">
        <v>22</v>
      </c>
    </row>
    <row r="25" spans="17:18" x14ac:dyDescent="0.3">
      <c r="Q25" s="25">
        <v>44137</v>
      </c>
      <c r="R25" s="21">
        <v>13</v>
      </c>
    </row>
    <row r="26" spans="17:18" x14ac:dyDescent="0.3">
      <c r="Q26" s="25">
        <v>45967</v>
      </c>
      <c r="R26" s="21">
        <v>10</v>
      </c>
    </row>
    <row r="27" spans="17:18" x14ac:dyDescent="0.3">
      <c r="Q27" s="25">
        <v>47797</v>
      </c>
      <c r="R27" s="21">
        <v>11</v>
      </c>
    </row>
    <row r="28" spans="17:18" x14ac:dyDescent="0.3">
      <c r="Q28" s="25">
        <v>49627</v>
      </c>
      <c r="R28" s="21">
        <v>16</v>
      </c>
    </row>
    <row r="29" spans="17:18" x14ac:dyDescent="0.3">
      <c r="Q29" s="25">
        <v>51458</v>
      </c>
      <c r="R29" s="21">
        <v>7</v>
      </c>
    </row>
    <row r="30" spans="17:18" x14ac:dyDescent="0.3">
      <c r="Q30" s="25">
        <v>53288</v>
      </c>
      <c r="R30" s="21">
        <v>17</v>
      </c>
    </row>
    <row r="31" spans="17:18" x14ac:dyDescent="0.3">
      <c r="Q31" s="25">
        <v>55118</v>
      </c>
      <c r="R31" s="21">
        <v>9</v>
      </c>
    </row>
    <row r="32" spans="17:18" x14ac:dyDescent="0.3">
      <c r="Q32" s="25">
        <v>56948</v>
      </c>
      <c r="R32" s="21">
        <v>0</v>
      </c>
    </row>
    <row r="33" spans="17:18" x14ac:dyDescent="0.3">
      <c r="Q33" s="25">
        <v>58779</v>
      </c>
      <c r="R33" s="21">
        <v>8</v>
      </c>
    </row>
    <row r="34" spans="17:18" x14ac:dyDescent="0.3">
      <c r="Q34" s="25">
        <v>60609</v>
      </c>
      <c r="R34" s="21">
        <v>12</v>
      </c>
    </row>
    <row r="35" spans="17:18" x14ac:dyDescent="0.3">
      <c r="Q35" s="25">
        <v>62439</v>
      </c>
      <c r="R35" s="21">
        <v>22</v>
      </c>
    </row>
    <row r="36" spans="17:18" x14ac:dyDescent="0.3">
      <c r="Q36" s="25">
        <v>64269</v>
      </c>
      <c r="R36" s="21">
        <v>15</v>
      </c>
    </row>
    <row r="37" spans="17:18" x14ac:dyDescent="0.3">
      <c r="Q37" s="25">
        <v>66099</v>
      </c>
      <c r="R37" s="21">
        <v>10</v>
      </c>
    </row>
    <row r="38" spans="17:18" x14ac:dyDescent="0.3">
      <c r="Q38" s="25">
        <v>67930</v>
      </c>
      <c r="R38" s="21">
        <v>11</v>
      </c>
    </row>
    <row r="39" spans="17:18" x14ac:dyDescent="0.3">
      <c r="Q39" s="25">
        <v>69760</v>
      </c>
      <c r="R39" s="21">
        <v>12</v>
      </c>
    </row>
    <row r="40" spans="17:18" x14ac:dyDescent="0.3">
      <c r="Q40" s="25">
        <v>71590</v>
      </c>
      <c r="R40" s="21">
        <v>5</v>
      </c>
    </row>
    <row r="41" spans="17:18" x14ac:dyDescent="0.3">
      <c r="Q41" s="25">
        <v>73420</v>
      </c>
      <c r="R41" s="21">
        <v>17</v>
      </c>
    </row>
    <row r="42" spans="17:18" x14ac:dyDescent="0.3">
      <c r="Q42" s="25">
        <v>75251</v>
      </c>
      <c r="R42" s="21">
        <v>10</v>
      </c>
    </row>
    <row r="43" spans="17:18" x14ac:dyDescent="0.3">
      <c r="Q43" s="25">
        <v>77081</v>
      </c>
      <c r="R43" s="21">
        <v>17</v>
      </c>
    </row>
    <row r="44" spans="17:18" x14ac:dyDescent="0.3">
      <c r="Q44" s="25">
        <v>78911</v>
      </c>
      <c r="R44" s="21">
        <v>21</v>
      </c>
    </row>
    <row r="45" spans="17:18" x14ac:dyDescent="0.3">
      <c r="Q45" s="25">
        <v>80741</v>
      </c>
      <c r="R45" s="21">
        <v>7</v>
      </c>
    </row>
    <row r="46" spans="17:18" x14ac:dyDescent="0.3">
      <c r="Q46" s="25">
        <v>82571</v>
      </c>
      <c r="R46" s="21">
        <v>11</v>
      </c>
    </row>
    <row r="47" spans="17:18" x14ac:dyDescent="0.3">
      <c r="Q47" s="25">
        <v>84402</v>
      </c>
      <c r="R47" s="21">
        <v>13</v>
      </c>
    </row>
    <row r="48" spans="17:18" x14ac:dyDescent="0.3">
      <c r="Q48" s="25">
        <v>86232</v>
      </c>
      <c r="R48" s="21">
        <v>9</v>
      </c>
    </row>
    <row r="49" spans="17:18" x14ac:dyDescent="0.3">
      <c r="Q49" s="25">
        <v>88062</v>
      </c>
      <c r="R49" s="21">
        <v>7</v>
      </c>
    </row>
    <row r="50" spans="17:18" x14ac:dyDescent="0.3">
      <c r="Q50" s="25">
        <v>89892</v>
      </c>
      <c r="R50" s="21">
        <v>11</v>
      </c>
    </row>
    <row r="51" spans="17:18" x14ac:dyDescent="0.3">
      <c r="Q51" s="25">
        <v>91723</v>
      </c>
      <c r="R51" s="21">
        <v>12</v>
      </c>
    </row>
    <row r="52" spans="17:18" x14ac:dyDescent="0.3">
      <c r="Q52" s="25">
        <v>93553</v>
      </c>
      <c r="R52" s="21">
        <v>11</v>
      </c>
    </row>
    <row r="53" spans="17:18" x14ac:dyDescent="0.3">
      <c r="Q53" s="25">
        <v>95383</v>
      </c>
      <c r="R53" s="21">
        <v>10</v>
      </c>
    </row>
    <row r="54" spans="17:18" x14ac:dyDescent="0.3">
      <c r="Q54" s="25">
        <v>97213</v>
      </c>
      <c r="R54" s="21">
        <v>2</v>
      </c>
    </row>
    <row r="55" spans="17:18" x14ac:dyDescent="0.3">
      <c r="Q55" s="25">
        <v>99043</v>
      </c>
      <c r="R55" s="21">
        <v>5</v>
      </c>
    </row>
    <row r="56" spans="17:18" x14ac:dyDescent="0.3">
      <c r="Q56" s="25">
        <v>100874</v>
      </c>
      <c r="R56" s="21">
        <v>7</v>
      </c>
    </row>
    <row r="57" spans="17:18" x14ac:dyDescent="0.3">
      <c r="Q57" s="25">
        <v>102704</v>
      </c>
      <c r="R57" s="21">
        <v>9</v>
      </c>
    </row>
    <row r="58" spans="17:18" x14ac:dyDescent="0.3">
      <c r="Q58" s="25">
        <v>104534</v>
      </c>
      <c r="R58" s="21">
        <v>13</v>
      </c>
    </row>
    <row r="59" spans="17:18" x14ac:dyDescent="0.3">
      <c r="Q59" s="25">
        <v>106364</v>
      </c>
      <c r="R59" s="21">
        <v>13</v>
      </c>
    </row>
    <row r="60" spans="17:18" x14ac:dyDescent="0.3">
      <c r="Q60" s="25">
        <v>108195</v>
      </c>
      <c r="R60" s="21">
        <v>11</v>
      </c>
    </row>
    <row r="61" spans="17:18" x14ac:dyDescent="0.3">
      <c r="Q61" s="25">
        <v>110025</v>
      </c>
      <c r="R61" s="21">
        <v>6</v>
      </c>
    </row>
    <row r="62" spans="17:18" x14ac:dyDescent="0.3">
      <c r="Q62" s="25">
        <v>111855</v>
      </c>
      <c r="R62" s="21">
        <v>9</v>
      </c>
    </row>
    <row r="63" spans="17:18" x14ac:dyDescent="0.3">
      <c r="Q63" s="25">
        <v>113685</v>
      </c>
      <c r="R63" s="21">
        <v>10</v>
      </c>
    </row>
    <row r="64" spans="17:18" x14ac:dyDescent="0.3">
      <c r="Q64" s="25">
        <v>115515</v>
      </c>
      <c r="R64" s="21">
        <v>5</v>
      </c>
    </row>
    <row r="65" spans="17:18" x14ac:dyDescent="0.3">
      <c r="Q65" s="25">
        <v>117346</v>
      </c>
      <c r="R65" s="21">
        <v>11</v>
      </c>
    </row>
    <row r="66" spans="17:18" x14ac:dyDescent="0.3">
      <c r="Q66" s="25">
        <v>119176</v>
      </c>
      <c r="R66" s="21">
        <v>19</v>
      </c>
    </row>
    <row r="67" spans="17:18" x14ac:dyDescent="0.3">
      <c r="Q67" s="25">
        <v>121006</v>
      </c>
      <c r="R67" s="21">
        <v>17</v>
      </c>
    </row>
    <row r="68" spans="17:18" x14ac:dyDescent="0.3">
      <c r="Q68" s="25">
        <v>122836</v>
      </c>
      <c r="R68" s="21">
        <v>22</v>
      </c>
    </row>
    <row r="69" spans="17:18" x14ac:dyDescent="0.3">
      <c r="Q69" s="25">
        <v>124667</v>
      </c>
      <c r="R69" s="21">
        <v>15</v>
      </c>
    </row>
    <row r="70" spans="17:18" x14ac:dyDescent="0.3">
      <c r="Q70" s="25">
        <v>126497</v>
      </c>
      <c r="R70" s="21">
        <v>9</v>
      </c>
    </row>
    <row r="71" spans="17:18" x14ac:dyDescent="0.3">
      <c r="Q71" s="25">
        <v>128327</v>
      </c>
      <c r="R71" s="21">
        <v>14</v>
      </c>
    </row>
    <row r="72" spans="17:18" x14ac:dyDescent="0.3">
      <c r="Q72" s="25">
        <v>130157</v>
      </c>
      <c r="R72" s="21">
        <v>8</v>
      </c>
    </row>
    <row r="73" spans="17:18" x14ac:dyDescent="0.3">
      <c r="Q73" s="25">
        <v>131987</v>
      </c>
      <c r="R73" s="21">
        <v>9</v>
      </c>
    </row>
    <row r="74" spans="17:18" x14ac:dyDescent="0.3">
      <c r="Q74" s="25">
        <v>133818</v>
      </c>
      <c r="R74" s="21">
        <v>11</v>
      </c>
    </row>
    <row r="75" spans="17:18" x14ac:dyDescent="0.3">
      <c r="Q75" s="25">
        <v>135648</v>
      </c>
      <c r="R75" s="21">
        <v>9</v>
      </c>
    </row>
    <row r="76" spans="17:18" x14ac:dyDescent="0.3">
      <c r="Q76" s="25">
        <v>137478</v>
      </c>
      <c r="R76" s="21">
        <v>13</v>
      </c>
    </row>
    <row r="77" spans="17:18" x14ac:dyDescent="0.3">
      <c r="Q77" s="25">
        <v>139308</v>
      </c>
      <c r="R77" s="21">
        <v>13</v>
      </c>
    </row>
    <row r="78" spans="17:18" x14ac:dyDescent="0.3">
      <c r="Q78" s="25">
        <v>141139</v>
      </c>
      <c r="R78" s="21">
        <v>8</v>
      </c>
    </row>
    <row r="79" spans="17:18" x14ac:dyDescent="0.3">
      <c r="Q79" s="25">
        <v>142969</v>
      </c>
      <c r="R79" s="21">
        <v>9</v>
      </c>
    </row>
    <row r="80" spans="17:18" x14ac:dyDescent="0.3">
      <c r="Q80" s="25">
        <v>144799</v>
      </c>
      <c r="R80" s="21">
        <v>10</v>
      </c>
    </row>
    <row r="81" spans="17:18" x14ac:dyDescent="0.3">
      <c r="Q81" s="25">
        <v>146629</v>
      </c>
      <c r="R81" s="21">
        <v>10</v>
      </c>
    </row>
    <row r="82" spans="17:18" x14ac:dyDescent="0.3">
      <c r="Q82" s="25">
        <v>148459</v>
      </c>
      <c r="R82" s="21">
        <v>14</v>
      </c>
    </row>
    <row r="83" spans="17:18" x14ac:dyDescent="0.3">
      <c r="Q83" s="25">
        <v>150290</v>
      </c>
      <c r="R83" s="21">
        <v>9</v>
      </c>
    </row>
    <row r="84" spans="17:18" x14ac:dyDescent="0.3">
      <c r="Q84" s="25">
        <v>152120</v>
      </c>
      <c r="R84" s="21">
        <v>7</v>
      </c>
    </row>
    <row r="85" spans="17:18" x14ac:dyDescent="0.3">
      <c r="Q85" s="25">
        <v>153950</v>
      </c>
      <c r="R85" s="21">
        <v>8</v>
      </c>
    </row>
    <row r="86" spans="17:18" x14ac:dyDescent="0.3">
      <c r="Q86" s="25">
        <v>155780</v>
      </c>
      <c r="R86" s="21">
        <v>9</v>
      </c>
    </row>
    <row r="87" spans="17:18" x14ac:dyDescent="0.3">
      <c r="Q87" s="25">
        <v>157611</v>
      </c>
      <c r="R87" s="21">
        <v>30</v>
      </c>
    </row>
    <row r="88" spans="17:18" x14ac:dyDescent="0.3">
      <c r="Q88" s="25">
        <v>159441</v>
      </c>
      <c r="R88" s="21">
        <v>9</v>
      </c>
    </row>
    <row r="89" spans="17:18" x14ac:dyDescent="0.3">
      <c r="Q89" s="25">
        <v>161271</v>
      </c>
      <c r="R89" s="21">
        <v>18</v>
      </c>
    </row>
    <row r="90" spans="17:18" x14ac:dyDescent="0.3">
      <c r="Q90" s="25">
        <v>163101</v>
      </c>
      <c r="R90" s="21">
        <v>13</v>
      </c>
    </row>
    <row r="91" spans="17:18" x14ac:dyDescent="0.3">
      <c r="Q91" s="25">
        <v>164931</v>
      </c>
      <c r="R91" s="21">
        <v>16</v>
      </c>
    </row>
    <row r="92" spans="17:18" x14ac:dyDescent="0.3">
      <c r="Q92" s="25">
        <v>166762</v>
      </c>
      <c r="R92" s="21">
        <v>14</v>
      </c>
    </row>
    <row r="93" spans="17:18" x14ac:dyDescent="0.3">
      <c r="Q93" s="25">
        <v>168592</v>
      </c>
      <c r="R93" s="21">
        <v>14</v>
      </c>
    </row>
    <row r="94" spans="17:18" x14ac:dyDescent="0.3">
      <c r="Q94" s="25">
        <v>170422</v>
      </c>
      <c r="R94" s="21">
        <v>13</v>
      </c>
    </row>
    <row r="95" spans="17:18" x14ac:dyDescent="0.3">
      <c r="Q95" s="25">
        <v>172252</v>
      </c>
      <c r="R95" s="21">
        <v>9</v>
      </c>
    </row>
    <row r="96" spans="17:18" x14ac:dyDescent="0.3">
      <c r="Q96" s="25">
        <v>174083</v>
      </c>
      <c r="R96" s="21">
        <v>8</v>
      </c>
    </row>
    <row r="97" spans="17:18" x14ac:dyDescent="0.3">
      <c r="Q97" s="25">
        <v>175913</v>
      </c>
      <c r="R97" s="21">
        <v>12</v>
      </c>
    </row>
    <row r="98" spans="17:18" x14ac:dyDescent="0.3">
      <c r="Q98" s="25">
        <v>177743</v>
      </c>
      <c r="R98" s="21">
        <v>16</v>
      </c>
    </row>
    <row r="99" spans="17:18" x14ac:dyDescent="0.3">
      <c r="Q99" s="25">
        <v>179573</v>
      </c>
      <c r="R99" s="21">
        <v>13</v>
      </c>
    </row>
    <row r="100" spans="17:18" x14ac:dyDescent="0.3">
      <c r="Q100" s="25">
        <v>181403</v>
      </c>
      <c r="R100" s="21">
        <v>10</v>
      </c>
    </row>
    <row r="101" spans="17:18" x14ac:dyDescent="0.3">
      <c r="Q101" s="25">
        <v>183234</v>
      </c>
      <c r="R101" s="21">
        <v>0</v>
      </c>
    </row>
    <row r="102" spans="17:18" ht="15" thickBot="1" x14ac:dyDescent="0.35">
      <c r="Q102" s="22" t="s">
        <v>27</v>
      </c>
      <c r="R102" s="22">
        <v>0</v>
      </c>
    </row>
  </sheetData>
  <sortState xmlns:xlrd2="http://schemas.microsoft.com/office/spreadsheetml/2017/richdata2" ref="Q2:Q101">
    <sortCondition ref="Q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F5D7-3CA6-4C27-BE96-57596295F5B4}">
  <sheetPr>
    <tabColor theme="4"/>
  </sheetPr>
  <dimension ref="Q1:R102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5">
        <v>2206</v>
      </c>
      <c r="R2" s="21">
        <v>7</v>
      </c>
    </row>
    <row r="3" spans="17:18" x14ac:dyDescent="0.3">
      <c r="Q3" s="25">
        <v>4063</v>
      </c>
      <c r="R3" s="21">
        <v>5</v>
      </c>
    </row>
    <row r="4" spans="17:18" x14ac:dyDescent="0.3">
      <c r="Q4" s="25">
        <v>5921</v>
      </c>
      <c r="R4" s="21">
        <v>9</v>
      </c>
    </row>
    <row r="5" spans="17:18" x14ac:dyDescent="0.3">
      <c r="Q5" s="25">
        <v>7778</v>
      </c>
      <c r="R5" s="21">
        <v>7</v>
      </c>
    </row>
    <row r="6" spans="17:18" x14ac:dyDescent="0.3">
      <c r="Q6" s="25">
        <v>9635</v>
      </c>
      <c r="R6" s="21">
        <v>2</v>
      </c>
    </row>
    <row r="7" spans="17:18" x14ac:dyDescent="0.3">
      <c r="Q7" s="25">
        <v>11493</v>
      </c>
      <c r="R7" s="21">
        <v>9</v>
      </c>
    </row>
    <row r="8" spans="17:18" x14ac:dyDescent="0.3">
      <c r="Q8" s="25">
        <v>13350</v>
      </c>
      <c r="R8" s="21">
        <v>12</v>
      </c>
    </row>
    <row r="9" spans="17:18" x14ac:dyDescent="0.3">
      <c r="Q9" s="25">
        <v>15208</v>
      </c>
      <c r="R9" s="21">
        <v>7</v>
      </c>
    </row>
    <row r="10" spans="17:18" x14ac:dyDescent="0.3">
      <c r="Q10" s="25">
        <v>17065</v>
      </c>
      <c r="R10" s="21">
        <v>2</v>
      </c>
    </row>
    <row r="11" spans="17:18" x14ac:dyDescent="0.3">
      <c r="Q11" s="25">
        <v>18922</v>
      </c>
      <c r="R11" s="21">
        <v>5</v>
      </c>
    </row>
    <row r="12" spans="17:18" x14ac:dyDescent="0.3">
      <c r="Q12" s="25">
        <v>20780</v>
      </c>
      <c r="R12" s="21">
        <v>2</v>
      </c>
    </row>
    <row r="13" spans="17:18" x14ac:dyDescent="0.3">
      <c r="Q13" s="25">
        <v>22637</v>
      </c>
      <c r="R13" s="21">
        <v>11</v>
      </c>
    </row>
    <row r="14" spans="17:18" x14ac:dyDescent="0.3">
      <c r="Q14" s="25">
        <v>24495</v>
      </c>
      <c r="R14" s="21">
        <v>7</v>
      </c>
    </row>
    <row r="15" spans="17:18" x14ac:dyDescent="0.3">
      <c r="Q15" s="25">
        <v>26352</v>
      </c>
      <c r="R15" s="21">
        <v>3</v>
      </c>
    </row>
    <row r="16" spans="17:18" x14ac:dyDescent="0.3">
      <c r="Q16" s="25">
        <v>28209</v>
      </c>
      <c r="R16" s="21">
        <v>11</v>
      </c>
    </row>
    <row r="17" spans="17:18" x14ac:dyDescent="0.3">
      <c r="Q17" s="25">
        <v>30067</v>
      </c>
      <c r="R17" s="21">
        <v>17</v>
      </c>
    </row>
    <row r="18" spans="17:18" x14ac:dyDescent="0.3">
      <c r="Q18" s="25">
        <v>31924</v>
      </c>
      <c r="R18" s="21">
        <v>11</v>
      </c>
    </row>
    <row r="19" spans="17:18" x14ac:dyDescent="0.3">
      <c r="Q19" s="25">
        <v>33782</v>
      </c>
      <c r="R19" s="21">
        <v>13</v>
      </c>
    </row>
    <row r="20" spans="17:18" x14ac:dyDescent="0.3">
      <c r="Q20" s="25">
        <v>35639</v>
      </c>
      <c r="R20" s="21">
        <v>7</v>
      </c>
    </row>
    <row r="21" spans="17:18" x14ac:dyDescent="0.3">
      <c r="Q21" s="25">
        <v>37496</v>
      </c>
      <c r="R21" s="21">
        <v>13</v>
      </c>
    </row>
    <row r="22" spans="17:18" x14ac:dyDescent="0.3">
      <c r="Q22" s="25">
        <v>39354</v>
      </c>
      <c r="R22" s="21">
        <v>9</v>
      </c>
    </row>
    <row r="23" spans="17:18" x14ac:dyDescent="0.3">
      <c r="Q23" s="25">
        <v>41211</v>
      </c>
      <c r="R23" s="21">
        <v>4</v>
      </c>
    </row>
    <row r="24" spans="17:18" x14ac:dyDescent="0.3">
      <c r="Q24" s="25">
        <v>43069</v>
      </c>
      <c r="R24" s="21">
        <v>0</v>
      </c>
    </row>
    <row r="25" spans="17:18" x14ac:dyDescent="0.3">
      <c r="Q25" s="25">
        <v>44926</v>
      </c>
      <c r="R25" s="21">
        <v>5</v>
      </c>
    </row>
    <row r="26" spans="17:18" x14ac:dyDescent="0.3">
      <c r="Q26" s="25">
        <v>46783</v>
      </c>
      <c r="R26" s="21">
        <v>11</v>
      </c>
    </row>
    <row r="27" spans="17:18" x14ac:dyDescent="0.3">
      <c r="Q27" s="25">
        <v>48641</v>
      </c>
      <c r="R27" s="21">
        <v>10</v>
      </c>
    </row>
    <row r="28" spans="17:18" x14ac:dyDescent="0.3">
      <c r="Q28" s="25">
        <v>50498</v>
      </c>
      <c r="R28" s="21">
        <v>6</v>
      </c>
    </row>
    <row r="29" spans="17:18" x14ac:dyDescent="0.3">
      <c r="Q29" s="25">
        <v>52356</v>
      </c>
      <c r="R29" s="21">
        <v>2</v>
      </c>
    </row>
    <row r="30" spans="17:18" x14ac:dyDescent="0.3">
      <c r="Q30" s="25">
        <v>54213</v>
      </c>
      <c r="R30" s="21">
        <v>7</v>
      </c>
    </row>
    <row r="31" spans="17:18" x14ac:dyDescent="0.3">
      <c r="Q31" s="25">
        <v>56070</v>
      </c>
      <c r="R31" s="21">
        <v>6</v>
      </c>
    </row>
    <row r="32" spans="17:18" x14ac:dyDescent="0.3">
      <c r="Q32" s="25">
        <v>57928</v>
      </c>
      <c r="R32" s="21">
        <v>6</v>
      </c>
    </row>
    <row r="33" spans="17:18" x14ac:dyDescent="0.3">
      <c r="Q33" s="25">
        <v>59785</v>
      </c>
      <c r="R33" s="21">
        <v>19</v>
      </c>
    </row>
    <row r="34" spans="17:18" x14ac:dyDescent="0.3">
      <c r="Q34" s="25">
        <v>61642</v>
      </c>
      <c r="R34" s="21">
        <v>20</v>
      </c>
    </row>
    <row r="35" spans="17:18" x14ac:dyDescent="0.3">
      <c r="Q35" s="25">
        <v>63500</v>
      </c>
      <c r="R35" s="21">
        <v>9</v>
      </c>
    </row>
    <row r="36" spans="17:18" x14ac:dyDescent="0.3">
      <c r="Q36" s="25">
        <v>65357</v>
      </c>
      <c r="R36" s="21">
        <v>9</v>
      </c>
    </row>
    <row r="37" spans="17:18" x14ac:dyDescent="0.3">
      <c r="Q37" s="25">
        <v>67215</v>
      </c>
      <c r="R37" s="21">
        <v>7</v>
      </c>
    </row>
    <row r="38" spans="17:18" x14ac:dyDescent="0.3">
      <c r="Q38" s="25">
        <v>69072</v>
      </c>
      <c r="R38" s="21">
        <v>11</v>
      </c>
    </row>
    <row r="39" spans="17:18" x14ac:dyDescent="0.3">
      <c r="Q39" s="25">
        <v>70929</v>
      </c>
      <c r="R39" s="21">
        <v>14</v>
      </c>
    </row>
    <row r="40" spans="17:18" x14ac:dyDescent="0.3">
      <c r="Q40" s="25">
        <v>72787</v>
      </c>
      <c r="R40" s="21">
        <v>11</v>
      </c>
    </row>
    <row r="41" spans="17:18" x14ac:dyDescent="0.3">
      <c r="Q41" s="25">
        <v>74644</v>
      </c>
      <c r="R41" s="21">
        <v>16</v>
      </c>
    </row>
    <row r="42" spans="17:18" x14ac:dyDescent="0.3">
      <c r="Q42" s="25">
        <v>76502</v>
      </c>
      <c r="R42" s="21">
        <v>7</v>
      </c>
    </row>
    <row r="43" spans="17:18" x14ac:dyDescent="0.3">
      <c r="Q43" s="25">
        <v>78359</v>
      </c>
      <c r="R43" s="21">
        <v>1</v>
      </c>
    </row>
    <row r="44" spans="17:18" x14ac:dyDescent="0.3">
      <c r="Q44" s="25">
        <v>80216</v>
      </c>
      <c r="R44" s="21">
        <v>0</v>
      </c>
    </row>
    <row r="45" spans="17:18" x14ac:dyDescent="0.3">
      <c r="Q45" s="25">
        <v>82074</v>
      </c>
      <c r="R45" s="21">
        <v>2</v>
      </c>
    </row>
    <row r="46" spans="17:18" x14ac:dyDescent="0.3">
      <c r="Q46" s="25">
        <v>83931</v>
      </c>
      <c r="R46" s="21">
        <v>8</v>
      </c>
    </row>
    <row r="47" spans="17:18" x14ac:dyDescent="0.3">
      <c r="Q47" s="25">
        <v>85789</v>
      </c>
      <c r="R47" s="21">
        <v>6</v>
      </c>
    </row>
    <row r="48" spans="17:18" x14ac:dyDescent="0.3">
      <c r="Q48" s="25">
        <v>87646</v>
      </c>
      <c r="R48" s="21">
        <v>15</v>
      </c>
    </row>
    <row r="49" spans="17:18" x14ac:dyDescent="0.3">
      <c r="Q49" s="25">
        <v>89503</v>
      </c>
      <c r="R49" s="21">
        <v>20</v>
      </c>
    </row>
    <row r="50" spans="17:18" x14ac:dyDescent="0.3">
      <c r="Q50" s="25">
        <v>91361</v>
      </c>
      <c r="R50" s="21">
        <v>11</v>
      </c>
    </row>
    <row r="51" spans="17:18" x14ac:dyDescent="0.3">
      <c r="Q51" s="25">
        <v>93218</v>
      </c>
      <c r="R51" s="21">
        <v>9</v>
      </c>
    </row>
    <row r="52" spans="17:18" x14ac:dyDescent="0.3">
      <c r="Q52" s="25">
        <v>95076</v>
      </c>
      <c r="R52" s="21">
        <v>13</v>
      </c>
    </row>
    <row r="53" spans="17:18" x14ac:dyDescent="0.3">
      <c r="Q53" s="25">
        <v>96933</v>
      </c>
      <c r="R53" s="21">
        <v>8</v>
      </c>
    </row>
    <row r="54" spans="17:18" x14ac:dyDescent="0.3">
      <c r="Q54" s="25">
        <v>98790</v>
      </c>
      <c r="R54" s="21">
        <v>7</v>
      </c>
    </row>
    <row r="55" spans="17:18" x14ac:dyDescent="0.3">
      <c r="Q55" s="25">
        <v>100648</v>
      </c>
      <c r="R55" s="21">
        <v>6</v>
      </c>
    </row>
    <row r="56" spans="17:18" x14ac:dyDescent="0.3">
      <c r="Q56" s="25">
        <v>102505</v>
      </c>
      <c r="R56" s="21">
        <v>10</v>
      </c>
    </row>
    <row r="57" spans="17:18" x14ac:dyDescent="0.3">
      <c r="Q57" s="25">
        <v>104363</v>
      </c>
      <c r="R57" s="21">
        <v>16</v>
      </c>
    </row>
    <row r="58" spans="17:18" x14ac:dyDescent="0.3">
      <c r="Q58" s="25">
        <v>106220</v>
      </c>
      <c r="R58" s="21">
        <v>17</v>
      </c>
    </row>
    <row r="59" spans="17:18" x14ac:dyDescent="0.3">
      <c r="Q59" s="25">
        <v>108077</v>
      </c>
      <c r="R59" s="21">
        <v>10</v>
      </c>
    </row>
    <row r="60" spans="17:18" x14ac:dyDescent="0.3">
      <c r="Q60" s="25">
        <v>109935</v>
      </c>
      <c r="R60" s="21">
        <v>8</v>
      </c>
    </row>
    <row r="61" spans="17:18" x14ac:dyDescent="0.3">
      <c r="Q61" s="25">
        <v>111792</v>
      </c>
      <c r="R61" s="21">
        <v>10</v>
      </c>
    </row>
    <row r="62" spans="17:18" x14ac:dyDescent="0.3">
      <c r="Q62" s="25">
        <v>113650</v>
      </c>
      <c r="R62" s="21">
        <v>9</v>
      </c>
    </row>
    <row r="63" spans="17:18" x14ac:dyDescent="0.3">
      <c r="Q63" s="25">
        <v>115507</v>
      </c>
      <c r="R63" s="21">
        <v>15</v>
      </c>
    </row>
    <row r="64" spans="17:18" x14ac:dyDescent="0.3">
      <c r="Q64" s="25">
        <v>117364</v>
      </c>
      <c r="R64" s="21">
        <v>9</v>
      </c>
    </row>
    <row r="65" spans="17:18" x14ac:dyDescent="0.3">
      <c r="Q65" s="25">
        <v>119222</v>
      </c>
      <c r="R65" s="21">
        <v>12</v>
      </c>
    </row>
    <row r="66" spans="17:18" x14ac:dyDescent="0.3">
      <c r="Q66" s="25">
        <v>121079</v>
      </c>
      <c r="R66" s="21">
        <v>10</v>
      </c>
    </row>
    <row r="67" spans="17:18" x14ac:dyDescent="0.3">
      <c r="Q67" s="25">
        <v>122936</v>
      </c>
      <c r="R67" s="21">
        <v>11</v>
      </c>
    </row>
    <row r="68" spans="17:18" x14ac:dyDescent="0.3">
      <c r="Q68" s="25">
        <v>124794</v>
      </c>
      <c r="R68" s="21">
        <v>7</v>
      </c>
    </row>
    <row r="69" spans="17:18" x14ac:dyDescent="0.3">
      <c r="Q69" s="25">
        <v>126651</v>
      </c>
      <c r="R69" s="21">
        <v>4</v>
      </c>
    </row>
    <row r="70" spans="17:18" x14ac:dyDescent="0.3">
      <c r="Q70" s="25">
        <v>128509</v>
      </c>
      <c r="R70" s="21">
        <v>1</v>
      </c>
    </row>
    <row r="71" spans="17:18" x14ac:dyDescent="0.3">
      <c r="Q71" s="25">
        <v>130366</v>
      </c>
      <c r="R71" s="21">
        <v>2</v>
      </c>
    </row>
    <row r="72" spans="17:18" x14ac:dyDescent="0.3">
      <c r="Q72" s="25">
        <v>132223</v>
      </c>
      <c r="R72" s="21">
        <v>9</v>
      </c>
    </row>
    <row r="73" spans="17:18" x14ac:dyDescent="0.3">
      <c r="Q73" s="25">
        <v>134081</v>
      </c>
      <c r="R73" s="21">
        <v>10</v>
      </c>
    </row>
    <row r="74" spans="17:18" x14ac:dyDescent="0.3">
      <c r="Q74" s="25">
        <v>135938</v>
      </c>
      <c r="R74" s="21">
        <v>15</v>
      </c>
    </row>
    <row r="75" spans="17:18" x14ac:dyDescent="0.3">
      <c r="Q75" s="25">
        <v>137796</v>
      </c>
      <c r="R75" s="21">
        <v>7</v>
      </c>
    </row>
    <row r="76" spans="17:18" x14ac:dyDescent="0.3">
      <c r="Q76" s="25">
        <v>139653</v>
      </c>
      <c r="R76" s="21">
        <v>15</v>
      </c>
    </row>
    <row r="77" spans="17:18" x14ac:dyDescent="0.3">
      <c r="Q77" s="25">
        <v>141510</v>
      </c>
      <c r="R77" s="21">
        <v>8</v>
      </c>
    </row>
    <row r="78" spans="17:18" x14ac:dyDescent="0.3">
      <c r="Q78" s="25">
        <v>143368</v>
      </c>
      <c r="R78" s="21">
        <v>12</v>
      </c>
    </row>
    <row r="79" spans="17:18" x14ac:dyDescent="0.3">
      <c r="Q79" s="25">
        <v>145225</v>
      </c>
      <c r="R79" s="21">
        <v>10</v>
      </c>
    </row>
    <row r="80" spans="17:18" x14ac:dyDescent="0.3">
      <c r="Q80" s="25">
        <v>147083</v>
      </c>
      <c r="R80" s="21">
        <v>9</v>
      </c>
    </row>
    <row r="81" spans="17:18" x14ac:dyDescent="0.3">
      <c r="Q81" s="25">
        <v>148940</v>
      </c>
      <c r="R81" s="21">
        <v>12</v>
      </c>
    </row>
    <row r="82" spans="17:18" x14ac:dyDescent="0.3">
      <c r="Q82" s="25">
        <v>150797</v>
      </c>
      <c r="R82" s="21">
        <v>19</v>
      </c>
    </row>
    <row r="83" spans="17:18" x14ac:dyDescent="0.3">
      <c r="Q83" s="25">
        <v>152655</v>
      </c>
      <c r="R83" s="21">
        <v>18</v>
      </c>
    </row>
    <row r="84" spans="17:18" x14ac:dyDescent="0.3">
      <c r="Q84" s="25">
        <v>154512</v>
      </c>
      <c r="R84" s="21">
        <v>19</v>
      </c>
    </row>
    <row r="85" spans="17:18" x14ac:dyDescent="0.3">
      <c r="Q85" s="25">
        <v>156370</v>
      </c>
      <c r="R85" s="21">
        <v>14</v>
      </c>
    </row>
    <row r="86" spans="17:18" x14ac:dyDescent="0.3">
      <c r="Q86" s="25">
        <v>158227</v>
      </c>
      <c r="R86" s="21">
        <v>18</v>
      </c>
    </row>
    <row r="87" spans="17:18" x14ac:dyDescent="0.3">
      <c r="Q87" s="25">
        <v>160084</v>
      </c>
      <c r="R87" s="21">
        <v>11</v>
      </c>
    </row>
    <row r="88" spans="17:18" x14ac:dyDescent="0.3">
      <c r="Q88" s="25">
        <v>161942</v>
      </c>
      <c r="R88" s="21">
        <v>18</v>
      </c>
    </row>
    <row r="89" spans="17:18" x14ac:dyDescent="0.3">
      <c r="Q89" s="25">
        <v>163799</v>
      </c>
      <c r="R89" s="21">
        <v>25</v>
      </c>
    </row>
    <row r="90" spans="17:18" x14ac:dyDescent="0.3">
      <c r="Q90" s="25">
        <v>165657</v>
      </c>
      <c r="R90" s="21">
        <v>12</v>
      </c>
    </row>
    <row r="91" spans="17:18" x14ac:dyDescent="0.3">
      <c r="Q91" s="25">
        <v>167514</v>
      </c>
      <c r="R91" s="21">
        <v>3</v>
      </c>
    </row>
    <row r="92" spans="17:18" x14ac:dyDescent="0.3">
      <c r="Q92" s="25">
        <v>169371</v>
      </c>
      <c r="R92" s="21">
        <v>6</v>
      </c>
    </row>
    <row r="93" spans="17:18" x14ac:dyDescent="0.3">
      <c r="Q93" s="25">
        <v>171229</v>
      </c>
      <c r="R93" s="21">
        <v>17</v>
      </c>
    </row>
    <row r="94" spans="17:18" x14ac:dyDescent="0.3">
      <c r="Q94" s="25">
        <v>173086</v>
      </c>
      <c r="R94" s="21">
        <v>19</v>
      </c>
    </row>
    <row r="95" spans="17:18" x14ac:dyDescent="0.3">
      <c r="Q95" s="25">
        <v>174944</v>
      </c>
      <c r="R95" s="21">
        <v>14</v>
      </c>
    </row>
    <row r="96" spans="17:18" x14ac:dyDescent="0.3">
      <c r="Q96" s="25">
        <v>176801</v>
      </c>
      <c r="R96" s="21">
        <v>17</v>
      </c>
    </row>
    <row r="97" spans="17:18" x14ac:dyDescent="0.3">
      <c r="Q97" s="25">
        <v>178658</v>
      </c>
      <c r="R97" s="21">
        <v>45</v>
      </c>
    </row>
    <row r="98" spans="17:18" x14ac:dyDescent="0.3">
      <c r="Q98" s="25">
        <v>180516</v>
      </c>
      <c r="R98" s="21">
        <v>12</v>
      </c>
    </row>
    <row r="99" spans="17:18" x14ac:dyDescent="0.3">
      <c r="Q99" s="25">
        <v>182373</v>
      </c>
      <c r="R99" s="21">
        <v>47</v>
      </c>
    </row>
    <row r="100" spans="17:18" x14ac:dyDescent="0.3">
      <c r="Q100" s="25">
        <v>184230</v>
      </c>
      <c r="R100" s="21">
        <v>93</v>
      </c>
    </row>
    <row r="101" spans="17:18" x14ac:dyDescent="0.3">
      <c r="Q101" s="25">
        <v>186088</v>
      </c>
      <c r="R101" s="21">
        <v>0</v>
      </c>
    </row>
    <row r="102" spans="17:18" ht="15" thickBot="1" x14ac:dyDescent="0.35">
      <c r="Q102" s="22" t="s">
        <v>27</v>
      </c>
      <c r="R102" s="22">
        <v>0</v>
      </c>
    </row>
  </sheetData>
  <sortState xmlns:xlrd2="http://schemas.microsoft.com/office/spreadsheetml/2017/richdata2" ref="Q2:Q101">
    <sortCondition ref="Q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5CCB-B352-48C8-B5B1-E12EB394738C}">
  <sheetPr>
    <tabColor theme="4"/>
  </sheetPr>
  <dimension ref="Q1:R25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6">
        <v>9</v>
      </c>
      <c r="R2" s="21">
        <v>4</v>
      </c>
    </row>
    <row r="3" spans="17:18" x14ac:dyDescent="0.3">
      <c r="Q3" s="26">
        <v>10</v>
      </c>
      <c r="R3" s="21">
        <v>1</v>
      </c>
    </row>
    <row r="4" spans="17:18" x14ac:dyDescent="0.3">
      <c r="Q4" s="26">
        <v>11</v>
      </c>
      <c r="R4" s="21">
        <v>0</v>
      </c>
    </row>
    <row r="5" spans="17:18" x14ac:dyDescent="0.3">
      <c r="Q5" s="26">
        <v>12</v>
      </c>
      <c r="R5" s="21">
        <v>3</v>
      </c>
    </row>
    <row r="6" spans="17:18" x14ac:dyDescent="0.3">
      <c r="Q6" s="26">
        <v>13</v>
      </c>
      <c r="R6" s="21">
        <v>9</v>
      </c>
    </row>
    <row r="7" spans="17:18" x14ac:dyDescent="0.3">
      <c r="Q7" s="26">
        <v>14</v>
      </c>
      <c r="R7" s="21">
        <v>11</v>
      </c>
    </row>
    <row r="8" spans="17:18" x14ac:dyDescent="0.3">
      <c r="Q8" s="26">
        <v>15</v>
      </c>
      <c r="R8" s="21">
        <v>16</v>
      </c>
    </row>
    <row r="9" spans="17:18" x14ac:dyDescent="0.3">
      <c r="Q9" s="26">
        <v>16</v>
      </c>
      <c r="R9" s="21">
        <v>25</v>
      </c>
    </row>
    <row r="10" spans="17:18" x14ac:dyDescent="0.3">
      <c r="Q10" s="26">
        <v>17</v>
      </c>
      <c r="R10" s="21">
        <v>36</v>
      </c>
    </row>
    <row r="11" spans="17:18" x14ac:dyDescent="0.3">
      <c r="Q11" s="26">
        <v>18</v>
      </c>
      <c r="R11" s="21">
        <v>71</v>
      </c>
    </row>
    <row r="12" spans="17:18" x14ac:dyDescent="0.3">
      <c r="Q12" s="26">
        <v>19</v>
      </c>
      <c r="R12" s="21">
        <v>69</v>
      </c>
    </row>
    <row r="13" spans="17:18" x14ac:dyDescent="0.3">
      <c r="Q13" s="26">
        <v>20</v>
      </c>
      <c r="R13" s="21">
        <v>113</v>
      </c>
    </row>
    <row r="14" spans="17:18" x14ac:dyDescent="0.3">
      <c r="Q14" s="26">
        <v>21</v>
      </c>
      <c r="R14" s="21">
        <v>119</v>
      </c>
    </row>
    <row r="15" spans="17:18" x14ac:dyDescent="0.3">
      <c r="Q15" s="26">
        <v>22</v>
      </c>
      <c r="R15" s="21">
        <v>137</v>
      </c>
    </row>
    <row r="16" spans="17:18" x14ac:dyDescent="0.3">
      <c r="Q16" s="26">
        <v>23</v>
      </c>
      <c r="R16" s="21">
        <v>110</v>
      </c>
    </row>
    <row r="17" spans="17:18" x14ac:dyDescent="0.3">
      <c r="Q17" s="26">
        <v>24</v>
      </c>
      <c r="R17" s="21">
        <v>154</v>
      </c>
    </row>
    <row r="18" spans="17:18" x14ac:dyDescent="0.3">
      <c r="Q18" s="26">
        <v>25</v>
      </c>
      <c r="R18" s="21">
        <v>100</v>
      </c>
    </row>
    <row r="19" spans="17:18" x14ac:dyDescent="0.3">
      <c r="Q19" s="26">
        <v>26</v>
      </c>
      <c r="R19" s="21">
        <v>103</v>
      </c>
    </row>
    <row r="20" spans="17:18" x14ac:dyDescent="0.3">
      <c r="Q20" s="26">
        <v>27</v>
      </c>
      <c r="R20" s="21">
        <v>31</v>
      </c>
    </row>
    <row r="21" spans="17:18" x14ac:dyDescent="0.3">
      <c r="Q21" s="26">
        <v>28</v>
      </c>
      <c r="R21" s="21">
        <v>24</v>
      </c>
    </row>
    <row r="22" spans="17:18" x14ac:dyDescent="0.3">
      <c r="Q22" s="26">
        <v>29</v>
      </c>
      <c r="R22" s="21">
        <v>2</v>
      </c>
    </row>
    <row r="23" spans="17:18" x14ac:dyDescent="0.3">
      <c r="Q23" s="26">
        <v>30</v>
      </c>
      <c r="R23" s="21">
        <v>2</v>
      </c>
    </row>
    <row r="24" spans="17:18" x14ac:dyDescent="0.3">
      <c r="Q24" s="26">
        <v>31</v>
      </c>
      <c r="R24" s="21">
        <v>0</v>
      </c>
    </row>
    <row r="25" spans="17:18" ht="15" thickBot="1" x14ac:dyDescent="0.35">
      <c r="Q25" s="22" t="s">
        <v>27</v>
      </c>
      <c r="R25" s="22">
        <v>0</v>
      </c>
    </row>
  </sheetData>
  <sortState xmlns:xlrd2="http://schemas.microsoft.com/office/spreadsheetml/2017/richdata2" ref="Q2:Q24">
    <sortCondition ref="Q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6455-5C45-43B1-9E9E-D3F2DCD72BF0}">
  <sheetPr>
    <tabColor theme="9"/>
  </sheetPr>
  <dimension ref="Q1:R102"/>
  <sheetViews>
    <sheetView workbookViewId="0">
      <selection activeCell="P1" sqref="P1"/>
    </sheetView>
  </sheetViews>
  <sheetFormatPr defaultRowHeight="14.4" x14ac:dyDescent="0.3"/>
  <sheetData>
    <row r="1" spans="17:18" x14ac:dyDescent="0.3">
      <c r="Q1" s="23" t="s">
        <v>26</v>
      </c>
      <c r="R1" s="23" t="s">
        <v>28</v>
      </c>
    </row>
    <row r="2" spans="17:18" x14ac:dyDescent="0.3">
      <c r="Q2" s="25">
        <v>24</v>
      </c>
      <c r="R2" s="21">
        <v>5</v>
      </c>
    </row>
    <row r="3" spans="17:18" x14ac:dyDescent="0.3">
      <c r="Q3" s="25">
        <v>35</v>
      </c>
      <c r="R3" s="21">
        <v>14</v>
      </c>
    </row>
    <row r="4" spans="17:18" x14ac:dyDescent="0.3">
      <c r="Q4" s="25">
        <v>46</v>
      </c>
      <c r="R4" s="21">
        <v>12</v>
      </c>
    </row>
    <row r="5" spans="17:18" x14ac:dyDescent="0.3">
      <c r="Q5" s="25">
        <v>57</v>
      </c>
      <c r="R5" s="21">
        <v>28</v>
      </c>
    </row>
    <row r="6" spans="17:18" x14ac:dyDescent="0.3">
      <c r="Q6" s="25">
        <v>68</v>
      </c>
      <c r="R6" s="21">
        <v>23</v>
      </c>
    </row>
    <row r="7" spans="17:18" x14ac:dyDescent="0.3">
      <c r="Q7" s="25">
        <v>79</v>
      </c>
      <c r="R7" s="21">
        <v>31</v>
      </c>
    </row>
    <row r="8" spans="17:18" x14ac:dyDescent="0.3">
      <c r="Q8" s="25">
        <v>90</v>
      </c>
      <c r="R8" s="21">
        <v>56</v>
      </c>
    </row>
    <row r="9" spans="17:18" x14ac:dyDescent="0.3">
      <c r="Q9" s="25">
        <v>101</v>
      </c>
      <c r="R9" s="21">
        <v>27</v>
      </c>
    </row>
    <row r="10" spans="17:18" x14ac:dyDescent="0.3">
      <c r="Q10" s="25">
        <v>112</v>
      </c>
      <c r="R10" s="21">
        <v>31</v>
      </c>
    </row>
    <row r="11" spans="17:18" x14ac:dyDescent="0.3">
      <c r="Q11" s="25">
        <v>123</v>
      </c>
      <c r="R11" s="21">
        <v>22</v>
      </c>
    </row>
    <row r="12" spans="17:18" x14ac:dyDescent="0.3">
      <c r="Q12" s="25">
        <v>134</v>
      </c>
      <c r="R12" s="21">
        <v>36</v>
      </c>
    </row>
    <row r="13" spans="17:18" x14ac:dyDescent="0.3">
      <c r="Q13" s="25">
        <v>145</v>
      </c>
      <c r="R13" s="21">
        <v>28</v>
      </c>
    </row>
    <row r="14" spans="17:18" x14ac:dyDescent="0.3">
      <c r="Q14" s="25">
        <v>156</v>
      </c>
      <c r="R14" s="21">
        <v>31</v>
      </c>
    </row>
    <row r="15" spans="17:18" x14ac:dyDescent="0.3">
      <c r="Q15" s="25">
        <v>167</v>
      </c>
      <c r="R15" s="21">
        <v>36</v>
      </c>
    </row>
    <row r="16" spans="17:18" x14ac:dyDescent="0.3">
      <c r="Q16" s="25">
        <v>178</v>
      </c>
      <c r="R16" s="21">
        <v>29</v>
      </c>
    </row>
    <row r="17" spans="17:18" x14ac:dyDescent="0.3">
      <c r="Q17" s="25">
        <v>189</v>
      </c>
      <c r="R17" s="21">
        <v>30</v>
      </c>
    </row>
    <row r="18" spans="17:18" x14ac:dyDescent="0.3">
      <c r="Q18" s="25">
        <v>200</v>
      </c>
      <c r="R18" s="21">
        <v>19</v>
      </c>
    </row>
    <row r="19" spans="17:18" x14ac:dyDescent="0.3">
      <c r="Q19" s="25">
        <v>211</v>
      </c>
      <c r="R19" s="21">
        <v>35</v>
      </c>
    </row>
    <row r="20" spans="17:18" x14ac:dyDescent="0.3">
      <c r="Q20" s="25">
        <v>222</v>
      </c>
      <c r="R20" s="21">
        <v>31</v>
      </c>
    </row>
    <row r="21" spans="17:18" x14ac:dyDescent="0.3">
      <c r="Q21" s="25">
        <v>233</v>
      </c>
      <c r="R21" s="21">
        <v>17</v>
      </c>
    </row>
    <row r="22" spans="17:18" x14ac:dyDescent="0.3">
      <c r="Q22" s="25">
        <v>244</v>
      </c>
      <c r="R22" s="21">
        <v>23</v>
      </c>
    </row>
    <row r="23" spans="17:18" x14ac:dyDescent="0.3">
      <c r="Q23" s="25">
        <v>255</v>
      </c>
      <c r="R23" s="21">
        <v>22</v>
      </c>
    </row>
    <row r="24" spans="17:18" x14ac:dyDescent="0.3">
      <c r="Q24" s="25">
        <v>266</v>
      </c>
      <c r="R24" s="21">
        <v>22</v>
      </c>
    </row>
    <row r="25" spans="17:18" x14ac:dyDescent="0.3">
      <c r="Q25" s="25">
        <v>277</v>
      </c>
      <c r="R25" s="21">
        <v>15</v>
      </c>
    </row>
    <row r="26" spans="17:18" x14ac:dyDescent="0.3">
      <c r="Q26" s="25">
        <v>288</v>
      </c>
      <c r="R26" s="21">
        <v>20</v>
      </c>
    </row>
    <row r="27" spans="17:18" x14ac:dyDescent="0.3">
      <c r="Q27" s="25">
        <v>299</v>
      </c>
      <c r="R27" s="21">
        <v>19</v>
      </c>
    </row>
    <row r="28" spans="17:18" x14ac:dyDescent="0.3">
      <c r="Q28" s="25">
        <v>310</v>
      </c>
      <c r="R28" s="21">
        <v>26</v>
      </c>
    </row>
    <row r="29" spans="17:18" x14ac:dyDescent="0.3">
      <c r="Q29" s="25">
        <v>321</v>
      </c>
      <c r="R29" s="21">
        <v>15</v>
      </c>
    </row>
    <row r="30" spans="17:18" x14ac:dyDescent="0.3">
      <c r="Q30" s="25">
        <v>332</v>
      </c>
      <c r="R30" s="21">
        <v>18</v>
      </c>
    </row>
    <row r="31" spans="17:18" x14ac:dyDescent="0.3">
      <c r="Q31" s="25">
        <v>343</v>
      </c>
      <c r="R31" s="21">
        <v>18</v>
      </c>
    </row>
    <row r="32" spans="17:18" x14ac:dyDescent="0.3">
      <c r="Q32" s="25">
        <v>354</v>
      </c>
      <c r="R32" s="21">
        <v>16</v>
      </c>
    </row>
    <row r="33" spans="17:18" x14ac:dyDescent="0.3">
      <c r="Q33" s="25">
        <v>365</v>
      </c>
      <c r="R33" s="21">
        <v>20</v>
      </c>
    </row>
    <row r="34" spans="17:18" x14ac:dyDescent="0.3">
      <c r="Q34" s="25">
        <v>376</v>
      </c>
      <c r="R34" s="21">
        <v>15</v>
      </c>
    </row>
    <row r="35" spans="17:18" x14ac:dyDescent="0.3">
      <c r="Q35" s="25">
        <v>387</v>
      </c>
      <c r="R35" s="21">
        <v>20</v>
      </c>
    </row>
    <row r="36" spans="17:18" x14ac:dyDescent="0.3">
      <c r="Q36" s="25">
        <v>398</v>
      </c>
      <c r="R36" s="21">
        <v>12</v>
      </c>
    </row>
    <row r="37" spans="17:18" x14ac:dyDescent="0.3">
      <c r="Q37" s="25">
        <v>409</v>
      </c>
      <c r="R37" s="21">
        <v>26</v>
      </c>
    </row>
    <row r="38" spans="17:18" x14ac:dyDescent="0.3">
      <c r="Q38" s="25">
        <v>420</v>
      </c>
      <c r="R38" s="21">
        <v>20</v>
      </c>
    </row>
    <row r="39" spans="17:18" x14ac:dyDescent="0.3">
      <c r="Q39" s="25">
        <v>431</v>
      </c>
      <c r="R39" s="21">
        <v>18</v>
      </c>
    </row>
    <row r="40" spans="17:18" x14ac:dyDescent="0.3">
      <c r="Q40" s="25">
        <v>442</v>
      </c>
      <c r="R40" s="21">
        <v>25</v>
      </c>
    </row>
    <row r="41" spans="17:18" x14ac:dyDescent="0.3">
      <c r="Q41" s="25">
        <v>453</v>
      </c>
      <c r="R41" s="21">
        <v>19</v>
      </c>
    </row>
    <row r="42" spans="17:18" x14ac:dyDescent="0.3">
      <c r="Q42" s="25">
        <v>464</v>
      </c>
      <c r="R42" s="21">
        <v>20</v>
      </c>
    </row>
    <row r="43" spans="17:18" x14ac:dyDescent="0.3">
      <c r="Q43" s="25">
        <v>475</v>
      </c>
      <c r="R43" s="21">
        <v>11</v>
      </c>
    </row>
    <row r="44" spans="17:18" x14ac:dyDescent="0.3">
      <c r="Q44" s="25">
        <v>486</v>
      </c>
      <c r="R44" s="21">
        <v>6</v>
      </c>
    </row>
    <row r="45" spans="17:18" x14ac:dyDescent="0.3">
      <c r="Q45" s="25">
        <v>497</v>
      </c>
      <c r="R45" s="21">
        <v>8</v>
      </c>
    </row>
    <row r="46" spans="17:18" x14ac:dyDescent="0.3">
      <c r="Q46" s="25">
        <v>508</v>
      </c>
      <c r="R46" s="21">
        <v>9</v>
      </c>
    </row>
    <row r="47" spans="17:18" x14ac:dyDescent="0.3">
      <c r="Q47" s="25">
        <v>519</v>
      </c>
      <c r="R47" s="21">
        <v>8</v>
      </c>
    </row>
    <row r="48" spans="17:18" x14ac:dyDescent="0.3">
      <c r="Q48" s="25">
        <v>530</v>
      </c>
      <c r="R48" s="21">
        <v>12</v>
      </c>
    </row>
    <row r="49" spans="17:18" x14ac:dyDescent="0.3">
      <c r="Q49" s="25">
        <v>541</v>
      </c>
      <c r="R49" s="21">
        <v>2</v>
      </c>
    </row>
    <row r="50" spans="17:18" x14ac:dyDescent="0.3">
      <c r="Q50" s="25">
        <v>552</v>
      </c>
      <c r="R50" s="21">
        <v>4</v>
      </c>
    </row>
    <row r="51" spans="17:18" x14ac:dyDescent="0.3">
      <c r="Q51" s="25">
        <v>564</v>
      </c>
      <c r="R51" s="21">
        <v>7</v>
      </c>
    </row>
    <row r="52" spans="17:18" x14ac:dyDescent="0.3">
      <c r="Q52" s="25">
        <v>575</v>
      </c>
      <c r="R52" s="21">
        <v>3</v>
      </c>
    </row>
    <row r="53" spans="17:18" x14ac:dyDescent="0.3">
      <c r="Q53" s="25">
        <v>586</v>
      </c>
      <c r="R53" s="21">
        <v>6</v>
      </c>
    </row>
    <row r="54" spans="17:18" x14ac:dyDescent="0.3">
      <c r="Q54" s="25">
        <v>597</v>
      </c>
      <c r="R54" s="21">
        <v>5</v>
      </c>
    </row>
    <row r="55" spans="17:18" x14ac:dyDescent="0.3">
      <c r="Q55" s="25">
        <v>608</v>
      </c>
      <c r="R55" s="21">
        <v>3</v>
      </c>
    </row>
    <row r="56" spans="17:18" x14ac:dyDescent="0.3">
      <c r="Q56" s="25">
        <v>619</v>
      </c>
      <c r="R56" s="21">
        <v>6</v>
      </c>
    </row>
    <row r="57" spans="17:18" x14ac:dyDescent="0.3">
      <c r="Q57" s="25">
        <v>630</v>
      </c>
      <c r="R57" s="21">
        <v>7</v>
      </c>
    </row>
    <row r="58" spans="17:18" x14ac:dyDescent="0.3">
      <c r="Q58" s="25">
        <v>641</v>
      </c>
      <c r="R58" s="21">
        <v>6</v>
      </c>
    </row>
    <row r="59" spans="17:18" x14ac:dyDescent="0.3">
      <c r="Q59" s="25">
        <v>652</v>
      </c>
      <c r="R59" s="21">
        <v>6</v>
      </c>
    </row>
    <row r="60" spans="17:18" x14ac:dyDescent="0.3">
      <c r="Q60" s="25">
        <v>663</v>
      </c>
      <c r="R60" s="21">
        <v>7</v>
      </c>
    </row>
    <row r="61" spans="17:18" x14ac:dyDescent="0.3">
      <c r="Q61" s="25">
        <v>674</v>
      </c>
      <c r="R61" s="21">
        <v>4</v>
      </c>
    </row>
    <row r="62" spans="17:18" x14ac:dyDescent="0.3">
      <c r="Q62" s="25">
        <v>685</v>
      </c>
      <c r="R62" s="21">
        <v>4</v>
      </c>
    </row>
    <row r="63" spans="17:18" x14ac:dyDescent="0.3">
      <c r="Q63" s="25">
        <v>696</v>
      </c>
      <c r="R63" s="21">
        <v>5</v>
      </c>
    </row>
    <row r="64" spans="17:18" x14ac:dyDescent="0.3">
      <c r="Q64" s="25">
        <v>707</v>
      </c>
      <c r="R64" s="21">
        <v>3</v>
      </c>
    </row>
    <row r="65" spans="17:18" x14ac:dyDescent="0.3">
      <c r="Q65" s="25">
        <v>718</v>
      </c>
      <c r="R65" s="21">
        <v>3</v>
      </c>
    </row>
    <row r="66" spans="17:18" x14ac:dyDescent="0.3">
      <c r="Q66" s="25">
        <v>729</v>
      </c>
      <c r="R66" s="21">
        <v>7</v>
      </c>
    </row>
    <row r="67" spans="17:18" x14ac:dyDescent="0.3">
      <c r="Q67" s="25">
        <v>740</v>
      </c>
      <c r="R67" s="21">
        <v>5</v>
      </c>
    </row>
    <row r="68" spans="17:18" x14ac:dyDescent="0.3">
      <c r="Q68" s="25">
        <v>751</v>
      </c>
      <c r="R68" s="21">
        <v>2</v>
      </c>
    </row>
    <row r="69" spans="17:18" x14ac:dyDescent="0.3">
      <c r="Q69" s="25">
        <v>762</v>
      </c>
      <c r="R69" s="21">
        <v>3</v>
      </c>
    </row>
    <row r="70" spans="17:18" x14ac:dyDescent="0.3">
      <c r="Q70" s="25">
        <v>773</v>
      </c>
      <c r="R70" s="21">
        <v>5</v>
      </c>
    </row>
    <row r="71" spans="17:18" x14ac:dyDescent="0.3">
      <c r="Q71" s="25">
        <v>784</v>
      </c>
      <c r="R71" s="21">
        <v>5</v>
      </c>
    </row>
    <row r="72" spans="17:18" x14ac:dyDescent="0.3">
      <c r="Q72" s="25">
        <v>795</v>
      </c>
      <c r="R72" s="21">
        <v>3</v>
      </c>
    </row>
    <row r="73" spans="17:18" x14ac:dyDescent="0.3">
      <c r="Q73" s="25">
        <v>806</v>
      </c>
      <c r="R73" s="21">
        <v>3</v>
      </c>
    </row>
    <row r="74" spans="17:18" x14ac:dyDescent="0.3">
      <c r="Q74" s="25">
        <v>817</v>
      </c>
      <c r="R74" s="21">
        <v>4</v>
      </c>
    </row>
    <row r="75" spans="17:18" x14ac:dyDescent="0.3">
      <c r="Q75" s="25">
        <v>828</v>
      </c>
      <c r="R75" s="21">
        <v>4</v>
      </c>
    </row>
    <row r="76" spans="17:18" x14ac:dyDescent="0.3">
      <c r="Q76" s="25">
        <v>839</v>
      </c>
      <c r="R76" s="21">
        <v>1</v>
      </c>
    </row>
    <row r="77" spans="17:18" x14ac:dyDescent="0.3">
      <c r="Q77" s="25">
        <v>850</v>
      </c>
      <c r="R77" s="21">
        <v>1</v>
      </c>
    </row>
    <row r="78" spans="17:18" x14ac:dyDescent="0.3">
      <c r="Q78" s="25">
        <v>861</v>
      </c>
      <c r="R78" s="21">
        <v>1</v>
      </c>
    </row>
    <row r="79" spans="17:18" x14ac:dyDescent="0.3">
      <c r="Q79" s="25">
        <v>872</v>
      </c>
      <c r="R79" s="21">
        <v>1</v>
      </c>
    </row>
    <row r="80" spans="17:18" x14ac:dyDescent="0.3">
      <c r="Q80" s="25">
        <v>883</v>
      </c>
      <c r="R80" s="21">
        <v>0</v>
      </c>
    </row>
    <row r="81" spans="17:18" x14ac:dyDescent="0.3">
      <c r="Q81" s="25">
        <v>894</v>
      </c>
      <c r="R81" s="21">
        <v>1</v>
      </c>
    </row>
    <row r="82" spans="17:18" x14ac:dyDescent="0.3">
      <c r="Q82" s="25">
        <v>905</v>
      </c>
      <c r="R82" s="21">
        <v>0</v>
      </c>
    </row>
    <row r="83" spans="17:18" x14ac:dyDescent="0.3">
      <c r="Q83" s="25">
        <v>916</v>
      </c>
      <c r="R83" s="21">
        <v>0</v>
      </c>
    </row>
    <row r="84" spans="17:18" x14ac:dyDescent="0.3">
      <c r="Q84" s="25">
        <v>927</v>
      </c>
      <c r="R84" s="21">
        <v>2</v>
      </c>
    </row>
    <row r="85" spans="17:18" x14ac:dyDescent="0.3">
      <c r="Q85" s="25">
        <v>938</v>
      </c>
      <c r="R85" s="21">
        <v>0</v>
      </c>
    </row>
    <row r="86" spans="17:18" x14ac:dyDescent="0.3">
      <c r="Q86" s="25">
        <v>949</v>
      </c>
      <c r="R86" s="21">
        <v>0</v>
      </c>
    </row>
    <row r="87" spans="17:18" x14ac:dyDescent="0.3">
      <c r="Q87" s="25">
        <v>960</v>
      </c>
      <c r="R87" s="21">
        <v>0</v>
      </c>
    </row>
    <row r="88" spans="17:18" x14ac:dyDescent="0.3">
      <c r="Q88" s="25">
        <v>971</v>
      </c>
      <c r="R88" s="21">
        <v>0</v>
      </c>
    </row>
    <row r="89" spans="17:18" x14ac:dyDescent="0.3">
      <c r="Q89" s="25">
        <v>982</v>
      </c>
      <c r="R89" s="21">
        <v>2</v>
      </c>
    </row>
    <row r="90" spans="17:18" x14ac:dyDescent="0.3">
      <c r="Q90" s="25">
        <v>993</v>
      </c>
      <c r="R90" s="21">
        <v>0</v>
      </c>
    </row>
    <row r="91" spans="17:18" x14ac:dyDescent="0.3">
      <c r="Q91" s="25">
        <v>1004</v>
      </c>
      <c r="R91" s="21">
        <v>1</v>
      </c>
    </row>
    <row r="92" spans="17:18" x14ac:dyDescent="0.3">
      <c r="Q92" s="25">
        <v>1015</v>
      </c>
      <c r="R92" s="21">
        <v>1</v>
      </c>
    </row>
    <row r="93" spans="17:18" x14ac:dyDescent="0.3">
      <c r="Q93" s="25">
        <v>1026</v>
      </c>
      <c r="R93" s="21">
        <v>0</v>
      </c>
    </row>
    <row r="94" spans="17:18" x14ac:dyDescent="0.3">
      <c r="Q94" s="25">
        <v>1037</v>
      </c>
      <c r="R94" s="21">
        <v>1</v>
      </c>
    </row>
    <row r="95" spans="17:18" x14ac:dyDescent="0.3">
      <c r="Q95" s="25">
        <v>1048</v>
      </c>
      <c r="R95" s="21">
        <v>0</v>
      </c>
    </row>
    <row r="96" spans="17:18" x14ac:dyDescent="0.3">
      <c r="Q96" s="25">
        <v>1059</v>
      </c>
      <c r="R96" s="21">
        <v>1</v>
      </c>
    </row>
    <row r="97" spans="17:18" x14ac:dyDescent="0.3">
      <c r="Q97" s="25">
        <v>1070</v>
      </c>
      <c r="R97" s="21">
        <v>0</v>
      </c>
    </row>
    <row r="98" spans="17:18" x14ac:dyDescent="0.3">
      <c r="Q98" s="25">
        <v>1081</v>
      </c>
      <c r="R98" s="21">
        <v>0</v>
      </c>
    </row>
    <row r="99" spans="17:18" x14ac:dyDescent="0.3">
      <c r="Q99" s="25">
        <v>1092</v>
      </c>
      <c r="R99" s="21">
        <v>0</v>
      </c>
    </row>
    <row r="100" spans="17:18" x14ac:dyDescent="0.3">
      <c r="Q100" s="25">
        <v>1103</v>
      </c>
      <c r="R100" s="21">
        <v>1</v>
      </c>
    </row>
    <row r="101" spans="17:18" x14ac:dyDescent="0.3">
      <c r="Q101" s="25">
        <v>1115</v>
      </c>
      <c r="R101" s="21">
        <v>0</v>
      </c>
    </row>
    <row r="102" spans="17:18" ht="15" thickBot="1" x14ac:dyDescent="0.35">
      <c r="Q102" s="22" t="s">
        <v>27</v>
      </c>
      <c r="R102" s="22">
        <v>0</v>
      </c>
    </row>
  </sheetData>
  <sortState xmlns:xlrd2="http://schemas.microsoft.com/office/spreadsheetml/2017/richdata2" ref="Q2:Q101">
    <sortCondition ref="Q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H B / U h 1 J p f G l A A A A 9 Q A A A B I A H A B D b 2 5 m a W c v U G F j a 2 F n Z S 5 4 b W w g o h g A K K A U A A A A A A A A A A A A A A A A A A A A A A A A A A A A h Y + x D o I w G I R f h X S n L T U m S H 7 K 4 O A i i d H E u D a l Q i M U Q 4 v l 3 R x 8 J F 9 B j K J u j v f d X X J 3 v 9 4 g G 5 o 6 u K j O 6 t a k K M I U B c r I t t C m T F H v j m G M M g 4 b I U + i V M E Y N j Y Z r E 5 R 5 d w 5 I c R 7 j / 0 M t 1 1 J G K U R O e T r n a x U I 0 J t r B N G K v R p F f 9 b i M P + N Y Y z v K B 4 H j N M g U w M c m 2 + P h v n P t 0 f C M u + d n 2 n u K r D 1 R b I J I G 8 L / A H U E s D B B Q A A g A I A I h w f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c H 9 S K I p H u A 4 A A A A R A A A A E w A c A E Z v c m 1 1 b G F z L 1 N l Y 3 R p b 2 4 x L m 0 g o h g A K K A U A A A A A A A A A A A A A A A A A A A A A A A A A A A A K 0 5 N L s n M z 1 M I h t C G 1 g B Q S w E C L Q A U A A I A C A C I c H 9 S H U m l 8 a U A A A D 1 A A A A E g A A A A A A A A A A A A A A A A A A A A A A Q 2 9 u Z m l n L 1 B h Y 2 t h Z 2 U u e G 1 s U E s B A i 0 A F A A C A A g A i H B / U g / K 6 a u k A A A A 6 Q A A A B M A A A A A A A A A A A A A A A A A 8 Q A A A F t D b 2 5 0 Z W 5 0 X 1 R 5 c G V z X S 5 4 b W x Q S w E C L Q A U A A I A C A C I c H 9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e k 1 H H 4 r i U G G l s n z k b v B / w A A A A A C A A A A A A A Q Z g A A A A E A A C A A A A A Z m u Y 0 y P 4 u r Z 6 h O 1 Q B / I 7 x A K o 2 l c R G r + L j P q Y g X f a t u Q A A A A A O g A A A A A I A A C A A A A C 5 S o k 7 9 G m 4 V u h N 6 0 P V C W A J F n V B d i U r Q I Z 3 Y L w g T a F 7 N 1 A A A A B / N / i k e + 7 n E W d o K P Y / E B f w X L 4 / 1 c h J 2 m G x u j u z D q K u N v d b n 0 1 o M J D x C F L K S I S 7 N 0 s B / k r V V C j s A X i M 9 E f b S t l U X 4 3 u v h L d A l 9 G r j 7 S U O W F 4 k A A A A C J A T T q Y y g 4 z I f v g 1 1 Q 1 Z 4 L b Y g + 6 2 B Y 3 j D E O K G m C u f f O Y z V a a 8 b B y C h D N J R a g 3 9 x 8 W d X Z p C M 0 T F D v F o i + G S v 1 D 7 < / D a t a M a s h u p > 
</file>

<file path=customXml/itemProps1.xml><?xml version="1.0" encoding="utf-8"?>
<ds:datastoreItem xmlns:ds="http://schemas.openxmlformats.org/officeDocument/2006/customXml" ds:itemID="{A825DBC8-3F54-40B2-A375-A58D588F9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14</vt:i4>
      </vt:variant>
    </vt:vector>
  </HeadingPairs>
  <TitlesOfParts>
    <vt:vector size="14" baseType="lpstr">
      <vt:lpstr>Raw data</vt:lpstr>
      <vt:lpstr>Statistics</vt:lpstr>
      <vt:lpstr>DFS - States</vt:lpstr>
      <vt:lpstr>DFS - Memory</vt:lpstr>
      <vt:lpstr>DFS - Depth</vt:lpstr>
      <vt:lpstr>BFS - States</vt:lpstr>
      <vt:lpstr>BFS - Memory</vt:lpstr>
      <vt:lpstr>BFS - Depth</vt:lpstr>
      <vt:lpstr>BestFS - States</vt:lpstr>
      <vt:lpstr>BestFS - Memory</vt:lpstr>
      <vt:lpstr>BestFS - Depth</vt:lpstr>
      <vt:lpstr>AStar - States</vt:lpstr>
      <vt:lpstr>AStar - Memory</vt:lpstr>
      <vt:lpstr>AStar - 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 Papastergios</dc:creator>
  <cp:lastModifiedBy>Vasilis Papastergios</cp:lastModifiedBy>
  <dcterms:created xsi:type="dcterms:W3CDTF">2021-03-30T16:42:38Z</dcterms:created>
  <dcterms:modified xsi:type="dcterms:W3CDTF">2021-04-04T15:25:52Z</dcterms:modified>
</cp:coreProperties>
</file>