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brown\Documents\python_scripts\db-build-trial\"/>
    </mc:Choice>
  </mc:AlternateContent>
  <xr:revisionPtr revIDLastSave="0" documentId="13_ncr:1_{F2A7DCD7-5756-4176-AA55-1F6E42C83C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Sheet1!$A$1:$M$61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L3" i="1"/>
  <c r="L4" i="1"/>
  <c r="L10" i="1"/>
  <c r="L33" i="1"/>
  <c r="L40" i="1"/>
  <c r="L41" i="1"/>
  <c r="L43" i="1"/>
  <c r="L49" i="1"/>
  <c r="L2" i="1"/>
  <c r="J3" i="1"/>
  <c r="J4" i="1"/>
  <c r="J5" i="1"/>
  <c r="L5" i="1" s="1"/>
  <c r="J6" i="1"/>
  <c r="L6" i="1" s="1"/>
  <c r="J7" i="1"/>
  <c r="L7" i="1" s="1"/>
  <c r="J8" i="1"/>
  <c r="L8" i="1" s="1"/>
  <c r="J9" i="1"/>
  <c r="L9" i="1" s="1"/>
  <c r="J10" i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J31" i="1"/>
  <c r="L31" i="1" s="1"/>
  <c r="J32" i="1"/>
  <c r="L32" i="1" s="1"/>
  <c r="J33" i="1"/>
  <c r="J34" i="1"/>
  <c r="L34" i="1" s="1"/>
  <c r="J35" i="1"/>
  <c r="L35" i="1" s="1"/>
  <c r="J36" i="1"/>
  <c r="L36" i="1" s="1"/>
  <c r="J37" i="1"/>
  <c r="L37" i="1" s="1"/>
  <c r="J38" i="1"/>
  <c r="L38" i="1" s="1"/>
  <c r="J39" i="1"/>
  <c r="J40" i="1"/>
  <c r="J41" i="1"/>
  <c r="J42" i="1"/>
  <c r="L42" i="1" s="1"/>
  <c r="J43" i="1"/>
  <c r="J44" i="1"/>
  <c r="L44" i="1" s="1"/>
  <c r="J45" i="1"/>
  <c r="L45" i="1" s="1"/>
  <c r="J46" i="1"/>
  <c r="L46" i="1" s="1"/>
  <c r="J47" i="1"/>
  <c r="L47" i="1" s="1"/>
  <c r="J48" i="1"/>
  <c r="J49" i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2" i="1"/>
  <c r="F3" i="1" l="1"/>
  <c r="G3" i="1" s="1"/>
  <c r="H3" i="1" s="1"/>
  <c r="I3" i="1" s="1"/>
  <c r="M3" i="1" s="1"/>
  <c r="F4" i="1"/>
  <c r="G4" i="1" s="1"/>
  <c r="H4" i="1" s="1"/>
  <c r="I4" i="1" s="1"/>
  <c r="M4" i="1" s="1"/>
  <c r="F5" i="1"/>
  <c r="G5" i="1" s="1"/>
  <c r="H5" i="1" s="1"/>
  <c r="I5" i="1" s="1"/>
  <c r="M5" i="1" s="1"/>
  <c r="F6" i="1"/>
  <c r="G6" i="1" s="1"/>
  <c r="H6" i="1" s="1"/>
  <c r="I6" i="1" s="1"/>
  <c r="M6" i="1" s="1"/>
  <c r="F7" i="1"/>
  <c r="G7" i="1" s="1"/>
  <c r="H7" i="1" s="1"/>
  <c r="I7" i="1" s="1"/>
  <c r="M7" i="1" s="1"/>
  <c r="F8" i="1"/>
  <c r="G8" i="1" s="1"/>
  <c r="H8" i="1" s="1"/>
  <c r="I8" i="1" s="1"/>
  <c r="M8" i="1" s="1"/>
  <c r="F9" i="1"/>
  <c r="G9" i="1" s="1"/>
  <c r="H9" i="1" s="1"/>
  <c r="I9" i="1" s="1"/>
  <c r="M9" i="1" s="1"/>
  <c r="F10" i="1"/>
  <c r="G10" i="1" s="1"/>
  <c r="H10" i="1" s="1"/>
  <c r="I10" i="1" s="1"/>
  <c r="M10" i="1" s="1"/>
  <c r="F11" i="1"/>
  <c r="G11" i="1" s="1"/>
  <c r="H11" i="1" s="1"/>
  <c r="I11" i="1" s="1"/>
  <c r="M11" i="1" s="1"/>
  <c r="F12" i="1"/>
  <c r="G12" i="1" s="1"/>
  <c r="H12" i="1" s="1"/>
  <c r="I12" i="1" s="1"/>
  <c r="M12" i="1" s="1"/>
  <c r="F13" i="1"/>
  <c r="G13" i="1" s="1"/>
  <c r="H13" i="1" s="1"/>
  <c r="I13" i="1" s="1"/>
  <c r="M13" i="1" s="1"/>
  <c r="F14" i="1"/>
  <c r="G14" i="1" s="1"/>
  <c r="H14" i="1" s="1"/>
  <c r="I14" i="1" s="1"/>
  <c r="M14" i="1" s="1"/>
  <c r="F15" i="1"/>
  <c r="G15" i="1" s="1"/>
  <c r="H15" i="1" s="1"/>
  <c r="I15" i="1" s="1"/>
  <c r="M15" i="1" s="1"/>
  <c r="F16" i="1"/>
  <c r="G16" i="1" s="1"/>
  <c r="H16" i="1" s="1"/>
  <c r="I16" i="1" s="1"/>
  <c r="M16" i="1" s="1"/>
  <c r="F17" i="1"/>
  <c r="G17" i="1" s="1"/>
  <c r="H17" i="1" s="1"/>
  <c r="I17" i="1" s="1"/>
  <c r="M17" i="1" s="1"/>
  <c r="F18" i="1"/>
  <c r="G18" i="1" s="1"/>
  <c r="H18" i="1" s="1"/>
  <c r="I18" i="1" s="1"/>
  <c r="M18" i="1" s="1"/>
  <c r="F19" i="1"/>
  <c r="G19" i="1" s="1"/>
  <c r="H19" i="1" s="1"/>
  <c r="I19" i="1" s="1"/>
  <c r="M19" i="1" s="1"/>
  <c r="F20" i="1"/>
  <c r="G20" i="1" s="1"/>
  <c r="H20" i="1" s="1"/>
  <c r="I20" i="1" s="1"/>
  <c r="M20" i="1" s="1"/>
  <c r="F21" i="1"/>
  <c r="G21" i="1" s="1"/>
  <c r="H21" i="1" s="1"/>
  <c r="I21" i="1" s="1"/>
  <c r="M21" i="1" s="1"/>
  <c r="F22" i="1"/>
  <c r="G22" i="1" s="1"/>
  <c r="H22" i="1" s="1"/>
  <c r="I22" i="1" s="1"/>
  <c r="M22" i="1" s="1"/>
  <c r="F23" i="1"/>
  <c r="G23" i="1" s="1"/>
  <c r="H23" i="1" s="1"/>
  <c r="I23" i="1" s="1"/>
  <c r="M23" i="1" s="1"/>
  <c r="F24" i="1"/>
  <c r="G24" i="1" s="1"/>
  <c r="H24" i="1" s="1"/>
  <c r="I24" i="1" s="1"/>
  <c r="M24" i="1" s="1"/>
  <c r="F25" i="1"/>
  <c r="G25" i="1" s="1"/>
  <c r="H25" i="1" s="1"/>
  <c r="I25" i="1" s="1"/>
  <c r="M25" i="1" s="1"/>
  <c r="F26" i="1"/>
  <c r="G26" i="1" s="1"/>
  <c r="H26" i="1" s="1"/>
  <c r="I26" i="1" s="1"/>
  <c r="M26" i="1" s="1"/>
  <c r="F27" i="1"/>
  <c r="G27" i="1" s="1"/>
  <c r="H27" i="1" s="1"/>
  <c r="I27" i="1" s="1"/>
  <c r="M27" i="1" s="1"/>
  <c r="F28" i="1"/>
  <c r="G28" i="1" s="1"/>
  <c r="H28" i="1" s="1"/>
  <c r="I28" i="1" s="1"/>
  <c r="M28" i="1" s="1"/>
  <c r="F29" i="1"/>
  <c r="G29" i="1" s="1"/>
  <c r="H29" i="1" s="1"/>
  <c r="I29" i="1" s="1"/>
  <c r="M29" i="1" s="1"/>
  <c r="F30" i="1"/>
  <c r="G30" i="1" s="1"/>
  <c r="H30" i="1" s="1"/>
  <c r="I30" i="1" s="1"/>
  <c r="M30" i="1" s="1"/>
  <c r="F31" i="1"/>
  <c r="G31" i="1" s="1"/>
  <c r="H31" i="1" s="1"/>
  <c r="I31" i="1" s="1"/>
  <c r="M31" i="1" s="1"/>
  <c r="F32" i="1"/>
  <c r="G32" i="1" s="1"/>
  <c r="H32" i="1" s="1"/>
  <c r="I32" i="1" s="1"/>
  <c r="M32" i="1" s="1"/>
  <c r="F33" i="1"/>
  <c r="G33" i="1" s="1"/>
  <c r="H33" i="1" s="1"/>
  <c r="I33" i="1" s="1"/>
  <c r="M33" i="1" s="1"/>
  <c r="F34" i="1"/>
  <c r="G34" i="1" s="1"/>
  <c r="H34" i="1" s="1"/>
  <c r="I34" i="1" s="1"/>
  <c r="M34" i="1" s="1"/>
  <c r="F35" i="1"/>
  <c r="G35" i="1" s="1"/>
  <c r="H35" i="1" s="1"/>
  <c r="I35" i="1" s="1"/>
  <c r="M35" i="1" s="1"/>
  <c r="F36" i="1"/>
  <c r="G36" i="1" s="1"/>
  <c r="H36" i="1" s="1"/>
  <c r="I36" i="1" s="1"/>
  <c r="M36" i="1" s="1"/>
  <c r="F37" i="1"/>
  <c r="G37" i="1" s="1"/>
  <c r="H37" i="1" s="1"/>
  <c r="I37" i="1" s="1"/>
  <c r="M37" i="1" s="1"/>
  <c r="F38" i="1"/>
  <c r="G38" i="1" s="1"/>
  <c r="H38" i="1" s="1"/>
  <c r="I38" i="1" s="1"/>
  <c r="M38" i="1" s="1"/>
  <c r="F39" i="1"/>
  <c r="G39" i="1" s="1"/>
  <c r="H39" i="1" s="1"/>
  <c r="I39" i="1" s="1"/>
  <c r="M39" i="1" s="1"/>
  <c r="F40" i="1"/>
  <c r="G40" i="1" s="1"/>
  <c r="H40" i="1" s="1"/>
  <c r="I40" i="1" s="1"/>
  <c r="M40" i="1" s="1"/>
  <c r="F41" i="1"/>
  <c r="G41" i="1" s="1"/>
  <c r="H41" i="1" s="1"/>
  <c r="I41" i="1" s="1"/>
  <c r="M41" i="1" s="1"/>
  <c r="F42" i="1"/>
  <c r="G42" i="1" s="1"/>
  <c r="H42" i="1" s="1"/>
  <c r="I42" i="1" s="1"/>
  <c r="M42" i="1" s="1"/>
  <c r="F43" i="1"/>
  <c r="G43" i="1" s="1"/>
  <c r="H43" i="1" s="1"/>
  <c r="I43" i="1" s="1"/>
  <c r="M43" i="1" s="1"/>
  <c r="F44" i="1"/>
  <c r="G44" i="1" s="1"/>
  <c r="H44" i="1" s="1"/>
  <c r="I44" i="1" s="1"/>
  <c r="M44" i="1" s="1"/>
  <c r="F45" i="1"/>
  <c r="G45" i="1" s="1"/>
  <c r="H45" i="1" s="1"/>
  <c r="I45" i="1" s="1"/>
  <c r="M45" i="1" s="1"/>
  <c r="F46" i="1"/>
  <c r="G46" i="1" s="1"/>
  <c r="H46" i="1" s="1"/>
  <c r="I46" i="1" s="1"/>
  <c r="M46" i="1" s="1"/>
  <c r="F47" i="1"/>
  <c r="G47" i="1" s="1"/>
  <c r="H47" i="1" s="1"/>
  <c r="I47" i="1" s="1"/>
  <c r="M47" i="1" s="1"/>
  <c r="F48" i="1"/>
  <c r="G48" i="1" s="1"/>
  <c r="H48" i="1" s="1"/>
  <c r="I48" i="1" s="1"/>
  <c r="M48" i="1" s="1"/>
  <c r="F49" i="1"/>
  <c r="G49" i="1" s="1"/>
  <c r="H49" i="1" s="1"/>
  <c r="I49" i="1" s="1"/>
  <c r="M49" i="1" s="1"/>
  <c r="F50" i="1"/>
  <c r="G50" i="1" s="1"/>
  <c r="H50" i="1" s="1"/>
  <c r="I50" i="1" s="1"/>
  <c r="M50" i="1" s="1"/>
  <c r="F51" i="1"/>
  <c r="G51" i="1" s="1"/>
  <c r="H51" i="1" s="1"/>
  <c r="I51" i="1" s="1"/>
  <c r="M51" i="1" s="1"/>
  <c r="F52" i="1"/>
  <c r="G52" i="1" s="1"/>
  <c r="H52" i="1" s="1"/>
  <c r="I52" i="1" s="1"/>
  <c r="M52" i="1" s="1"/>
  <c r="F53" i="1"/>
  <c r="G53" i="1" s="1"/>
  <c r="H53" i="1" s="1"/>
  <c r="I53" i="1" s="1"/>
  <c r="M53" i="1" s="1"/>
  <c r="F54" i="1"/>
  <c r="G54" i="1" s="1"/>
  <c r="H54" i="1" s="1"/>
  <c r="I54" i="1" s="1"/>
  <c r="M54" i="1" s="1"/>
  <c r="F55" i="1"/>
  <c r="G55" i="1" s="1"/>
  <c r="H55" i="1" s="1"/>
  <c r="I55" i="1" s="1"/>
  <c r="M55" i="1" s="1"/>
  <c r="F56" i="1"/>
  <c r="G56" i="1" s="1"/>
  <c r="H56" i="1" s="1"/>
  <c r="I56" i="1" s="1"/>
  <c r="M56" i="1" s="1"/>
  <c r="F57" i="1"/>
  <c r="G57" i="1" s="1"/>
  <c r="H57" i="1" s="1"/>
  <c r="I57" i="1" s="1"/>
  <c r="M57" i="1" s="1"/>
  <c r="F58" i="1"/>
  <c r="G58" i="1" s="1"/>
  <c r="H58" i="1" s="1"/>
  <c r="I58" i="1" s="1"/>
  <c r="M58" i="1" s="1"/>
  <c r="F59" i="1"/>
  <c r="G59" i="1" s="1"/>
  <c r="H59" i="1" s="1"/>
  <c r="I59" i="1" s="1"/>
  <c r="M59" i="1" s="1"/>
  <c r="F60" i="1"/>
  <c r="G60" i="1" s="1"/>
  <c r="H60" i="1" s="1"/>
  <c r="I60" i="1" s="1"/>
  <c r="M60" i="1" s="1"/>
  <c r="F61" i="1"/>
  <c r="G61" i="1" s="1"/>
  <c r="H61" i="1" s="1"/>
  <c r="I61" i="1" s="1"/>
  <c r="M61" i="1" s="1"/>
  <c r="F2" i="1"/>
  <c r="G2" i="1" s="1"/>
  <c r="H2" i="1" s="1"/>
  <c r="I2" i="1" s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Bily Brown</author>
  </authors>
  <commentList>
    <comment ref="K2" authorId="0" shapeId="0" xr:uid="{E900F4D4-8B04-4F05-ACF1-0B7F384366D5}">
      <text>
        <r>
          <rPr>
            <b/>
            <sz val="9"/>
            <color indexed="81"/>
            <rFont val="Tahoma"/>
            <family val="2"/>
          </rPr>
          <t>Bily Brown:</t>
        </r>
        <r>
          <rPr>
            <sz val="9"/>
            <color indexed="81"/>
            <rFont val="Tahoma"/>
            <family val="2"/>
          </rPr>
          <t xml:space="preserve">
Taking into account harvesting
</t>
        </r>
      </text>
    </comment>
    <comment ref="B30" authorId="0" shapeId="0" xr:uid="{692761F1-1B6F-4EE9-9DF8-D744D94AE39E}">
      <text>
        <r>
          <rPr>
            <b/>
            <sz val="9"/>
            <color indexed="81"/>
            <rFont val="Tahoma"/>
            <family val="2"/>
          </rPr>
          <t>Bily Brown:</t>
        </r>
        <r>
          <rPr>
            <sz val="9"/>
            <color indexed="81"/>
            <rFont val="Tahoma"/>
            <family val="2"/>
          </rPr>
          <t xml:space="preserve">
Contains WAR231006BI02
</t>
        </r>
      </text>
    </comment>
    <comment ref="O30" authorId="0" shapeId="0" xr:uid="{424AEA33-A009-4F14-BAF0-FB331B52BF24}">
      <text>
        <r>
          <rPr>
            <b/>
            <sz val="9"/>
            <color indexed="81"/>
            <rFont val="Tahoma"/>
            <family val="2"/>
          </rPr>
          <t>Bily Brown:</t>
        </r>
        <r>
          <rPr>
            <sz val="9"/>
            <color indexed="81"/>
            <rFont val="Tahoma"/>
            <family val="2"/>
          </rPr>
          <t xml:space="preserve">
Contains WAR231006BI02
</t>
        </r>
      </text>
    </comment>
    <comment ref="B48" authorId="0" shapeId="0" xr:uid="{A3D3C075-134F-480C-B54B-72820642BE23}">
      <text>
        <r>
          <rPr>
            <b/>
            <sz val="9"/>
            <color indexed="81"/>
            <rFont val="Tahoma"/>
            <family val="2"/>
          </rPr>
          <t>Bily Brown:</t>
        </r>
        <r>
          <rPr>
            <sz val="9"/>
            <color indexed="81"/>
            <rFont val="Tahoma"/>
            <family val="2"/>
          </rPr>
          <t xml:space="preserve">
Not in Rob's because of Post-Imp</t>
        </r>
      </text>
    </comment>
    <comment ref="O48" authorId="0" shapeId="0" xr:uid="{84F5B542-B962-4E36-8C25-A5FB12325DAB}">
      <text>
        <r>
          <rPr>
            <b/>
            <sz val="9"/>
            <color indexed="81"/>
            <rFont val="Tahoma"/>
            <family val="2"/>
          </rPr>
          <t>Bily Brown:</t>
        </r>
        <r>
          <rPr>
            <sz val="9"/>
            <color indexed="81"/>
            <rFont val="Tahoma"/>
            <family val="2"/>
          </rPr>
          <t xml:space="preserve">
Not in Rob's because of Post-Imp</t>
        </r>
      </text>
    </comment>
  </commentList>
</comments>
</file>

<file path=xl/sharedStrings.xml><?xml version="1.0" encoding="utf-8"?>
<sst xmlns="http://schemas.openxmlformats.org/spreadsheetml/2006/main" count="196" uniqueCount="74">
  <si>
    <t>TicketID</t>
  </si>
  <si>
    <t>Current RP Expected GT</t>
  </si>
  <si>
    <t>Future GT</t>
  </si>
  <si>
    <t>RP9_Expected</t>
  </si>
  <si>
    <t>WAR230908XXXX</t>
  </si>
  <si>
    <t>WAR231107XXXX</t>
  </si>
  <si>
    <t>WAR240521CCXX</t>
  </si>
  <si>
    <t>WAR240521TN01</t>
  </si>
  <si>
    <t>WAR240521TT01</t>
  </si>
  <si>
    <t>WAR240627BI02</t>
  </si>
  <si>
    <t>WAR240702BI01</t>
  </si>
  <si>
    <t>WAR240702BI02</t>
  </si>
  <si>
    <t>WAR240722BIXX</t>
  </si>
  <si>
    <t>WAR240729TH01</t>
  </si>
  <si>
    <t>WAR240924BI01</t>
  </si>
  <si>
    <t>WAR240924BI02</t>
  </si>
  <si>
    <t>WAR240924TH01</t>
  </si>
  <si>
    <t>WAR240924TH02</t>
  </si>
  <si>
    <t>WAR240924TH03</t>
  </si>
  <si>
    <t>WAR241003TH01</t>
  </si>
  <si>
    <t>WAR230113TD03</t>
  </si>
  <si>
    <t>WAR230113TD04</t>
  </si>
  <si>
    <t>WAR230203TTXX</t>
  </si>
  <si>
    <t>WAR230303TH01</t>
  </si>
  <si>
    <t>WAR230318CC05</t>
  </si>
  <si>
    <t>WAR230318TH02</t>
  </si>
  <si>
    <t>WAR230318TT04</t>
  </si>
  <si>
    <t>WAR230318TT06</t>
  </si>
  <si>
    <t>WAR230318TT07</t>
  </si>
  <si>
    <t>WAR230711TH01</t>
  </si>
  <si>
    <t>WAR230712TH01</t>
  </si>
  <si>
    <t>WAR230712TH02</t>
  </si>
  <si>
    <t>WAR230817CCXX</t>
  </si>
  <si>
    <t>WAR230818TH01</t>
  </si>
  <si>
    <t>WAR230908TH04</t>
  </si>
  <si>
    <t>WAR231004CCXX</t>
  </si>
  <si>
    <t>WAR231004TN01</t>
  </si>
  <si>
    <t>WAR231006BI03</t>
  </si>
  <si>
    <t>WAR231006BI04</t>
  </si>
  <si>
    <t>WAR231013TT01</t>
  </si>
  <si>
    <t>WAR231018TH01</t>
  </si>
  <si>
    <t>WAR231124XXXX</t>
  </si>
  <si>
    <t>WAR240101CCXX</t>
  </si>
  <si>
    <t>WAR240109BIXX</t>
  </si>
  <si>
    <t>WAR240130TT01</t>
  </si>
  <si>
    <t>WAR240220CCXX</t>
  </si>
  <si>
    <t>WAR240220TT01</t>
  </si>
  <si>
    <t>WAR240302TT01</t>
  </si>
  <si>
    <t>WAR240302TT02</t>
  </si>
  <si>
    <t>WAR240302TT03</t>
  </si>
  <si>
    <t>WAR240417TH01</t>
  </si>
  <si>
    <t>WAR240426CCXX</t>
  </si>
  <si>
    <t>WAR240426TH01</t>
  </si>
  <si>
    <t>WAR240523TT01</t>
  </si>
  <si>
    <t>WAR240523TT02</t>
  </si>
  <si>
    <t>WAR240524TH01</t>
  </si>
  <si>
    <t>WAR240524TT01</t>
  </si>
  <si>
    <t>WAR240606TH01</t>
  </si>
  <si>
    <t>WAR240606TH02</t>
  </si>
  <si>
    <t>WAR240606TH03</t>
  </si>
  <si>
    <t>WAR240606TH04</t>
  </si>
  <si>
    <t>WAR240618BI01</t>
  </si>
  <si>
    <t>WAR240618BI02</t>
  </si>
  <si>
    <t>WAR240618BI03</t>
  </si>
  <si>
    <t>RP8_Remaining</t>
  </si>
  <si>
    <t>RP8 Remaining</t>
  </si>
  <si>
    <t>RP8_Remaining +</t>
  </si>
  <si>
    <t>RP9_Expected_New</t>
  </si>
  <si>
    <t>Rob's numbers</t>
  </si>
  <si>
    <t>Explore NA</t>
  </si>
  <si>
    <t xml:space="preserve">Rob's Values </t>
  </si>
  <si>
    <t>Diff</t>
  </si>
  <si>
    <t>RP9 Expected</t>
  </si>
  <si>
    <t>TCS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</si>
</sst>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brown\Documents\python_scripts\db-build-trial\rp8_accounting.xlsx" TargetMode="External"/><Relationship Id="rId1" Type="http://schemas.openxmlformats.org/officeDocument/2006/relationships/externalLinkPath" Target="rp8_accounting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Projects\HMWCF\HMWCF%20I\RP9\Harvest%20Request%20Tracking\WAR_RP9_Approved%20Harvest%20Volumes_10.08.2024.xlsx" TargetMode="External"/><Relationship Id="rId1" Type="http://schemas.openxmlformats.org/officeDocument/2006/relationships/externalLinkPath" Target="file:///N:\Projects\HMWCF\HMWCF%20I\RP9\Harvest%20Request%20Tracking\WAR_RP9_Approved%20Harvest%20Volumes_10.08.20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brown\Documents\python_scripts\db-build-trial\TicketID_Table.xlsx" TargetMode="External"/><Relationship Id="rId1" Type="http://schemas.openxmlformats.org/officeDocument/2006/relationships/externalLinkPath" Target="TicketID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TicketID</v>
          </cell>
          <cell r="C1" t="str">
            <v>Current RP Expected GT</v>
          </cell>
          <cell r="D1" t="str">
            <v>Tons (U.S)</v>
          </cell>
          <cell r="E1" t="str">
            <v>Remaining</v>
          </cell>
        </row>
        <row r="2">
          <cell r="B2" t="str">
            <v>WAR230113TD03</v>
          </cell>
          <cell r="C2">
            <v>7322</v>
          </cell>
          <cell r="D2">
            <v>0</v>
          </cell>
          <cell r="E2">
            <v>7322</v>
          </cell>
        </row>
        <row r="3">
          <cell r="B3" t="str">
            <v>WAR230113TD04</v>
          </cell>
          <cell r="C3">
            <v>12680</v>
          </cell>
          <cell r="D3">
            <v>11999.75</v>
          </cell>
          <cell r="E3">
            <v>680.25</v>
          </cell>
        </row>
        <row r="4">
          <cell r="B4" t="str">
            <v>WAR230203TTXX</v>
          </cell>
          <cell r="C4">
            <v>4186</v>
          </cell>
          <cell r="D4">
            <v>5966.10009765625</v>
          </cell>
          <cell r="E4">
            <v>-1780.10009765625</v>
          </cell>
        </row>
        <row r="5">
          <cell r="B5" t="str">
            <v>WAR230303TH01</v>
          </cell>
          <cell r="C5">
            <v>4253</v>
          </cell>
          <cell r="D5">
            <v>0</v>
          </cell>
          <cell r="E5">
            <v>4253</v>
          </cell>
        </row>
        <row r="6">
          <cell r="B6" t="str">
            <v>WAR230318CC05</v>
          </cell>
          <cell r="C6">
            <v>4256</v>
          </cell>
          <cell r="D6">
            <v>5363.0400390625</v>
          </cell>
          <cell r="E6">
            <v>-1107.0400390625</v>
          </cell>
        </row>
        <row r="7">
          <cell r="B7" t="str">
            <v>WAR230318TH02</v>
          </cell>
          <cell r="C7">
            <v>4389</v>
          </cell>
          <cell r="D7">
            <v>4765.7001953125</v>
          </cell>
          <cell r="E7">
            <v>-376.7001953125</v>
          </cell>
        </row>
        <row r="8">
          <cell r="B8" t="str">
            <v>WAR230318TT04</v>
          </cell>
          <cell r="C8">
            <v>1235.96</v>
          </cell>
          <cell r="D8">
            <v>0</v>
          </cell>
          <cell r="E8">
            <v>1235.96</v>
          </cell>
        </row>
        <row r="9">
          <cell r="B9" t="str">
            <v>WAR230318TT06</v>
          </cell>
          <cell r="C9">
            <v>306</v>
          </cell>
          <cell r="D9">
            <v>771.5999755859375</v>
          </cell>
          <cell r="E9">
            <v>-465.5999755859375</v>
          </cell>
        </row>
        <row r="10">
          <cell r="B10" t="str">
            <v>WAR230318TT07</v>
          </cell>
          <cell r="C10">
            <v>828</v>
          </cell>
          <cell r="D10">
            <v>0</v>
          </cell>
          <cell r="E10">
            <v>828</v>
          </cell>
        </row>
        <row r="11">
          <cell r="B11" t="str">
            <v>WAR230711TH01</v>
          </cell>
          <cell r="C11">
            <v>15300</v>
          </cell>
          <cell r="D11">
            <v>15124.259765625</v>
          </cell>
          <cell r="E11">
            <v>175.740234375</v>
          </cell>
        </row>
        <row r="12">
          <cell r="B12" t="str">
            <v>WAR230712TH01</v>
          </cell>
          <cell r="C12">
            <v>4450</v>
          </cell>
          <cell r="D12">
            <v>1811.5</v>
          </cell>
          <cell r="E12">
            <v>2638.5</v>
          </cell>
        </row>
        <row r="13">
          <cell r="B13" t="str">
            <v>WAR230712TH02</v>
          </cell>
          <cell r="C13">
            <v>3312.39</v>
          </cell>
          <cell r="D13">
            <v>2347.72998046875</v>
          </cell>
          <cell r="E13">
            <v>964.66001953124987</v>
          </cell>
        </row>
        <row r="14">
          <cell r="B14" t="str">
            <v>WAR230817CCXX</v>
          </cell>
          <cell r="C14">
            <v>5664.2360010000002</v>
          </cell>
          <cell r="D14">
            <v>17239.669921875</v>
          </cell>
          <cell r="E14">
            <v>-11575.433920875001</v>
          </cell>
        </row>
        <row r="15">
          <cell r="B15" t="str">
            <v>WAR230818TH01</v>
          </cell>
          <cell r="C15">
            <v>3250.45</v>
          </cell>
          <cell r="D15">
            <v>4317.66015625</v>
          </cell>
          <cell r="E15">
            <v>-1067.21015625</v>
          </cell>
        </row>
        <row r="16">
          <cell r="B16" t="str">
            <v>WAR230908TH04</v>
          </cell>
          <cell r="C16">
            <v>18043.55078125</v>
          </cell>
          <cell r="D16">
            <v>13091.6796875</v>
          </cell>
          <cell r="E16">
            <v>4951.87109375</v>
          </cell>
        </row>
        <row r="17">
          <cell r="B17" t="str">
            <v>WAR231004CCXX</v>
          </cell>
          <cell r="C17">
            <v>4002.26</v>
          </cell>
          <cell r="D17">
            <v>6566.8798828125</v>
          </cell>
          <cell r="E17">
            <v>-2564.6198828124998</v>
          </cell>
        </row>
        <row r="18">
          <cell r="B18" t="str">
            <v>WAR231004TN01</v>
          </cell>
          <cell r="C18">
            <v>1000.47</v>
          </cell>
          <cell r="D18">
            <v>0</v>
          </cell>
          <cell r="E18">
            <v>1000.47</v>
          </cell>
        </row>
        <row r="19">
          <cell r="B19" t="str">
            <v>WAR231006BI03</v>
          </cell>
          <cell r="C19">
            <v>1648.6938230000001</v>
          </cell>
          <cell r="D19">
            <v>0</v>
          </cell>
          <cell r="E19">
            <v>1648.6938230000001</v>
          </cell>
        </row>
        <row r="20">
          <cell r="B20" t="str">
            <v>WAR231006BI04</v>
          </cell>
          <cell r="C20">
            <v>19389.957009999998</v>
          </cell>
          <cell r="D20">
            <v>0</v>
          </cell>
          <cell r="E20">
            <v>19389.957009999998</v>
          </cell>
        </row>
        <row r="21">
          <cell r="B21" t="str">
            <v>WAR231013TT01</v>
          </cell>
          <cell r="C21">
            <v>6256.74</v>
          </cell>
          <cell r="D21">
            <v>9603.990234375</v>
          </cell>
          <cell r="E21">
            <v>-3347.2502343750002</v>
          </cell>
        </row>
        <row r="22">
          <cell r="B22" t="str">
            <v>WAR231018TH01</v>
          </cell>
          <cell r="C22">
            <v>3317.21</v>
          </cell>
          <cell r="D22">
            <v>0</v>
          </cell>
          <cell r="E22">
            <v>3317.21</v>
          </cell>
        </row>
        <row r="23">
          <cell r="B23" t="str">
            <v>WAR231107XXXX</v>
          </cell>
          <cell r="C23">
            <v>2398.12</v>
          </cell>
          <cell r="D23">
            <v>0</v>
          </cell>
          <cell r="E23">
            <v>2398.12</v>
          </cell>
        </row>
        <row r="24">
          <cell r="B24" t="str">
            <v>WAR231124XXXX</v>
          </cell>
          <cell r="C24">
            <v>7220.0099999999993</v>
          </cell>
          <cell r="D24">
            <v>7350.27978515625</v>
          </cell>
          <cell r="E24">
            <v>-130.26978515625069</v>
          </cell>
        </row>
        <row r="25">
          <cell r="B25" t="str">
            <v>WAR240101CCXX</v>
          </cell>
          <cell r="C25">
            <v>16270.52</v>
          </cell>
          <cell r="D25">
            <v>18017.099609375</v>
          </cell>
          <cell r="E25">
            <v>-1746.579609375</v>
          </cell>
        </row>
        <row r="26">
          <cell r="B26" t="str">
            <v>WAR240109BIXX</v>
          </cell>
          <cell r="C26">
            <v>10462.030000000001</v>
          </cell>
          <cell r="D26">
            <v>8699.9296875</v>
          </cell>
          <cell r="E26">
            <v>1762.1003124999991</v>
          </cell>
        </row>
        <row r="27">
          <cell r="B27" t="str">
            <v>WAR240130TT01</v>
          </cell>
          <cell r="C27">
            <v>0</v>
          </cell>
          <cell r="D27">
            <v>0</v>
          </cell>
          <cell r="E27">
            <v>0</v>
          </cell>
        </row>
        <row r="28">
          <cell r="B28" t="str">
            <v>WAR240220CCXX</v>
          </cell>
          <cell r="C28">
            <v>0</v>
          </cell>
          <cell r="D28">
            <v>0</v>
          </cell>
          <cell r="E28">
            <v>0</v>
          </cell>
        </row>
        <row r="29">
          <cell r="B29" t="str">
            <v>WAR240220TT01</v>
          </cell>
          <cell r="C29">
            <v>0</v>
          </cell>
          <cell r="D29">
            <v>0</v>
          </cell>
          <cell r="E29">
            <v>0</v>
          </cell>
        </row>
        <row r="30">
          <cell r="B30" t="str">
            <v>WAR240302TT01</v>
          </cell>
          <cell r="C30">
            <v>0</v>
          </cell>
          <cell r="D30">
            <v>0</v>
          </cell>
          <cell r="E30">
            <v>0</v>
          </cell>
        </row>
        <row r="31">
          <cell r="B31" t="str">
            <v>WAR240302TT02</v>
          </cell>
          <cell r="C31">
            <v>0</v>
          </cell>
          <cell r="D31">
            <v>4235.85986328125</v>
          </cell>
          <cell r="E31">
            <v>-4235.85986328125</v>
          </cell>
        </row>
        <row r="32">
          <cell r="B32" t="str">
            <v>WAR240302TT03</v>
          </cell>
          <cell r="C32">
            <v>0</v>
          </cell>
          <cell r="D32">
            <v>2510.219970703125</v>
          </cell>
          <cell r="E32">
            <v>-2510.219970703125</v>
          </cell>
        </row>
        <row r="33">
          <cell r="B33" t="str">
            <v>WAR240417TH01</v>
          </cell>
          <cell r="C33">
            <v>0</v>
          </cell>
          <cell r="D33">
            <v>1873.180053710938</v>
          </cell>
          <cell r="E33">
            <v>-1873.180053710938</v>
          </cell>
        </row>
        <row r="34">
          <cell r="B34" t="str">
            <v>WAR240426CCXX</v>
          </cell>
          <cell r="C34">
            <v>0</v>
          </cell>
          <cell r="D34">
            <v>0</v>
          </cell>
          <cell r="E34">
            <v>0</v>
          </cell>
        </row>
        <row r="35">
          <cell r="B35" t="str">
            <v>WAR240426TH01</v>
          </cell>
          <cell r="C35">
            <v>0</v>
          </cell>
          <cell r="D35">
            <v>0</v>
          </cell>
          <cell r="E35">
            <v>0</v>
          </cell>
        </row>
        <row r="36">
          <cell r="B36" t="str">
            <v>WAR240523TT01</v>
          </cell>
          <cell r="C36">
            <v>0</v>
          </cell>
          <cell r="D36">
            <v>0</v>
          </cell>
          <cell r="E36">
            <v>0</v>
          </cell>
        </row>
        <row r="37">
          <cell r="B37" t="str">
            <v>WAR240523TT02</v>
          </cell>
          <cell r="C37">
            <v>0</v>
          </cell>
          <cell r="D37">
            <v>0</v>
          </cell>
          <cell r="E37">
            <v>0</v>
          </cell>
        </row>
        <row r="38">
          <cell r="B38" t="str">
            <v>WAR240524TH01</v>
          </cell>
          <cell r="C38">
            <v>0</v>
          </cell>
          <cell r="D38">
            <v>0</v>
          </cell>
          <cell r="E38">
            <v>0</v>
          </cell>
        </row>
        <row r="39">
          <cell r="B39" t="str">
            <v>WAR240524TT01</v>
          </cell>
          <cell r="C39">
            <v>0</v>
          </cell>
          <cell r="D39">
            <v>0</v>
          </cell>
          <cell r="E39">
            <v>0</v>
          </cell>
        </row>
        <row r="40">
          <cell r="B40" t="str">
            <v>WAR240606TH01</v>
          </cell>
          <cell r="C40">
            <v>0</v>
          </cell>
          <cell r="D40">
            <v>0</v>
          </cell>
          <cell r="E40">
            <v>0</v>
          </cell>
        </row>
        <row r="41">
          <cell r="B41" t="str">
            <v>WAR240606TH02</v>
          </cell>
          <cell r="C41">
            <v>0</v>
          </cell>
          <cell r="D41">
            <v>4757.7998046875</v>
          </cell>
          <cell r="E41">
            <v>-4757.7998046875</v>
          </cell>
        </row>
        <row r="42">
          <cell r="B42" t="str">
            <v>WAR240606TH03</v>
          </cell>
          <cell r="C42">
            <v>0</v>
          </cell>
          <cell r="D42">
            <v>0</v>
          </cell>
          <cell r="E42">
            <v>0</v>
          </cell>
        </row>
        <row r="43">
          <cell r="B43" t="str">
            <v>WAR240606TH04</v>
          </cell>
          <cell r="C43">
            <v>0</v>
          </cell>
          <cell r="D43">
            <v>0</v>
          </cell>
          <cell r="E43">
            <v>0</v>
          </cell>
        </row>
        <row r="44">
          <cell r="B44" t="str">
            <v>WAR240618BI01</v>
          </cell>
          <cell r="C44">
            <v>682</v>
          </cell>
          <cell r="D44">
            <v>0</v>
          </cell>
          <cell r="E44">
            <v>682</v>
          </cell>
        </row>
        <row r="45">
          <cell r="B45" t="str">
            <v>WAR240618BI02</v>
          </cell>
          <cell r="C45">
            <v>1724</v>
          </cell>
          <cell r="D45">
            <v>0</v>
          </cell>
          <cell r="E45">
            <v>1724</v>
          </cell>
        </row>
        <row r="46">
          <cell r="B46" t="str">
            <v>WAR240618BI03</v>
          </cell>
          <cell r="C46">
            <v>11630</v>
          </cell>
          <cell r="D46">
            <v>0</v>
          </cell>
          <cell r="E46">
            <v>11630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okups"/>
      <sheetName val="RP9_Requests"/>
      <sheetName val="Harvest_PlotList"/>
    </sheetNames>
    <sheetDataSet>
      <sheetData sheetId="0" refreshError="1"/>
      <sheetData sheetId="1">
        <row r="1">
          <cell r="A1" t="str">
            <v>Unique ID</v>
          </cell>
          <cell r="B1" t="str">
            <v>Tract</v>
          </cell>
          <cell r="C1" t="str">
            <v>Compartment</v>
          </cell>
          <cell r="D1" t="str">
            <v>Stand</v>
          </cell>
          <cell r="E1" t="str">
            <v>County</v>
          </cell>
          <cell r="F1" t="str">
            <v>Harvest Type</v>
          </cell>
          <cell r="G1" t="str">
            <v>Requested Acres</v>
          </cell>
          <cell r="H1" t="str">
            <v>RP9 Expected Volume</v>
          </cell>
          <cell r="I1" t="str">
            <v>RP10 Expected Volume</v>
          </cell>
        </row>
        <row r="2">
          <cell r="A2" t="str">
            <v>WAR220926TH03</v>
          </cell>
          <cell r="B2">
            <v>13053</v>
          </cell>
          <cell r="D2">
            <v>55</v>
          </cell>
          <cell r="E2" t="str">
            <v>Heard</v>
          </cell>
          <cell r="F2" t="str">
            <v>FIRST THINNING</v>
          </cell>
          <cell r="G2">
            <v>42</v>
          </cell>
          <cell r="H2">
            <v>2646</v>
          </cell>
        </row>
        <row r="3">
          <cell r="A3" t="str">
            <v>WAR220926TT01</v>
          </cell>
          <cell r="B3">
            <v>13053</v>
          </cell>
          <cell r="D3">
            <v>34</v>
          </cell>
          <cell r="E3" t="str">
            <v>Heard</v>
          </cell>
          <cell r="F3" t="str">
            <v>SECOND THINNING</v>
          </cell>
          <cell r="G3">
            <v>61</v>
          </cell>
          <cell r="H3">
            <v>2057.64</v>
          </cell>
        </row>
        <row r="4">
          <cell r="A4" t="str">
            <v>WAR220926TT02</v>
          </cell>
          <cell r="B4">
            <v>13053</v>
          </cell>
          <cell r="D4">
            <v>35</v>
          </cell>
          <cell r="E4" t="str">
            <v>Heard</v>
          </cell>
          <cell r="F4" t="str">
            <v>SECOND THINNING</v>
          </cell>
          <cell r="G4">
            <v>63</v>
          </cell>
          <cell r="H4">
            <v>0</v>
          </cell>
        </row>
        <row r="5">
          <cell r="A5" t="str">
            <v>WAR230113TD03</v>
          </cell>
          <cell r="B5">
            <v>13180</v>
          </cell>
          <cell r="D5" t="str">
            <v>13, 18, 23, &amp;27</v>
          </cell>
          <cell r="E5" t="str">
            <v>Troup</v>
          </cell>
          <cell r="F5" t="str">
            <v>SALVAGE (STORM)</v>
          </cell>
          <cell r="G5">
            <v>40.380000000000003</v>
          </cell>
          <cell r="H5">
            <v>7321.8899169484648</v>
          </cell>
        </row>
        <row r="6">
          <cell r="A6" t="str">
            <v>WAR230113TD04</v>
          </cell>
          <cell r="B6" t="str">
            <v>33094A</v>
          </cell>
          <cell r="D6" t="str">
            <v>1 &amp; 2</v>
          </cell>
          <cell r="E6" t="str">
            <v>Troup</v>
          </cell>
          <cell r="F6" t="str">
            <v>SALVAGE (STORM)</v>
          </cell>
          <cell r="G6">
            <v>98.123458131436038</v>
          </cell>
          <cell r="H6">
            <v>680.43831153111933</v>
          </cell>
        </row>
        <row r="7">
          <cell r="A7" t="str">
            <v>WAR230203TT01</v>
          </cell>
          <cell r="B7">
            <v>13206</v>
          </cell>
          <cell r="D7">
            <v>13</v>
          </cell>
          <cell r="E7" t="str">
            <v>Meriwether</v>
          </cell>
          <cell r="F7" t="str">
            <v>SECOND THINNING</v>
          </cell>
          <cell r="G7">
            <v>21.79</v>
          </cell>
          <cell r="H7">
            <v>0</v>
          </cell>
        </row>
        <row r="8">
          <cell r="A8" t="str">
            <v>WAR230203TT02</v>
          </cell>
          <cell r="B8">
            <v>13206</v>
          </cell>
          <cell r="D8">
            <v>14</v>
          </cell>
          <cell r="E8" t="str">
            <v>Meriwether</v>
          </cell>
          <cell r="F8" t="str">
            <v>SECOND THINNING</v>
          </cell>
          <cell r="G8">
            <v>61.96</v>
          </cell>
          <cell r="H8">
            <v>0</v>
          </cell>
        </row>
        <row r="9">
          <cell r="A9" t="str">
            <v>WAR230303TH01</v>
          </cell>
          <cell r="B9" t="str">
            <v>Clinch County</v>
          </cell>
          <cell r="D9">
            <v>2</v>
          </cell>
          <cell r="E9" t="str">
            <v>Clinch</v>
          </cell>
          <cell r="F9" t="str">
            <v>FIRST THINNING</v>
          </cell>
          <cell r="G9">
            <v>121.51</v>
          </cell>
          <cell r="H9">
            <v>4252.8500000000004</v>
          </cell>
        </row>
        <row r="10">
          <cell r="A10" t="str">
            <v>WAR230318CC05</v>
          </cell>
          <cell r="B10" t="str">
            <v>BW55</v>
          </cell>
          <cell r="D10" t="str">
            <v>CC1</v>
          </cell>
          <cell r="E10" t="str">
            <v>Meriwether</v>
          </cell>
          <cell r="F10" t="str">
            <v>CLEARCUT</v>
          </cell>
          <cell r="G10">
            <v>38</v>
          </cell>
          <cell r="H10">
            <v>0</v>
          </cell>
        </row>
        <row r="11">
          <cell r="A11" t="str">
            <v>WAR230318TH02</v>
          </cell>
          <cell r="B11" t="str">
            <v>Racepond Comp 5</v>
          </cell>
          <cell r="D11">
            <v>5</v>
          </cell>
          <cell r="E11" t="str">
            <v>Brantley</v>
          </cell>
          <cell r="F11" t="str">
            <v>FIRST THINNING</v>
          </cell>
          <cell r="G11">
            <v>175.56</v>
          </cell>
          <cell r="H11">
            <v>0</v>
          </cell>
        </row>
        <row r="12">
          <cell r="A12" t="str">
            <v>WAR230318TT04</v>
          </cell>
          <cell r="B12" t="str">
            <v>Racepond Comp 5</v>
          </cell>
          <cell r="D12">
            <v>8</v>
          </cell>
          <cell r="E12" t="str">
            <v>Brantley</v>
          </cell>
          <cell r="F12" t="str">
            <v>SECOND THINNING</v>
          </cell>
          <cell r="G12">
            <v>29.15</v>
          </cell>
          <cell r="H12">
            <v>1235.96</v>
          </cell>
        </row>
        <row r="13">
          <cell r="A13" t="str">
            <v>WAR230318TT06</v>
          </cell>
          <cell r="B13" t="str">
            <v>BW55</v>
          </cell>
          <cell r="D13">
            <v>1</v>
          </cell>
          <cell r="E13" t="str">
            <v>Meriwether</v>
          </cell>
          <cell r="F13" t="str">
            <v>SECOND THINNING</v>
          </cell>
          <cell r="G13">
            <v>9</v>
          </cell>
          <cell r="H13">
            <v>0</v>
          </cell>
        </row>
        <row r="14">
          <cell r="A14" t="str">
            <v>WAR230318TT07</v>
          </cell>
          <cell r="B14" t="str">
            <v>BW55</v>
          </cell>
          <cell r="D14">
            <v>2</v>
          </cell>
          <cell r="E14" t="str">
            <v>Meriwether</v>
          </cell>
          <cell r="F14" t="str">
            <v>SECOND THINNING</v>
          </cell>
          <cell r="G14">
            <v>23</v>
          </cell>
          <cell r="H14">
            <v>828</v>
          </cell>
        </row>
        <row r="15">
          <cell r="A15" t="str">
            <v>WAR230711TH01</v>
          </cell>
          <cell r="B15" t="str">
            <v>WACO 4854</v>
          </cell>
          <cell r="D15">
            <v>1</v>
          </cell>
          <cell r="E15" t="str">
            <v>Upson</v>
          </cell>
          <cell r="F15" t="str">
            <v>FIRST THINNING</v>
          </cell>
          <cell r="G15">
            <v>438.55</v>
          </cell>
          <cell r="H15">
            <v>175.73999999999978</v>
          </cell>
        </row>
        <row r="16">
          <cell r="A16" t="str">
            <v>WAR230712TH01</v>
          </cell>
          <cell r="B16" t="str">
            <v>Elbert 4</v>
          </cell>
          <cell r="D16">
            <v>3</v>
          </cell>
          <cell r="E16" t="str">
            <v>Elbert</v>
          </cell>
          <cell r="F16" t="str">
            <v>FIRST THINNING</v>
          </cell>
          <cell r="G16">
            <v>127.17</v>
          </cell>
          <cell r="H16">
            <v>2638.4999999999995</v>
          </cell>
        </row>
        <row r="17">
          <cell r="A17" t="str">
            <v>WAR230712TH02</v>
          </cell>
          <cell r="B17" t="str">
            <v>Elbert 4</v>
          </cell>
          <cell r="D17">
            <v>4</v>
          </cell>
          <cell r="E17" t="str">
            <v>Elbert</v>
          </cell>
          <cell r="F17" t="str">
            <v>FIRST THINNING</v>
          </cell>
          <cell r="G17">
            <v>80.790000000000006</v>
          </cell>
          <cell r="H17">
            <v>964.65999999999985</v>
          </cell>
        </row>
        <row r="18">
          <cell r="A18" t="str">
            <v>WAR230818TH01</v>
          </cell>
          <cell r="B18" t="str">
            <v>Clinch 2</v>
          </cell>
          <cell r="D18">
            <v>8</v>
          </cell>
          <cell r="E18" t="str">
            <v>Clinch</v>
          </cell>
          <cell r="F18" t="str">
            <v>FIRST THINNING</v>
          </cell>
          <cell r="G18">
            <v>92.87</v>
          </cell>
          <cell r="H18">
            <v>0</v>
          </cell>
        </row>
        <row r="19">
          <cell r="A19" t="str">
            <v>WAR230908TH04</v>
          </cell>
          <cell r="B19" t="str">
            <v>Racepond 3</v>
          </cell>
          <cell r="D19">
            <v>6</v>
          </cell>
          <cell r="E19" t="str">
            <v>Brantley</v>
          </cell>
          <cell r="F19" t="str">
            <v>FIRST THINNING</v>
          </cell>
          <cell r="G19">
            <v>515.53</v>
          </cell>
          <cell r="H19">
            <v>4951.8707799999975</v>
          </cell>
        </row>
        <row r="20">
          <cell r="A20" t="str">
            <v>WAR231004CC01</v>
          </cell>
          <cell r="B20" t="str">
            <v>M-54B</v>
          </cell>
          <cell r="D20">
            <v>5</v>
          </cell>
          <cell r="E20" t="str">
            <v>Meriwether</v>
          </cell>
          <cell r="F20" t="str">
            <v>CLEARCUT</v>
          </cell>
          <cell r="G20">
            <v>39.229999999999997</v>
          </cell>
          <cell r="H20">
            <v>1098.9627046201763</v>
          </cell>
        </row>
        <row r="21">
          <cell r="A21" t="str">
            <v>WAR231004CC02</v>
          </cell>
          <cell r="B21" t="str">
            <v>M-54B</v>
          </cell>
          <cell r="D21">
            <v>5</v>
          </cell>
          <cell r="E21" t="str">
            <v>Meriwether</v>
          </cell>
          <cell r="F21" t="str">
            <v>CLEARCUT</v>
          </cell>
          <cell r="G21">
            <v>7.92</v>
          </cell>
          <cell r="H21">
            <v>221.86552690776952</v>
          </cell>
        </row>
        <row r="22">
          <cell r="A22" t="str">
            <v>WAR231004CC03</v>
          </cell>
          <cell r="B22" t="str">
            <v>M-54B</v>
          </cell>
          <cell r="D22">
            <v>5</v>
          </cell>
          <cell r="E22" t="str">
            <v>Meriwether</v>
          </cell>
          <cell r="F22" t="str">
            <v>CLEARCUT</v>
          </cell>
          <cell r="G22">
            <v>16.36</v>
          </cell>
          <cell r="H22">
            <v>458.29798234988749</v>
          </cell>
        </row>
        <row r="23">
          <cell r="A23" t="str">
            <v>WAR231004TN01</v>
          </cell>
          <cell r="B23" t="str">
            <v>M-54B</v>
          </cell>
          <cell r="D23">
            <v>2</v>
          </cell>
          <cell r="E23" t="str">
            <v>Meriwether</v>
          </cell>
          <cell r="F23" t="str">
            <v>THIRD THINNING</v>
          </cell>
          <cell r="G23">
            <v>60.35</v>
          </cell>
          <cell r="H23">
            <v>1569</v>
          </cell>
        </row>
        <row r="24">
          <cell r="A24" t="str">
            <v>WAR231006BI02</v>
          </cell>
          <cell r="B24">
            <v>13091</v>
          </cell>
          <cell r="D24" t="str">
            <v>14, 15, 23</v>
          </cell>
          <cell r="E24" t="str">
            <v>Heard</v>
          </cell>
          <cell r="F24" t="str">
            <v>SALVAGE (BEETLE)</v>
          </cell>
          <cell r="G24">
            <v>52.698320000000002</v>
          </cell>
          <cell r="H24">
            <v>0</v>
          </cell>
        </row>
        <row r="25">
          <cell r="A25" t="str">
            <v>WAR231006BI03</v>
          </cell>
          <cell r="B25">
            <v>13180</v>
          </cell>
          <cell r="D25">
            <v>13</v>
          </cell>
          <cell r="E25" t="str">
            <v>Troup</v>
          </cell>
          <cell r="F25" t="str">
            <v>SALVAGE (BEETLE)</v>
          </cell>
          <cell r="G25">
            <v>13.894</v>
          </cell>
          <cell r="H25">
            <v>1648.69382</v>
          </cell>
        </row>
        <row r="26">
          <cell r="A26" t="str">
            <v>WAR231006BI04</v>
          </cell>
          <cell r="B26" t="str">
            <v>94A</v>
          </cell>
          <cell r="D26">
            <v>1</v>
          </cell>
          <cell r="E26" t="str">
            <v>Troup</v>
          </cell>
          <cell r="F26" t="str">
            <v>SALVAGE (BEETLE)</v>
          </cell>
          <cell r="G26">
            <v>120</v>
          </cell>
          <cell r="H26">
            <v>19389.957009999998</v>
          </cell>
        </row>
        <row r="27">
          <cell r="A27" t="str">
            <v>WAR231013TT01</v>
          </cell>
          <cell r="B27">
            <v>13180</v>
          </cell>
          <cell r="D27">
            <v>23</v>
          </cell>
          <cell r="E27" t="str">
            <v>Troup</v>
          </cell>
          <cell r="F27" t="str">
            <v>SECOND THINNING</v>
          </cell>
          <cell r="G27">
            <v>127.27</v>
          </cell>
          <cell r="H27">
            <v>0</v>
          </cell>
        </row>
        <row r="28">
          <cell r="A28" t="str">
            <v>WAR231018TH01</v>
          </cell>
          <cell r="B28" t="str">
            <v>Elbert 4</v>
          </cell>
          <cell r="D28">
            <v>5</v>
          </cell>
          <cell r="E28" t="str">
            <v>Elbert</v>
          </cell>
          <cell r="F28" t="str">
            <v>FIRST THINNING</v>
          </cell>
          <cell r="G28">
            <v>35.76</v>
          </cell>
          <cell r="H28">
            <v>3317.21</v>
          </cell>
        </row>
        <row r="29">
          <cell r="A29" t="str">
            <v>WAR231107TH03</v>
          </cell>
          <cell r="B29">
            <v>1</v>
          </cell>
          <cell r="D29">
            <v>4</v>
          </cell>
          <cell r="E29" t="str">
            <v>Elbert</v>
          </cell>
          <cell r="F29" t="str">
            <v>FIRST THINNING</v>
          </cell>
          <cell r="G29">
            <v>79.94</v>
          </cell>
          <cell r="H29">
            <v>2398.12</v>
          </cell>
        </row>
        <row r="30">
          <cell r="A30" t="str">
            <v>WAR231124CC01</v>
          </cell>
          <cell r="B30" t="str">
            <v>94C</v>
          </cell>
          <cell r="D30">
            <v>4</v>
          </cell>
          <cell r="E30" t="str">
            <v>Troup</v>
          </cell>
          <cell r="F30" t="str">
            <v>CLEARCUT</v>
          </cell>
          <cell r="G30">
            <v>9.61</v>
          </cell>
          <cell r="H30">
            <v>0</v>
          </cell>
        </row>
        <row r="31">
          <cell r="A31" t="str">
            <v>WAR231124CC02</v>
          </cell>
          <cell r="B31" t="str">
            <v>94C</v>
          </cell>
          <cell r="D31">
            <v>4</v>
          </cell>
          <cell r="E31" t="str">
            <v>Troup</v>
          </cell>
          <cell r="F31" t="str">
            <v>CLEARCUT</v>
          </cell>
          <cell r="G31">
            <v>39</v>
          </cell>
          <cell r="H31">
            <v>0</v>
          </cell>
        </row>
        <row r="32">
          <cell r="A32" t="str">
            <v>WAR231124TH01</v>
          </cell>
          <cell r="B32" t="str">
            <v>94C</v>
          </cell>
          <cell r="D32">
            <v>2</v>
          </cell>
          <cell r="E32" t="str">
            <v>Troup</v>
          </cell>
          <cell r="F32" t="str">
            <v>FIRST THINNING</v>
          </cell>
          <cell r="G32">
            <v>12.45</v>
          </cell>
          <cell r="H32">
            <v>0</v>
          </cell>
        </row>
        <row r="33">
          <cell r="A33" t="str">
            <v>WAR231124TH02</v>
          </cell>
          <cell r="B33" t="str">
            <v>94C</v>
          </cell>
          <cell r="D33">
            <v>2</v>
          </cell>
          <cell r="E33" t="str">
            <v>Troup</v>
          </cell>
          <cell r="F33" t="str">
            <v>FIRST THINNING</v>
          </cell>
          <cell r="G33">
            <v>18.579999999999998</v>
          </cell>
          <cell r="H33">
            <v>0</v>
          </cell>
        </row>
        <row r="34">
          <cell r="A34" t="str">
            <v>WAR231124TH03</v>
          </cell>
          <cell r="B34" t="str">
            <v>94C</v>
          </cell>
          <cell r="D34">
            <v>2</v>
          </cell>
          <cell r="E34" t="str">
            <v>Troup</v>
          </cell>
          <cell r="F34" t="str">
            <v>FIRST THINNING</v>
          </cell>
          <cell r="G34">
            <v>17.28</v>
          </cell>
          <cell r="H34">
            <v>0</v>
          </cell>
        </row>
        <row r="35">
          <cell r="A35" t="str">
            <v>WAR240101CC01</v>
          </cell>
          <cell r="B35" t="str">
            <v>River</v>
          </cell>
          <cell r="D35">
            <v>4</v>
          </cell>
          <cell r="E35" t="str">
            <v>Heard</v>
          </cell>
          <cell r="F35" t="str">
            <v>CLEARCUT</v>
          </cell>
          <cell r="G35">
            <v>30.35</v>
          </cell>
          <cell r="H35">
            <v>522.02002000000005</v>
          </cell>
        </row>
        <row r="36">
          <cell r="A36" t="str">
            <v>WAR240101CC02</v>
          </cell>
          <cell r="B36" t="str">
            <v>River</v>
          </cell>
          <cell r="D36">
            <v>4</v>
          </cell>
          <cell r="E36" t="str">
            <v>Heard</v>
          </cell>
          <cell r="F36" t="str">
            <v>CLEARCUT</v>
          </cell>
          <cell r="G36">
            <v>33.380000000000003</v>
          </cell>
          <cell r="H36">
            <v>574.13604999999995</v>
          </cell>
        </row>
        <row r="37">
          <cell r="A37" t="str">
            <v>WAR240101CC03</v>
          </cell>
          <cell r="B37" t="str">
            <v>River</v>
          </cell>
          <cell r="D37">
            <v>4</v>
          </cell>
          <cell r="E37" t="str">
            <v>Heard</v>
          </cell>
          <cell r="F37" t="str">
            <v>CLEARCUT</v>
          </cell>
          <cell r="G37">
            <v>31.92</v>
          </cell>
          <cell r="H37">
            <v>549.02399000000003</v>
          </cell>
        </row>
        <row r="38">
          <cell r="A38" t="str">
            <v>WAR240101CC04</v>
          </cell>
          <cell r="B38" t="str">
            <v>River</v>
          </cell>
          <cell r="D38">
            <v>4</v>
          </cell>
          <cell r="E38" t="str">
            <v>Heard</v>
          </cell>
          <cell r="F38" t="str">
            <v>CLEARCUT</v>
          </cell>
          <cell r="G38">
            <v>29.52</v>
          </cell>
          <cell r="H38">
            <v>507.74401999999998</v>
          </cell>
        </row>
        <row r="39">
          <cell r="A39" t="str">
            <v>WAR240101CC05</v>
          </cell>
          <cell r="B39" t="str">
            <v>River</v>
          </cell>
          <cell r="D39">
            <v>4</v>
          </cell>
          <cell r="E39" t="str">
            <v>Heard</v>
          </cell>
          <cell r="F39" t="str">
            <v>CLEARCUT</v>
          </cell>
          <cell r="G39">
            <v>37.950000000000003</v>
          </cell>
          <cell r="H39">
            <v>652.73999000000003</v>
          </cell>
        </row>
        <row r="40">
          <cell r="A40" t="str">
            <v>WAR240101CC06</v>
          </cell>
          <cell r="B40" t="str">
            <v>River</v>
          </cell>
          <cell r="D40">
            <v>4</v>
          </cell>
          <cell r="E40" t="str">
            <v>Heard</v>
          </cell>
          <cell r="F40" t="str">
            <v>CLEARCUT</v>
          </cell>
          <cell r="G40">
            <v>37.42</v>
          </cell>
          <cell r="H40">
            <v>643.62396000000001</v>
          </cell>
        </row>
        <row r="41">
          <cell r="A41" t="str">
            <v>WAR240101CC07</v>
          </cell>
          <cell r="B41" t="str">
            <v>River</v>
          </cell>
          <cell r="D41">
            <v>4</v>
          </cell>
          <cell r="E41" t="str">
            <v>Heard</v>
          </cell>
          <cell r="F41" t="str">
            <v>CLEARCUT</v>
          </cell>
          <cell r="G41">
            <v>35.950000000000003</v>
          </cell>
          <cell r="H41">
            <v>618.34002999999996</v>
          </cell>
        </row>
        <row r="42">
          <cell r="A42" t="str">
            <v>WAR240109BI01</v>
          </cell>
          <cell r="B42">
            <v>13093</v>
          </cell>
          <cell r="D42">
            <v>13</v>
          </cell>
          <cell r="E42" t="str">
            <v>Heard</v>
          </cell>
          <cell r="F42" t="str">
            <v>SALVAGE (BEETLE)</v>
          </cell>
          <cell r="G42">
            <v>2.8</v>
          </cell>
          <cell r="H42">
            <v>1762.1000000000004</v>
          </cell>
        </row>
        <row r="43">
          <cell r="A43" t="str">
            <v>WAR240109BI02</v>
          </cell>
          <cell r="B43">
            <v>13093</v>
          </cell>
          <cell r="D43">
            <v>13</v>
          </cell>
          <cell r="E43" t="str">
            <v>Heard</v>
          </cell>
          <cell r="F43" t="str">
            <v>SALVAGE (BEETLE)</v>
          </cell>
          <cell r="G43">
            <v>13.13</v>
          </cell>
          <cell r="H43">
            <v>0</v>
          </cell>
        </row>
        <row r="44">
          <cell r="A44" t="str">
            <v>WAR240109BI03</v>
          </cell>
          <cell r="B44">
            <v>13093</v>
          </cell>
          <cell r="D44">
            <v>13</v>
          </cell>
          <cell r="E44" t="str">
            <v>Heard</v>
          </cell>
          <cell r="F44" t="str">
            <v>SALVAGE (BEETLE)</v>
          </cell>
          <cell r="G44">
            <v>5.28</v>
          </cell>
          <cell r="H44">
            <v>0</v>
          </cell>
        </row>
        <row r="45">
          <cell r="A45" t="str">
            <v>WAR240109BI04</v>
          </cell>
          <cell r="B45">
            <v>13093</v>
          </cell>
          <cell r="D45">
            <v>13</v>
          </cell>
          <cell r="E45" t="str">
            <v>Heard</v>
          </cell>
          <cell r="F45" t="str">
            <v>SALVAGE (BEETLE)</v>
          </cell>
          <cell r="G45">
            <v>15.55</v>
          </cell>
          <cell r="H45">
            <v>0</v>
          </cell>
        </row>
        <row r="46">
          <cell r="A46" t="str">
            <v>WAR240109BI05</v>
          </cell>
          <cell r="B46">
            <v>13093</v>
          </cell>
          <cell r="D46">
            <v>13</v>
          </cell>
          <cell r="E46" t="str">
            <v>Heard</v>
          </cell>
          <cell r="F46" t="str">
            <v>SALVAGE (BEETLE)</v>
          </cell>
          <cell r="G46">
            <v>11.95</v>
          </cell>
          <cell r="H46">
            <v>0</v>
          </cell>
        </row>
        <row r="47">
          <cell r="A47" t="str">
            <v>WAR240109BI06</v>
          </cell>
          <cell r="B47">
            <v>13093</v>
          </cell>
          <cell r="D47">
            <v>15</v>
          </cell>
          <cell r="E47" t="str">
            <v>Heard</v>
          </cell>
          <cell r="F47" t="str">
            <v>SALVAGE (BEETLE)</v>
          </cell>
          <cell r="G47">
            <v>5.79</v>
          </cell>
          <cell r="H47">
            <v>0</v>
          </cell>
        </row>
        <row r="48">
          <cell r="A48" t="str">
            <v>WAR240109BI07</v>
          </cell>
          <cell r="B48">
            <v>13093</v>
          </cell>
          <cell r="D48">
            <v>13</v>
          </cell>
          <cell r="E48" t="str">
            <v>Heard</v>
          </cell>
          <cell r="F48" t="str">
            <v>SALVAGE (BEETLE)</v>
          </cell>
          <cell r="G48">
            <v>42.49</v>
          </cell>
          <cell r="H48">
            <v>0</v>
          </cell>
        </row>
        <row r="49">
          <cell r="A49" t="str">
            <v>WAR240130TT01</v>
          </cell>
          <cell r="B49" t="str">
            <v>WACO 4907</v>
          </cell>
          <cell r="D49">
            <v>1</v>
          </cell>
          <cell r="E49" t="str">
            <v>Upson</v>
          </cell>
          <cell r="F49" t="str">
            <v>SECOND THINNING</v>
          </cell>
          <cell r="G49">
            <v>140.94</v>
          </cell>
          <cell r="H49">
            <v>6806</v>
          </cell>
        </row>
        <row r="50">
          <cell r="A50" t="str">
            <v>WAR240220CC01</v>
          </cell>
          <cell r="B50" t="str">
            <v>M81</v>
          </cell>
          <cell r="D50">
            <v>5</v>
          </cell>
          <cell r="E50" t="str">
            <v>Meriwether</v>
          </cell>
          <cell r="F50" t="str">
            <v>CLEARCUT</v>
          </cell>
          <cell r="G50">
            <v>33.57</v>
          </cell>
          <cell r="H50">
            <v>3390.6101100000001</v>
          </cell>
        </row>
        <row r="51">
          <cell r="A51" t="str">
            <v>WAR240220CC02</v>
          </cell>
          <cell r="B51" t="str">
            <v>M81</v>
          </cell>
          <cell r="D51">
            <v>5</v>
          </cell>
          <cell r="E51" t="str">
            <v>Meriwether</v>
          </cell>
          <cell r="F51" t="str">
            <v>CLEARCUT</v>
          </cell>
          <cell r="G51">
            <v>27.51</v>
          </cell>
          <cell r="H51">
            <v>2887.4399400000002</v>
          </cell>
        </row>
        <row r="52">
          <cell r="A52" t="str">
            <v>WAR240220CC03</v>
          </cell>
          <cell r="B52" t="str">
            <v>M81</v>
          </cell>
          <cell r="D52">
            <v>5</v>
          </cell>
          <cell r="E52" t="str">
            <v>Meriwether</v>
          </cell>
          <cell r="F52" t="str">
            <v>CLEARCUT</v>
          </cell>
          <cell r="G52">
            <v>37.81</v>
          </cell>
          <cell r="H52">
            <v>3818.5109900000002</v>
          </cell>
        </row>
        <row r="53">
          <cell r="A53" t="str">
            <v>WAR240220CC04</v>
          </cell>
          <cell r="B53" t="str">
            <v>M81</v>
          </cell>
          <cell r="D53">
            <v>5</v>
          </cell>
          <cell r="E53" t="str">
            <v>Meriwether</v>
          </cell>
          <cell r="F53" t="str">
            <v>CLEARCUT</v>
          </cell>
          <cell r="G53">
            <v>19.23</v>
          </cell>
          <cell r="H53">
            <v>1942.4599599999999</v>
          </cell>
        </row>
        <row r="54">
          <cell r="A54" t="str">
            <v>WAR240220CC05</v>
          </cell>
          <cell r="B54" t="str">
            <v>M81</v>
          </cell>
          <cell r="D54">
            <v>5</v>
          </cell>
          <cell r="E54" t="str">
            <v>Meriwether</v>
          </cell>
          <cell r="F54" t="str">
            <v>CLEARCUT</v>
          </cell>
          <cell r="G54">
            <v>38.1</v>
          </cell>
          <cell r="H54">
            <v>3848.1498999999999</v>
          </cell>
        </row>
        <row r="55">
          <cell r="A55" t="str">
            <v>WAR240220CC06</v>
          </cell>
          <cell r="B55" t="str">
            <v>M81</v>
          </cell>
          <cell r="D55">
            <v>5</v>
          </cell>
          <cell r="E55" t="str">
            <v>Meriwether</v>
          </cell>
          <cell r="F55" t="str">
            <v>CLEARCUT</v>
          </cell>
          <cell r="G55">
            <v>29.98</v>
          </cell>
          <cell r="H55">
            <v>3027.8300800000002</v>
          </cell>
        </row>
        <row r="56">
          <cell r="A56" t="str">
            <v>WAR240220TT01</v>
          </cell>
          <cell r="B56" t="str">
            <v>M81</v>
          </cell>
          <cell r="D56">
            <v>2</v>
          </cell>
          <cell r="E56" t="str">
            <v>Meriwether</v>
          </cell>
          <cell r="F56" t="str">
            <v>SECOND THINNING</v>
          </cell>
          <cell r="G56">
            <v>397.15</v>
          </cell>
          <cell r="H56">
            <v>22282</v>
          </cell>
        </row>
        <row r="57">
          <cell r="A57" t="str">
            <v>WAR240302TT01</v>
          </cell>
          <cell r="B57">
            <v>13148</v>
          </cell>
          <cell r="D57">
            <v>24</v>
          </cell>
          <cell r="E57" t="str">
            <v>Heard</v>
          </cell>
          <cell r="F57" t="str">
            <v>SECOND THINNING</v>
          </cell>
          <cell r="G57">
            <v>111.73</v>
          </cell>
          <cell r="H57">
            <v>9481.42</v>
          </cell>
        </row>
        <row r="58">
          <cell r="A58" t="str">
            <v>WAR240302TT02</v>
          </cell>
          <cell r="B58">
            <v>13069</v>
          </cell>
          <cell r="D58">
            <v>13</v>
          </cell>
          <cell r="E58" t="str">
            <v>Heard</v>
          </cell>
          <cell r="F58" t="str">
            <v>SECOND THINNING</v>
          </cell>
          <cell r="G58">
            <v>113.47</v>
          </cell>
          <cell r="H58">
            <v>1482.5800000000008</v>
          </cell>
        </row>
        <row r="59">
          <cell r="A59" t="str">
            <v>WAR240302TT03</v>
          </cell>
          <cell r="B59">
            <v>13069</v>
          </cell>
          <cell r="D59">
            <v>14</v>
          </cell>
          <cell r="E59" t="str">
            <v>Heard</v>
          </cell>
          <cell r="F59" t="str">
            <v>SECOND THINNING</v>
          </cell>
          <cell r="G59">
            <v>41.57</v>
          </cell>
          <cell r="H59">
            <v>340.41000000000031</v>
          </cell>
        </row>
        <row r="60">
          <cell r="A60" t="str">
            <v>WAR240426TH01</v>
          </cell>
          <cell r="B60" t="str">
            <v>Melson</v>
          </cell>
          <cell r="D60">
            <v>1</v>
          </cell>
          <cell r="E60" t="str">
            <v>Heard</v>
          </cell>
          <cell r="F60" t="str">
            <v>FIRST THINNING</v>
          </cell>
          <cell r="G60">
            <v>155.85</v>
          </cell>
          <cell r="H60">
            <v>6235.32</v>
          </cell>
        </row>
        <row r="61">
          <cell r="A61" t="str">
            <v>WAR240426CC01</v>
          </cell>
          <cell r="B61" t="str">
            <v>Melson</v>
          </cell>
          <cell r="D61">
            <v>7</v>
          </cell>
          <cell r="E61" t="str">
            <v>Heard</v>
          </cell>
          <cell r="F61" t="str">
            <v>CLEARCUT</v>
          </cell>
          <cell r="G61">
            <v>5.13</v>
          </cell>
          <cell r="H61">
            <v>575.55999999999995</v>
          </cell>
        </row>
        <row r="62">
          <cell r="A62" t="str">
            <v>WAR240426CC02</v>
          </cell>
          <cell r="B62" t="str">
            <v>Melson</v>
          </cell>
          <cell r="D62">
            <v>7</v>
          </cell>
          <cell r="E62" t="str">
            <v>Heard</v>
          </cell>
          <cell r="F62" t="str">
            <v>CLEARCUT</v>
          </cell>
          <cell r="G62">
            <v>8.65</v>
          </cell>
          <cell r="H62">
            <v>969.77</v>
          </cell>
        </row>
        <row r="63">
          <cell r="A63" t="str">
            <v>WAR240426CC03</v>
          </cell>
          <cell r="B63" t="str">
            <v>Melson</v>
          </cell>
          <cell r="D63">
            <v>7</v>
          </cell>
          <cell r="E63" t="str">
            <v>Heard</v>
          </cell>
          <cell r="F63" t="str">
            <v>CLEARCUT</v>
          </cell>
          <cell r="G63">
            <v>36.26</v>
          </cell>
          <cell r="H63">
            <v>4061.62</v>
          </cell>
        </row>
        <row r="64">
          <cell r="A64" t="str">
            <v>WAR240426CC04</v>
          </cell>
          <cell r="B64" t="str">
            <v>Melson</v>
          </cell>
          <cell r="D64">
            <v>7</v>
          </cell>
          <cell r="E64" t="str">
            <v>Heard</v>
          </cell>
          <cell r="F64" t="str">
            <v>CLEARCUT</v>
          </cell>
          <cell r="G64">
            <v>38.9</v>
          </cell>
          <cell r="H64">
            <v>4357.8900000000003</v>
          </cell>
        </row>
        <row r="65">
          <cell r="A65" t="str">
            <v>WAR240426CC05</v>
          </cell>
          <cell r="B65" t="str">
            <v>Melson</v>
          </cell>
          <cell r="D65">
            <v>7</v>
          </cell>
          <cell r="E65" t="str">
            <v>Heard</v>
          </cell>
          <cell r="F65" t="str">
            <v>CLEARCUT</v>
          </cell>
          <cell r="G65">
            <v>14.75</v>
          </cell>
          <cell r="H65">
            <v>1653.36</v>
          </cell>
        </row>
        <row r="66">
          <cell r="A66" t="str">
            <v>WAR240426CC06</v>
          </cell>
          <cell r="B66" t="str">
            <v>Melson</v>
          </cell>
          <cell r="D66">
            <v>7</v>
          </cell>
          <cell r="E66" t="str">
            <v>Heard</v>
          </cell>
          <cell r="F66" t="str">
            <v>CLEARCUT</v>
          </cell>
          <cell r="G66">
            <v>35.78</v>
          </cell>
          <cell r="H66">
            <v>4008.57</v>
          </cell>
        </row>
        <row r="67">
          <cell r="A67" t="str">
            <v>WAR240426CC07</v>
          </cell>
          <cell r="B67" t="str">
            <v>Melson</v>
          </cell>
          <cell r="D67">
            <v>7</v>
          </cell>
          <cell r="E67" t="str">
            <v>Heard</v>
          </cell>
          <cell r="F67" t="str">
            <v>CLEARCUT</v>
          </cell>
          <cell r="G67">
            <v>35.28</v>
          </cell>
          <cell r="H67">
            <v>3952</v>
          </cell>
        </row>
        <row r="68">
          <cell r="A68" t="str">
            <v>WAR240426CC08</v>
          </cell>
          <cell r="B68" t="str">
            <v>Melson</v>
          </cell>
          <cell r="D68">
            <v>7</v>
          </cell>
          <cell r="E68" t="str">
            <v>Heard</v>
          </cell>
          <cell r="F68" t="str">
            <v>CLEARCUT</v>
          </cell>
          <cell r="G68">
            <v>22.41</v>
          </cell>
          <cell r="H68">
            <v>2510.8000000000002</v>
          </cell>
        </row>
        <row r="69">
          <cell r="A69" t="str">
            <v>WAR240426CC09</v>
          </cell>
          <cell r="B69" t="str">
            <v>Melson</v>
          </cell>
          <cell r="D69">
            <v>7</v>
          </cell>
          <cell r="E69" t="str">
            <v>Heard</v>
          </cell>
          <cell r="F69" t="str">
            <v>CLEARCUT</v>
          </cell>
          <cell r="G69">
            <v>27.68</v>
          </cell>
          <cell r="H69">
            <v>3101.71</v>
          </cell>
        </row>
        <row r="70">
          <cell r="A70" t="str">
            <v>WAR240426CC10</v>
          </cell>
          <cell r="B70" t="str">
            <v>Melson</v>
          </cell>
          <cell r="D70">
            <v>7</v>
          </cell>
          <cell r="E70" t="str">
            <v>Heard</v>
          </cell>
          <cell r="F70" t="str">
            <v>CLEARCUT</v>
          </cell>
          <cell r="G70">
            <v>17.510000000000002</v>
          </cell>
          <cell r="H70">
            <v>1962.43</v>
          </cell>
        </row>
        <row r="71">
          <cell r="A71" t="str">
            <v>WAR240426CC11</v>
          </cell>
          <cell r="B71" t="str">
            <v>Melson</v>
          </cell>
          <cell r="D71">
            <v>7</v>
          </cell>
          <cell r="E71" t="str">
            <v>Heard</v>
          </cell>
          <cell r="F71" t="str">
            <v>CLEARCUT</v>
          </cell>
          <cell r="G71">
            <v>28.81</v>
          </cell>
          <cell r="H71">
            <v>3228.12</v>
          </cell>
        </row>
        <row r="72">
          <cell r="A72" t="str">
            <v>WAR240426CC12</v>
          </cell>
          <cell r="B72" t="str">
            <v>Melson</v>
          </cell>
          <cell r="D72">
            <v>7</v>
          </cell>
          <cell r="E72" t="str">
            <v>Heard</v>
          </cell>
          <cell r="F72" t="str">
            <v>CLEARCUT</v>
          </cell>
          <cell r="G72">
            <v>30.73</v>
          </cell>
          <cell r="H72">
            <v>3442.25</v>
          </cell>
        </row>
        <row r="73">
          <cell r="A73" t="str">
            <v>WAR240426CC13</v>
          </cell>
          <cell r="B73" t="str">
            <v>Melson</v>
          </cell>
          <cell r="D73">
            <v>7</v>
          </cell>
          <cell r="E73" t="str">
            <v>Heard</v>
          </cell>
          <cell r="F73" t="str">
            <v>CLEARCUT</v>
          </cell>
          <cell r="G73">
            <v>34.65</v>
          </cell>
          <cell r="H73">
            <v>3881.38</v>
          </cell>
        </row>
        <row r="74">
          <cell r="A74" t="str">
            <v>WAR240426CC14</v>
          </cell>
          <cell r="B74" t="str">
            <v>Melson</v>
          </cell>
          <cell r="D74">
            <v>7</v>
          </cell>
          <cell r="E74" t="str">
            <v>Heard</v>
          </cell>
          <cell r="F74" t="str">
            <v>CLEARCUT</v>
          </cell>
          <cell r="G74">
            <v>38</v>
          </cell>
          <cell r="H74">
            <v>4257.0600000000004</v>
          </cell>
        </row>
        <row r="75">
          <cell r="A75" t="str">
            <v>WAR240426CC15</v>
          </cell>
          <cell r="B75" t="str">
            <v>Melson</v>
          </cell>
          <cell r="D75">
            <v>7</v>
          </cell>
          <cell r="E75" t="str">
            <v>Heard</v>
          </cell>
          <cell r="F75" t="str">
            <v>CLEARCUT</v>
          </cell>
          <cell r="G75">
            <v>21.72</v>
          </cell>
          <cell r="H75">
            <v>2434.15</v>
          </cell>
        </row>
        <row r="76">
          <cell r="A76" t="str">
            <v>WAR240426CC16</v>
          </cell>
          <cell r="B76" t="str">
            <v>Melson</v>
          </cell>
          <cell r="D76">
            <v>7</v>
          </cell>
          <cell r="E76" t="str">
            <v>Heard</v>
          </cell>
          <cell r="F76" t="str">
            <v>CLEARCUT</v>
          </cell>
          <cell r="G76">
            <v>36.619999999999997</v>
          </cell>
          <cell r="H76">
            <v>4102.3500000000004</v>
          </cell>
        </row>
        <row r="77">
          <cell r="A77" t="str">
            <v>WAR240521CC01</v>
          </cell>
          <cell r="B77" t="str">
            <v>Elbert 11</v>
          </cell>
          <cell r="D77">
            <v>6</v>
          </cell>
          <cell r="E77" t="str">
            <v>Elbert</v>
          </cell>
          <cell r="F77" t="str">
            <v>CLEARCUT</v>
          </cell>
          <cell r="G77">
            <v>20.6</v>
          </cell>
          <cell r="H77">
            <v>2375.29</v>
          </cell>
        </row>
        <row r="78">
          <cell r="A78" t="str">
            <v>WAR240521CC02</v>
          </cell>
          <cell r="B78" t="str">
            <v>Elbert 11</v>
          </cell>
          <cell r="D78">
            <v>6</v>
          </cell>
          <cell r="E78" t="str">
            <v>Elbert</v>
          </cell>
          <cell r="F78" t="str">
            <v>CLEARCUT</v>
          </cell>
          <cell r="G78">
            <v>34.5</v>
          </cell>
          <cell r="H78">
            <v>3979.04</v>
          </cell>
        </row>
        <row r="79">
          <cell r="A79" t="str">
            <v>WAR240521CC03</v>
          </cell>
          <cell r="B79" t="str">
            <v>Elbert 11</v>
          </cell>
          <cell r="D79">
            <v>6</v>
          </cell>
          <cell r="E79" t="str">
            <v>Elbert</v>
          </cell>
          <cell r="F79" t="str">
            <v>CLEARCUT</v>
          </cell>
          <cell r="G79">
            <v>30.01</v>
          </cell>
          <cell r="H79">
            <v>3460.35</v>
          </cell>
        </row>
        <row r="80">
          <cell r="A80" t="str">
            <v>WAR240521TN01</v>
          </cell>
          <cell r="B80" t="str">
            <v>Elbert 11</v>
          </cell>
          <cell r="D80">
            <v>200</v>
          </cell>
          <cell r="E80" t="str">
            <v>Elbert</v>
          </cell>
          <cell r="F80" t="str">
            <v>THIRD THINNING</v>
          </cell>
          <cell r="G80">
            <v>63.05</v>
          </cell>
          <cell r="H80">
            <v>2918.65</v>
          </cell>
        </row>
        <row r="81">
          <cell r="A81" t="str">
            <v>WAR240521TT01</v>
          </cell>
          <cell r="B81" t="str">
            <v>Elbert 11</v>
          </cell>
          <cell r="D81">
            <v>3</v>
          </cell>
          <cell r="E81" t="str">
            <v>Elbert</v>
          </cell>
          <cell r="F81" t="str">
            <v>SECOND THINNING</v>
          </cell>
          <cell r="G81">
            <v>122.85</v>
          </cell>
          <cell r="H81">
            <v>6756.53</v>
          </cell>
        </row>
        <row r="82">
          <cell r="A82" t="str">
            <v>WAR240523TT01</v>
          </cell>
          <cell r="B82">
            <v>13173</v>
          </cell>
          <cell r="D82">
            <v>14</v>
          </cell>
          <cell r="E82" t="str">
            <v>Troup</v>
          </cell>
          <cell r="F82" t="str">
            <v>SECOND THINNING</v>
          </cell>
          <cell r="G82">
            <v>71.25</v>
          </cell>
          <cell r="H82">
            <v>3705</v>
          </cell>
        </row>
        <row r="83">
          <cell r="A83" t="str">
            <v>WAR240523TT02</v>
          </cell>
          <cell r="B83">
            <v>13173</v>
          </cell>
          <cell r="D83">
            <v>24</v>
          </cell>
          <cell r="E83" t="str">
            <v>Troup</v>
          </cell>
          <cell r="F83" t="str">
            <v>SECOND THINNING</v>
          </cell>
          <cell r="G83">
            <v>88.55</v>
          </cell>
          <cell r="H83">
            <v>4871</v>
          </cell>
        </row>
        <row r="84">
          <cell r="A84" t="str">
            <v>WAR240524TT01</v>
          </cell>
          <cell r="B84" t="str">
            <v>WACO 4118</v>
          </cell>
          <cell r="D84">
            <v>1</v>
          </cell>
          <cell r="E84" t="str">
            <v>Webster</v>
          </cell>
          <cell r="F84" t="str">
            <v>SECOND THINNING</v>
          </cell>
          <cell r="G84">
            <v>123.17</v>
          </cell>
          <cell r="H84">
            <v>3941.44</v>
          </cell>
        </row>
        <row r="85">
          <cell r="A85" t="str">
            <v>WAR240524TH01</v>
          </cell>
          <cell r="B85" t="str">
            <v>WACO 4076</v>
          </cell>
          <cell r="D85">
            <v>2</v>
          </cell>
          <cell r="E85" t="str">
            <v>Webster</v>
          </cell>
          <cell r="F85" t="str">
            <v>FIRST THINNING</v>
          </cell>
          <cell r="G85">
            <v>38.51</v>
          </cell>
          <cell r="H85">
            <v>1347.85</v>
          </cell>
        </row>
        <row r="86">
          <cell r="A86" t="str">
            <v>WAR240722BI04</v>
          </cell>
          <cell r="B86" t="str">
            <v>River</v>
          </cell>
          <cell r="C86" t="str">
            <v>NP</v>
          </cell>
          <cell r="D86" t="str">
            <v>4</v>
          </cell>
          <cell r="E86" t="str">
            <v>Heard</v>
          </cell>
          <cell r="F86" t="str">
            <v>SALVAGE (BEETLE)</v>
          </cell>
          <cell r="G86">
            <v>32.380000000000003</v>
          </cell>
          <cell r="H86">
            <v>3723.9</v>
          </cell>
        </row>
        <row r="87">
          <cell r="A87" t="str">
            <v>WAR240722BI03</v>
          </cell>
          <cell r="B87" t="str">
            <v>River</v>
          </cell>
          <cell r="C87" t="str">
            <v>NP</v>
          </cell>
          <cell r="D87" t="str">
            <v>4</v>
          </cell>
          <cell r="E87" t="str">
            <v>Heard</v>
          </cell>
          <cell r="F87" t="str">
            <v>SALVAGE (BEETLE)</v>
          </cell>
          <cell r="G87">
            <v>49</v>
          </cell>
          <cell r="H87">
            <v>5635.49</v>
          </cell>
        </row>
        <row r="88">
          <cell r="A88" t="str">
            <v>WAR240722BI02</v>
          </cell>
          <cell r="B88" t="str">
            <v>River</v>
          </cell>
          <cell r="C88" t="str">
            <v>NP</v>
          </cell>
          <cell r="D88" t="str">
            <v>4</v>
          </cell>
          <cell r="E88" t="str">
            <v>Heard</v>
          </cell>
          <cell r="F88" t="str">
            <v>SALVAGE (BEETLE)</v>
          </cell>
          <cell r="G88">
            <v>45.18</v>
          </cell>
          <cell r="H88">
            <v>5195.63</v>
          </cell>
        </row>
        <row r="89">
          <cell r="A89" t="str">
            <v>WAR240722BI01</v>
          </cell>
          <cell r="B89" t="str">
            <v>River</v>
          </cell>
          <cell r="C89" t="str">
            <v>NP</v>
          </cell>
          <cell r="D89" t="str">
            <v>4</v>
          </cell>
          <cell r="E89" t="str">
            <v>Heard</v>
          </cell>
          <cell r="F89" t="str">
            <v>SALVAGE (BEETLE)</v>
          </cell>
          <cell r="G89">
            <v>7.65</v>
          </cell>
          <cell r="H89">
            <v>879.58</v>
          </cell>
        </row>
        <row r="90">
          <cell r="A90" t="str">
            <v>WAR240702BI02</v>
          </cell>
          <cell r="B90" t="str">
            <v>WACO</v>
          </cell>
          <cell r="C90" t="str">
            <v>4586</v>
          </cell>
          <cell r="D90" t="str">
            <v>5</v>
          </cell>
          <cell r="E90" t="str">
            <v>Sumter</v>
          </cell>
          <cell r="F90" t="str">
            <v>FIRST THINNING</v>
          </cell>
          <cell r="G90">
            <v>196.9</v>
          </cell>
          <cell r="H90">
            <v>16748.400000000001</v>
          </cell>
        </row>
        <row r="91">
          <cell r="A91" t="str">
            <v>WAR240702BI01</v>
          </cell>
          <cell r="B91" t="str">
            <v>WACO</v>
          </cell>
          <cell r="C91" t="str">
            <v>4586</v>
          </cell>
          <cell r="D91" t="str">
            <v>4</v>
          </cell>
          <cell r="E91" t="str">
            <v>Sumter</v>
          </cell>
          <cell r="F91" t="str">
            <v>FIRST THINNING</v>
          </cell>
          <cell r="G91">
            <v>234.96</v>
          </cell>
          <cell r="H91">
            <v>16460.5</v>
          </cell>
        </row>
        <row r="92">
          <cell r="A92" t="str">
            <v>WAR240627BI02</v>
          </cell>
          <cell r="B92" t="str">
            <v>13075</v>
          </cell>
          <cell r="C92" t="str">
            <v>NP</v>
          </cell>
          <cell r="D92" t="str">
            <v>10</v>
          </cell>
          <cell r="E92" t="str">
            <v>Heard</v>
          </cell>
          <cell r="F92" t="str">
            <v>SALVAGE (BEETLE)</v>
          </cell>
          <cell r="G92">
            <v>206.12</v>
          </cell>
          <cell r="H92">
            <v>23703.79</v>
          </cell>
        </row>
        <row r="93">
          <cell r="A93" t="str">
            <v>WAR240627BI01</v>
          </cell>
          <cell r="B93" t="str">
            <v>94B</v>
          </cell>
          <cell r="C93" t="str">
            <v>NP</v>
          </cell>
          <cell r="D93" t="str">
            <v>3</v>
          </cell>
          <cell r="E93" t="str">
            <v>Troup</v>
          </cell>
          <cell r="F93" t="str">
            <v>SALVAGE (BEETLE)</v>
          </cell>
          <cell r="G93">
            <v>268.41000000000003</v>
          </cell>
          <cell r="H93">
            <v>9018.6299999999901</v>
          </cell>
        </row>
        <row r="94">
          <cell r="A94" t="str">
            <v>WAR240618BI03</v>
          </cell>
          <cell r="B94" t="str">
            <v>Heard</v>
          </cell>
          <cell r="C94" t="str">
            <v>13093</v>
          </cell>
          <cell r="D94" t="str">
            <v>23</v>
          </cell>
          <cell r="E94" t="str">
            <v>Heard</v>
          </cell>
          <cell r="F94" t="str">
            <v>SALVAGE (BEETLE)</v>
          </cell>
          <cell r="G94">
            <v>101.12</v>
          </cell>
          <cell r="H94">
            <v>11630</v>
          </cell>
        </row>
        <row r="95">
          <cell r="A95" t="str">
            <v>WAR240618BI02</v>
          </cell>
          <cell r="B95" t="str">
            <v>Heard</v>
          </cell>
          <cell r="C95" t="str">
            <v>13093</v>
          </cell>
          <cell r="D95" t="str">
            <v>14</v>
          </cell>
          <cell r="E95" t="str">
            <v>Heard</v>
          </cell>
          <cell r="F95" t="str">
            <v>SALVAGE (BEETLE)</v>
          </cell>
          <cell r="G95">
            <v>17.239999999999998</v>
          </cell>
          <cell r="H95">
            <v>1724</v>
          </cell>
        </row>
        <row r="96">
          <cell r="A96" t="str">
            <v>WAR240618BI01</v>
          </cell>
          <cell r="B96" t="str">
            <v>Heard</v>
          </cell>
          <cell r="C96" t="str">
            <v>13093</v>
          </cell>
          <cell r="D96" t="str">
            <v>10</v>
          </cell>
          <cell r="E96" t="str">
            <v>Heard</v>
          </cell>
          <cell r="F96" t="str">
            <v>SALVAGE (BEETLE)</v>
          </cell>
          <cell r="G96">
            <v>6.2</v>
          </cell>
          <cell r="H96">
            <v>682</v>
          </cell>
        </row>
        <row r="97">
          <cell r="A97" t="str">
            <v>WAR240606TH04</v>
          </cell>
          <cell r="B97" t="str">
            <v>Clinch</v>
          </cell>
          <cell r="C97" t="str">
            <v>Block 3</v>
          </cell>
          <cell r="D97" t="str">
            <v>12</v>
          </cell>
          <cell r="E97" t="str">
            <v>Clinch</v>
          </cell>
          <cell r="F97" t="str">
            <v>FIRST THINNING</v>
          </cell>
          <cell r="G97">
            <v>29.37</v>
          </cell>
          <cell r="H97">
            <v>878.4000244140625</v>
          </cell>
        </row>
        <row r="98">
          <cell r="A98" t="str">
            <v>WAR240606TH03</v>
          </cell>
          <cell r="B98" t="str">
            <v>Clinch</v>
          </cell>
          <cell r="C98" t="str">
            <v>Block 3</v>
          </cell>
          <cell r="D98" t="str">
            <v>9</v>
          </cell>
          <cell r="E98" t="str">
            <v>Clinch</v>
          </cell>
          <cell r="F98" t="str">
            <v>FIRST THINNING</v>
          </cell>
          <cell r="G98">
            <v>94.27</v>
          </cell>
          <cell r="H98">
            <v>2810.10009765625</v>
          </cell>
        </row>
        <row r="99">
          <cell r="A99" t="str">
            <v>WAR240606TH02</v>
          </cell>
          <cell r="B99" t="str">
            <v>Clinch</v>
          </cell>
          <cell r="C99" t="str">
            <v>Block 3</v>
          </cell>
          <cell r="D99" t="str">
            <v>3</v>
          </cell>
          <cell r="E99" t="str">
            <v>Clinch</v>
          </cell>
          <cell r="F99" t="str">
            <v>FIRST THINNING</v>
          </cell>
          <cell r="G99">
            <v>206.04</v>
          </cell>
          <cell r="H99">
            <v>1403.3000976562489</v>
          </cell>
        </row>
        <row r="100">
          <cell r="A100" t="str">
            <v>WAR240606TH01</v>
          </cell>
          <cell r="B100" t="str">
            <v>Clinch</v>
          </cell>
          <cell r="C100" t="str">
            <v>Block 1</v>
          </cell>
          <cell r="D100" t="str">
            <v>1</v>
          </cell>
          <cell r="E100" t="str">
            <v>Clinch</v>
          </cell>
          <cell r="F100" t="str">
            <v>FIRST THINNING</v>
          </cell>
          <cell r="G100">
            <v>134.06</v>
          </cell>
          <cell r="H100">
            <v>4676.35009765625</v>
          </cell>
        </row>
        <row r="101">
          <cell r="A101" t="str">
            <v>WAR240729TH01</v>
          </cell>
          <cell r="B101" t="str">
            <v>WACO</v>
          </cell>
          <cell r="C101">
            <v>4824</v>
          </cell>
          <cell r="D101">
            <v>5</v>
          </cell>
          <cell r="E101" t="str">
            <v>Crawford</v>
          </cell>
          <cell r="F101" t="str">
            <v>FIRST THINNING</v>
          </cell>
          <cell r="G101">
            <v>179.21</v>
          </cell>
          <cell r="H101">
            <v>7168.26</v>
          </cell>
        </row>
        <row r="102">
          <cell r="A102" t="str">
            <v>WAR240813TH07</v>
          </cell>
          <cell r="B102" t="str">
            <v>Elbert</v>
          </cell>
          <cell r="C102">
            <v>1</v>
          </cell>
          <cell r="D102">
            <v>4</v>
          </cell>
          <cell r="E102" t="str">
            <v>Elbert</v>
          </cell>
          <cell r="F102" t="str">
            <v>FIRST THINNING</v>
          </cell>
          <cell r="G102">
            <v>6.36</v>
          </cell>
          <cell r="H102">
            <v>375.33</v>
          </cell>
        </row>
        <row r="103">
          <cell r="A103" t="str">
            <v>WAR240813TH06</v>
          </cell>
          <cell r="B103" t="str">
            <v>Elbert</v>
          </cell>
          <cell r="C103">
            <v>1</v>
          </cell>
          <cell r="D103">
            <v>4</v>
          </cell>
          <cell r="E103" t="str">
            <v>Elbert</v>
          </cell>
          <cell r="F103" t="str">
            <v>FIRST THINNING</v>
          </cell>
          <cell r="G103">
            <v>64.819999999999993</v>
          </cell>
          <cell r="H103">
            <v>3800.25</v>
          </cell>
        </row>
        <row r="104">
          <cell r="A104" t="str">
            <v>WAR240813TH05</v>
          </cell>
          <cell r="B104" t="str">
            <v>Elbert</v>
          </cell>
          <cell r="C104">
            <v>1</v>
          </cell>
          <cell r="D104">
            <v>4</v>
          </cell>
          <cell r="E104" t="str">
            <v>Elbert</v>
          </cell>
          <cell r="F104" t="str">
            <v>FIRST THINNING</v>
          </cell>
          <cell r="G104">
            <v>37.700000000000003</v>
          </cell>
          <cell r="H104">
            <v>2210.9</v>
          </cell>
        </row>
        <row r="105">
          <cell r="A105" t="str">
            <v>WAR240813TH04</v>
          </cell>
          <cell r="B105" t="str">
            <v>Elbert</v>
          </cell>
          <cell r="C105">
            <v>1</v>
          </cell>
          <cell r="D105">
            <v>4</v>
          </cell>
          <cell r="E105" t="str">
            <v>Elbert</v>
          </cell>
          <cell r="F105" t="str">
            <v>FIRST THINNING</v>
          </cell>
          <cell r="G105">
            <v>9.85</v>
          </cell>
          <cell r="H105">
            <v>574.70000000000005</v>
          </cell>
        </row>
        <row r="106">
          <cell r="A106" t="str">
            <v>WAR240813TH03</v>
          </cell>
          <cell r="B106" t="str">
            <v>Elbert</v>
          </cell>
          <cell r="C106">
            <v>1</v>
          </cell>
          <cell r="D106">
            <v>4</v>
          </cell>
          <cell r="E106" t="str">
            <v>Elbert</v>
          </cell>
          <cell r="F106" t="str">
            <v>FIRST THINNING</v>
          </cell>
          <cell r="G106">
            <v>13.56</v>
          </cell>
          <cell r="H106">
            <v>791</v>
          </cell>
        </row>
        <row r="107">
          <cell r="A107" t="str">
            <v>WAR240813TH02</v>
          </cell>
          <cell r="B107" t="str">
            <v>Elbert</v>
          </cell>
          <cell r="C107">
            <v>1</v>
          </cell>
          <cell r="D107">
            <v>4</v>
          </cell>
          <cell r="E107" t="str">
            <v>Elbert</v>
          </cell>
          <cell r="F107" t="str">
            <v>FIRST THINNING</v>
          </cell>
          <cell r="G107">
            <v>29.22</v>
          </cell>
          <cell r="H107">
            <v>1712.47</v>
          </cell>
        </row>
        <row r="108">
          <cell r="A108" t="str">
            <v>WAR240813TH01</v>
          </cell>
          <cell r="B108" t="str">
            <v>Elbert</v>
          </cell>
          <cell r="C108">
            <v>1</v>
          </cell>
          <cell r="D108">
            <v>4</v>
          </cell>
          <cell r="E108" t="str">
            <v>Elbert</v>
          </cell>
          <cell r="F108" t="str">
            <v>FIRST THINNING</v>
          </cell>
          <cell r="G108">
            <v>7.29</v>
          </cell>
          <cell r="H108">
            <v>426.94</v>
          </cell>
        </row>
        <row r="109">
          <cell r="A109" t="str">
            <v>WAR240924TH03</v>
          </cell>
          <cell r="B109">
            <v>13054</v>
          </cell>
          <cell r="D109">
            <v>23</v>
          </cell>
          <cell r="E109" t="str">
            <v>Heard</v>
          </cell>
          <cell r="F109" t="str">
            <v>FIRST THINNING</v>
          </cell>
          <cell r="G109">
            <v>31.29</v>
          </cell>
          <cell r="H109">
            <v>782.25</v>
          </cell>
        </row>
        <row r="110">
          <cell r="A110" t="str">
            <v>WAR240924TH02</v>
          </cell>
          <cell r="B110">
            <v>13053</v>
          </cell>
          <cell r="D110">
            <v>44</v>
          </cell>
          <cell r="E110" t="str">
            <v>Heard</v>
          </cell>
          <cell r="F110" t="str">
            <v>FIRST THINNING</v>
          </cell>
          <cell r="G110">
            <v>148.66999999999999</v>
          </cell>
          <cell r="H110">
            <v>4460.18</v>
          </cell>
        </row>
        <row r="111">
          <cell r="A111" t="str">
            <v>WAR240924TH01</v>
          </cell>
          <cell r="B111">
            <v>13053</v>
          </cell>
          <cell r="D111">
            <v>23</v>
          </cell>
          <cell r="E111" t="str">
            <v>Heard</v>
          </cell>
          <cell r="F111" t="str">
            <v>FIRST THINNING</v>
          </cell>
          <cell r="G111">
            <v>110.8</v>
          </cell>
          <cell r="H111">
            <v>3878.35</v>
          </cell>
        </row>
        <row r="112">
          <cell r="A112" t="str">
            <v>WAR240924BI02</v>
          </cell>
          <cell r="B112">
            <v>13054</v>
          </cell>
          <cell r="D112">
            <v>23</v>
          </cell>
          <cell r="E112" t="str">
            <v>Heard</v>
          </cell>
          <cell r="F112" t="str">
            <v>SALVAGE (BEETLE)</v>
          </cell>
          <cell r="G112">
            <v>11.08</v>
          </cell>
          <cell r="H112">
            <v>1218.5899999999999</v>
          </cell>
        </row>
        <row r="113">
          <cell r="A113" t="str">
            <v>WAR240924BI01</v>
          </cell>
          <cell r="B113">
            <v>13053</v>
          </cell>
          <cell r="D113">
            <v>23</v>
          </cell>
          <cell r="E113" t="str">
            <v>Heard</v>
          </cell>
          <cell r="F113" t="str">
            <v>SALVAGE (BEETLE)</v>
          </cell>
          <cell r="G113">
            <v>2.56</v>
          </cell>
          <cell r="H113">
            <v>269</v>
          </cell>
        </row>
        <row r="114">
          <cell r="A114" t="str">
            <v>WAR241003TH01</v>
          </cell>
          <cell r="B114" t="str">
            <v>Racepond</v>
          </cell>
          <cell r="C114">
            <v>4</v>
          </cell>
          <cell r="D114">
            <v>12</v>
          </cell>
          <cell r="E114" t="str">
            <v>Charlton</v>
          </cell>
          <cell r="F114" t="str">
            <v>FIRST THINNING</v>
          </cell>
          <cell r="G114">
            <v>30.06</v>
          </cell>
          <cell r="H114">
            <v>1052.07</v>
          </cell>
        </row>
        <row r="118">
          <cell r="H118" t="str">
            <v>RP9</v>
          </cell>
          <cell r="I118" t="str">
            <v>RP10</v>
          </cell>
        </row>
        <row r="119">
          <cell r="E119" t="str">
            <v>Approved Volume (green tons):</v>
          </cell>
          <cell r="H119">
            <v>213011.93635126069</v>
          </cell>
          <cell r="I119">
            <v>0</v>
          </cell>
        </row>
        <row r="120">
          <cell r="E120" t="str">
            <v>Pending Volume (green tons):</v>
          </cell>
          <cell r="H120">
            <v>1052.07</v>
          </cell>
          <cell r="I120">
            <v>0</v>
          </cell>
        </row>
        <row r="121">
          <cell r="E121" t="str">
            <v>Completed Volume (green tons):</v>
          </cell>
          <cell r="H121">
            <v>0</v>
          </cell>
          <cell r="I121">
            <v>0</v>
          </cell>
        </row>
        <row r="122">
          <cell r="E122" t="str">
            <v>Rogue Harvest Volume (green tons):</v>
          </cell>
          <cell r="H122">
            <v>0</v>
          </cell>
          <cell r="I122">
            <v>0</v>
          </cell>
        </row>
        <row r="123">
          <cell r="E123" t="str">
            <v>TOTAL (green tons):</v>
          </cell>
          <cell r="H123">
            <v>214064.0063512607</v>
          </cell>
          <cell r="I123">
            <v>0</v>
          </cell>
        </row>
        <row r="125">
          <cell r="E125" t="str">
            <v>ARB Guidance Volume (green tons):</v>
          </cell>
          <cell r="H125">
            <v>126204.99905847957</v>
          </cell>
          <cell r="I125">
            <v>0</v>
          </cell>
        </row>
        <row r="126">
          <cell r="E126" t="str">
            <v>Completed Volume (ARB GUIDANCE) (green tons):</v>
          </cell>
          <cell r="H126">
            <v>0</v>
          </cell>
          <cell r="I126">
            <v>0</v>
          </cell>
        </row>
        <row r="127">
          <cell r="E127" t="str">
            <v>TOTAL (green tons):</v>
          </cell>
          <cell r="H127">
            <v>126204.99905847957</v>
          </cell>
          <cell r="I127">
            <v>0</v>
          </cell>
        </row>
        <row r="129">
          <cell r="E129" t="str">
            <v>Total Tornado Volume (green tons):</v>
          </cell>
          <cell r="H129">
            <v>8002.3282284795841</v>
          </cell>
          <cell r="I129">
            <v>0</v>
          </cell>
        </row>
        <row r="130">
          <cell r="E130" t="str">
            <v>Total Beetle Volume (green tons):</v>
          </cell>
          <cell r="H130">
            <v>86481.360829999991</v>
          </cell>
          <cell r="I130">
            <v>0</v>
          </cell>
        </row>
        <row r="131">
          <cell r="E131" t="str">
            <v>TOTAL (green tons):</v>
          </cell>
          <cell r="H131">
            <v>94483.689058479576</v>
          </cell>
          <cell r="I131">
            <v>0</v>
          </cell>
        </row>
        <row r="133">
          <cell r="E133" t="str">
            <v>Annual Harvest Allotment (green tons):</v>
          </cell>
          <cell r="H133">
            <v>375000</v>
          </cell>
          <cell r="I133">
            <v>375000</v>
          </cell>
        </row>
        <row r="134">
          <cell r="E134" t="str">
            <v>% of Harvest Allotment (Provided):</v>
          </cell>
          <cell r="H134">
            <v>0.56803183027002857</v>
          </cell>
          <cell r="I134">
            <v>0</v>
          </cell>
        </row>
        <row r="135">
          <cell r="E135" t="str">
            <v>% of Harvest Allotment (Pending &amp; Provided):</v>
          </cell>
          <cell r="H135">
            <v>0.57083735027002858</v>
          </cell>
          <cell r="I135">
            <v>0</v>
          </cell>
        </row>
        <row r="136">
          <cell r="E136" t="str">
            <v>% of Harvest Allotment (Pending, Provided, &amp; Tornado):</v>
          </cell>
          <cell r="H136">
            <v>0.59217689221264069</v>
          </cell>
          <cell r="I136">
            <v>0</v>
          </cell>
        </row>
        <row r="137">
          <cell r="E137" t="str">
            <v>% of Harvest Allotment (Pending, Provided, &amp; Beetle):</v>
          </cell>
          <cell r="H137">
            <v>0.80145431248336196</v>
          </cell>
          <cell r="I137">
            <v>0</v>
          </cell>
        </row>
        <row r="138">
          <cell r="E138" t="str">
            <v>% of Harvest Allotment (Pending, Provided, &amp; ARB):</v>
          </cell>
          <cell r="H138">
            <v>0.90738401442597405</v>
          </cell>
          <cell r="I138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1"/>
    </sheetNames>
    <sheetDataSet>
      <sheetData sheetId="0">
        <row r="3">
          <cell r="F3" t="str">
            <v>TicketID</v>
          </cell>
          <cell r="G3" t="str">
            <v>TCS</v>
          </cell>
          <cell r="H3" t="str">
            <v>FolderID</v>
          </cell>
        </row>
        <row r="4">
          <cell r="F4" t="str">
            <v>WAR240924BI01</v>
          </cell>
          <cell r="G4" t="str">
            <v>['13053_NP_23']</v>
          </cell>
          <cell r="H4" t="str">
            <v>13053_23_SPB</v>
          </cell>
        </row>
        <row r="5">
          <cell r="F5" t="str">
            <v>WAR240924TH01</v>
          </cell>
          <cell r="G5" t="str">
            <v>['13053_NP_23']</v>
          </cell>
          <cell r="H5" t="str">
            <v>13053_23_TH</v>
          </cell>
        </row>
        <row r="6">
          <cell r="F6" t="str">
            <v>WAR240924TH02</v>
          </cell>
          <cell r="G6" t="str">
            <v>['13053_NP_44']</v>
          </cell>
          <cell r="H6" t="str">
            <v>13053_44</v>
          </cell>
        </row>
        <row r="7">
          <cell r="F7" t="str">
            <v>WAR240924BI02</v>
          </cell>
          <cell r="G7" t="str">
            <v>['13054_NP_23']</v>
          </cell>
          <cell r="H7" t="str">
            <v>13054_23_SPB</v>
          </cell>
        </row>
        <row r="8">
          <cell r="F8" t="str">
            <v>WAR240924TH03</v>
          </cell>
          <cell r="G8" t="str">
            <v>['13054_NP_23']</v>
          </cell>
          <cell r="H8" t="str">
            <v>13054_23_TH</v>
          </cell>
        </row>
        <row r="9">
          <cell r="F9" t="str">
            <v>WAR240302TT02</v>
          </cell>
          <cell r="G9" t="str">
            <v>['13069_0044 0118_13']</v>
          </cell>
          <cell r="H9" t="str">
            <v>13069_13</v>
          </cell>
        </row>
        <row r="10">
          <cell r="F10" t="str">
            <v>WAR240302TT03</v>
          </cell>
          <cell r="G10" t="str">
            <v>['13069_0044 0118_14']</v>
          </cell>
          <cell r="H10" t="str">
            <v>13069_14</v>
          </cell>
        </row>
        <row r="11">
          <cell r="F11" t="str">
            <v>WAR240627BI02</v>
          </cell>
          <cell r="G11" t="str">
            <v>['13075_NP_10, 14']</v>
          </cell>
          <cell r="H11" t="str">
            <v>13075_10,14</v>
          </cell>
        </row>
        <row r="12">
          <cell r="F12" t="str">
            <v>WAR240109BIXX</v>
          </cell>
          <cell r="G12" t="str">
            <v>['13093_0020 0023_13', '13093_0020 0023_15']</v>
          </cell>
          <cell r="H12" t="str">
            <v>13093_13,15</v>
          </cell>
        </row>
        <row r="13">
          <cell r="F13" t="str">
            <v>WAR240302TT01</v>
          </cell>
          <cell r="G13" t="str">
            <v>['13148_0048 0044_24']</v>
          </cell>
          <cell r="H13" t="str">
            <v>13148_24</v>
          </cell>
        </row>
        <row r="14">
          <cell r="F14" t="str">
            <v>WAR240523TT01</v>
          </cell>
          <cell r="G14" t="str">
            <v>['13173_NP_14']</v>
          </cell>
          <cell r="H14" t="str">
            <v>13173_14</v>
          </cell>
        </row>
        <row r="15">
          <cell r="F15" t="str">
            <v>WAR240523TT02</v>
          </cell>
          <cell r="G15" t="str">
            <v>['13173_NP_24']</v>
          </cell>
          <cell r="H15" t="str">
            <v>13173_24</v>
          </cell>
        </row>
        <row r="16">
          <cell r="F16" t="str">
            <v>WAR231013TT01</v>
          </cell>
          <cell r="G16" t="str">
            <v>['13180_1014 000015_23']</v>
          </cell>
          <cell r="H16" t="str">
            <v>13180_23</v>
          </cell>
        </row>
        <row r="17">
          <cell r="F17" t="str">
            <v>WAR231006BI03</v>
          </cell>
          <cell r="G17" t="str">
            <v>['13180_Bugs_13']</v>
          </cell>
          <cell r="H17" t="str">
            <v>13180_13_SPB</v>
          </cell>
        </row>
        <row r="18">
          <cell r="F18" t="str">
            <v>WAR230113TD03</v>
          </cell>
          <cell r="G18" t="str">
            <v>['13180_NP_13, 18, 23, &amp;27']</v>
          </cell>
          <cell r="H18" t="str">
            <v>13180_13,18,23,27</v>
          </cell>
        </row>
        <row r="19">
          <cell r="F19" t="str">
            <v>WAR230203TTXX</v>
          </cell>
          <cell r="G19" t="str">
            <v>['13206_024 018_13', '13206_024 018_14']</v>
          </cell>
          <cell r="H19" t="str">
            <v>13206_13,14</v>
          </cell>
        </row>
        <row r="20">
          <cell r="F20" t="str">
            <v>WAR230113TD04</v>
          </cell>
          <cell r="G20" t="str">
            <v>['33094A &amp; 13180_NP_1 &amp; 2']</v>
          </cell>
          <cell r="H20" t="str">
            <v>33094A &amp; 13180_1,2</v>
          </cell>
        </row>
        <row r="21">
          <cell r="F21" t="str">
            <v>WAR231006BI04</v>
          </cell>
          <cell r="G21" t="str">
            <v>['94A_Bugs_1']</v>
          </cell>
          <cell r="H21" t="str">
            <v>94A_1_SPB</v>
          </cell>
        </row>
        <row r="22">
          <cell r="F22" t="str">
            <v>WAR231124XXXX</v>
          </cell>
          <cell r="G22" t="str">
            <v>['94C_1011 0002_2', '94C_1011 0002_4']</v>
          </cell>
          <cell r="H22" t="str">
            <v>94C_2, 4</v>
          </cell>
        </row>
        <row r="23">
          <cell r="F23" t="str">
            <v>WAR230318TT06</v>
          </cell>
          <cell r="G23" t="str">
            <v>['BW55_0040 0009_1']</v>
          </cell>
          <cell r="H23" t="str">
            <v>BW55_1</v>
          </cell>
        </row>
        <row r="24">
          <cell r="F24" t="str">
            <v>WAR230318TT07</v>
          </cell>
          <cell r="G24" t="str">
            <v>['BW55_0040 0009_2']</v>
          </cell>
          <cell r="H24" t="str">
            <v>BW55_2</v>
          </cell>
        </row>
        <row r="25">
          <cell r="F25" t="str">
            <v>WAR230318CC05</v>
          </cell>
          <cell r="G25" t="str">
            <v>['BW55_0040 0009_CC1']</v>
          </cell>
          <cell r="H25" t="str">
            <v>BW55_CC1</v>
          </cell>
        </row>
        <row r="26">
          <cell r="F26" t="str">
            <v>WAR230303TH01</v>
          </cell>
          <cell r="G26" t="str">
            <v>['Clinch County_1_2']</v>
          </cell>
          <cell r="H26" t="str">
            <v>Clinch County_1_2</v>
          </cell>
        </row>
        <row r="27">
          <cell r="F27" t="str">
            <v>WAR230818TH01</v>
          </cell>
          <cell r="G27" t="str">
            <v>['Clinch_2_8']</v>
          </cell>
          <cell r="H27" t="str">
            <v>Clinch_2_8</v>
          </cell>
        </row>
        <row r="28">
          <cell r="F28" t="str">
            <v>WAR240606TH01</v>
          </cell>
          <cell r="G28" t="str">
            <v>['Clinch_Block 1_1']</v>
          </cell>
          <cell r="H28" t="str">
            <v>Clinch_Block  1_1</v>
          </cell>
        </row>
        <row r="29">
          <cell r="F29" t="str">
            <v>WAR240606TH04</v>
          </cell>
          <cell r="G29" t="str">
            <v>['Clinch_Block 3_12']</v>
          </cell>
          <cell r="H29" t="str">
            <v>Clinch_Block 3_12</v>
          </cell>
        </row>
        <row r="30">
          <cell r="F30" t="str">
            <v>WAR240606TH02</v>
          </cell>
          <cell r="G30" t="str">
            <v>['Clinch_Block 3_3']</v>
          </cell>
          <cell r="H30" t="str">
            <v>Clinch_Block 3_3</v>
          </cell>
        </row>
        <row r="31">
          <cell r="F31" t="str">
            <v>WAR240606TH03</v>
          </cell>
          <cell r="G31" t="str">
            <v>['Clinch_Block 3_9']</v>
          </cell>
          <cell r="H31" t="str">
            <v>Clinch_Block 3_9</v>
          </cell>
        </row>
        <row r="32">
          <cell r="F32" t="str">
            <v>WAR231107XXXX</v>
          </cell>
          <cell r="G32" t="str">
            <v>['Elbert_1_4']</v>
          </cell>
          <cell r="H32" t="str">
            <v>Elbert_1_4</v>
          </cell>
        </row>
        <row r="33">
          <cell r="F33" t="str">
            <v>WAR240521TN01</v>
          </cell>
          <cell r="G33" t="str">
            <v>['Elbert_11_200']</v>
          </cell>
          <cell r="H33" t="str">
            <v>Elbert_11_200</v>
          </cell>
        </row>
        <row r="34">
          <cell r="F34" t="str">
            <v>WAR240521TT01</v>
          </cell>
          <cell r="G34" t="str">
            <v>['Elbert_11_3']</v>
          </cell>
          <cell r="H34" t="str">
            <v>Elbert_11_3</v>
          </cell>
        </row>
        <row r="35">
          <cell r="F35" t="str">
            <v>WAR240521CCXX</v>
          </cell>
          <cell r="G35" t="str">
            <v>['Elbert_11_6']</v>
          </cell>
          <cell r="H35" t="str">
            <v>Elbert_11_6</v>
          </cell>
        </row>
        <row r="36">
          <cell r="F36" t="str">
            <v>WAR230712TH01</v>
          </cell>
          <cell r="G36" t="str">
            <v>['Elbert_4_3']</v>
          </cell>
          <cell r="H36" t="str">
            <v>Elbert_4_3</v>
          </cell>
        </row>
        <row r="37">
          <cell r="F37" t="str">
            <v>WAR230712TH02</v>
          </cell>
          <cell r="G37" t="str">
            <v>['Elbert_4_4']</v>
          </cell>
          <cell r="H37" t="str">
            <v>Elbert_4_4</v>
          </cell>
        </row>
        <row r="38">
          <cell r="F38" t="str">
            <v>WAR231018TH01</v>
          </cell>
          <cell r="G38" t="str">
            <v>['Elbert_4_5']</v>
          </cell>
          <cell r="H38" t="str">
            <v>Elbert_4_5</v>
          </cell>
        </row>
        <row r="39">
          <cell r="F39" t="str">
            <v>WAR240618BI01</v>
          </cell>
          <cell r="G39" t="str">
            <v>['Heard_13093_10']</v>
          </cell>
          <cell r="H39" t="str">
            <v>Heard_13093_10</v>
          </cell>
        </row>
        <row r="40">
          <cell r="F40" t="str">
            <v>WAR240618BI02</v>
          </cell>
          <cell r="G40" t="str">
            <v>['Heard_13093_14']</v>
          </cell>
          <cell r="H40" t="str">
            <v>Heard_13093_14</v>
          </cell>
        </row>
        <row r="41">
          <cell r="F41" t="str">
            <v>WAR240618BI03</v>
          </cell>
          <cell r="G41" t="str">
            <v>['Heard_13093_23']</v>
          </cell>
          <cell r="H41" t="str">
            <v>Heard_13093_23</v>
          </cell>
        </row>
        <row r="42">
          <cell r="F42" t="str">
            <v>WAR231004TN01</v>
          </cell>
          <cell r="G42" t="str">
            <v>['M-54B_118 003_2']</v>
          </cell>
          <cell r="H42" t="str">
            <v>M-54B_2</v>
          </cell>
        </row>
        <row r="43">
          <cell r="F43" t="str">
            <v>WAR231004CCXX</v>
          </cell>
          <cell r="G43" t="str">
            <v>['M-54B_118 003_5']</v>
          </cell>
          <cell r="H43" t="str">
            <v>M-54B_5</v>
          </cell>
        </row>
        <row r="44">
          <cell r="F44" t="str">
            <v>WAR240220TT01</v>
          </cell>
          <cell r="G44" t="str">
            <v>['M81_NP_2']</v>
          </cell>
          <cell r="H44" t="str">
            <v>M81_2</v>
          </cell>
        </row>
        <row r="45">
          <cell r="F45" t="str">
            <v>WAR240220CCXX</v>
          </cell>
          <cell r="G45" t="str">
            <v>['M81_NP_5']</v>
          </cell>
          <cell r="H45" t="str">
            <v>M81_5</v>
          </cell>
        </row>
        <row r="46">
          <cell r="F46" t="str">
            <v>WAR240426TH01</v>
          </cell>
          <cell r="G46" t="str">
            <v>['Melson_NP_1']</v>
          </cell>
          <cell r="H46" t="str">
            <v>Melson_1</v>
          </cell>
        </row>
        <row r="47">
          <cell r="F47" t="str">
            <v>WAR240426CCXX</v>
          </cell>
          <cell r="G47" t="str">
            <v>['Melson_NP_7']</v>
          </cell>
          <cell r="H47" t="str">
            <v>Melson_7</v>
          </cell>
        </row>
        <row r="48">
          <cell r="F48" t="str">
            <v>WAR230908TH04</v>
          </cell>
          <cell r="G48" t="str">
            <v>['Racepond_3_6']</v>
          </cell>
          <cell r="H48" t="str">
            <v>Racepond_3_6</v>
          </cell>
        </row>
        <row r="49">
          <cell r="F49" t="str">
            <v>WAR241003TH01</v>
          </cell>
          <cell r="G49" t="str">
            <v>['Racepond_4_12']</v>
          </cell>
          <cell r="H49" t="str">
            <v>Racepond_4_12</v>
          </cell>
        </row>
        <row r="50">
          <cell r="F50" t="str">
            <v>WAR230318TH02</v>
          </cell>
          <cell r="G50" t="str">
            <v>['Racepond_Comp 5_5']</v>
          </cell>
          <cell r="H50" t="str">
            <v>Racepond_5_5</v>
          </cell>
        </row>
        <row r="51">
          <cell r="F51" t="str">
            <v>WAR230318TT04</v>
          </cell>
          <cell r="G51" t="str">
            <v>['Racepond_Comp 5_8']</v>
          </cell>
          <cell r="H51" t="str">
            <v>Racepond_5_8</v>
          </cell>
        </row>
        <row r="52">
          <cell r="F52" t="str">
            <v>WAR240101CCXX</v>
          </cell>
          <cell r="G52" t="str">
            <v>['River_0036 0132_4']</v>
          </cell>
          <cell r="H52" t="str">
            <v>River_4_CC</v>
          </cell>
        </row>
        <row r="53">
          <cell r="F53" t="str">
            <v>WAR240722BIXX</v>
          </cell>
          <cell r="G53" t="str">
            <v>['River_NP_4']</v>
          </cell>
          <cell r="H53" t="str">
            <v>River_4_SPB</v>
          </cell>
        </row>
        <row r="54">
          <cell r="F54" t="str">
            <v>WAR240524TH01</v>
          </cell>
          <cell r="G54" t="str">
            <v>['WACO_4076_2']</v>
          </cell>
          <cell r="H54" t="str">
            <v>WACO_4076_2</v>
          </cell>
        </row>
        <row r="55">
          <cell r="F55" t="str">
            <v>WAR240524TT01</v>
          </cell>
          <cell r="G55" t="str">
            <v>['WACO_4118_1']</v>
          </cell>
          <cell r="H55" t="str">
            <v>WACO_4118_1</v>
          </cell>
        </row>
        <row r="56">
          <cell r="F56" t="str">
            <v>WAR240702BI01</v>
          </cell>
          <cell r="G56" t="str">
            <v>['WACO_4586_4']</v>
          </cell>
          <cell r="H56" t="str">
            <v>WACO_4586_4</v>
          </cell>
        </row>
        <row r="57">
          <cell r="F57" t="str">
            <v>WAR240702BI02</v>
          </cell>
          <cell r="G57" t="str">
            <v>['WACO_4586_5']</v>
          </cell>
          <cell r="H57" t="str">
            <v>WACO_4586_5</v>
          </cell>
        </row>
        <row r="58">
          <cell r="F58" t="str">
            <v>WAR240729TH01</v>
          </cell>
          <cell r="G58" t="str">
            <v>['WACO_4824_5']</v>
          </cell>
          <cell r="H58" t="str">
            <v>WACO_4824_5</v>
          </cell>
        </row>
        <row r="59">
          <cell r="F59" t="str">
            <v>WAR240417TH01</v>
          </cell>
          <cell r="G59" t="str">
            <v>['WACO_4825_4']</v>
          </cell>
          <cell r="H59" t="str">
            <v>WACO_4825_4</v>
          </cell>
        </row>
        <row r="60">
          <cell r="F60" t="str">
            <v>WAR230711TH01</v>
          </cell>
          <cell r="G60" t="str">
            <v>['WACO_4854_1']</v>
          </cell>
          <cell r="H60" t="str">
            <v>WACO_4854_1</v>
          </cell>
        </row>
        <row r="61">
          <cell r="F61" t="str">
            <v>WAR240130TT01</v>
          </cell>
          <cell r="G61" t="str">
            <v>['WACO_4907_1']</v>
          </cell>
          <cell r="H61" t="str">
            <v>WACO_4907_1</v>
          </cell>
        </row>
        <row r="62">
          <cell r="F62" t="str">
            <v>WAR230817CCXX</v>
          </cell>
          <cell r="H62" t="str">
            <v>13091_10,13,14,15,23</v>
          </cell>
        </row>
        <row r="63">
          <cell r="F63" t="str">
            <v>WAR230908XXXX</v>
          </cell>
          <cell r="H63" t="str">
            <v>94B_1,3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topLeftCell="J1" workbookViewId="0">
      <selection activeCell="V10" sqref="V10"/>
    </sheetView>
  </sheetViews>
  <sheetFormatPr defaultRowHeight="14.4" x14ac:dyDescent="0.3"/>
  <cols>
    <col min="1" max="1" width="3" bestFit="1" customWidth="1"/>
    <col min="2" max="2" width="15.5546875" bestFit="1" customWidth="1"/>
    <col min="3" max="3" width="21.6640625" bestFit="1" customWidth="1"/>
    <col min="4" max="4" width="12" bestFit="1" customWidth="1"/>
    <col min="5" max="5" width="13.21875" bestFit="1" customWidth="1"/>
    <col min="6" max="6" width="14.44140625" bestFit="1" customWidth="1"/>
    <col min="7" max="7" width="13.88671875" bestFit="1" customWidth="1"/>
    <col min="8" max="8" width="15.77734375" customWidth="1"/>
    <col min="9" max="9" width="22.33203125" bestFit="1" customWidth="1"/>
    <col min="10" max="10" width="18" bestFit="1" customWidth="1"/>
    <col min="11" max="11" width="15" bestFit="1" customWidth="1"/>
    <col min="12" max="12" width="12.33203125" bestFit="1" customWidth="1"/>
    <col min="14" max="14" width="40.6640625" bestFit="1" customWidth="1"/>
    <col min="15" max="15" width="15.5546875" bestFit="1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2" t="s">
        <v>64</v>
      </c>
      <c r="G1" t="s">
        <v>65</v>
      </c>
      <c r="H1" s="3" t="s">
        <v>66</v>
      </c>
      <c r="I1" s="3" t="s">
        <v>67</v>
      </c>
      <c r="J1" s="3" t="s">
        <v>68</v>
      </c>
      <c r="K1" s="3" t="s">
        <v>69</v>
      </c>
      <c r="L1" s="3" t="s">
        <v>70</v>
      </c>
      <c r="M1" s="3" t="s">
        <v>71</v>
      </c>
      <c r="N1" s="3" t="s">
        <v>73</v>
      </c>
      <c r="O1" s="1" t="s">
        <v>0</v>
      </c>
    </row>
    <row r="2" spans="1:16" x14ac:dyDescent="0.3">
      <c r="A2" s="1">
        <v>0</v>
      </c>
      <c r="B2" t="s">
        <v>4</v>
      </c>
      <c r="C2">
        <v>28182.89</v>
      </c>
      <c r="D2">
        <v>0</v>
      </c>
      <c r="E2">
        <v>28182.89</v>
      </c>
      <c r="F2" t="e">
        <f>VLOOKUP(B2,[1]Sheet1!$B:$E,4,FALSE)</f>
        <v>#N/A</v>
      </c>
      <c r="G2">
        <f>IFERROR(IF(F2&gt;0,F2,0),0)</f>
        <v>0</v>
      </c>
      <c r="H2">
        <f>IF(G2&gt;0,G2,0)</f>
        <v>0</v>
      </c>
      <c r="I2">
        <f>E2+H2</f>
        <v>28182.89</v>
      </c>
      <c r="J2" t="e">
        <f>VLOOKUP(B2,[2]RP9_Requests!$A:$I,8,FALSE)</f>
        <v>#N/A</v>
      </c>
      <c r="K2" s="4">
        <v>9019</v>
      </c>
      <c r="L2" s="5">
        <f>IF(K2&gt;0,K2,J2)</f>
        <v>9019</v>
      </c>
      <c r="M2">
        <f>L2-I2</f>
        <v>-19163.89</v>
      </c>
      <c r="N2" t="str">
        <f>VLOOKUP(B2,[3]Sheet2!$F$3:$H$63,3,FALSE)</f>
        <v>94B_1,3</v>
      </c>
      <c r="O2" t="s">
        <v>4</v>
      </c>
    </row>
    <row r="3" spans="1:16" x14ac:dyDescent="0.3">
      <c r="A3" s="1">
        <v>1</v>
      </c>
      <c r="B3" t="s">
        <v>5</v>
      </c>
      <c r="C3">
        <v>9891.59</v>
      </c>
      <c r="D3">
        <v>0</v>
      </c>
      <c r="E3">
        <v>9891.59</v>
      </c>
      <c r="F3">
        <f>VLOOKUP(B3,[1]Sheet1!$B:$E,4,FALSE)</f>
        <v>2398.12</v>
      </c>
      <c r="G3">
        <f t="shared" ref="G3:G61" si="0">IFERROR(IF(F3&gt;0,F3,0),0)</f>
        <v>2398.12</v>
      </c>
      <c r="H3">
        <f t="shared" ref="H3:H61" si="1">IF(G3&gt;0,G3,0)</f>
        <v>2398.12</v>
      </c>
      <c r="I3" s="5">
        <f t="shared" ref="I3:I61" si="2">E3+H3</f>
        <v>12289.71</v>
      </c>
      <c r="J3" t="e">
        <f>VLOOKUP(B3,[2]RP9_Requests!$A:$I,8,FALSE)</f>
        <v>#N/A</v>
      </c>
      <c r="K3">
        <v>12290</v>
      </c>
      <c r="L3">
        <f t="shared" ref="L3:L61" si="3">IF(K3&gt;0,K3,J3)</f>
        <v>12290</v>
      </c>
      <c r="M3">
        <f t="shared" ref="M3:M61" si="4">L3-I3</f>
        <v>0.29000000000087311</v>
      </c>
      <c r="N3" t="str">
        <f>VLOOKUP(B3,[3]Sheet2!$F$3:$H$63,3,FALSE)</f>
        <v>Elbert_1_4</v>
      </c>
      <c r="O3" t="s">
        <v>5</v>
      </c>
    </row>
    <row r="4" spans="1:16" x14ac:dyDescent="0.3">
      <c r="A4" s="1">
        <v>2</v>
      </c>
      <c r="B4" t="s">
        <v>6</v>
      </c>
      <c r="C4">
        <v>9814.68</v>
      </c>
      <c r="D4">
        <v>0</v>
      </c>
      <c r="E4">
        <v>9814.68</v>
      </c>
      <c r="F4" t="e">
        <f>VLOOKUP(B4,[1]Sheet1!$B:$E,4,FALSE)</f>
        <v>#N/A</v>
      </c>
      <c r="G4">
        <f t="shared" si="0"/>
        <v>0</v>
      </c>
      <c r="H4">
        <f t="shared" si="1"/>
        <v>0</v>
      </c>
      <c r="I4" s="5">
        <f t="shared" si="2"/>
        <v>9814.68</v>
      </c>
      <c r="J4" t="e">
        <f>VLOOKUP(B4,[2]RP9_Requests!$A:$I,8,FALSE)</f>
        <v>#N/A</v>
      </c>
      <c r="K4">
        <v>9815</v>
      </c>
      <c r="L4">
        <f t="shared" si="3"/>
        <v>9815</v>
      </c>
      <c r="M4">
        <f t="shared" si="4"/>
        <v>0.31999999999970896</v>
      </c>
      <c r="N4" t="str">
        <f>VLOOKUP(B4,[3]Sheet2!$F$3:$H$63,3,FALSE)</f>
        <v>Elbert_11_6</v>
      </c>
      <c r="O4" t="s">
        <v>6</v>
      </c>
    </row>
    <row r="5" spans="1:16" x14ac:dyDescent="0.3">
      <c r="A5" s="1">
        <v>3</v>
      </c>
      <c r="B5" t="s">
        <v>7</v>
      </c>
      <c r="C5">
        <v>2918.65</v>
      </c>
      <c r="D5">
        <v>0</v>
      </c>
      <c r="E5">
        <v>2918.65</v>
      </c>
      <c r="F5" t="e">
        <f>VLOOKUP(B5,[1]Sheet1!$B:$E,4,FALSE)</f>
        <v>#N/A</v>
      </c>
      <c r="G5">
        <f t="shared" si="0"/>
        <v>0</v>
      </c>
      <c r="H5">
        <f t="shared" si="1"/>
        <v>0</v>
      </c>
      <c r="I5" s="5">
        <f t="shared" si="2"/>
        <v>2918.65</v>
      </c>
      <c r="J5">
        <f>VLOOKUP(B5,[2]RP9_Requests!$A:$I,8,FALSE)</f>
        <v>2918.65</v>
      </c>
      <c r="L5">
        <f t="shared" si="3"/>
        <v>2918.65</v>
      </c>
      <c r="M5">
        <f t="shared" si="4"/>
        <v>0</v>
      </c>
      <c r="N5" t="str">
        <f>VLOOKUP(B5,[3]Sheet2!$F$3:$H$63,3,FALSE)</f>
        <v>Elbert_11_200</v>
      </c>
      <c r="O5" t="s">
        <v>7</v>
      </c>
    </row>
    <row r="6" spans="1:16" x14ac:dyDescent="0.3">
      <c r="A6" s="1">
        <v>4</v>
      </c>
      <c r="B6" t="s">
        <v>8</v>
      </c>
      <c r="C6">
        <v>6756.53</v>
      </c>
      <c r="D6">
        <v>0</v>
      </c>
      <c r="E6">
        <v>6756.53</v>
      </c>
      <c r="F6" t="e">
        <f>VLOOKUP(B6,[1]Sheet1!$B:$E,4,FALSE)</f>
        <v>#N/A</v>
      </c>
      <c r="G6">
        <f t="shared" si="0"/>
        <v>0</v>
      </c>
      <c r="H6">
        <f t="shared" si="1"/>
        <v>0</v>
      </c>
      <c r="I6" s="5">
        <f t="shared" si="2"/>
        <v>6756.53</v>
      </c>
      <c r="J6">
        <f>VLOOKUP(B6,[2]RP9_Requests!$A:$I,8,FALSE)</f>
        <v>6756.53</v>
      </c>
      <c r="L6">
        <f t="shared" si="3"/>
        <v>6756.53</v>
      </c>
      <c r="M6">
        <f t="shared" si="4"/>
        <v>0</v>
      </c>
      <c r="N6" t="str">
        <f>VLOOKUP(B6,[3]Sheet2!$F$3:$H$63,3,FALSE)</f>
        <v>Elbert_11_3</v>
      </c>
      <c r="O6" t="s">
        <v>8</v>
      </c>
    </row>
    <row r="7" spans="1:16" x14ac:dyDescent="0.3">
      <c r="A7" s="1">
        <v>5</v>
      </c>
      <c r="B7" t="s">
        <v>9</v>
      </c>
      <c r="C7">
        <v>23703.79</v>
      </c>
      <c r="D7">
        <v>0</v>
      </c>
      <c r="E7">
        <v>23703.79</v>
      </c>
      <c r="F7" t="e">
        <f>VLOOKUP(B7,[1]Sheet1!$B:$E,4,FALSE)</f>
        <v>#N/A</v>
      </c>
      <c r="G7">
        <f t="shared" si="0"/>
        <v>0</v>
      </c>
      <c r="H7">
        <f t="shared" si="1"/>
        <v>0</v>
      </c>
      <c r="I7" s="5">
        <f t="shared" si="2"/>
        <v>23703.79</v>
      </c>
      <c r="J7">
        <f>VLOOKUP(B7,[2]RP9_Requests!$A:$I,8,FALSE)</f>
        <v>23703.79</v>
      </c>
      <c r="L7">
        <f t="shared" si="3"/>
        <v>23703.79</v>
      </c>
      <c r="M7">
        <f t="shared" si="4"/>
        <v>0</v>
      </c>
      <c r="N7" t="str">
        <f>VLOOKUP(B7,[3]Sheet2!$F$3:$H$63,3,FALSE)</f>
        <v>13075_10,14</v>
      </c>
      <c r="O7" t="s">
        <v>9</v>
      </c>
    </row>
    <row r="8" spans="1:16" x14ac:dyDescent="0.3">
      <c r="A8" s="1">
        <v>6</v>
      </c>
      <c r="B8" t="s">
        <v>10</v>
      </c>
      <c r="C8">
        <v>16460.5</v>
      </c>
      <c r="D8">
        <v>0</v>
      </c>
      <c r="E8">
        <v>16460.5</v>
      </c>
      <c r="F8" t="e">
        <f>VLOOKUP(B8,[1]Sheet1!$B:$E,4,FALSE)</f>
        <v>#N/A</v>
      </c>
      <c r="G8">
        <f t="shared" si="0"/>
        <v>0</v>
      </c>
      <c r="H8">
        <f t="shared" si="1"/>
        <v>0</v>
      </c>
      <c r="I8" s="5">
        <f t="shared" si="2"/>
        <v>16460.5</v>
      </c>
      <c r="J8">
        <f>VLOOKUP(B8,[2]RP9_Requests!$A:$I,8,FALSE)</f>
        <v>16460.5</v>
      </c>
      <c r="L8">
        <f t="shared" si="3"/>
        <v>16460.5</v>
      </c>
      <c r="M8">
        <f t="shared" si="4"/>
        <v>0</v>
      </c>
      <c r="N8" t="str">
        <f>VLOOKUP(B8,[3]Sheet2!$F$3:$H$63,3,FALSE)</f>
        <v>WACO_4586_4</v>
      </c>
      <c r="O8" t="s">
        <v>10</v>
      </c>
    </row>
    <row r="9" spans="1:16" x14ac:dyDescent="0.3">
      <c r="A9" s="1">
        <v>7</v>
      </c>
      <c r="B9" t="s">
        <v>11</v>
      </c>
      <c r="C9">
        <v>16748.400000000001</v>
      </c>
      <c r="D9">
        <v>0</v>
      </c>
      <c r="E9">
        <v>16748.400000000001</v>
      </c>
      <c r="F9" t="e">
        <f>VLOOKUP(B9,[1]Sheet1!$B:$E,4,FALSE)</f>
        <v>#N/A</v>
      </c>
      <c r="G9">
        <f t="shared" si="0"/>
        <v>0</v>
      </c>
      <c r="H9">
        <f t="shared" si="1"/>
        <v>0</v>
      </c>
      <c r="I9" s="5">
        <f t="shared" si="2"/>
        <v>16748.400000000001</v>
      </c>
      <c r="J9">
        <f>VLOOKUP(B9,[2]RP9_Requests!$A:$I,8,FALSE)</f>
        <v>16748.400000000001</v>
      </c>
      <c r="L9">
        <f t="shared" si="3"/>
        <v>16748.400000000001</v>
      </c>
      <c r="M9">
        <f t="shared" si="4"/>
        <v>0</v>
      </c>
      <c r="N9" t="str">
        <f>VLOOKUP(B9,[3]Sheet2!$F$3:$H$63,3,FALSE)</f>
        <v>WACO_4586_5</v>
      </c>
      <c r="O9" t="s">
        <v>11</v>
      </c>
    </row>
    <row r="10" spans="1:16" x14ac:dyDescent="0.3">
      <c r="A10" s="1">
        <v>8</v>
      </c>
      <c r="B10" t="s">
        <v>12</v>
      </c>
      <c r="C10">
        <v>15434.6</v>
      </c>
      <c r="D10">
        <v>0</v>
      </c>
      <c r="E10">
        <v>15434.6</v>
      </c>
      <c r="F10" t="e">
        <f>VLOOKUP(B10,[1]Sheet1!$B:$E,4,FALSE)</f>
        <v>#N/A</v>
      </c>
      <c r="G10">
        <f t="shared" si="0"/>
        <v>0</v>
      </c>
      <c r="H10">
        <f t="shared" si="1"/>
        <v>0</v>
      </c>
      <c r="I10" s="5">
        <f t="shared" si="2"/>
        <v>15434.6</v>
      </c>
      <c r="J10" t="e">
        <f>VLOOKUP(B10,[2]RP9_Requests!$A:$I,8,FALSE)</f>
        <v>#N/A</v>
      </c>
      <c r="K10">
        <v>15435</v>
      </c>
      <c r="L10">
        <f t="shared" si="3"/>
        <v>15435</v>
      </c>
      <c r="M10">
        <f t="shared" si="4"/>
        <v>0.3999999999996362</v>
      </c>
      <c r="N10" t="str">
        <f>VLOOKUP(B10,[3]Sheet2!$F$3:$H$63,3,FALSE)</f>
        <v>River_4_SPB</v>
      </c>
      <c r="O10" t="s">
        <v>12</v>
      </c>
    </row>
    <row r="11" spans="1:16" x14ac:dyDescent="0.3">
      <c r="A11" s="1">
        <v>9</v>
      </c>
      <c r="B11" t="s">
        <v>13</v>
      </c>
      <c r="C11">
        <v>7168.26</v>
      </c>
      <c r="D11">
        <v>0</v>
      </c>
      <c r="E11">
        <v>7168.26</v>
      </c>
      <c r="F11" t="e">
        <f>VLOOKUP(B11,[1]Sheet1!$B:$E,4,FALSE)</f>
        <v>#N/A</v>
      </c>
      <c r="G11">
        <f t="shared" si="0"/>
        <v>0</v>
      </c>
      <c r="H11">
        <f t="shared" si="1"/>
        <v>0</v>
      </c>
      <c r="I11" s="5">
        <f t="shared" si="2"/>
        <v>7168.26</v>
      </c>
      <c r="J11">
        <f>VLOOKUP(B11,[2]RP9_Requests!$A:$I,8,FALSE)</f>
        <v>7168.26</v>
      </c>
      <c r="L11">
        <f t="shared" si="3"/>
        <v>7168.26</v>
      </c>
      <c r="M11">
        <f t="shared" si="4"/>
        <v>0</v>
      </c>
      <c r="N11" t="str">
        <f>VLOOKUP(B11,[3]Sheet2!$F$3:$H$63,3,FALSE)</f>
        <v>WACO_4824_5</v>
      </c>
      <c r="O11" t="s">
        <v>13</v>
      </c>
    </row>
    <row r="12" spans="1:16" x14ac:dyDescent="0.3">
      <c r="A12" s="1">
        <v>10</v>
      </c>
      <c r="B12" t="s">
        <v>14</v>
      </c>
      <c r="C12">
        <v>269</v>
      </c>
      <c r="D12">
        <v>0</v>
      </c>
      <c r="E12">
        <v>269</v>
      </c>
      <c r="F12" t="e">
        <f>VLOOKUP(B12,[1]Sheet1!$B:$E,4,FALSE)</f>
        <v>#N/A</v>
      </c>
      <c r="G12">
        <f t="shared" si="0"/>
        <v>0</v>
      </c>
      <c r="H12">
        <f t="shared" si="1"/>
        <v>0</v>
      </c>
      <c r="I12" s="5">
        <f t="shared" si="2"/>
        <v>269</v>
      </c>
      <c r="J12">
        <f>VLOOKUP(B12,[2]RP9_Requests!$A:$I,8,FALSE)</f>
        <v>269</v>
      </c>
      <c r="L12">
        <f t="shared" si="3"/>
        <v>269</v>
      </c>
      <c r="M12">
        <f t="shared" si="4"/>
        <v>0</v>
      </c>
      <c r="N12" t="str">
        <f>VLOOKUP(B12,[3]Sheet2!$F$3:$H$63,3,FALSE)</f>
        <v>13053_23_SPB</v>
      </c>
      <c r="O12" t="s">
        <v>14</v>
      </c>
    </row>
    <row r="13" spans="1:16" x14ac:dyDescent="0.3">
      <c r="A13" s="1">
        <v>11</v>
      </c>
      <c r="B13" t="s">
        <v>15</v>
      </c>
      <c r="C13">
        <v>1218.5899999999999</v>
      </c>
      <c r="D13">
        <v>0</v>
      </c>
      <c r="E13">
        <v>1218.5899999999999</v>
      </c>
      <c r="F13" t="e">
        <f>VLOOKUP(B13,[1]Sheet1!$B:$E,4,FALSE)</f>
        <v>#N/A</v>
      </c>
      <c r="G13">
        <f t="shared" si="0"/>
        <v>0</v>
      </c>
      <c r="H13">
        <f t="shared" si="1"/>
        <v>0</v>
      </c>
      <c r="I13" s="5">
        <f t="shared" si="2"/>
        <v>1218.5899999999999</v>
      </c>
      <c r="J13">
        <f>VLOOKUP(B13,[2]RP9_Requests!$A:$I,8,FALSE)</f>
        <v>1218.5899999999999</v>
      </c>
      <c r="L13">
        <f t="shared" si="3"/>
        <v>1218.5899999999999</v>
      </c>
      <c r="M13">
        <f t="shared" si="4"/>
        <v>0</v>
      </c>
      <c r="N13" t="str">
        <f>VLOOKUP(B13,[3]Sheet2!$F$3:$H$63,3,FALSE)</f>
        <v>13054_23_SPB</v>
      </c>
      <c r="O13" t="s">
        <v>15</v>
      </c>
      <c r="P13" s="5"/>
    </row>
    <row r="14" spans="1:16" x14ac:dyDescent="0.3">
      <c r="A14" s="1">
        <v>12</v>
      </c>
      <c r="B14" t="s">
        <v>16</v>
      </c>
      <c r="C14">
        <v>3878</v>
      </c>
      <c r="D14">
        <v>0</v>
      </c>
      <c r="E14">
        <v>3878</v>
      </c>
      <c r="F14" t="e">
        <f>VLOOKUP(B14,[1]Sheet1!$B:$E,4,FALSE)</f>
        <v>#N/A</v>
      </c>
      <c r="G14">
        <f t="shared" si="0"/>
        <v>0</v>
      </c>
      <c r="H14">
        <f t="shared" si="1"/>
        <v>0</v>
      </c>
      <c r="I14" s="5">
        <f t="shared" si="2"/>
        <v>3878</v>
      </c>
      <c r="J14">
        <f>VLOOKUP(B14,[2]RP9_Requests!$A:$I,8,FALSE)</f>
        <v>3878.35</v>
      </c>
      <c r="L14">
        <f t="shared" si="3"/>
        <v>3878.35</v>
      </c>
      <c r="M14">
        <f t="shared" si="4"/>
        <v>0.34999999999990905</v>
      </c>
      <c r="N14" t="str">
        <f>VLOOKUP(B14,[3]Sheet2!$F$3:$H$63,3,FALSE)</f>
        <v>13053_23_TH</v>
      </c>
      <c r="O14" t="s">
        <v>16</v>
      </c>
    </row>
    <row r="15" spans="1:16" x14ac:dyDescent="0.3">
      <c r="A15" s="1">
        <v>13</v>
      </c>
      <c r="B15" t="s">
        <v>17</v>
      </c>
      <c r="C15">
        <v>4460.18</v>
      </c>
      <c r="D15">
        <v>0</v>
      </c>
      <c r="E15">
        <v>4460.18</v>
      </c>
      <c r="F15" t="e">
        <f>VLOOKUP(B15,[1]Sheet1!$B:$E,4,FALSE)</f>
        <v>#N/A</v>
      </c>
      <c r="G15">
        <f t="shared" si="0"/>
        <v>0</v>
      </c>
      <c r="H15">
        <f t="shared" si="1"/>
        <v>0</v>
      </c>
      <c r="I15" s="5">
        <f t="shared" si="2"/>
        <v>4460.18</v>
      </c>
      <c r="J15">
        <f>VLOOKUP(B15,[2]RP9_Requests!$A:$I,8,FALSE)</f>
        <v>4460.18</v>
      </c>
      <c r="L15">
        <f t="shared" si="3"/>
        <v>4460.18</v>
      </c>
      <c r="M15">
        <f t="shared" si="4"/>
        <v>0</v>
      </c>
      <c r="N15" t="str">
        <f>VLOOKUP(B15,[3]Sheet2!$F$3:$H$63,3,FALSE)</f>
        <v>13053_44</v>
      </c>
      <c r="O15" t="s">
        <v>17</v>
      </c>
    </row>
    <row r="16" spans="1:16" x14ac:dyDescent="0.3">
      <c r="A16" s="1">
        <v>14</v>
      </c>
      <c r="B16" t="s">
        <v>18</v>
      </c>
      <c r="C16">
        <v>782.16</v>
      </c>
      <c r="D16">
        <v>0</v>
      </c>
      <c r="E16">
        <v>782.16</v>
      </c>
      <c r="F16" t="e">
        <f>VLOOKUP(B16,[1]Sheet1!$B:$E,4,FALSE)</f>
        <v>#N/A</v>
      </c>
      <c r="G16">
        <f t="shared" si="0"/>
        <v>0</v>
      </c>
      <c r="H16">
        <f t="shared" si="1"/>
        <v>0</v>
      </c>
      <c r="I16" s="5">
        <f t="shared" si="2"/>
        <v>782.16</v>
      </c>
      <c r="J16">
        <f>VLOOKUP(B16,[2]RP9_Requests!$A:$I,8,FALSE)</f>
        <v>782.25</v>
      </c>
      <c r="L16">
        <f t="shared" si="3"/>
        <v>782.25</v>
      </c>
      <c r="M16">
        <f t="shared" si="4"/>
        <v>9.0000000000031832E-2</v>
      </c>
      <c r="N16" t="str">
        <f>VLOOKUP(B16,[3]Sheet2!$F$3:$H$63,3,FALSE)</f>
        <v>13054_23_TH</v>
      </c>
      <c r="O16" t="s">
        <v>18</v>
      </c>
    </row>
    <row r="17" spans="1:15" x14ac:dyDescent="0.3">
      <c r="A17" s="1">
        <v>15</v>
      </c>
      <c r="B17" t="s">
        <v>19</v>
      </c>
      <c r="C17">
        <v>1052.07</v>
      </c>
      <c r="D17">
        <v>0</v>
      </c>
      <c r="E17">
        <v>1052.07</v>
      </c>
      <c r="F17" t="e">
        <f>VLOOKUP(B17,[1]Sheet1!$B:$E,4,FALSE)</f>
        <v>#N/A</v>
      </c>
      <c r="G17">
        <f t="shared" si="0"/>
        <v>0</v>
      </c>
      <c r="H17">
        <f t="shared" si="1"/>
        <v>0</v>
      </c>
      <c r="I17" s="5">
        <f t="shared" si="2"/>
        <v>1052.07</v>
      </c>
      <c r="J17">
        <f>VLOOKUP(B17,[2]RP9_Requests!$A:$I,8,FALSE)</f>
        <v>1052.07</v>
      </c>
      <c r="L17">
        <f t="shared" si="3"/>
        <v>1052.07</v>
      </c>
      <c r="M17">
        <f t="shared" si="4"/>
        <v>0</v>
      </c>
      <c r="N17" t="str">
        <f>VLOOKUP(B17,[3]Sheet2!$F$3:$H$63,3,FALSE)</f>
        <v>Racepond_4_12</v>
      </c>
      <c r="O17" t="s">
        <v>19</v>
      </c>
    </row>
    <row r="18" spans="1:15" x14ac:dyDescent="0.3">
      <c r="A18" s="1">
        <v>16</v>
      </c>
      <c r="B18" t="s">
        <v>20</v>
      </c>
      <c r="C18">
        <v>0</v>
      </c>
      <c r="D18">
        <v>0</v>
      </c>
      <c r="E18">
        <v>0</v>
      </c>
      <c r="F18">
        <f>VLOOKUP(B18,[1]Sheet1!$B:$E,4,FALSE)</f>
        <v>7322</v>
      </c>
      <c r="G18">
        <f t="shared" si="0"/>
        <v>7322</v>
      </c>
      <c r="H18">
        <f t="shared" si="1"/>
        <v>7322</v>
      </c>
      <c r="I18" s="5">
        <f t="shared" si="2"/>
        <v>7322</v>
      </c>
      <c r="J18">
        <f>VLOOKUP(B18,[2]RP9_Requests!$A:$I,8,FALSE)</f>
        <v>7321.8899169484648</v>
      </c>
      <c r="L18">
        <f t="shared" si="3"/>
        <v>7321.8899169484648</v>
      </c>
      <c r="M18">
        <f t="shared" si="4"/>
        <v>-0.1100830515351845</v>
      </c>
      <c r="N18" t="str">
        <f>VLOOKUP(B18,[3]Sheet2!$F$3:$H$63,3,FALSE)</f>
        <v>13180_13,18,23,27</v>
      </c>
      <c r="O18" t="s">
        <v>20</v>
      </c>
    </row>
    <row r="19" spans="1:15" x14ac:dyDescent="0.3">
      <c r="A19" s="1">
        <v>17</v>
      </c>
      <c r="B19" t="s">
        <v>21</v>
      </c>
      <c r="C19">
        <v>0</v>
      </c>
      <c r="D19">
        <v>0</v>
      </c>
      <c r="E19">
        <v>0</v>
      </c>
      <c r="F19">
        <f>VLOOKUP(B19,[1]Sheet1!$B:$E,4,FALSE)</f>
        <v>680.25</v>
      </c>
      <c r="G19">
        <f t="shared" si="0"/>
        <v>680.25</v>
      </c>
      <c r="H19">
        <f t="shared" si="1"/>
        <v>680.25</v>
      </c>
      <c r="I19" s="5">
        <f t="shared" si="2"/>
        <v>680.25</v>
      </c>
      <c r="J19">
        <f>VLOOKUP(B19,[2]RP9_Requests!$A:$I,8,FALSE)</f>
        <v>680.43831153111933</v>
      </c>
      <c r="L19">
        <f t="shared" si="3"/>
        <v>680.43831153111933</v>
      </c>
      <c r="M19">
        <f t="shared" si="4"/>
        <v>0.18831153111932508</v>
      </c>
      <c r="N19" t="str">
        <f>VLOOKUP(B19,[3]Sheet2!$F$3:$H$63,3,FALSE)</f>
        <v>33094A &amp; 13180_1,2</v>
      </c>
      <c r="O19" t="s">
        <v>21</v>
      </c>
    </row>
    <row r="20" spans="1:15" x14ac:dyDescent="0.3">
      <c r="A20" s="1">
        <v>18</v>
      </c>
      <c r="B20" t="s">
        <v>22</v>
      </c>
      <c r="C20">
        <v>0</v>
      </c>
      <c r="D20">
        <v>0</v>
      </c>
      <c r="E20">
        <v>0</v>
      </c>
      <c r="F20">
        <f>VLOOKUP(B20,[1]Sheet1!$B:$E,4,FALSE)</f>
        <v>-1780.10009765625</v>
      </c>
      <c r="G20">
        <f t="shared" si="0"/>
        <v>0</v>
      </c>
      <c r="H20">
        <f t="shared" si="1"/>
        <v>0</v>
      </c>
      <c r="I20" s="5">
        <f t="shared" si="2"/>
        <v>0</v>
      </c>
      <c r="J20" t="e">
        <f>VLOOKUP(B20,[2]RP9_Requests!$A:$I,8,FALSE)</f>
        <v>#N/A</v>
      </c>
      <c r="K20">
        <v>0</v>
      </c>
      <c r="L20">
        <v>0</v>
      </c>
      <c r="M20">
        <f t="shared" si="4"/>
        <v>0</v>
      </c>
      <c r="N20" t="str">
        <f>VLOOKUP(B20,[3]Sheet2!$F$3:$H$63,3,FALSE)</f>
        <v>13206_13,14</v>
      </c>
      <c r="O20" t="s">
        <v>22</v>
      </c>
    </row>
    <row r="21" spans="1:15" x14ac:dyDescent="0.3">
      <c r="A21" s="1">
        <v>19</v>
      </c>
      <c r="B21" t="s">
        <v>23</v>
      </c>
      <c r="C21">
        <v>0</v>
      </c>
      <c r="D21">
        <v>0</v>
      </c>
      <c r="E21">
        <v>0</v>
      </c>
      <c r="F21">
        <f>VLOOKUP(B21,[1]Sheet1!$B:$E,4,FALSE)</f>
        <v>4253</v>
      </c>
      <c r="G21">
        <f t="shared" si="0"/>
        <v>4253</v>
      </c>
      <c r="H21">
        <f t="shared" si="1"/>
        <v>4253</v>
      </c>
      <c r="I21" s="5">
        <f t="shared" si="2"/>
        <v>4253</v>
      </c>
      <c r="J21">
        <f>VLOOKUP(B21,[2]RP9_Requests!$A:$I,8,FALSE)</f>
        <v>4252.8500000000004</v>
      </c>
      <c r="L21">
        <f t="shared" si="3"/>
        <v>4252.8500000000004</v>
      </c>
      <c r="M21">
        <f t="shared" si="4"/>
        <v>-0.1499999999996362</v>
      </c>
      <c r="N21" t="str">
        <f>VLOOKUP(B21,[3]Sheet2!$F$3:$H$63,3,FALSE)</f>
        <v>Clinch County_1_2</v>
      </c>
      <c r="O21" t="s">
        <v>23</v>
      </c>
    </row>
    <row r="22" spans="1:15" x14ac:dyDescent="0.3">
      <c r="A22" s="1">
        <v>20</v>
      </c>
      <c r="B22" t="s">
        <v>24</v>
      </c>
      <c r="C22">
        <v>0</v>
      </c>
      <c r="D22">
        <v>0</v>
      </c>
      <c r="E22">
        <v>0</v>
      </c>
      <c r="F22">
        <f>VLOOKUP(B22,[1]Sheet1!$B:$E,4,FALSE)</f>
        <v>-1107.0400390625</v>
      </c>
      <c r="G22">
        <f t="shared" si="0"/>
        <v>0</v>
      </c>
      <c r="H22">
        <f t="shared" si="1"/>
        <v>0</v>
      </c>
      <c r="I22" s="5">
        <f t="shared" si="2"/>
        <v>0</v>
      </c>
      <c r="J22">
        <f>VLOOKUP(B22,[2]RP9_Requests!$A:$I,8,FALSE)</f>
        <v>0</v>
      </c>
      <c r="L22">
        <f t="shared" si="3"/>
        <v>0</v>
      </c>
      <c r="M22">
        <f t="shared" si="4"/>
        <v>0</v>
      </c>
      <c r="N22" t="str">
        <f>VLOOKUP(B22,[3]Sheet2!$F$3:$H$63,3,FALSE)</f>
        <v>BW55_CC1</v>
      </c>
      <c r="O22" t="s">
        <v>24</v>
      </c>
    </row>
    <row r="23" spans="1:15" x14ac:dyDescent="0.3">
      <c r="A23" s="1">
        <v>21</v>
      </c>
      <c r="B23" t="s">
        <v>25</v>
      </c>
      <c r="C23">
        <v>0</v>
      </c>
      <c r="D23">
        <v>0</v>
      </c>
      <c r="E23">
        <v>0</v>
      </c>
      <c r="F23">
        <f>VLOOKUP(B23,[1]Sheet1!$B:$E,4,FALSE)</f>
        <v>-376.7001953125</v>
      </c>
      <c r="G23">
        <f t="shared" si="0"/>
        <v>0</v>
      </c>
      <c r="H23">
        <f t="shared" si="1"/>
        <v>0</v>
      </c>
      <c r="I23" s="5">
        <f t="shared" si="2"/>
        <v>0</v>
      </c>
      <c r="J23">
        <f>VLOOKUP(B23,[2]RP9_Requests!$A:$I,8,FALSE)</f>
        <v>0</v>
      </c>
      <c r="L23">
        <f t="shared" si="3"/>
        <v>0</v>
      </c>
      <c r="M23">
        <f t="shared" si="4"/>
        <v>0</v>
      </c>
      <c r="N23" t="str">
        <f>VLOOKUP(B23,[3]Sheet2!$F$3:$H$63,3,FALSE)</f>
        <v>Racepond_5_5</v>
      </c>
      <c r="O23" t="s">
        <v>25</v>
      </c>
    </row>
    <row r="24" spans="1:15" x14ac:dyDescent="0.3">
      <c r="A24" s="1">
        <v>22</v>
      </c>
      <c r="B24" t="s">
        <v>26</v>
      </c>
      <c r="C24">
        <v>0</v>
      </c>
      <c r="D24">
        <v>0</v>
      </c>
      <c r="E24">
        <v>0</v>
      </c>
      <c r="F24">
        <f>VLOOKUP(B24,[1]Sheet1!$B:$E,4,FALSE)</f>
        <v>1235.96</v>
      </c>
      <c r="G24">
        <f t="shared" si="0"/>
        <v>1235.96</v>
      </c>
      <c r="H24">
        <f t="shared" si="1"/>
        <v>1235.96</v>
      </c>
      <c r="I24" s="5">
        <f t="shared" si="2"/>
        <v>1235.96</v>
      </c>
      <c r="J24">
        <f>VLOOKUP(B24,[2]RP9_Requests!$A:$I,8,FALSE)</f>
        <v>1235.96</v>
      </c>
      <c r="L24">
        <f t="shared" si="3"/>
        <v>1235.96</v>
      </c>
      <c r="M24">
        <f t="shared" si="4"/>
        <v>0</v>
      </c>
      <c r="N24" t="str">
        <f>VLOOKUP(B24,[3]Sheet2!$F$3:$H$63,3,FALSE)</f>
        <v>Racepond_5_8</v>
      </c>
      <c r="O24" t="s">
        <v>26</v>
      </c>
    </row>
    <row r="25" spans="1:15" x14ac:dyDescent="0.3">
      <c r="A25" s="1">
        <v>23</v>
      </c>
      <c r="B25" t="s">
        <v>27</v>
      </c>
      <c r="C25">
        <v>0</v>
      </c>
      <c r="D25">
        <v>0</v>
      </c>
      <c r="E25">
        <v>0</v>
      </c>
      <c r="F25">
        <f>VLOOKUP(B25,[1]Sheet1!$B:$E,4,FALSE)</f>
        <v>-465.5999755859375</v>
      </c>
      <c r="G25">
        <f t="shared" si="0"/>
        <v>0</v>
      </c>
      <c r="H25">
        <f t="shared" si="1"/>
        <v>0</v>
      </c>
      <c r="I25" s="5">
        <f t="shared" si="2"/>
        <v>0</v>
      </c>
      <c r="J25">
        <f>VLOOKUP(B25,[2]RP9_Requests!$A:$I,8,FALSE)</f>
        <v>0</v>
      </c>
      <c r="L25">
        <f t="shared" si="3"/>
        <v>0</v>
      </c>
      <c r="M25">
        <f t="shared" si="4"/>
        <v>0</v>
      </c>
      <c r="N25" t="str">
        <f>VLOOKUP(B25,[3]Sheet2!$F$3:$H$63,3,FALSE)</f>
        <v>BW55_1</v>
      </c>
      <c r="O25" t="s">
        <v>27</v>
      </c>
    </row>
    <row r="26" spans="1:15" x14ac:dyDescent="0.3">
      <c r="A26" s="1">
        <v>24</v>
      </c>
      <c r="B26" t="s">
        <v>28</v>
      </c>
      <c r="C26">
        <v>0</v>
      </c>
      <c r="D26">
        <v>0</v>
      </c>
      <c r="E26">
        <v>0</v>
      </c>
      <c r="F26">
        <f>VLOOKUP(B26,[1]Sheet1!$B:$E,4,FALSE)</f>
        <v>828</v>
      </c>
      <c r="G26">
        <f t="shared" si="0"/>
        <v>828</v>
      </c>
      <c r="H26">
        <f t="shared" si="1"/>
        <v>828</v>
      </c>
      <c r="I26" s="5">
        <f t="shared" si="2"/>
        <v>828</v>
      </c>
      <c r="J26">
        <f>VLOOKUP(B26,[2]RP9_Requests!$A:$I,8,FALSE)</f>
        <v>828</v>
      </c>
      <c r="L26">
        <f t="shared" si="3"/>
        <v>828</v>
      </c>
      <c r="M26">
        <f t="shared" si="4"/>
        <v>0</v>
      </c>
      <c r="N26" t="str">
        <f>VLOOKUP(B26,[3]Sheet2!$F$3:$H$63,3,FALSE)</f>
        <v>BW55_2</v>
      </c>
      <c r="O26" t="s">
        <v>28</v>
      </c>
    </row>
    <row r="27" spans="1:15" x14ac:dyDescent="0.3">
      <c r="A27" s="1">
        <v>25</v>
      </c>
      <c r="B27" t="s">
        <v>29</v>
      </c>
      <c r="C27">
        <v>0</v>
      </c>
      <c r="D27">
        <v>0</v>
      </c>
      <c r="E27">
        <v>0</v>
      </c>
      <c r="F27">
        <f>VLOOKUP(B27,[1]Sheet1!$B:$E,4,FALSE)</f>
        <v>175.740234375</v>
      </c>
      <c r="G27">
        <f t="shared" si="0"/>
        <v>175.740234375</v>
      </c>
      <c r="H27">
        <f t="shared" si="1"/>
        <v>175.740234375</v>
      </c>
      <c r="I27" s="5">
        <f t="shared" si="2"/>
        <v>175.740234375</v>
      </c>
      <c r="J27">
        <f>VLOOKUP(B27,[2]RP9_Requests!$A:$I,8,FALSE)</f>
        <v>175.73999999999978</v>
      </c>
      <c r="L27">
        <f t="shared" si="3"/>
        <v>175.73999999999978</v>
      </c>
      <c r="M27">
        <f t="shared" si="4"/>
        <v>-2.3437500021827873E-4</v>
      </c>
      <c r="N27" t="str">
        <f>VLOOKUP(B27,[3]Sheet2!$F$3:$H$63,3,FALSE)</f>
        <v>WACO_4854_1</v>
      </c>
      <c r="O27" t="s">
        <v>29</v>
      </c>
    </row>
    <row r="28" spans="1:15" x14ac:dyDescent="0.3">
      <c r="A28" s="1">
        <v>26</v>
      </c>
      <c r="B28" t="s">
        <v>30</v>
      </c>
      <c r="C28">
        <v>0</v>
      </c>
      <c r="D28">
        <v>0</v>
      </c>
      <c r="E28">
        <v>0</v>
      </c>
      <c r="F28">
        <f>VLOOKUP(B28,[1]Sheet1!$B:$E,4,FALSE)</f>
        <v>2638.5</v>
      </c>
      <c r="G28">
        <f t="shared" si="0"/>
        <v>2638.5</v>
      </c>
      <c r="H28">
        <f t="shared" si="1"/>
        <v>2638.5</v>
      </c>
      <c r="I28" s="5">
        <f t="shared" si="2"/>
        <v>2638.5</v>
      </c>
      <c r="J28">
        <f>VLOOKUP(B28,[2]RP9_Requests!$A:$I,8,FALSE)</f>
        <v>2638.4999999999995</v>
      </c>
      <c r="L28">
        <f t="shared" si="3"/>
        <v>2638.4999999999995</v>
      </c>
      <c r="M28">
        <f t="shared" si="4"/>
        <v>0</v>
      </c>
      <c r="N28" t="str">
        <f>VLOOKUP(B28,[3]Sheet2!$F$3:$H$63,3,FALSE)</f>
        <v>Elbert_4_3</v>
      </c>
      <c r="O28" t="s">
        <v>30</v>
      </c>
    </row>
    <row r="29" spans="1:15" x14ac:dyDescent="0.3">
      <c r="A29" s="1">
        <v>27</v>
      </c>
      <c r="B29" t="s">
        <v>31</v>
      </c>
      <c r="C29">
        <v>0</v>
      </c>
      <c r="D29">
        <v>0</v>
      </c>
      <c r="E29">
        <v>0</v>
      </c>
      <c r="F29">
        <f>VLOOKUP(B29,[1]Sheet1!$B:$E,4,FALSE)</f>
        <v>964.66001953124987</v>
      </c>
      <c r="G29">
        <f t="shared" si="0"/>
        <v>964.66001953124987</v>
      </c>
      <c r="H29">
        <f t="shared" si="1"/>
        <v>964.66001953124987</v>
      </c>
      <c r="I29" s="5">
        <f t="shared" si="2"/>
        <v>964.66001953124987</v>
      </c>
      <c r="J29">
        <f>VLOOKUP(B29,[2]RP9_Requests!$A:$I,8,FALSE)</f>
        <v>964.65999999999985</v>
      </c>
      <c r="L29">
        <f t="shared" si="3"/>
        <v>964.65999999999985</v>
      </c>
      <c r="M29">
        <f t="shared" si="4"/>
        <v>-1.9531250018189894E-5</v>
      </c>
      <c r="N29" t="str">
        <f>VLOOKUP(B29,[3]Sheet2!$F$3:$H$63,3,FALSE)</f>
        <v>Elbert_4_4</v>
      </c>
      <c r="O29" t="s">
        <v>31</v>
      </c>
    </row>
    <row r="30" spans="1:15" x14ac:dyDescent="0.3">
      <c r="A30" s="1">
        <v>28</v>
      </c>
      <c r="B30" t="s">
        <v>32</v>
      </c>
      <c r="C30">
        <v>0</v>
      </c>
      <c r="D30">
        <v>0</v>
      </c>
      <c r="E30">
        <v>0</v>
      </c>
      <c r="F30">
        <f>VLOOKUP(B30,[1]Sheet1!$B:$E,4,FALSE)</f>
        <v>-11575.433920875001</v>
      </c>
      <c r="G30">
        <f t="shared" si="0"/>
        <v>0</v>
      </c>
      <c r="H30">
        <f t="shared" si="1"/>
        <v>0</v>
      </c>
      <c r="I30" s="5">
        <f t="shared" si="2"/>
        <v>0</v>
      </c>
      <c r="J30" t="e">
        <f>VLOOKUP(B30,[2]RP9_Requests!$A:$I,8,FALSE)</f>
        <v>#N/A</v>
      </c>
      <c r="K30">
        <v>0</v>
      </c>
      <c r="L30">
        <v>0</v>
      </c>
      <c r="M30">
        <f t="shared" si="4"/>
        <v>0</v>
      </c>
      <c r="N30" t="str">
        <f>VLOOKUP(B30,[3]Sheet2!$F$3:$H$63,3,FALSE)</f>
        <v>13091_10,13,14,15,23</v>
      </c>
      <c r="O30" t="s">
        <v>32</v>
      </c>
    </row>
    <row r="31" spans="1:15" x14ac:dyDescent="0.3">
      <c r="A31" s="1">
        <v>29</v>
      </c>
      <c r="B31" t="s">
        <v>33</v>
      </c>
      <c r="C31">
        <v>0</v>
      </c>
      <c r="D31">
        <v>0</v>
      </c>
      <c r="E31">
        <v>0</v>
      </c>
      <c r="F31">
        <f>VLOOKUP(B31,[1]Sheet1!$B:$E,4,FALSE)</f>
        <v>-1067.21015625</v>
      </c>
      <c r="G31">
        <f t="shared" si="0"/>
        <v>0</v>
      </c>
      <c r="H31">
        <f t="shared" si="1"/>
        <v>0</v>
      </c>
      <c r="I31" s="5">
        <f t="shared" si="2"/>
        <v>0</v>
      </c>
      <c r="J31">
        <f>VLOOKUP(B31,[2]RP9_Requests!$A:$I,8,FALSE)</f>
        <v>0</v>
      </c>
      <c r="L31">
        <f t="shared" si="3"/>
        <v>0</v>
      </c>
      <c r="M31">
        <f t="shared" si="4"/>
        <v>0</v>
      </c>
      <c r="N31" t="str">
        <f>VLOOKUP(B31,[3]Sheet2!$F$3:$H$63,3,FALSE)</f>
        <v>Clinch_2_8</v>
      </c>
      <c r="O31" t="s">
        <v>33</v>
      </c>
    </row>
    <row r="32" spans="1:15" x14ac:dyDescent="0.3">
      <c r="A32" s="1">
        <v>30</v>
      </c>
      <c r="B32" t="s">
        <v>34</v>
      </c>
      <c r="C32">
        <v>0</v>
      </c>
      <c r="D32">
        <v>0</v>
      </c>
      <c r="E32">
        <v>0</v>
      </c>
      <c r="F32">
        <f>VLOOKUP(B32,[1]Sheet1!$B:$E,4,FALSE)</f>
        <v>4951.87109375</v>
      </c>
      <c r="G32">
        <f t="shared" si="0"/>
        <v>4951.87109375</v>
      </c>
      <c r="H32">
        <f t="shared" si="1"/>
        <v>4951.87109375</v>
      </c>
      <c r="I32" s="5">
        <f t="shared" si="2"/>
        <v>4951.87109375</v>
      </c>
      <c r="J32">
        <f>VLOOKUP(B32,[2]RP9_Requests!$A:$I,8,FALSE)</f>
        <v>4951.8707799999975</v>
      </c>
      <c r="L32">
        <f t="shared" si="3"/>
        <v>4951.8707799999975</v>
      </c>
      <c r="M32">
        <f t="shared" si="4"/>
        <v>-3.137500025331974E-4</v>
      </c>
      <c r="N32" t="str">
        <f>VLOOKUP(B32,[3]Sheet2!$F$3:$H$63,3,FALSE)</f>
        <v>Racepond_3_6</v>
      </c>
      <c r="O32" t="s">
        <v>34</v>
      </c>
    </row>
    <row r="33" spans="1:15" x14ac:dyDescent="0.3">
      <c r="A33" s="1">
        <v>31</v>
      </c>
      <c r="B33" t="s">
        <v>35</v>
      </c>
      <c r="C33">
        <v>0</v>
      </c>
      <c r="D33">
        <v>1778.999999999998</v>
      </c>
      <c r="E33">
        <v>1778.999999999998</v>
      </c>
      <c r="F33">
        <f>VLOOKUP(B33,[1]Sheet1!$B:$E,4,FALSE)</f>
        <v>-2564.6198828124998</v>
      </c>
      <c r="G33">
        <f t="shared" si="0"/>
        <v>0</v>
      </c>
      <c r="H33">
        <f t="shared" si="1"/>
        <v>0</v>
      </c>
      <c r="I33" s="5">
        <f t="shared" si="2"/>
        <v>1778.999999999998</v>
      </c>
      <c r="J33" t="e">
        <f>VLOOKUP(B33,[2]RP9_Requests!$A:$I,8,FALSE)</f>
        <v>#N/A</v>
      </c>
      <c r="K33">
        <v>1779</v>
      </c>
      <c r="L33">
        <f t="shared" si="3"/>
        <v>1779</v>
      </c>
      <c r="M33">
        <f t="shared" si="4"/>
        <v>2.0463630789890885E-12</v>
      </c>
      <c r="N33" t="str">
        <f>VLOOKUP(B33,[3]Sheet2!$F$3:$H$63,3,FALSE)</f>
        <v>M-54B_5</v>
      </c>
      <c r="O33" t="s">
        <v>35</v>
      </c>
    </row>
    <row r="34" spans="1:15" x14ac:dyDescent="0.3">
      <c r="A34" s="1">
        <v>32</v>
      </c>
      <c r="B34" t="s">
        <v>36</v>
      </c>
      <c r="C34">
        <v>0</v>
      </c>
      <c r="D34">
        <v>569</v>
      </c>
      <c r="E34">
        <v>569</v>
      </c>
      <c r="F34">
        <f>VLOOKUP(B34,[1]Sheet1!$B:$E,4,FALSE)</f>
        <v>1000.47</v>
      </c>
      <c r="G34">
        <f t="shared" si="0"/>
        <v>1000.47</v>
      </c>
      <c r="H34">
        <f t="shared" si="1"/>
        <v>1000.47</v>
      </c>
      <c r="I34" s="5">
        <f t="shared" si="2"/>
        <v>1569.47</v>
      </c>
      <c r="J34">
        <f>VLOOKUP(B34,[2]RP9_Requests!$A:$I,8,FALSE)</f>
        <v>1569</v>
      </c>
      <c r="L34">
        <f t="shared" si="3"/>
        <v>1569</v>
      </c>
      <c r="M34">
        <f t="shared" si="4"/>
        <v>-0.47000000000002728</v>
      </c>
      <c r="N34" t="str">
        <f>VLOOKUP(B34,[3]Sheet2!$F$3:$H$63,3,FALSE)</f>
        <v>M-54B_2</v>
      </c>
      <c r="O34" t="s">
        <v>36</v>
      </c>
    </row>
    <row r="35" spans="1:15" x14ac:dyDescent="0.3">
      <c r="A35" s="1">
        <v>33</v>
      </c>
      <c r="B35" t="s">
        <v>37</v>
      </c>
      <c r="C35">
        <v>0</v>
      </c>
      <c r="D35">
        <v>0</v>
      </c>
      <c r="E35">
        <v>0</v>
      </c>
      <c r="F35">
        <f>VLOOKUP(B35,[1]Sheet1!$B:$E,4,FALSE)</f>
        <v>1648.6938230000001</v>
      </c>
      <c r="G35">
        <f t="shared" si="0"/>
        <v>1648.6938230000001</v>
      </c>
      <c r="H35">
        <f t="shared" si="1"/>
        <v>1648.6938230000001</v>
      </c>
      <c r="I35" s="5">
        <f t="shared" si="2"/>
        <v>1648.6938230000001</v>
      </c>
      <c r="J35">
        <f>VLOOKUP(B35,[2]RP9_Requests!$A:$I,8,FALSE)</f>
        <v>1648.69382</v>
      </c>
      <c r="L35">
        <f t="shared" si="3"/>
        <v>1648.69382</v>
      </c>
      <c r="M35">
        <f t="shared" si="4"/>
        <v>-3.0000001061125658E-6</v>
      </c>
      <c r="N35" t="str">
        <f>VLOOKUP(B35,[3]Sheet2!$F$3:$H$63,3,FALSE)</f>
        <v>13180_13_SPB</v>
      </c>
      <c r="O35" t="s">
        <v>37</v>
      </c>
    </row>
    <row r="36" spans="1:15" x14ac:dyDescent="0.3">
      <c r="A36" s="1">
        <v>34</v>
      </c>
      <c r="B36" t="s">
        <v>38</v>
      </c>
      <c r="C36">
        <v>0</v>
      </c>
      <c r="D36">
        <v>0</v>
      </c>
      <c r="E36">
        <v>0</v>
      </c>
      <c r="F36">
        <f>VLOOKUP(B36,[1]Sheet1!$B:$E,4,FALSE)</f>
        <v>19389.957009999998</v>
      </c>
      <c r="G36">
        <f t="shared" si="0"/>
        <v>19389.957009999998</v>
      </c>
      <c r="H36">
        <f t="shared" si="1"/>
        <v>19389.957009999998</v>
      </c>
      <c r="I36" s="5">
        <f t="shared" si="2"/>
        <v>19389.957009999998</v>
      </c>
      <c r="J36">
        <f>VLOOKUP(B36,[2]RP9_Requests!$A:$I,8,FALSE)</f>
        <v>19389.957009999998</v>
      </c>
      <c r="L36">
        <f t="shared" si="3"/>
        <v>19389.957009999998</v>
      </c>
      <c r="M36">
        <f t="shared" si="4"/>
        <v>0</v>
      </c>
      <c r="N36" t="str">
        <f>VLOOKUP(B36,[3]Sheet2!$F$3:$H$63,3,FALSE)</f>
        <v>94A_1_SPB</v>
      </c>
      <c r="O36" t="s">
        <v>38</v>
      </c>
    </row>
    <row r="37" spans="1:15" x14ac:dyDescent="0.3">
      <c r="A37" s="1">
        <v>35</v>
      </c>
      <c r="B37" t="s">
        <v>39</v>
      </c>
      <c r="C37">
        <v>0</v>
      </c>
      <c r="D37">
        <v>0</v>
      </c>
      <c r="E37">
        <v>0</v>
      </c>
      <c r="F37">
        <f>VLOOKUP(B37,[1]Sheet1!$B:$E,4,FALSE)</f>
        <v>-3347.2502343750002</v>
      </c>
      <c r="G37">
        <f t="shared" si="0"/>
        <v>0</v>
      </c>
      <c r="H37">
        <f t="shared" si="1"/>
        <v>0</v>
      </c>
      <c r="I37" s="5">
        <f t="shared" si="2"/>
        <v>0</v>
      </c>
      <c r="J37">
        <f>VLOOKUP(B37,[2]RP9_Requests!$A:$I,8,FALSE)</f>
        <v>0</v>
      </c>
      <c r="L37">
        <f t="shared" si="3"/>
        <v>0</v>
      </c>
      <c r="M37">
        <f t="shared" si="4"/>
        <v>0</v>
      </c>
      <c r="N37" t="str">
        <f>VLOOKUP(B37,[3]Sheet2!$F$3:$H$63,3,FALSE)</f>
        <v>13180_23</v>
      </c>
      <c r="O37" t="s">
        <v>39</v>
      </c>
    </row>
    <row r="38" spans="1:15" x14ac:dyDescent="0.3">
      <c r="A38" s="1">
        <v>36</v>
      </c>
      <c r="B38" t="s">
        <v>40</v>
      </c>
      <c r="C38">
        <v>0</v>
      </c>
      <c r="D38">
        <v>0</v>
      </c>
      <c r="E38">
        <v>0</v>
      </c>
      <c r="F38">
        <f>VLOOKUP(B38,[1]Sheet1!$B:$E,4,FALSE)</f>
        <v>3317.21</v>
      </c>
      <c r="G38">
        <f t="shared" si="0"/>
        <v>3317.21</v>
      </c>
      <c r="H38">
        <f t="shared" si="1"/>
        <v>3317.21</v>
      </c>
      <c r="I38" s="5">
        <f t="shared" si="2"/>
        <v>3317.21</v>
      </c>
      <c r="J38">
        <f>VLOOKUP(B38,[2]RP9_Requests!$A:$I,8,FALSE)</f>
        <v>3317.21</v>
      </c>
      <c r="L38">
        <f t="shared" si="3"/>
        <v>3317.21</v>
      </c>
      <c r="M38">
        <f t="shared" si="4"/>
        <v>0</v>
      </c>
      <c r="N38" t="str">
        <f>VLOOKUP(B38,[3]Sheet2!$F$3:$H$63,3,FALSE)</f>
        <v>Elbert_4_5</v>
      </c>
      <c r="O38" t="s">
        <v>40</v>
      </c>
    </row>
    <row r="39" spans="1:15" x14ac:dyDescent="0.3">
      <c r="A39" s="1">
        <v>37</v>
      </c>
      <c r="B39" t="s">
        <v>41</v>
      </c>
      <c r="C39">
        <v>0</v>
      </c>
      <c r="D39">
        <v>0</v>
      </c>
      <c r="E39">
        <v>0</v>
      </c>
      <c r="F39">
        <f>VLOOKUP(B39,[1]Sheet1!$B:$E,4,FALSE)</f>
        <v>-130.26978515625069</v>
      </c>
      <c r="G39">
        <f t="shared" si="0"/>
        <v>0</v>
      </c>
      <c r="H39">
        <f t="shared" si="1"/>
        <v>0</v>
      </c>
      <c r="I39" s="5">
        <f t="shared" si="2"/>
        <v>0</v>
      </c>
      <c r="J39" t="e">
        <f>VLOOKUP(B39,[2]RP9_Requests!$A:$I,8,FALSE)</f>
        <v>#N/A</v>
      </c>
      <c r="K39">
        <v>0</v>
      </c>
      <c r="L39">
        <v>0</v>
      </c>
      <c r="M39">
        <f t="shared" si="4"/>
        <v>0</v>
      </c>
      <c r="N39" t="str">
        <f>VLOOKUP(B39,[3]Sheet2!$F$3:$H$63,3,FALSE)</f>
        <v>94C_2, 4</v>
      </c>
      <c r="O39" t="s">
        <v>41</v>
      </c>
    </row>
    <row r="40" spans="1:15" x14ac:dyDescent="0.3">
      <c r="A40" s="1">
        <v>38</v>
      </c>
      <c r="B40" t="s">
        <v>42</v>
      </c>
      <c r="C40">
        <v>0</v>
      </c>
      <c r="D40">
        <v>4067.628051757812</v>
      </c>
      <c r="E40">
        <v>4067.628051757812</v>
      </c>
      <c r="F40">
        <f>VLOOKUP(B40,[1]Sheet1!$B:$E,4,FALSE)</f>
        <v>-1746.579609375</v>
      </c>
      <c r="G40">
        <f t="shared" si="0"/>
        <v>0</v>
      </c>
      <c r="H40">
        <f t="shared" si="1"/>
        <v>0</v>
      </c>
      <c r="I40" s="5">
        <f t="shared" si="2"/>
        <v>4067.628051757812</v>
      </c>
      <c r="J40" t="e">
        <f>VLOOKUP(B40,[2]RP9_Requests!$A:$I,8,FALSE)</f>
        <v>#N/A</v>
      </c>
      <c r="K40">
        <v>4068</v>
      </c>
      <c r="L40">
        <f t="shared" si="3"/>
        <v>4068</v>
      </c>
      <c r="M40">
        <f t="shared" si="4"/>
        <v>0.37194824218795475</v>
      </c>
      <c r="N40" t="str">
        <f>VLOOKUP(B40,[3]Sheet2!$F$3:$H$63,3,FALSE)</f>
        <v>River_4_CC</v>
      </c>
      <c r="O40" t="s">
        <v>42</v>
      </c>
    </row>
    <row r="41" spans="1:15" x14ac:dyDescent="0.3">
      <c r="A41" s="1">
        <v>39</v>
      </c>
      <c r="B41" t="s">
        <v>43</v>
      </c>
      <c r="C41">
        <v>0</v>
      </c>
      <c r="D41">
        <v>0</v>
      </c>
      <c r="E41">
        <v>0</v>
      </c>
      <c r="F41">
        <f>VLOOKUP(B41,[1]Sheet1!$B:$E,4,FALSE)</f>
        <v>1762.1003124999991</v>
      </c>
      <c r="G41">
        <f t="shared" si="0"/>
        <v>1762.1003124999991</v>
      </c>
      <c r="H41">
        <f t="shared" si="1"/>
        <v>1762.1003124999991</v>
      </c>
      <c r="I41" s="5">
        <f t="shared" si="2"/>
        <v>1762.1003124999991</v>
      </c>
      <c r="J41" t="e">
        <f>VLOOKUP(B41,[2]RP9_Requests!$A:$I,8,FALSE)</f>
        <v>#N/A</v>
      </c>
      <c r="K41">
        <v>1762</v>
      </c>
      <c r="L41">
        <f t="shared" si="3"/>
        <v>1762</v>
      </c>
      <c r="M41">
        <f t="shared" si="4"/>
        <v>-0.10031249999906322</v>
      </c>
      <c r="N41" t="str">
        <f>VLOOKUP(B41,[3]Sheet2!$F$3:$H$63,3,FALSE)</f>
        <v>13093_13,15</v>
      </c>
      <c r="O41" t="s">
        <v>43</v>
      </c>
    </row>
    <row r="42" spans="1:15" x14ac:dyDescent="0.3">
      <c r="A42" s="1">
        <v>40</v>
      </c>
      <c r="B42" t="s">
        <v>44</v>
      </c>
      <c r="C42">
        <v>0</v>
      </c>
      <c r="D42">
        <v>6806</v>
      </c>
      <c r="E42">
        <v>6806</v>
      </c>
      <c r="F42">
        <f>VLOOKUP(B42,[1]Sheet1!$B:$E,4,FALSE)</f>
        <v>0</v>
      </c>
      <c r="G42">
        <f t="shared" si="0"/>
        <v>0</v>
      </c>
      <c r="H42">
        <f t="shared" si="1"/>
        <v>0</v>
      </c>
      <c r="I42" s="5">
        <f t="shared" si="2"/>
        <v>6806</v>
      </c>
      <c r="J42">
        <f>VLOOKUP(B42,[2]RP9_Requests!$A:$I,8,FALSE)</f>
        <v>6806</v>
      </c>
      <c r="L42">
        <f t="shared" si="3"/>
        <v>6806</v>
      </c>
      <c r="M42">
        <f t="shared" si="4"/>
        <v>0</v>
      </c>
      <c r="N42" t="str">
        <f>VLOOKUP(B42,[3]Sheet2!$F$3:$H$63,3,FALSE)</f>
        <v>WACO_4907_1</v>
      </c>
      <c r="O42" t="s">
        <v>44</v>
      </c>
    </row>
    <row r="43" spans="1:15" x14ac:dyDescent="0.3">
      <c r="A43" s="1">
        <v>41</v>
      </c>
      <c r="B43" t="s">
        <v>45</v>
      </c>
      <c r="C43">
        <v>0</v>
      </c>
      <c r="D43">
        <v>18915.0009765625</v>
      </c>
      <c r="E43">
        <v>18915.0009765625</v>
      </c>
      <c r="F43">
        <f>VLOOKUP(B43,[1]Sheet1!$B:$E,4,FALSE)</f>
        <v>0</v>
      </c>
      <c r="G43">
        <f t="shared" si="0"/>
        <v>0</v>
      </c>
      <c r="H43">
        <f t="shared" si="1"/>
        <v>0</v>
      </c>
      <c r="I43" s="5">
        <f t="shared" si="2"/>
        <v>18915.0009765625</v>
      </c>
      <c r="J43" t="e">
        <f>VLOOKUP(B43,[2]RP9_Requests!$A:$I,8,FALSE)</f>
        <v>#N/A</v>
      </c>
      <c r="K43">
        <v>18915</v>
      </c>
      <c r="L43">
        <f t="shared" si="3"/>
        <v>18915</v>
      </c>
      <c r="M43">
        <f t="shared" si="4"/>
        <v>-9.765625E-4</v>
      </c>
      <c r="N43" t="str">
        <f>VLOOKUP(B43,[3]Sheet2!$F$3:$H$63,3,FALSE)</f>
        <v>M81_5</v>
      </c>
      <c r="O43" t="s">
        <v>45</v>
      </c>
    </row>
    <row r="44" spans="1:15" x14ac:dyDescent="0.3">
      <c r="A44" s="1">
        <v>42</v>
      </c>
      <c r="B44" t="s">
        <v>46</v>
      </c>
      <c r="C44">
        <v>0</v>
      </c>
      <c r="D44">
        <v>22282</v>
      </c>
      <c r="E44">
        <v>22282</v>
      </c>
      <c r="F44">
        <f>VLOOKUP(B44,[1]Sheet1!$B:$E,4,FALSE)</f>
        <v>0</v>
      </c>
      <c r="G44">
        <f t="shared" si="0"/>
        <v>0</v>
      </c>
      <c r="H44">
        <f t="shared" si="1"/>
        <v>0</v>
      </c>
      <c r="I44" s="5">
        <f t="shared" si="2"/>
        <v>22282</v>
      </c>
      <c r="J44">
        <f>VLOOKUP(B44,[2]RP9_Requests!$A:$I,8,FALSE)</f>
        <v>22282</v>
      </c>
      <c r="L44">
        <f t="shared" si="3"/>
        <v>22282</v>
      </c>
      <c r="M44">
        <f t="shared" si="4"/>
        <v>0</v>
      </c>
      <c r="N44" t="str">
        <f>VLOOKUP(B44,[3]Sheet2!$F$3:$H$63,3,FALSE)</f>
        <v>M81_2</v>
      </c>
      <c r="O44" t="s">
        <v>46</v>
      </c>
    </row>
    <row r="45" spans="1:15" x14ac:dyDescent="0.3">
      <c r="A45" s="1">
        <v>43</v>
      </c>
      <c r="B45" t="s">
        <v>47</v>
      </c>
      <c r="C45">
        <v>0</v>
      </c>
      <c r="D45">
        <v>9481.42</v>
      </c>
      <c r="E45">
        <v>9481.42</v>
      </c>
      <c r="F45">
        <f>VLOOKUP(B45,[1]Sheet1!$B:$E,4,FALSE)</f>
        <v>0</v>
      </c>
      <c r="G45">
        <f t="shared" si="0"/>
        <v>0</v>
      </c>
      <c r="H45">
        <f t="shared" si="1"/>
        <v>0</v>
      </c>
      <c r="I45" s="5">
        <f t="shared" si="2"/>
        <v>9481.42</v>
      </c>
      <c r="J45">
        <f>VLOOKUP(B45,[2]RP9_Requests!$A:$I,8,FALSE)</f>
        <v>9481.42</v>
      </c>
      <c r="L45">
        <f t="shared" si="3"/>
        <v>9481.42</v>
      </c>
      <c r="M45">
        <f t="shared" si="4"/>
        <v>0</v>
      </c>
      <c r="N45" t="str">
        <f>VLOOKUP(B45,[3]Sheet2!$F$3:$H$63,3,FALSE)</f>
        <v>13148_24</v>
      </c>
      <c r="O45" t="s">
        <v>47</v>
      </c>
    </row>
    <row r="46" spans="1:15" x14ac:dyDescent="0.3">
      <c r="A46" s="1">
        <v>44</v>
      </c>
      <c r="B46" t="s">
        <v>48</v>
      </c>
      <c r="C46">
        <v>0</v>
      </c>
      <c r="D46">
        <v>5718</v>
      </c>
      <c r="E46">
        <v>5718</v>
      </c>
      <c r="F46">
        <f>VLOOKUP(B46,[1]Sheet1!$B:$E,4,FALSE)</f>
        <v>-4235.85986328125</v>
      </c>
      <c r="G46">
        <f t="shared" si="0"/>
        <v>0</v>
      </c>
      <c r="H46">
        <f t="shared" si="1"/>
        <v>0</v>
      </c>
      <c r="I46">
        <f t="shared" si="2"/>
        <v>5718</v>
      </c>
      <c r="J46">
        <f>VLOOKUP(B46,[2]RP9_Requests!$A:$I,8,FALSE)</f>
        <v>1482.5800000000008</v>
      </c>
      <c r="L46" s="5">
        <f t="shared" si="3"/>
        <v>1482.5800000000008</v>
      </c>
      <c r="M46">
        <f t="shared" si="4"/>
        <v>-4235.4199999999992</v>
      </c>
      <c r="N46" t="str">
        <f>VLOOKUP(B46,[3]Sheet2!$F$3:$H$63,3,FALSE)</f>
        <v>13069_13</v>
      </c>
      <c r="O46" t="s">
        <v>48</v>
      </c>
    </row>
    <row r="47" spans="1:15" x14ac:dyDescent="0.3">
      <c r="A47" s="1">
        <v>45</v>
      </c>
      <c r="B47" t="s">
        <v>49</v>
      </c>
      <c r="C47">
        <v>0</v>
      </c>
      <c r="D47">
        <v>2850</v>
      </c>
      <c r="E47">
        <v>2850</v>
      </c>
      <c r="F47">
        <f>VLOOKUP(B47,[1]Sheet1!$B:$E,4,FALSE)</f>
        <v>-2510.219970703125</v>
      </c>
      <c r="G47">
        <f t="shared" si="0"/>
        <v>0</v>
      </c>
      <c r="H47">
        <f t="shared" si="1"/>
        <v>0</v>
      </c>
      <c r="I47">
        <f t="shared" si="2"/>
        <v>2850</v>
      </c>
      <c r="J47">
        <f>VLOOKUP(B47,[2]RP9_Requests!$A:$I,8,FALSE)</f>
        <v>340.41000000000031</v>
      </c>
      <c r="L47" s="5">
        <f t="shared" si="3"/>
        <v>340.41000000000031</v>
      </c>
      <c r="M47">
        <f t="shared" si="4"/>
        <v>-2509.5899999999997</v>
      </c>
      <c r="N47" t="str">
        <f>VLOOKUP(B47,[3]Sheet2!$F$3:$H$63,3,FALSE)</f>
        <v>13069_14</v>
      </c>
      <c r="O47" t="s">
        <v>49</v>
      </c>
    </row>
    <row r="48" spans="1:15" x14ac:dyDescent="0.3">
      <c r="A48" s="1">
        <v>46</v>
      </c>
      <c r="B48" t="s">
        <v>50</v>
      </c>
      <c r="C48">
        <v>0</v>
      </c>
      <c r="D48">
        <v>2058</v>
      </c>
      <c r="E48">
        <v>2058</v>
      </c>
      <c r="F48">
        <f>VLOOKUP(B48,[1]Sheet1!$B:$E,4,FALSE)</f>
        <v>-1873.180053710938</v>
      </c>
      <c r="G48">
        <f t="shared" si="0"/>
        <v>0</v>
      </c>
      <c r="H48">
        <f t="shared" si="1"/>
        <v>0</v>
      </c>
      <c r="I48">
        <f t="shared" si="2"/>
        <v>2058</v>
      </c>
      <c r="J48" t="e">
        <f>VLOOKUP(B48,[2]RP9_Requests!$A:$I,8,FALSE)</f>
        <v>#N/A</v>
      </c>
      <c r="K48">
        <v>0</v>
      </c>
      <c r="L48" s="5">
        <v>0</v>
      </c>
      <c r="M48">
        <f t="shared" si="4"/>
        <v>-2058</v>
      </c>
      <c r="N48" t="str">
        <f>VLOOKUP(B48,[3]Sheet2!$F$3:$H$63,3,FALSE)</f>
        <v>WACO_4825_4</v>
      </c>
      <c r="O48" t="s">
        <v>50</v>
      </c>
    </row>
    <row r="49" spans="1:15" x14ac:dyDescent="0.3">
      <c r="A49" s="1">
        <v>47</v>
      </c>
      <c r="B49" t="s">
        <v>51</v>
      </c>
      <c r="C49">
        <v>0</v>
      </c>
      <c r="D49">
        <v>48499.02</v>
      </c>
      <c r="E49">
        <v>48499.02</v>
      </c>
      <c r="F49">
        <f>VLOOKUP(B49,[1]Sheet1!$B:$E,4,FALSE)</f>
        <v>0</v>
      </c>
      <c r="G49">
        <f t="shared" si="0"/>
        <v>0</v>
      </c>
      <c r="H49">
        <f t="shared" si="1"/>
        <v>0</v>
      </c>
      <c r="I49" s="5">
        <f t="shared" si="2"/>
        <v>48499.02</v>
      </c>
      <c r="J49" t="e">
        <f>VLOOKUP(B49,[2]RP9_Requests!$A:$I,8,FALSE)</f>
        <v>#N/A</v>
      </c>
      <c r="K49">
        <v>48499</v>
      </c>
      <c r="L49">
        <f t="shared" si="3"/>
        <v>48499</v>
      </c>
      <c r="M49">
        <f t="shared" si="4"/>
        <v>-1.9999999996798579E-2</v>
      </c>
      <c r="N49" t="str">
        <f>VLOOKUP(B49,[3]Sheet2!$F$3:$H$63,3,FALSE)</f>
        <v>Melson_7</v>
      </c>
      <c r="O49" t="s">
        <v>51</v>
      </c>
    </row>
    <row r="50" spans="1:15" x14ac:dyDescent="0.3">
      <c r="A50" s="1">
        <v>48</v>
      </c>
      <c r="B50" t="s">
        <v>52</v>
      </c>
      <c r="C50">
        <v>0</v>
      </c>
      <c r="D50">
        <v>6235.32</v>
      </c>
      <c r="E50">
        <v>6235.32</v>
      </c>
      <c r="F50">
        <f>VLOOKUP(B50,[1]Sheet1!$B:$E,4,FALSE)</f>
        <v>0</v>
      </c>
      <c r="G50">
        <f t="shared" si="0"/>
        <v>0</v>
      </c>
      <c r="H50">
        <f t="shared" si="1"/>
        <v>0</v>
      </c>
      <c r="I50" s="5">
        <f t="shared" si="2"/>
        <v>6235.32</v>
      </c>
      <c r="J50">
        <f>VLOOKUP(B50,[2]RP9_Requests!$A:$I,8,FALSE)</f>
        <v>6235.32</v>
      </c>
      <c r="L50">
        <f t="shared" si="3"/>
        <v>6235.32</v>
      </c>
      <c r="M50">
        <f t="shared" si="4"/>
        <v>0</v>
      </c>
      <c r="N50" t="str">
        <f>VLOOKUP(B50,[3]Sheet2!$F$3:$H$63,3,FALSE)</f>
        <v>Melson_1</v>
      </c>
      <c r="O50" t="s">
        <v>52</v>
      </c>
    </row>
    <row r="51" spans="1:15" x14ac:dyDescent="0.3">
      <c r="A51" s="1">
        <v>49</v>
      </c>
      <c r="B51" t="s">
        <v>53</v>
      </c>
      <c r="C51">
        <v>0</v>
      </c>
      <c r="D51">
        <v>3705</v>
      </c>
      <c r="E51">
        <v>3705</v>
      </c>
      <c r="F51">
        <f>VLOOKUP(B51,[1]Sheet1!$B:$E,4,FALSE)</f>
        <v>0</v>
      </c>
      <c r="G51">
        <f t="shared" si="0"/>
        <v>0</v>
      </c>
      <c r="H51">
        <f t="shared" si="1"/>
        <v>0</v>
      </c>
      <c r="I51" s="5">
        <f t="shared" si="2"/>
        <v>3705</v>
      </c>
      <c r="J51">
        <f>VLOOKUP(B51,[2]RP9_Requests!$A:$I,8,FALSE)</f>
        <v>3705</v>
      </c>
      <c r="L51">
        <f t="shared" si="3"/>
        <v>3705</v>
      </c>
      <c r="M51">
        <f t="shared" si="4"/>
        <v>0</v>
      </c>
      <c r="N51" t="str">
        <f>VLOOKUP(B51,[3]Sheet2!$F$3:$H$63,3,FALSE)</f>
        <v>13173_14</v>
      </c>
      <c r="O51" t="s">
        <v>53</v>
      </c>
    </row>
    <row r="52" spans="1:15" x14ac:dyDescent="0.3">
      <c r="A52" s="1">
        <v>50</v>
      </c>
      <c r="B52" t="s">
        <v>54</v>
      </c>
      <c r="C52">
        <v>0</v>
      </c>
      <c r="D52">
        <v>4871</v>
      </c>
      <c r="E52">
        <v>4871</v>
      </c>
      <c r="F52">
        <f>VLOOKUP(B52,[1]Sheet1!$B:$E,4,FALSE)</f>
        <v>0</v>
      </c>
      <c r="G52">
        <f t="shared" si="0"/>
        <v>0</v>
      </c>
      <c r="H52">
        <f t="shared" si="1"/>
        <v>0</v>
      </c>
      <c r="I52" s="5">
        <f t="shared" si="2"/>
        <v>4871</v>
      </c>
      <c r="J52">
        <f>VLOOKUP(B52,[2]RP9_Requests!$A:$I,8,FALSE)</f>
        <v>4871</v>
      </c>
      <c r="L52">
        <f t="shared" si="3"/>
        <v>4871</v>
      </c>
      <c r="M52">
        <f t="shared" si="4"/>
        <v>0</v>
      </c>
      <c r="N52" t="str">
        <f>VLOOKUP(B52,[3]Sheet2!$F$3:$H$63,3,FALSE)</f>
        <v>13173_24</v>
      </c>
      <c r="O52" t="s">
        <v>54</v>
      </c>
    </row>
    <row r="53" spans="1:15" x14ac:dyDescent="0.3">
      <c r="A53" s="1">
        <v>51</v>
      </c>
      <c r="B53" t="s">
        <v>55</v>
      </c>
      <c r="C53">
        <v>0</v>
      </c>
      <c r="D53">
        <v>1348.6</v>
      </c>
      <c r="E53">
        <v>1348.6</v>
      </c>
      <c r="F53">
        <f>VLOOKUP(B53,[1]Sheet1!$B:$E,4,FALSE)</f>
        <v>0</v>
      </c>
      <c r="G53">
        <f t="shared" si="0"/>
        <v>0</v>
      </c>
      <c r="H53">
        <f t="shared" si="1"/>
        <v>0</v>
      </c>
      <c r="I53" s="5">
        <f t="shared" si="2"/>
        <v>1348.6</v>
      </c>
      <c r="J53">
        <f>VLOOKUP(B53,[2]RP9_Requests!$A:$I,8,FALSE)</f>
        <v>1347.85</v>
      </c>
      <c r="L53">
        <f t="shared" si="3"/>
        <v>1347.85</v>
      </c>
      <c r="M53">
        <f t="shared" si="4"/>
        <v>-0.75</v>
      </c>
      <c r="N53" t="str">
        <f>VLOOKUP(B53,[3]Sheet2!$F$3:$H$63,3,FALSE)</f>
        <v>WACO_4076_2</v>
      </c>
      <c r="O53" t="s">
        <v>55</v>
      </c>
    </row>
    <row r="54" spans="1:15" x14ac:dyDescent="0.3">
      <c r="A54" s="1">
        <v>52</v>
      </c>
      <c r="B54" t="s">
        <v>56</v>
      </c>
      <c r="C54">
        <v>0</v>
      </c>
      <c r="D54">
        <v>3943.7</v>
      </c>
      <c r="E54">
        <v>3943.7</v>
      </c>
      <c r="F54">
        <f>VLOOKUP(B54,[1]Sheet1!$B:$E,4,FALSE)</f>
        <v>0</v>
      </c>
      <c r="G54">
        <f t="shared" si="0"/>
        <v>0</v>
      </c>
      <c r="H54">
        <f t="shared" si="1"/>
        <v>0</v>
      </c>
      <c r="I54" s="5">
        <f t="shared" si="2"/>
        <v>3943.7</v>
      </c>
      <c r="J54">
        <f>VLOOKUP(B54,[2]RP9_Requests!$A:$I,8,FALSE)</f>
        <v>3941.44</v>
      </c>
      <c r="L54">
        <f t="shared" si="3"/>
        <v>3941.44</v>
      </c>
      <c r="M54">
        <f t="shared" si="4"/>
        <v>-2.2599999999997635</v>
      </c>
      <c r="N54" t="str">
        <f>VLOOKUP(B54,[3]Sheet2!$F$3:$H$63,3,FALSE)</f>
        <v>WACO_4118_1</v>
      </c>
      <c r="O54" t="s">
        <v>56</v>
      </c>
    </row>
    <row r="55" spans="1:15" x14ac:dyDescent="0.3">
      <c r="A55" s="1">
        <v>53</v>
      </c>
      <c r="B55" t="s">
        <v>57</v>
      </c>
      <c r="C55">
        <v>0</v>
      </c>
      <c r="D55">
        <v>4676.35009765625</v>
      </c>
      <c r="E55">
        <v>4676.35009765625</v>
      </c>
      <c r="F55">
        <f>VLOOKUP(B55,[1]Sheet1!$B:$E,4,FALSE)</f>
        <v>0</v>
      </c>
      <c r="G55">
        <f t="shared" si="0"/>
        <v>0</v>
      </c>
      <c r="H55">
        <f t="shared" si="1"/>
        <v>0</v>
      </c>
      <c r="I55" s="5">
        <f t="shared" si="2"/>
        <v>4676.35009765625</v>
      </c>
      <c r="J55">
        <f>VLOOKUP(B55,[2]RP9_Requests!$A:$I,8,FALSE)</f>
        <v>4676.35009765625</v>
      </c>
      <c r="L55">
        <f t="shared" si="3"/>
        <v>4676.35009765625</v>
      </c>
      <c r="M55">
        <f t="shared" si="4"/>
        <v>0</v>
      </c>
      <c r="N55" t="str">
        <f>VLOOKUP(B55,[3]Sheet2!$F$3:$H$63,3,FALSE)</f>
        <v>Clinch_Block  1_1</v>
      </c>
      <c r="O55" t="s">
        <v>57</v>
      </c>
    </row>
    <row r="56" spans="1:15" x14ac:dyDescent="0.3">
      <c r="A56" s="1">
        <v>54</v>
      </c>
      <c r="B56" t="s">
        <v>58</v>
      </c>
      <c r="C56">
        <v>0</v>
      </c>
      <c r="D56">
        <v>6161.10009765625</v>
      </c>
      <c r="E56">
        <v>6161.10009765625</v>
      </c>
      <c r="F56">
        <f>VLOOKUP(B56,[1]Sheet1!$B:$E,4,FALSE)</f>
        <v>-4757.7998046875</v>
      </c>
      <c r="G56">
        <f t="shared" si="0"/>
        <v>0</v>
      </c>
      <c r="H56">
        <f t="shared" si="1"/>
        <v>0</v>
      </c>
      <c r="I56">
        <f t="shared" si="2"/>
        <v>6161.10009765625</v>
      </c>
      <c r="J56">
        <f>VLOOKUP(B56,[2]RP9_Requests!$A:$I,8,FALSE)</f>
        <v>1403.3000976562489</v>
      </c>
      <c r="L56" s="5">
        <f t="shared" si="3"/>
        <v>1403.3000976562489</v>
      </c>
      <c r="M56">
        <f t="shared" si="4"/>
        <v>-4757.8000000000011</v>
      </c>
      <c r="N56" t="str">
        <f>VLOOKUP(B56,[3]Sheet2!$F$3:$H$63,3,FALSE)</f>
        <v>Clinch_Block 3_3</v>
      </c>
      <c r="O56" t="s">
        <v>58</v>
      </c>
    </row>
    <row r="57" spans="1:15" x14ac:dyDescent="0.3">
      <c r="A57" s="1">
        <v>55</v>
      </c>
      <c r="B57" t="s">
        <v>59</v>
      </c>
      <c r="C57">
        <v>0</v>
      </c>
      <c r="D57">
        <v>2810.10009765625</v>
      </c>
      <c r="E57">
        <v>2810.10009765625</v>
      </c>
      <c r="F57">
        <f>VLOOKUP(B57,[1]Sheet1!$B:$E,4,FALSE)</f>
        <v>0</v>
      </c>
      <c r="G57">
        <f t="shared" si="0"/>
        <v>0</v>
      </c>
      <c r="H57">
        <f t="shared" si="1"/>
        <v>0</v>
      </c>
      <c r="I57" s="5">
        <f t="shared" si="2"/>
        <v>2810.10009765625</v>
      </c>
      <c r="J57">
        <f>VLOOKUP(B57,[2]RP9_Requests!$A:$I,8,FALSE)</f>
        <v>2810.10009765625</v>
      </c>
      <c r="L57">
        <f t="shared" si="3"/>
        <v>2810.10009765625</v>
      </c>
      <c r="M57">
        <f t="shared" si="4"/>
        <v>0</v>
      </c>
      <c r="N57" t="str">
        <f>VLOOKUP(B57,[3]Sheet2!$F$3:$H$63,3,FALSE)</f>
        <v>Clinch_Block 3_9</v>
      </c>
      <c r="O57" t="s">
        <v>59</v>
      </c>
    </row>
    <row r="58" spans="1:15" x14ac:dyDescent="0.3">
      <c r="A58" s="1">
        <v>56</v>
      </c>
      <c r="B58" t="s">
        <v>60</v>
      </c>
      <c r="C58">
        <v>0</v>
      </c>
      <c r="D58">
        <v>878.4000244140625</v>
      </c>
      <c r="E58">
        <v>878.4000244140625</v>
      </c>
      <c r="F58">
        <f>VLOOKUP(B58,[1]Sheet1!$B:$E,4,FALSE)</f>
        <v>0</v>
      </c>
      <c r="G58">
        <f t="shared" si="0"/>
        <v>0</v>
      </c>
      <c r="H58">
        <f t="shared" si="1"/>
        <v>0</v>
      </c>
      <c r="I58" s="5">
        <f t="shared" si="2"/>
        <v>878.4000244140625</v>
      </c>
      <c r="J58">
        <f>VLOOKUP(B58,[2]RP9_Requests!$A:$I,8,FALSE)</f>
        <v>878.4000244140625</v>
      </c>
      <c r="L58">
        <f t="shared" si="3"/>
        <v>878.4000244140625</v>
      </c>
      <c r="M58">
        <f t="shared" si="4"/>
        <v>0</v>
      </c>
      <c r="N58" t="str">
        <f>VLOOKUP(B58,[3]Sheet2!$F$3:$H$63,3,FALSE)</f>
        <v>Clinch_Block 3_12</v>
      </c>
      <c r="O58" t="s">
        <v>60</v>
      </c>
    </row>
    <row r="59" spans="1:15" x14ac:dyDescent="0.3">
      <c r="A59" s="1">
        <v>57</v>
      </c>
      <c r="B59" t="s">
        <v>61</v>
      </c>
      <c r="C59">
        <v>0</v>
      </c>
      <c r="D59">
        <v>0</v>
      </c>
      <c r="E59">
        <v>0</v>
      </c>
      <c r="F59">
        <f>VLOOKUP(B59,[1]Sheet1!$B:$E,4,FALSE)</f>
        <v>682</v>
      </c>
      <c r="G59">
        <f t="shared" si="0"/>
        <v>682</v>
      </c>
      <c r="H59">
        <f t="shared" si="1"/>
        <v>682</v>
      </c>
      <c r="I59" s="5">
        <f t="shared" si="2"/>
        <v>682</v>
      </c>
      <c r="J59">
        <f>VLOOKUP(B59,[2]RP9_Requests!$A:$I,8,FALSE)</f>
        <v>682</v>
      </c>
      <c r="L59">
        <f t="shared" si="3"/>
        <v>682</v>
      </c>
      <c r="M59">
        <f t="shared" si="4"/>
        <v>0</v>
      </c>
      <c r="N59" t="str">
        <f>VLOOKUP(B59,[3]Sheet2!$F$3:$H$63,3,FALSE)</f>
        <v>Heard_13093_10</v>
      </c>
      <c r="O59" t="s">
        <v>61</v>
      </c>
    </row>
    <row r="60" spans="1:15" x14ac:dyDescent="0.3">
      <c r="A60" s="1">
        <v>58</v>
      </c>
      <c r="B60" t="s">
        <v>62</v>
      </c>
      <c r="C60">
        <v>0</v>
      </c>
      <c r="D60">
        <v>0</v>
      </c>
      <c r="E60">
        <v>0</v>
      </c>
      <c r="F60">
        <f>VLOOKUP(B60,[1]Sheet1!$B:$E,4,FALSE)</f>
        <v>1724</v>
      </c>
      <c r="G60">
        <f t="shared" si="0"/>
        <v>1724</v>
      </c>
      <c r="H60">
        <f t="shared" si="1"/>
        <v>1724</v>
      </c>
      <c r="I60" s="5">
        <f t="shared" si="2"/>
        <v>1724</v>
      </c>
      <c r="J60">
        <f>VLOOKUP(B60,[2]RP9_Requests!$A:$I,8,FALSE)</f>
        <v>1724</v>
      </c>
      <c r="L60">
        <f t="shared" si="3"/>
        <v>1724</v>
      </c>
      <c r="M60">
        <f t="shared" si="4"/>
        <v>0</v>
      </c>
      <c r="N60" t="str">
        <f>VLOOKUP(B60,[3]Sheet2!$F$3:$H$63,3,FALSE)</f>
        <v>Heard_13093_14</v>
      </c>
      <c r="O60" t="s">
        <v>62</v>
      </c>
    </row>
    <row r="61" spans="1:15" x14ac:dyDescent="0.3">
      <c r="A61" s="1">
        <v>59</v>
      </c>
      <c r="B61" t="s">
        <v>63</v>
      </c>
      <c r="C61">
        <v>0</v>
      </c>
      <c r="D61">
        <v>0</v>
      </c>
      <c r="E61">
        <v>0</v>
      </c>
      <c r="F61">
        <f>VLOOKUP(B61,[1]Sheet1!$B:$E,4,FALSE)</f>
        <v>11630</v>
      </c>
      <c r="G61">
        <f t="shared" si="0"/>
        <v>11630</v>
      </c>
      <c r="H61">
        <f t="shared" si="1"/>
        <v>11630</v>
      </c>
      <c r="I61" s="5">
        <f t="shared" si="2"/>
        <v>11630</v>
      </c>
      <c r="J61">
        <f>VLOOKUP(B61,[2]RP9_Requests!$A:$I,8,FALSE)</f>
        <v>11630</v>
      </c>
      <c r="L61">
        <f t="shared" si="3"/>
        <v>11630</v>
      </c>
      <c r="M61">
        <f t="shared" si="4"/>
        <v>0</v>
      </c>
      <c r="N61" t="str">
        <f>VLOOKUP(B61,[3]Sheet2!$F$3:$H$63,3,FALSE)</f>
        <v>Heard_13093_23</v>
      </c>
      <c r="O61" t="s">
        <v>63</v>
      </c>
    </row>
  </sheetData>
  <autoFilter ref="A1:M61" xr:uid="{00000000-0001-0000-0000-000000000000}"/>
  <pageMargins left="0.75" right="0.75" top="1" bottom="1" header="0.5" footer="0.5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C91B-9B00-4D8F-B8B8-A185632D6C0A}">
  <dimension ref="A1:B61"/>
  <sheetViews>
    <sheetView workbookViewId="0">
      <selection activeCell="E16" sqref="E16"/>
    </sheetView>
  </sheetViews>
  <sheetFormatPr defaultRowHeight="14.4" x14ac:dyDescent="0.3"/>
  <cols>
    <col min="1" max="1" width="15.5546875" bestFit="1" customWidth="1"/>
    <col min="2" max="2" width="12" bestFit="1" customWidth="1"/>
  </cols>
  <sheetData>
    <row r="1" spans="1:2" x14ac:dyDescent="0.3">
      <c r="A1" t="s">
        <v>0</v>
      </c>
      <c r="B1" t="s">
        <v>72</v>
      </c>
    </row>
    <row r="2" spans="1:2" x14ac:dyDescent="0.3">
      <c r="A2" t="s">
        <v>4</v>
      </c>
      <c r="B2" s="5">
        <v>9019</v>
      </c>
    </row>
    <row r="3" spans="1:2" x14ac:dyDescent="0.3">
      <c r="A3" t="s">
        <v>5</v>
      </c>
      <c r="B3">
        <v>12289.71</v>
      </c>
    </row>
    <row r="4" spans="1:2" x14ac:dyDescent="0.3">
      <c r="A4" t="s">
        <v>6</v>
      </c>
      <c r="B4">
        <v>9814.68</v>
      </c>
    </row>
    <row r="5" spans="1:2" x14ac:dyDescent="0.3">
      <c r="A5" t="s">
        <v>7</v>
      </c>
      <c r="B5">
        <v>2918.65</v>
      </c>
    </row>
    <row r="6" spans="1:2" x14ac:dyDescent="0.3">
      <c r="A6" t="s">
        <v>8</v>
      </c>
      <c r="B6">
        <v>6756.53</v>
      </c>
    </row>
    <row r="7" spans="1:2" x14ac:dyDescent="0.3">
      <c r="A7" t="s">
        <v>9</v>
      </c>
      <c r="B7">
        <v>23703.79</v>
      </c>
    </row>
    <row r="8" spans="1:2" x14ac:dyDescent="0.3">
      <c r="A8" t="s">
        <v>10</v>
      </c>
      <c r="B8">
        <v>16460.5</v>
      </c>
    </row>
    <row r="9" spans="1:2" x14ac:dyDescent="0.3">
      <c r="A9" t="s">
        <v>11</v>
      </c>
      <c r="B9">
        <v>16748.400000000001</v>
      </c>
    </row>
    <row r="10" spans="1:2" x14ac:dyDescent="0.3">
      <c r="A10" t="s">
        <v>12</v>
      </c>
      <c r="B10">
        <v>15434.6</v>
      </c>
    </row>
    <row r="11" spans="1:2" x14ac:dyDescent="0.3">
      <c r="A11" t="s">
        <v>13</v>
      </c>
      <c r="B11">
        <v>7168.26</v>
      </c>
    </row>
    <row r="12" spans="1:2" x14ac:dyDescent="0.3">
      <c r="A12" t="s">
        <v>14</v>
      </c>
      <c r="B12">
        <v>269</v>
      </c>
    </row>
    <row r="13" spans="1:2" x14ac:dyDescent="0.3">
      <c r="A13" t="s">
        <v>15</v>
      </c>
      <c r="B13">
        <v>1218.5899999999999</v>
      </c>
    </row>
    <row r="14" spans="1:2" x14ac:dyDescent="0.3">
      <c r="A14" t="s">
        <v>16</v>
      </c>
      <c r="B14">
        <v>3878</v>
      </c>
    </row>
    <row r="15" spans="1:2" x14ac:dyDescent="0.3">
      <c r="A15" t="s">
        <v>17</v>
      </c>
      <c r="B15">
        <v>4460.18</v>
      </c>
    </row>
    <row r="16" spans="1:2" x14ac:dyDescent="0.3">
      <c r="A16" t="s">
        <v>18</v>
      </c>
      <c r="B16">
        <v>782.16</v>
      </c>
    </row>
    <row r="17" spans="1:2" x14ac:dyDescent="0.3">
      <c r="A17" t="s">
        <v>19</v>
      </c>
      <c r="B17">
        <v>1052.07</v>
      </c>
    </row>
    <row r="18" spans="1:2" x14ac:dyDescent="0.3">
      <c r="A18" t="s">
        <v>20</v>
      </c>
      <c r="B18">
        <v>7322</v>
      </c>
    </row>
    <row r="19" spans="1:2" x14ac:dyDescent="0.3">
      <c r="A19" t="s">
        <v>21</v>
      </c>
      <c r="B19">
        <v>680.25</v>
      </c>
    </row>
    <row r="20" spans="1:2" x14ac:dyDescent="0.3">
      <c r="A20" t="s">
        <v>22</v>
      </c>
      <c r="B20">
        <v>0</v>
      </c>
    </row>
    <row r="21" spans="1:2" x14ac:dyDescent="0.3">
      <c r="A21" t="s">
        <v>23</v>
      </c>
      <c r="B21">
        <v>4253</v>
      </c>
    </row>
    <row r="22" spans="1:2" x14ac:dyDescent="0.3">
      <c r="A22" t="s">
        <v>24</v>
      </c>
      <c r="B22">
        <v>0</v>
      </c>
    </row>
    <row r="23" spans="1:2" x14ac:dyDescent="0.3">
      <c r="A23" t="s">
        <v>25</v>
      </c>
      <c r="B23">
        <v>0</v>
      </c>
    </row>
    <row r="24" spans="1:2" x14ac:dyDescent="0.3">
      <c r="A24" t="s">
        <v>26</v>
      </c>
      <c r="B24">
        <v>1235.96</v>
      </c>
    </row>
    <row r="25" spans="1:2" x14ac:dyDescent="0.3">
      <c r="A25" t="s">
        <v>27</v>
      </c>
      <c r="B25">
        <v>0</v>
      </c>
    </row>
    <row r="26" spans="1:2" x14ac:dyDescent="0.3">
      <c r="A26" t="s">
        <v>28</v>
      </c>
      <c r="B26">
        <v>828</v>
      </c>
    </row>
    <row r="27" spans="1:2" x14ac:dyDescent="0.3">
      <c r="A27" t="s">
        <v>29</v>
      </c>
      <c r="B27">
        <v>175.740234375</v>
      </c>
    </row>
    <row r="28" spans="1:2" x14ac:dyDescent="0.3">
      <c r="A28" t="s">
        <v>30</v>
      </c>
      <c r="B28">
        <v>2638.5</v>
      </c>
    </row>
    <row r="29" spans="1:2" x14ac:dyDescent="0.3">
      <c r="A29" t="s">
        <v>31</v>
      </c>
      <c r="B29">
        <v>964.66001953124987</v>
      </c>
    </row>
    <row r="30" spans="1:2" x14ac:dyDescent="0.3">
      <c r="A30" t="s">
        <v>32</v>
      </c>
      <c r="B30">
        <v>0</v>
      </c>
    </row>
    <row r="31" spans="1:2" x14ac:dyDescent="0.3">
      <c r="A31" t="s">
        <v>33</v>
      </c>
      <c r="B31">
        <v>0</v>
      </c>
    </row>
    <row r="32" spans="1:2" x14ac:dyDescent="0.3">
      <c r="A32" t="s">
        <v>34</v>
      </c>
      <c r="B32">
        <v>4951.87109375</v>
      </c>
    </row>
    <row r="33" spans="1:2" x14ac:dyDescent="0.3">
      <c r="A33" t="s">
        <v>35</v>
      </c>
      <c r="B33">
        <v>1778.999999999998</v>
      </c>
    </row>
    <row r="34" spans="1:2" x14ac:dyDescent="0.3">
      <c r="A34" t="s">
        <v>36</v>
      </c>
      <c r="B34">
        <v>1569.47</v>
      </c>
    </row>
    <row r="35" spans="1:2" x14ac:dyDescent="0.3">
      <c r="A35" t="s">
        <v>37</v>
      </c>
      <c r="B35">
        <v>1648.6938230000001</v>
      </c>
    </row>
    <row r="36" spans="1:2" x14ac:dyDescent="0.3">
      <c r="A36" t="s">
        <v>38</v>
      </c>
      <c r="B36">
        <v>19389.957009999998</v>
      </c>
    </row>
    <row r="37" spans="1:2" x14ac:dyDescent="0.3">
      <c r="A37" t="s">
        <v>39</v>
      </c>
      <c r="B37">
        <v>0</v>
      </c>
    </row>
    <row r="38" spans="1:2" x14ac:dyDescent="0.3">
      <c r="A38" t="s">
        <v>40</v>
      </c>
      <c r="B38">
        <v>3317.21</v>
      </c>
    </row>
    <row r="39" spans="1:2" x14ac:dyDescent="0.3">
      <c r="A39" t="s">
        <v>41</v>
      </c>
      <c r="B39">
        <v>0</v>
      </c>
    </row>
    <row r="40" spans="1:2" x14ac:dyDescent="0.3">
      <c r="A40" t="s">
        <v>42</v>
      </c>
      <c r="B40">
        <v>4067.628051757812</v>
      </c>
    </row>
    <row r="41" spans="1:2" x14ac:dyDescent="0.3">
      <c r="A41" t="s">
        <v>43</v>
      </c>
      <c r="B41">
        <v>1762.1003124999991</v>
      </c>
    </row>
    <row r="42" spans="1:2" x14ac:dyDescent="0.3">
      <c r="A42" t="s">
        <v>44</v>
      </c>
      <c r="B42">
        <v>6806</v>
      </c>
    </row>
    <row r="43" spans="1:2" x14ac:dyDescent="0.3">
      <c r="A43" t="s">
        <v>45</v>
      </c>
      <c r="B43">
        <v>18915.0009765625</v>
      </c>
    </row>
    <row r="44" spans="1:2" x14ac:dyDescent="0.3">
      <c r="A44" t="s">
        <v>46</v>
      </c>
      <c r="B44">
        <v>22282</v>
      </c>
    </row>
    <row r="45" spans="1:2" x14ac:dyDescent="0.3">
      <c r="A45" t="s">
        <v>47</v>
      </c>
      <c r="B45">
        <v>9481.42</v>
      </c>
    </row>
    <row r="46" spans="1:2" x14ac:dyDescent="0.3">
      <c r="A46" t="s">
        <v>48</v>
      </c>
      <c r="B46">
        <v>1482.5800000000008</v>
      </c>
    </row>
    <row r="47" spans="1:2" x14ac:dyDescent="0.3">
      <c r="A47" t="s">
        <v>49</v>
      </c>
      <c r="B47">
        <v>340.41000000000031</v>
      </c>
    </row>
    <row r="48" spans="1:2" x14ac:dyDescent="0.3">
      <c r="A48" t="s">
        <v>50</v>
      </c>
      <c r="B48">
        <v>0</v>
      </c>
    </row>
    <row r="49" spans="1:2" x14ac:dyDescent="0.3">
      <c r="A49" t="s">
        <v>51</v>
      </c>
      <c r="B49">
        <v>48499.02</v>
      </c>
    </row>
    <row r="50" spans="1:2" x14ac:dyDescent="0.3">
      <c r="A50" t="s">
        <v>52</v>
      </c>
      <c r="B50">
        <v>6235.32</v>
      </c>
    </row>
    <row r="51" spans="1:2" x14ac:dyDescent="0.3">
      <c r="A51" t="s">
        <v>53</v>
      </c>
      <c r="B51">
        <v>3705</v>
      </c>
    </row>
    <row r="52" spans="1:2" x14ac:dyDescent="0.3">
      <c r="A52" t="s">
        <v>54</v>
      </c>
      <c r="B52">
        <v>4871</v>
      </c>
    </row>
    <row r="53" spans="1:2" x14ac:dyDescent="0.3">
      <c r="A53" t="s">
        <v>55</v>
      </c>
      <c r="B53">
        <v>1348.6</v>
      </c>
    </row>
    <row r="54" spans="1:2" x14ac:dyDescent="0.3">
      <c r="A54" t="s">
        <v>56</v>
      </c>
      <c r="B54">
        <v>3943.7</v>
      </c>
    </row>
    <row r="55" spans="1:2" x14ac:dyDescent="0.3">
      <c r="A55" t="s">
        <v>57</v>
      </c>
      <c r="B55">
        <v>4676.35009765625</v>
      </c>
    </row>
    <row r="56" spans="1:2" x14ac:dyDescent="0.3">
      <c r="A56" t="s">
        <v>58</v>
      </c>
      <c r="B56">
        <v>1403.3000976562489</v>
      </c>
    </row>
    <row r="57" spans="1:2" x14ac:dyDescent="0.3">
      <c r="A57" t="s">
        <v>59</v>
      </c>
      <c r="B57">
        <v>2810.10009765625</v>
      </c>
    </row>
    <row r="58" spans="1:2" x14ac:dyDescent="0.3">
      <c r="A58" t="s">
        <v>60</v>
      </c>
      <c r="B58">
        <v>878.4000244140625</v>
      </c>
    </row>
    <row r="59" spans="1:2" x14ac:dyDescent="0.3">
      <c r="A59" t="s">
        <v>61</v>
      </c>
      <c r="B59">
        <v>682</v>
      </c>
    </row>
    <row r="60" spans="1:2" x14ac:dyDescent="0.3">
      <c r="A60" t="s">
        <v>62</v>
      </c>
      <c r="B60">
        <v>1724</v>
      </c>
    </row>
    <row r="61" spans="1:2" x14ac:dyDescent="0.3">
      <c r="A61" t="s">
        <v>63</v>
      </c>
      <c r="B61">
        <v>11630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Billy Brown</cp:lastModifiedBy>
  <dcterms:created xsi:type="dcterms:W3CDTF">2024-10-24T16:30:33Z</dcterms:created>
  <dcterms:modified xsi:type="dcterms:W3CDTF">2024-10-25T18:30:58Z</dcterms:modified>
</cp:coreProperties>
</file>