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ван\Desktop\Уник\МОптим\LR4\"/>
    </mc:Choice>
  </mc:AlternateContent>
  <xr:revisionPtr revIDLastSave="0" documentId="13_ncr:1_{E209DCEA-FC64-4274-A672-2F175DF73127}" xr6:coauthVersionLast="47" xr6:coauthVersionMax="47" xr10:uidLastSave="{00000000-0000-0000-0000-000000000000}"/>
  <bookViews>
    <workbookView xWindow="-120" yWindow="-120" windowWidth="29040" windowHeight="15840" xr2:uid="{52FA36CE-2CFD-4E98-A903-F92C4E00F60C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B4" i="1"/>
  <c r="B9" i="1" s="1"/>
  <c r="D9" i="1" s="1"/>
  <c r="B5" i="1"/>
  <c r="C9" i="1" s="1"/>
  <c r="F9" i="1" s="1"/>
  <c r="G9" i="1" l="1"/>
  <c r="C10" i="1" s="1"/>
  <c r="F10" i="1" s="1"/>
  <c r="H9" i="1"/>
  <c r="B10" i="1" l="1"/>
  <c r="D10" i="1" s="1"/>
  <c r="H10" i="1" l="1"/>
  <c r="G10" i="1" l="1"/>
  <c r="C11" i="1" s="1"/>
  <c r="F11" i="1" s="1"/>
  <c r="B11" i="1"/>
  <c r="D11" i="1" s="1"/>
  <c r="E11" i="1" l="1"/>
  <c r="H11" i="1" s="1"/>
  <c r="G11" i="1" l="1"/>
  <c r="C12" i="1"/>
  <c r="F12" i="1" s="1"/>
  <c r="B12" i="1"/>
  <c r="D12" i="1" s="1"/>
  <c r="E12" i="1" l="1"/>
  <c r="H12" i="1" s="1"/>
  <c r="G12" i="1" l="1"/>
  <c r="B13" i="1" s="1"/>
  <c r="D13" i="1" s="1"/>
  <c r="E13" i="1" s="1"/>
  <c r="C13" i="1"/>
  <c r="F13" i="1" s="1"/>
  <c r="H13" i="1" l="1"/>
  <c r="G13" i="1"/>
  <c r="B14" i="1" l="1"/>
  <c r="D14" i="1" s="1"/>
  <c r="E14" i="1" s="1"/>
  <c r="C14" i="1"/>
  <c r="F14" i="1" s="1"/>
  <c r="H14" i="1" l="1"/>
  <c r="G14" i="1" l="1"/>
  <c r="C15" i="1" s="1"/>
  <c r="F15" i="1" s="1"/>
  <c r="B15" i="1" l="1"/>
  <c r="D15" i="1" s="1"/>
  <c r="E15" i="1" s="1"/>
  <c r="G15" i="1" l="1"/>
  <c r="H15" i="1" l="1"/>
  <c r="C16" i="1" s="1"/>
  <c r="F16" i="1" s="1"/>
  <c r="B16" i="1" l="1"/>
  <c r="D16" i="1" s="1"/>
  <c r="E16" i="1" s="1"/>
  <c r="H16" i="1" l="1"/>
  <c r="G16" i="1"/>
  <c r="B17" i="1" s="1"/>
  <c r="D17" i="1" s="1"/>
  <c r="C17" i="1" l="1"/>
  <c r="F17" i="1" s="1"/>
  <c r="E17" i="1" s="1"/>
  <c r="H17" i="1" l="1"/>
  <c r="C18" i="1" s="1"/>
  <c r="F18" i="1" s="1"/>
  <c r="G17" i="1"/>
  <c r="B18" i="1" s="1"/>
  <c r="D18" i="1" s="1"/>
  <c r="E18" i="1" s="1"/>
  <c r="G18" i="1" l="1"/>
  <c r="H18" i="1"/>
  <c r="C19" i="1"/>
  <c r="F19" i="1" s="1"/>
  <c r="B19" i="1" l="1"/>
  <c r="D19" i="1" s="1"/>
  <c r="E19" i="1" s="1"/>
  <c r="H19" i="1" l="1"/>
  <c r="G19" i="1"/>
  <c r="B20" i="1" l="1"/>
  <c r="D20" i="1" s="1"/>
  <c r="E20" i="1" s="1"/>
  <c r="C20" i="1"/>
  <c r="F20" i="1" s="1"/>
  <c r="G20" i="1" l="1"/>
  <c r="B21" i="1" s="1"/>
  <c r="D21" i="1" s="1"/>
  <c r="E21" i="1" s="1"/>
  <c r="H20" i="1"/>
  <c r="C21" i="1" s="1"/>
  <c r="F21" i="1" s="1"/>
  <c r="H21" i="1" l="1"/>
  <c r="G21" i="1"/>
  <c r="B22" i="1" s="1"/>
  <c r="D22" i="1" s="1"/>
  <c r="C22" i="1" l="1"/>
  <c r="F22" i="1" s="1"/>
  <c r="E22" i="1" s="1"/>
  <c r="G22" i="1" l="1"/>
  <c r="H22" i="1"/>
  <c r="C23" i="1" l="1"/>
  <c r="F23" i="1" s="1"/>
  <c r="B23" i="1"/>
  <c r="D23" i="1" s="1"/>
  <c r="E23" i="1" l="1"/>
  <c r="H23" i="1" s="1"/>
  <c r="G23" i="1" l="1"/>
</calcChain>
</file>

<file path=xl/sharedStrings.xml><?xml version="1.0" encoding="utf-8"?>
<sst xmlns="http://schemas.openxmlformats.org/spreadsheetml/2006/main" count="20" uniqueCount="16">
  <si>
    <t>Метод золотого сечения</t>
  </si>
  <si>
    <t>Дроби Фибоначчи</t>
  </si>
  <si>
    <t>Ф1</t>
  </si>
  <si>
    <t>Ф2</t>
  </si>
  <si>
    <t>x1(j)</t>
  </si>
  <si>
    <t>x2(j)</t>
  </si>
  <si>
    <t>f1(j)</t>
  </si>
  <si>
    <t>&lt;или&gt;</t>
  </si>
  <si>
    <t>f2(j)</t>
  </si>
  <si>
    <t>a(j)</t>
  </si>
  <si>
    <t>b(j)</t>
  </si>
  <si>
    <t>Точка минимума локализована на отрезке: [6,4922 ; 6,4981]</t>
  </si>
  <si>
    <t>-</t>
  </si>
  <si>
    <t xml:space="preserve">№ </t>
  </si>
  <si>
    <t>Метод дихотомии</t>
  </si>
  <si>
    <t>Ответ: D = [3,49793 ; 3,503793],  C = 3,503793, f(C) = -6,24999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</si>
</sst>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 applyAlignment="1">
      <alignment horizontal="center"/>
    </xf>
    <xf numFmtId="0" fontId="1" fillId="0" borderId="0" xfId="0" applyFont="1" applyFill="1"/>
    <xf numFmtId="0" fontId="0" fillId="2" borderId="1" xfId="0" applyFont="1" applyFill="1" applyBorder="1" applyAlignment="1">
      <alignment horizontal="left"/>
    </xf>
    <xf numFmtId="0" fontId="0" fillId="0" borderId="0" xfId="0" applyFont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/>
    <xf numFmtId="165" fontId="0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246531</xdr:colOff>
      <xdr:row>3</xdr:row>
      <xdr:rowOff>156322</xdr:rowOff>
    </xdr:from>
    <xdr:to>
      <xdr:col>24</xdr:col>
      <xdr:colOff>175143</xdr:colOff>
      <xdr:row>5</xdr:row>
      <xdr:rowOff>51586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3AB7A1-3B5E-4E39-9035-4D812F9B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5060" y="727822"/>
          <a:ext cx="2349083" cy="276264"/>
        </a:xfrm>
        <a:prstGeom prst="rect">
          <a:avLst/>
        </a:prstGeom>
      </xdr:spPr>
    </xdr:pic>
    <xdr:clientData/>
  </xdr:twoCellAnchor>
  <xdr:twoCellAnchor editAs="oneCell">
    <xdr:from>
      <xdr:col>20</xdr:col>
      <xdr:colOff>265581</xdr:colOff>
      <xdr:row>2</xdr:row>
      <xdr:rowOff>89647</xdr:rowOff>
    </xdr:from>
    <xdr:to>
      <xdr:col>24</xdr:col>
      <xdr:colOff>175140</xdr:colOff>
      <xdr:row>3</xdr:row>
      <xdr:rowOff>165884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C407714-D862-406B-8C38-CF8D73D59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4110" y="470647"/>
          <a:ext cx="2330030" cy="266737"/>
        </a:xfrm>
        <a:prstGeom prst="rect">
          <a:avLst/>
        </a:prstGeom>
      </xdr:spPr>
    </xdr:pic>
    <xdr:clientData/>
  </xdr:twoCellAnchor>
  <xdr:twoCellAnchor editAs="oneCell">
    <xdr:from>
      <xdr:col>19</xdr:col>
      <xdr:colOff>587189</xdr:colOff>
      <xdr:row>6</xdr:row>
      <xdr:rowOff>121022</xdr:rowOff>
    </xdr:from>
    <xdr:to>
      <xdr:col>32</xdr:col>
      <xdr:colOff>482912</xdr:colOff>
      <xdr:row>19</xdr:row>
      <xdr:rowOff>78441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D50A381-FB67-498D-AB93-E378EEF99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0601" y="1264022"/>
          <a:ext cx="7762252" cy="2433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CCB0-9C58-468D-AED0-D45510B4B5C4}">
  <dimension ref="A1:S26"/>
  <sheetViews>
    <sheetView tabSelected="1" zoomScale="85" zoomScaleNormal="85" workbookViewId="0">
      <selection activeCell="Q11" sqref="Q11"/>
    </sheetView>
  </sheetViews>
  <sheetFormatPr defaultRowHeight="15" x14ac:dyDescent="0.25"/>
  <cols>
    <col min="1" max="1" width="13.140625" style="4" customWidth="1"/>
    <col min="2" max="6" width="9.140625" style="4"/>
    <col min="7" max="7" width="10" style="4" customWidth="1"/>
    <col min="8" max="16384" width="9.140625" style="4"/>
  </cols>
  <sheetData>
    <row r="1" spans="1:19" s="3" customFormat="1" x14ac:dyDescent="0.25">
      <c r="A1" s="3" t="s">
        <v>0</v>
      </c>
    </row>
    <row r="2" spans="1:19" x14ac:dyDescent="0.25">
      <c r="N2" s="2"/>
      <c r="O2" s="2"/>
      <c r="P2" s="2"/>
    </row>
    <row r="3" spans="1:19" x14ac:dyDescent="0.25">
      <c r="A3" s="5" t="s">
        <v>1</v>
      </c>
      <c r="B3" s="6"/>
    </row>
    <row r="4" spans="1:19" x14ac:dyDescent="0.25">
      <c r="A4" s="7" t="s">
        <v>2</v>
      </c>
      <c r="B4" s="7">
        <f>(3 - SQRT(5))/2</f>
        <v>0.3819660112501051</v>
      </c>
    </row>
    <row r="5" spans="1:19" x14ac:dyDescent="0.25">
      <c r="A5" s="7" t="s">
        <v>3</v>
      </c>
      <c r="B5" s="7">
        <f>(SQRT(5)-1)/2</f>
        <v>0.6180339887498949</v>
      </c>
    </row>
    <row r="7" spans="1:19" x14ac:dyDescent="0.25">
      <c r="A7" s="8" t="s">
        <v>13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L7" s="1" t="s">
        <v>11</v>
      </c>
      <c r="M7" s="1"/>
      <c r="N7" s="1"/>
      <c r="O7" s="1"/>
      <c r="P7" s="1"/>
      <c r="Q7" s="1"/>
      <c r="R7" s="1"/>
      <c r="S7" s="1"/>
    </row>
    <row r="8" spans="1:19" x14ac:dyDescent="0.25">
      <c r="A8" s="7">
        <v>0</v>
      </c>
      <c r="B8" s="7" t="s">
        <v>12</v>
      </c>
      <c r="C8" s="7" t="s">
        <v>12</v>
      </c>
      <c r="D8" s="7" t="s">
        <v>12</v>
      </c>
      <c r="E8" s="7" t="s">
        <v>12</v>
      </c>
      <c r="F8" s="7" t="s">
        <v>12</v>
      </c>
      <c r="G8" s="9">
        <v>0</v>
      </c>
      <c r="H8" s="7">
        <v>8</v>
      </c>
    </row>
    <row r="9" spans="1:19" x14ac:dyDescent="0.25">
      <c r="A9" s="7">
        <v>1</v>
      </c>
      <c r="B9" s="9">
        <f>G8+B4*(H8-G8)</f>
        <v>3.0557280900008408</v>
      </c>
      <c r="C9" s="7">
        <f>G8+B5*(H8-G8)</f>
        <v>4.9442719099991592</v>
      </c>
      <c r="D9" s="7">
        <f>B9*B9-7*B9+6</f>
        <v>-6.0526224699856996</v>
      </c>
      <c r="E9" s="7" t="str">
        <f>IF(D9&lt;F9,"&lt;","&gt;")</f>
        <v>&lt;</v>
      </c>
      <c r="F9" s="7">
        <f>C9*C9-7*C9+6</f>
        <v>-4.1640786499873812</v>
      </c>
      <c r="G9" s="9">
        <f>IF(E9="&gt;",B9,G8)</f>
        <v>0</v>
      </c>
      <c r="H9" s="7">
        <f>IF(E9="&lt;",C9,H8)</f>
        <v>4.9442719099991592</v>
      </c>
      <c r="L9" s="1" t="s">
        <v>15</v>
      </c>
      <c r="M9" s="1"/>
      <c r="N9" s="1"/>
      <c r="O9" s="1"/>
      <c r="P9" s="1"/>
      <c r="Q9" s="1"/>
      <c r="R9" s="1"/>
      <c r="S9" s="1"/>
    </row>
    <row r="10" spans="1:19" x14ac:dyDescent="0.25">
      <c r="A10" s="7">
        <v>2</v>
      </c>
      <c r="B10" s="9">
        <f>IF(E9="&gt;",C9,G9+$B$4*(H9-G9))</f>
        <v>1.8885438199983176</v>
      </c>
      <c r="C10" s="7">
        <f>IF(E9="&lt;",B9,G9+$B$5*(H9-G9))</f>
        <v>3.0557280900008408</v>
      </c>
      <c r="D10" s="7">
        <f t="shared" ref="D10:D23" si="0">B10*B10-7*B10+6</f>
        <v>-3.6532089799343836</v>
      </c>
      <c r="E10" s="7" t="str">
        <f t="shared" ref="E10:E23" si="1">IF(D10&lt;F10,"&lt;","&gt;")</f>
        <v>&gt;</v>
      </c>
      <c r="F10" s="7">
        <f>C10*C10-7*C10+6</f>
        <v>-6.0526224699856996</v>
      </c>
      <c r="G10" s="9">
        <f>IF(E10="&gt;",B10,G9)</f>
        <v>1.8885438199983176</v>
      </c>
      <c r="H10" s="7">
        <f>IF(E10="&lt;",C10,H9)</f>
        <v>4.9442719099991592</v>
      </c>
    </row>
    <row r="11" spans="1:19" x14ac:dyDescent="0.25">
      <c r="A11" s="7">
        <v>3</v>
      </c>
      <c r="B11" s="9">
        <f>IF(E10="&gt;",C10,G10+$B$4*(H10-G10))</f>
        <v>3.0557280900008408</v>
      </c>
      <c r="C11" s="7">
        <f>IF(E10="&lt;",B10,G10+$B$5*(H10-G10))</f>
        <v>3.7770876399966355</v>
      </c>
      <c r="D11" s="7">
        <f t="shared" si="0"/>
        <v>-6.0526224699856996</v>
      </c>
      <c r="E11" s="7" t="str">
        <f t="shared" si="1"/>
        <v>&gt;</v>
      </c>
      <c r="F11" s="7">
        <f t="shared" ref="F10:F23" si="2">C11*C11-7*C11+6</f>
        <v>-6.1732224397610942</v>
      </c>
      <c r="G11" s="9">
        <f t="shared" ref="G11:G23" si="3">IF(E11="&gt;",B11,G10)</f>
        <v>3.0557280900008408</v>
      </c>
      <c r="H11" s="7">
        <f t="shared" ref="H11:H23" si="4">IF(E11="&lt;",C11,H10)</f>
        <v>4.9442719099991592</v>
      </c>
    </row>
    <row r="12" spans="1:19" x14ac:dyDescent="0.25">
      <c r="A12" s="7">
        <v>4</v>
      </c>
      <c r="B12" s="9">
        <f>IF(E11="&gt;",C11,G11+$B$4*(H11-G11))</f>
        <v>3.7770876399966355</v>
      </c>
      <c r="C12" s="7">
        <f>IF(E11="&lt;",B11,G11+$B$5*(H11-G11))</f>
        <v>4.2229123600033649</v>
      </c>
      <c r="D12" s="7">
        <f t="shared" si="0"/>
        <v>-6.1732224397610942</v>
      </c>
      <c r="E12" s="7" t="str">
        <f t="shared" si="1"/>
        <v>&lt;</v>
      </c>
      <c r="F12" s="7">
        <f t="shared" si="2"/>
        <v>-5.727397719754368</v>
      </c>
      <c r="G12" s="9">
        <f t="shared" si="3"/>
        <v>3.0557280900008408</v>
      </c>
      <c r="H12" s="7">
        <f t="shared" si="4"/>
        <v>4.2229123600033649</v>
      </c>
    </row>
    <row r="13" spans="1:19" x14ac:dyDescent="0.25">
      <c r="A13" s="7">
        <v>5</v>
      </c>
      <c r="B13" s="9">
        <f>IF(E12="&gt;",C12,G12+$B$4*(H12-G12))</f>
        <v>3.5015528100075706</v>
      </c>
      <c r="C13" s="7">
        <f>IF(E12="&lt;",B12,G12+$B$5*(H12-G12))</f>
        <v>3.7770876399966355</v>
      </c>
      <c r="D13" s="7">
        <f t="shared" si="0"/>
        <v>-6.2499975887810812</v>
      </c>
      <c r="E13" s="7" t="str">
        <f t="shared" si="1"/>
        <v>&lt;</v>
      </c>
      <c r="F13" s="7">
        <f t="shared" si="2"/>
        <v>-6.1732224397610942</v>
      </c>
      <c r="G13" s="9">
        <f t="shared" si="3"/>
        <v>3.0557280900008408</v>
      </c>
      <c r="H13" s="7">
        <f t="shared" si="4"/>
        <v>3.7770876399966355</v>
      </c>
    </row>
    <row r="14" spans="1:19" x14ac:dyDescent="0.25">
      <c r="A14" s="7">
        <v>6</v>
      </c>
      <c r="B14" s="9">
        <f>IF(E13="&gt;",C13,G13+$B$4*(H13-G13))</f>
        <v>3.3312629199899053</v>
      </c>
      <c r="C14" s="7">
        <f>IF(E13="&lt;",B13,G13+$B$5*(H13-G13))</f>
        <v>3.5015528100075706</v>
      </c>
      <c r="D14" s="7">
        <f t="shared" si="0"/>
        <v>-6.221527797829669</v>
      </c>
      <c r="E14" s="7" t="str">
        <f t="shared" si="1"/>
        <v>&gt;</v>
      </c>
      <c r="F14" s="7">
        <f t="shared" si="2"/>
        <v>-6.2499975887810812</v>
      </c>
      <c r="G14" s="9">
        <f t="shared" si="3"/>
        <v>3.3312629199899053</v>
      </c>
      <c r="H14" s="7">
        <f t="shared" si="4"/>
        <v>3.7770876399966355</v>
      </c>
    </row>
    <row r="15" spans="1:19" x14ac:dyDescent="0.25">
      <c r="A15" s="7">
        <v>7</v>
      </c>
      <c r="B15" s="9">
        <f>IF(E14="&gt;",C14,G14+$B$4*(H14-G14))</f>
        <v>3.5015528100075706</v>
      </c>
      <c r="C15" s="7">
        <f>IF(E14="&lt;",B14,G14+$B$5*(H14-G14))</f>
        <v>3.6067977499789698</v>
      </c>
      <c r="D15" s="7">
        <f t="shared" si="0"/>
        <v>-6.2499975887810812</v>
      </c>
      <c r="E15" s="7" t="str">
        <f t="shared" si="1"/>
        <v>&lt;</v>
      </c>
      <c r="F15" s="7">
        <f t="shared" si="2"/>
        <v>-6.2385942405994292</v>
      </c>
      <c r="G15" s="9">
        <f t="shared" si="3"/>
        <v>3.3312629199899053</v>
      </c>
      <c r="H15" s="7">
        <f t="shared" si="4"/>
        <v>3.6067977499789698</v>
      </c>
    </row>
    <row r="16" spans="1:19" x14ac:dyDescent="0.25">
      <c r="A16" s="7">
        <v>8</v>
      </c>
      <c r="B16" s="9">
        <f>IF(E15="&gt;",C15,G15+$B$4*(H15-G15))</f>
        <v>3.4365078599613041</v>
      </c>
      <c r="C16" s="7">
        <f>IF(E15="&lt;",B15,G15+$B$5*(H15-G15))</f>
        <v>3.5015528100075706</v>
      </c>
      <c r="D16" s="7">
        <f t="shared" si="0"/>
        <v>-6.2459687481533077</v>
      </c>
      <c r="E16" s="7" t="str">
        <f t="shared" si="1"/>
        <v>&gt;</v>
      </c>
      <c r="F16" s="7">
        <f t="shared" si="2"/>
        <v>-6.2499975887810812</v>
      </c>
      <c r="G16" s="9">
        <f t="shared" si="3"/>
        <v>3.4365078599613041</v>
      </c>
      <c r="H16" s="7">
        <f t="shared" si="4"/>
        <v>3.6067977499789698</v>
      </c>
    </row>
    <row r="17" spans="1:8" x14ac:dyDescent="0.25">
      <c r="A17" s="7">
        <v>9</v>
      </c>
      <c r="B17" s="9">
        <f>IF(E16="&gt;",C16,G16+$B$4*(H16-G16))</f>
        <v>3.5015528100075706</v>
      </c>
      <c r="C17" s="7">
        <f>IF(E16="&lt;",B16,G16+$B$5*(H16-G16))</f>
        <v>3.541752799932703</v>
      </c>
      <c r="D17" s="7">
        <f t="shared" si="0"/>
        <v>-6.2499975887810812</v>
      </c>
      <c r="E17" s="7" t="str">
        <f t="shared" si="1"/>
        <v>&lt;</v>
      </c>
      <c r="F17" s="7">
        <f t="shared" si="2"/>
        <v>-6.2482567036977805</v>
      </c>
      <c r="G17" s="9">
        <f t="shared" si="3"/>
        <v>3.4365078599613041</v>
      </c>
      <c r="H17" s="7">
        <f t="shared" si="4"/>
        <v>3.541752799932703</v>
      </c>
    </row>
    <row r="18" spans="1:8" x14ac:dyDescent="0.25">
      <c r="A18" s="7">
        <v>10</v>
      </c>
      <c r="B18" s="9">
        <f>IF(E17="&gt;",C17,G17+$B$4*(H17-G17))</f>
        <v>3.4767078498864361</v>
      </c>
      <c r="C18" s="7">
        <f>IF(E17="&lt;",B17,G17+$B$5*(H17-G17))</f>
        <v>3.5015528100075706</v>
      </c>
      <c r="D18" s="7">
        <f t="shared" si="0"/>
        <v>-6.2494574757430854</v>
      </c>
      <c r="E18" s="7" t="str">
        <f t="shared" si="1"/>
        <v>&gt;</v>
      </c>
      <c r="F18" s="7">
        <f t="shared" si="2"/>
        <v>-6.2499975887810812</v>
      </c>
      <c r="G18" s="9">
        <f t="shared" si="3"/>
        <v>3.4767078498864361</v>
      </c>
      <c r="H18" s="7">
        <f t="shared" si="4"/>
        <v>3.541752799932703</v>
      </c>
    </row>
    <row r="19" spans="1:8" x14ac:dyDescent="0.25">
      <c r="A19" s="7">
        <v>11</v>
      </c>
      <c r="B19" s="9">
        <f>IF(E18="&gt;",C18,G18+$B$4*(H18-G18))</f>
        <v>3.5015528100075706</v>
      </c>
      <c r="C19" s="7">
        <f>IF(E18="&lt;",B18,G18+$B$5*(H18-G18))</f>
        <v>3.5169078398115681</v>
      </c>
      <c r="D19" s="7">
        <f t="shared" si="0"/>
        <v>-6.2499975887810812</v>
      </c>
      <c r="E19" s="7" t="str">
        <f t="shared" si="1"/>
        <v>&lt;</v>
      </c>
      <c r="F19" s="7">
        <f t="shared" si="2"/>
        <v>-6.2497141249529058</v>
      </c>
      <c r="G19" s="9">
        <f t="shared" si="3"/>
        <v>3.4767078498864361</v>
      </c>
      <c r="H19" s="7">
        <f t="shared" si="4"/>
        <v>3.5169078398115681</v>
      </c>
    </row>
    <row r="20" spans="1:8" x14ac:dyDescent="0.25">
      <c r="A20" s="7">
        <v>12</v>
      </c>
      <c r="B20" s="9">
        <f>IF(E19="&gt;",C19,G19+$B$4*(H19-G19))</f>
        <v>3.4920628796904332</v>
      </c>
      <c r="C20" s="7">
        <f>IF(E19="&lt;",B19,G19+$B$5*(H19-G19))</f>
        <v>3.5015528100075706</v>
      </c>
      <c r="D20" s="7">
        <f t="shared" si="0"/>
        <v>-6.2499370021211913</v>
      </c>
      <c r="E20" s="7" t="str">
        <f t="shared" si="1"/>
        <v>&gt;</v>
      </c>
      <c r="F20" s="7">
        <f t="shared" si="2"/>
        <v>-6.2499975887810812</v>
      </c>
      <c r="G20" s="9">
        <f t="shared" si="3"/>
        <v>3.4920628796904332</v>
      </c>
      <c r="H20" s="7">
        <f t="shared" si="4"/>
        <v>3.5169078398115681</v>
      </c>
    </row>
    <row r="21" spans="1:8" x14ac:dyDescent="0.25">
      <c r="A21" s="7">
        <v>13</v>
      </c>
      <c r="B21" s="9">
        <f>IF(E20="&gt;",C20,G20+$B$4*(H20-G20))</f>
        <v>3.5015528100075706</v>
      </c>
      <c r="C21" s="7">
        <f>IF(E20="&lt;",B20,G20+$B$5*(H20-G20))</f>
        <v>3.5074179094944302</v>
      </c>
      <c r="D21" s="7">
        <f t="shared" si="0"/>
        <v>-6.2499975887810812</v>
      </c>
      <c r="E21" s="7" t="str">
        <f t="shared" si="1"/>
        <v>&lt;</v>
      </c>
      <c r="F21" s="7">
        <f t="shared" si="2"/>
        <v>-6.2499449746187334</v>
      </c>
      <c r="G21" s="9">
        <f t="shared" si="3"/>
        <v>3.4920628796904332</v>
      </c>
      <c r="H21" s="7">
        <f t="shared" si="4"/>
        <v>3.5074179094944302</v>
      </c>
    </row>
    <row r="22" spans="1:8" x14ac:dyDescent="0.25">
      <c r="A22" s="7">
        <v>14</v>
      </c>
      <c r="B22" s="9">
        <f>IF(E21="&gt;",C21,G21+$B$4*(H21-G21))</f>
        <v>3.4979279791772924</v>
      </c>
      <c r="C22" s="7">
        <f>IF(E21="&lt;",B21,G21+$B$5*(H21-G21))</f>
        <v>3.5015528100075706</v>
      </c>
      <c r="D22" s="7">
        <f t="shared" si="0"/>
        <v>-6.2499957067297114</v>
      </c>
      <c r="E22" s="7" t="str">
        <f t="shared" si="1"/>
        <v>&gt;</v>
      </c>
      <c r="F22" s="7">
        <f t="shared" si="2"/>
        <v>-6.2499975887810812</v>
      </c>
      <c r="G22" s="9">
        <f t="shared" si="3"/>
        <v>3.4979279791772924</v>
      </c>
      <c r="H22" s="7">
        <f t="shared" si="4"/>
        <v>3.5074179094944302</v>
      </c>
    </row>
    <row r="23" spans="1:8" x14ac:dyDescent="0.25">
      <c r="A23" s="7">
        <v>15</v>
      </c>
      <c r="B23" s="9">
        <f>IF(E22="&gt;",C22,G22+$B$4*(H22-G22))</f>
        <v>3.5015528100075706</v>
      </c>
      <c r="C23" s="7">
        <f>IF(E22="&lt;",B22,G22+$B$5*(H22-G22))</f>
        <v>3.5037930786641516</v>
      </c>
      <c r="D23" s="7">
        <f t="shared" si="0"/>
        <v>-6.2499975887810812</v>
      </c>
      <c r="E23" s="7" t="str">
        <f t="shared" si="1"/>
        <v>&lt;</v>
      </c>
      <c r="F23" s="7">
        <f t="shared" si="2"/>
        <v>-6.2499856125542461</v>
      </c>
      <c r="G23" s="9">
        <f>IF(E23="&gt;",B23,G22)</f>
        <v>3.4979279791772924</v>
      </c>
      <c r="H23" s="7">
        <f t="shared" si="4"/>
        <v>3.5037930786641516</v>
      </c>
    </row>
    <row r="26" spans="1:8" s="3" customFormat="1" x14ac:dyDescent="0.25">
      <c r="A26" s="3" t="s">
        <v>14</v>
      </c>
    </row>
  </sheetData>
  <mergeCells count="5">
    <mergeCell ref="L9:S9"/>
    <mergeCell ref="L7:S7"/>
    <mergeCell ref="A3:B3"/>
    <mergeCell ref="A1:XFD1"/>
    <mergeCell ref="A26:XF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536E-A1D0-4E8B-BC2C-1B32967FE0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2022-12-06T15:13:16Z</dcterms:created>
  <dcterms:modified xsi:type="dcterms:W3CDTF">2022-12-08T06:04:06Z</dcterms:modified>
</cp:coreProperties>
</file>