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44525"/>
</workbook>
</file>

<file path=xl/calcChain.xml><?xml version="1.0" encoding="utf-8"?>
<calcChain xmlns="http://schemas.openxmlformats.org/spreadsheetml/2006/main">
  <c r="K6" i="6" l="1"/>
  <c r="O6" i="6"/>
  <c r="C23" i="5" l="1"/>
  <c r="D23" i="5"/>
  <c r="E23" i="5"/>
  <c r="F23" i="5"/>
  <c r="G23" i="5"/>
  <c r="H23" i="5"/>
  <c r="I23" i="5"/>
  <c r="J23" i="5"/>
  <c r="K23" i="5"/>
  <c r="L23" i="5"/>
  <c r="M23" i="5"/>
  <c r="B23" i="5"/>
  <c r="C22" i="5"/>
  <c r="D22" i="5"/>
  <c r="E22" i="5"/>
  <c r="F22" i="5"/>
  <c r="G22" i="5"/>
  <c r="H22" i="5"/>
  <c r="I22" i="5"/>
  <c r="J22" i="5"/>
  <c r="K22" i="5"/>
  <c r="L22" i="5"/>
  <c r="M22" i="5"/>
  <c r="B22" i="5"/>
  <c r="C39" i="6"/>
  <c r="D39" i="6"/>
  <c r="E39" i="6"/>
  <c r="F39" i="6"/>
  <c r="G39" i="6"/>
  <c r="H39" i="6"/>
  <c r="I39" i="6"/>
  <c r="J39" i="6"/>
  <c r="K39" i="6"/>
  <c r="L39" i="6"/>
  <c r="M39" i="6"/>
  <c r="B39" i="6"/>
  <c r="M28" i="6"/>
  <c r="L28" i="6"/>
  <c r="K28" i="6"/>
  <c r="J28" i="6"/>
  <c r="I28" i="6"/>
  <c r="H28" i="6"/>
  <c r="G28" i="6"/>
  <c r="F28" i="6"/>
  <c r="E28" i="6"/>
  <c r="D28" i="6"/>
  <c r="C28" i="6"/>
  <c r="B28" i="6"/>
  <c r="F34" i="6"/>
  <c r="D34" i="6"/>
  <c r="E34" i="6"/>
  <c r="D31" i="6"/>
  <c r="E31" i="6"/>
  <c r="C31" i="6"/>
  <c r="B31" i="6"/>
  <c r="B34" i="6"/>
  <c r="C34" i="6"/>
  <c r="M34" i="6"/>
  <c r="L34" i="6"/>
  <c r="K34" i="6"/>
  <c r="J34" i="6"/>
  <c r="I34" i="6"/>
  <c r="H34" i="6"/>
  <c r="G34" i="6"/>
  <c r="G31" i="6"/>
  <c r="H31" i="6"/>
  <c r="I31" i="6"/>
  <c r="J31" i="6"/>
  <c r="K31" i="6"/>
  <c r="L31" i="6"/>
  <c r="M31" i="6"/>
  <c r="F31" i="6"/>
  <c r="B11" i="6"/>
  <c r="C11" i="6"/>
  <c r="C14" i="6"/>
  <c r="B14" i="6"/>
  <c r="C25" i="6"/>
  <c r="D25" i="6"/>
  <c r="E25" i="6"/>
  <c r="F25" i="6"/>
  <c r="G25" i="6"/>
  <c r="H25" i="6"/>
  <c r="I25" i="6"/>
  <c r="J25" i="6"/>
  <c r="K25" i="6"/>
  <c r="L25" i="6"/>
  <c r="M25" i="6"/>
  <c r="B25" i="6"/>
  <c r="E11" i="6"/>
  <c r="F11" i="6"/>
  <c r="G11" i="6"/>
  <c r="H11" i="6"/>
  <c r="I11" i="6"/>
  <c r="J11" i="6"/>
  <c r="K11" i="6"/>
  <c r="L11" i="6"/>
  <c r="M11" i="6"/>
  <c r="D11" i="6"/>
  <c r="E14" i="6"/>
  <c r="F14" i="6"/>
  <c r="G14" i="6"/>
  <c r="H14" i="6"/>
  <c r="I14" i="6"/>
  <c r="J14" i="6"/>
  <c r="K14" i="6"/>
  <c r="L14" i="6"/>
  <c r="M14" i="6"/>
  <c r="D14" i="6"/>
  <c r="C8" i="6"/>
  <c r="D8" i="6"/>
  <c r="E8" i="6"/>
  <c r="F8" i="6"/>
  <c r="G8" i="6"/>
  <c r="H8" i="6"/>
  <c r="I8" i="6"/>
  <c r="J8" i="6"/>
  <c r="K8" i="6"/>
  <c r="L8" i="6"/>
  <c r="M8" i="6"/>
  <c r="B8" i="6"/>
  <c r="P3" i="6"/>
  <c r="E5" i="6"/>
  <c r="E15" i="6" s="1"/>
  <c r="F5" i="6"/>
  <c r="F21" i="6" s="1"/>
  <c r="F22" i="6" s="1"/>
  <c r="G5" i="6"/>
  <c r="G15" i="6" s="1"/>
  <c r="H5" i="6"/>
  <c r="H21" i="6" s="1"/>
  <c r="H22" i="6" s="1"/>
  <c r="I5" i="6"/>
  <c r="I15" i="6" s="1"/>
  <c r="J5" i="6"/>
  <c r="J21" i="6" s="1"/>
  <c r="J22" i="6" s="1"/>
  <c r="K5" i="6"/>
  <c r="K15" i="6" s="1"/>
  <c r="L5" i="6"/>
  <c r="L21" i="6" s="1"/>
  <c r="L22" i="6" s="1"/>
  <c r="M5" i="6"/>
  <c r="M21" i="6" s="1"/>
  <c r="M22" i="6" s="1"/>
  <c r="D5" i="6"/>
  <c r="D21" i="6" s="1"/>
  <c r="D22" i="6" s="1"/>
  <c r="C5" i="6"/>
  <c r="C15" i="6" s="1"/>
  <c r="B5" i="6"/>
  <c r="B21" i="6" s="1"/>
  <c r="B22" i="6" s="1"/>
  <c r="AL16" i="4"/>
  <c r="AL19" i="4" s="1"/>
  <c r="AK16" i="4"/>
  <c r="AK19" i="4" s="1"/>
  <c r="AJ16" i="4"/>
  <c r="AJ19" i="4" s="1"/>
  <c r="AI16" i="4"/>
  <c r="AI19" i="4" s="1"/>
  <c r="AH16" i="4"/>
  <c r="AH19" i="4" s="1"/>
  <c r="AG16" i="4"/>
  <c r="AG19" i="4" s="1"/>
  <c r="AF16" i="4"/>
  <c r="AF19" i="4" s="1"/>
  <c r="AE16" i="4"/>
  <c r="AE19" i="4" s="1"/>
  <c r="H16" i="4"/>
  <c r="H19" i="4" s="1"/>
  <c r="G16" i="4"/>
  <c r="G19" i="4" s="1"/>
  <c r="AD16" i="4"/>
  <c r="AD19" i="4" s="1"/>
  <c r="AC16" i="4"/>
  <c r="AC19" i="4" s="1"/>
  <c r="AB16" i="4"/>
  <c r="AB19" i="4" s="1"/>
  <c r="AA16" i="4"/>
  <c r="AA19" i="4" s="1"/>
  <c r="Z16" i="4"/>
  <c r="Z19" i="4" s="1"/>
  <c r="Y16" i="4"/>
  <c r="Y19" i="4" s="1"/>
  <c r="X16" i="4"/>
  <c r="X19" i="4" s="1"/>
  <c r="W16" i="4"/>
  <c r="W19" i="4" s="1"/>
  <c r="U16" i="4"/>
  <c r="U19" i="4" s="1"/>
  <c r="V16" i="4"/>
  <c r="V19" i="4" s="1"/>
  <c r="S16" i="4"/>
  <c r="S19" i="4" s="1"/>
  <c r="T16" i="4"/>
  <c r="T19" i="4" s="1"/>
  <c r="Q16" i="4"/>
  <c r="Q19" i="4" s="1"/>
  <c r="R16" i="4"/>
  <c r="R19" i="4" s="1"/>
  <c r="P16" i="4"/>
  <c r="P19" i="4" s="1"/>
  <c r="O16" i="4"/>
  <c r="O19" i="4" s="1"/>
  <c r="M16" i="4"/>
  <c r="M19" i="4" s="1"/>
  <c r="N16" i="4"/>
  <c r="N19" i="4" s="1"/>
  <c r="L16" i="4"/>
  <c r="L19" i="4" s="1"/>
  <c r="K16" i="4"/>
  <c r="K19" i="4" s="1"/>
  <c r="F16" i="4"/>
  <c r="F19" i="4" s="1"/>
  <c r="I16" i="4"/>
  <c r="I19" i="4" s="1"/>
  <c r="J16" i="4"/>
  <c r="J19" i="4" s="1"/>
  <c r="E16" i="4"/>
  <c r="E19" i="4" s="1"/>
  <c r="N25" i="6" l="1"/>
  <c r="D40" i="6"/>
  <c r="N34" i="6"/>
  <c r="N28" i="6"/>
  <c r="C21" i="6"/>
  <c r="C22" i="6" s="1"/>
  <c r="N22" i="6" s="1"/>
  <c r="K21" i="6"/>
  <c r="K22" i="6" s="1"/>
  <c r="I21" i="6"/>
  <c r="I22" i="6" s="1"/>
  <c r="G21" i="6"/>
  <c r="G22" i="6" s="1"/>
  <c r="E21" i="6"/>
  <c r="E22" i="6" s="1"/>
  <c r="M15" i="6"/>
  <c r="N8" i="6"/>
  <c r="B15" i="6"/>
  <c r="D15" i="6"/>
  <c r="D41" i="6" s="1"/>
  <c r="L15" i="6"/>
  <c r="J15" i="6"/>
  <c r="H15" i="6"/>
  <c r="C40" i="6"/>
  <c r="C41" i="6" s="1"/>
  <c r="I40" i="6"/>
  <c r="I41" i="6" s="1"/>
  <c r="M40" i="6"/>
  <c r="M41" i="6" s="1"/>
  <c r="K40" i="6"/>
  <c r="K41" i="6" s="1"/>
  <c r="G40" i="6"/>
  <c r="G41" i="6" s="1"/>
  <c r="E40" i="6"/>
  <c r="E41" i="6" s="1"/>
  <c r="J40" i="6"/>
  <c r="J41" i="6" s="1"/>
  <c r="H40" i="6"/>
  <c r="H41" i="6" s="1"/>
  <c r="L40" i="6"/>
  <c r="F40" i="6"/>
  <c r="B40" i="6"/>
  <c r="B41" i="6" s="1"/>
  <c r="N39" i="6"/>
  <c r="F15" i="6"/>
  <c r="N15" i="6" s="1"/>
  <c r="N5" i="6"/>
  <c r="N11" i="6"/>
  <c r="N14" i="6"/>
  <c r="N31" i="6"/>
  <c r="L41" i="6" l="1"/>
  <c r="N40" i="6"/>
  <c r="F41" i="6"/>
  <c r="N41" i="6" s="1"/>
</calcChain>
</file>

<file path=xl/sharedStrings.xml><?xml version="1.0" encoding="utf-8"?>
<sst xmlns="http://schemas.openxmlformats.org/spreadsheetml/2006/main" count="114" uniqueCount="72">
  <si>
    <t>Software Modules</t>
  </si>
  <si>
    <t>Lodge Management</t>
  </si>
  <si>
    <t>Restaurant Management</t>
  </si>
  <si>
    <t>Housekeeping Management</t>
  </si>
  <si>
    <t>Travel Management</t>
  </si>
  <si>
    <t>Employee Management</t>
  </si>
  <si>
    <t>Customer Management</t>
  </si>
  <si>
    <t>Inventory Management</t>
  </si>
  <si>
    <t>Payroll</t>
  </si>
  <si>
    <t>Price / Anum</t>
  </si>
  <si>
    <t>Office Management</t>
  </si>
  <si>
    <t>Analysis</t>
  </si>
  <si>
    <t>Forecasting</t>
  </si>
  <si>
    <t>Setup</t>
  </si>
  <si>
    <t>Hardware</t>
  </si>
  <si>
    <t>Subscription</t>
  </si>
  <si>
    <t>Lodge</t>
  </si>
  <si>
    <t>Restaurant</t>
  </si>
  <si>
    <t>Tourism</t>
  </si>
  <si>
    <t>Hotel</t>
  </si>
  <si>
    <t>Windows 7</t>
  </si>
  <si>
    <t>Lodge - Extended</t>
  </si>
  <si>
    <t>Lodge - Extreme</t>
  </si>
  <si>
    <t>Restaurant - Extended</t>
  </si>
  <si>
    <t>Travel - Extended</t>
  </si>
  <si>
    <t>Hotel - Extended</t>
  </si>
  <si>
    <t>Restaurant -  Extreme</t>
  </si>
  <si>
    <t>Travel -  Extreme</t>
  </si>
  <si>
    <t>Hotel -  Extreme</t>
  </si>
  <si>
    <t>Lodge - Starter</t>
  </si>
  <si>
    <t>Starter</t>
  </si>
  <si>
    <t>Standard</t>
  </si>
  <si>
    <t>Extended</t>
  </si>
  <si>
    <t>Extreme</t>
  </si>
  <si>
    <t>Premium</t>
  </si>
  <si>
    <t>Lodge - Premium</t>
  </si>
  <si>
    <t>Restaurant -  Premium</t>
  </si>
  <si>
    <t>Travel -  Premium</t>
  </si>
  <si>
    <t>Hotel -  Premium</t>
  </si>
  <si>
    <t>Total Software Price</t>
  </si>
  <si>
    <t>Pond</t>
  </si>
  <si>
    <t>Lake</t>
  </si>
  <si>
    <t>Sea</t>
  </si>
  <si>
    <t>Ocean</t>
  </si>
  <si>
    <t>Revenue</t>
  </si>
  <si>
    <t>Cost</t>
  </si>
  <si>
    <t>Software Sales</t>
  </si>
  <si>
    <t>Hardware Sales</t>
  </si>
  <si>
    <t>Hardware Service</t>
  </si>
  <si>
    <t>Expense</t>
  </si>
  <si>
    <t>Income</t>
  </si>
  <si>
    <t>Support</t>
  </si>
  <si>
    <t>Jr</t>
  </si>
  <si>
    <t>Middle</t>
  </si>
  <si>
    <t>Support + Account</t>
  </si>
  <si>
    <t>Misc</t>
  </si>
  <si>
    <t>Transport</t>
  </si>
  <si>
    <t>Trainy</t>
  </si>
  <si>
    <t>Development</t>
  </si>
  <si>
    <t>Bronze</t>
  </si>
  <si>
    <t>Silver</t>
  </si>
  <si>
    <t>Gold</t>
  </si>
  <si>
    <t>Platinum</t>
  </si>
  <si>
    <t>Primium</t>
  </si>
  <si>
    <t>Office</t>
  </si>
  <si>
    <t>Investment</t>
  </si>
  <si>
    <t>Sales Bonus (5000 for every 5)</t>
  </si>
  <si>
    <t>Employee Bonus (1% of sales)</t>
  </si>
  <si>
    <t>Software Subscription</t>
  </si>
  <si>
    <t>Set Up Cost</t>
  </si>
  <si>
    <t>Count</t>
  </si>
  <si>
    <t>Sales 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</si>
</sst>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[$INR]\ * #,##0.00_);_([$INR]\ * \(#,##0.00\);_([$IN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164" fontId="0" fillId="2" borderId="1" xfId="0" applyNumberFormat="1" applyFill="1" applyBorder="1"/>
    <xf numFmtId="3" fontId="0" fillId="3" borderId="0" xfId="0" applyNumberFormat="1" applyFill="1"/>
    <xf numFmtId="0" fontId="0" fillId="3" borderId="4" xfId="0" applyFill="1" applyBorder="1"/>
    <xf numFmtId="3" fontId="0" fillId="3" borderId="5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7" xfId="0" applyFill="1" applyBorder="1"/>
    <xf numFmtId="164" fontId="0" fillId="2" borderId="8" xfId="0" applyNumberFormat="1" applyFill="1" applyBorder="1"/>
    <xf numFmtId="0" fontId="0" fillId="3" borderId="9" xfId="0" applyFill="1" applyBorder="1"/>
    <xf numFmtId="3" fontId="0" fillId="3" borderId="10" xfId="0" applyNumberFormat="1" applyFill="1" applyBorder="1"/>
    <xf numFmtId="164" fontId="0" fillId="3" borderId="10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1" fillId="3" borderId="10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0" fillId="3" borderId="19" xfId="0" applyFill="1" applyBorder="1"/>
    <xf numFmtId="3" fontId="0" fillId="3" borderId="20" xfId="0" applyNumberFormat="1" applyFill="1" applyBorder="1"/>
    <xf numFmtId="164" fontId="0" fillId="3" borderId="20" xfId="0" applyNumberFormat="1" applyFill="1" applyBorder="1"/>
    <xf numFmtId="164" fontId="0" fillId="3" borderId="21" xfId="0" applyNumberFormat="1" applyFill="1" applyBorder="1"/>
    <xf numFmtId="164" fontId="0" fillId="3" borderId="5" xfId="0" applyNumberFormat="1" applyFill="1" applyBorder="1"/>
    <xf numFmtId="164" fontId="0" fillId="8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5" borderId="0" xfId="0" applyNumberFormat="1" applyFill="1"/>
    <xf numFmtId="17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17" fontId="1" fillId="0" borderId="0" xfId="0" applyNumberFormat="1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41" fontId="0" fillId="0" borderId="27" xfId="0" applyNumberFormat="1" applyBorder="1"/>
    <xf numFmtId="41" fontId="0" fillId="0" borderId="0" xfId="0" applyNumberFormat="1" applyBorder="1"/>
    <xf numFmtId="41" fontId="0" fillId="0" borderId="28" xfId="0" applyNumberFormat="1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41" fontId="0" fillId="0" borderId="0" xfId="0" applyNumberFormat="1" applyFill="1" applyBorder="1"/>
    <xf numFmtId="41" fontId="0" fillId="0" borderId="28" xfId="0" applyNumberFormat="1" applyFill="1" applyBorder="1"/>
    <xf numFmtId="41" fontId="0" fillId="0" borderId="32" xfId="0" applyNumberFormat="1" applyBorder="1"/>
    <xf numFmtId="41" fontId="0" fillId="0" borderId="33" xfId="0" applyNumberFormat="1" applyBorder="1"/>
    <xf numFmtId="41" fontId="0" fillId="0" borderId="34" xfId="0" applyNumberFormat="1" applyBorder="1"/>
    <xf numFmtId="41" fontId="1" fillId="0" borderId="0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1" fontId="0" fillId="0" borderId="2" xfId="0" applyNumberFormat="1" applyBorder="1"/>
    <xf numFmtId="41" fontId="0" fillId="0" borderId="35" xfId="0" applyNumberFormat="1" applyBorder="1"/>
    <xf numFmtId="41" fontId="0" fillId="0" borderId="36" xfId="0" applyNumberFormat="1" applyBorder="1"/>
    <xf numFmtId="41" fontId="0" fillId="0" borderId="37" xfId="0" applyNumberFormat="1" applyBorder="1"/>
    <xf numFmtId="41" fontId="0" fillId="0" borderId="38" xfId="0" applyNumberFormat="1" applyBorder="1"/>
    <xf numFmtId="41" fontId="0" fillId="0" borderId="39" xfId="0" applyNumberFormat="1" applyBorder="1"/>
    <xf numFmtId="41" fontId="0" fillId="0" borderId="40" xfId="0" applyNumberFormat="1" applyBorder="1"/>
    <xf numFmtId="41" fontId="0" fillId="0" borderId="3" xfId="0" applyNumberFormat="1" applyBorder="1"/>
    <xf numFmtId="41" fontId="0" fillId="0" borderId="41" xfId="0" applyNumberFormat="1" applyBorder="1"/>
    <xf numFmtId="0" fontId="0" fillId="0" borderId="40" xfId="0" applyBorder="1"/>
    <xf numFmtId="0" fontId="0" fillId="0" borderId="3" xfId="0" applyBorder="1"/>
    <xf numFmtId="41" fontId="0" fillId="0" borderId="3" xfId="0" applyNumberFormat="1" applyFill="1" applyBorder="1"/>
    <xf numFmtId="41" fontId="0" fillId="0" borderId="41" xfId="0" applyNumberFormat="1" applyFill="1" applyBorder="1"/>
    <xf numFmtId="41" fontId="1" fillId="7" borderId="0" xfId="0" applyNumberFormat="1" applyFont="1" applyFill="1"/>
    <xf numFmtId="41" fontId="1" fillId="9" borderId="0" xfId="0" applyNumberFormat="1" applyFont="1" applyFill="1"/>
    <xf numFmtId="41" fontId="1" fillId="10" borderId="0" xfId="0" applyNumberFormat="1" applyFont="1" applyFill="1"/>
    <xf numFmtId="41" fontId="0" fillId="0" borderId="29" xfId="0" applyNumberFormat="1" applyFont="1" applyBorder="1"/>
    <xf numFmtId="41" fontId="0" fillId="0" borderId="30" xfId="0" applyNumberFormat="1" applyFont="1" applyBorder="1"/>
    <xf numFmtId="41" fontId="0" fillId="0" borderId="31" xfId="0" applyNumberFormat="1" applyFont="1" applyBorder="1"/>
    <xf numFmtId="164" fontId="0" fillId="3" borderId="13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3" fontId="1" fillId="3" borderId="18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 wrapText="1"/>
    </xf>
    <xf numFmtId="3" fontId="1" fillId="3" borderId="18" xfId="0" applyNumberFormat="1" applyFont="1" applyFill="1" applyBorder="1" applyAlignment="1">
      <alignment horizontal="center" vertical="center" wrapText="1"/>
    </xf>
    <xf numFmtId="164" fontId="1" fillId="4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4" fontId="1" fillId="7" borderId="0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1" fillId="8" borderId="0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7" fontId="1" fillId="0" borderId="32" xfId="0" applyNumberFormat="1" applyFont="1" applyBorder="1" applyAlignment="1">
      <alignment horizontal="center" vertical="center"/>
    </xf>
    <xf numFmtId="17" fontId="1" fillId="0" borderId="33" xfId="0" applyNumberFormat="1" applyFont="1" applyBorder="1" applyAlignment="1">
      <alignment horizontal="center" vertical="center"/>
    </xf>
    <xf numFmtId="17" fontId="1" fillId="0" borderId="3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</c:numCache>
            </c:numRef>
          </c:cat>
          <c:val>
            <c:numRef>
              <c:f>'Cost - Benifit'!$B$19:$M$19</c:f>
              <c:numCache>
                <c:formatCode>_(* #,##0_);_(* \(#,##0\);_(* "-"_);_(@_)</c:formatCode>
                <c:ptCount val="12"/>
                <c:pt idx="0">
                  <c:v>76000</c:v>
                </c:pt>
                <c:pt idx="1">
                  <c:v>144000</c:v>
                </c:pt>
                <c:pt idx="2">
                  <c:v>220000</c:v>
                </c:pt>
                <c:pt idx="3">
                  <c:v>210000</c:v>
                </c:pt>
                <c:pt idx="4">
                  <c:v>310000</c:v>
                </c:pt>
                <c:pt idx="5">
                  <c:v>352000</c:v>
                </c:pt>
                <c:pt idx="6">
                  <c:v>460000</c:v>
                </c:pt>
                <c:pt idx="7">
                  <c:v>440000</c:v>
                </c:pt>
                <c:pt idx="8">
                  <c:v>514000</c:v>
                </c:pt>
                <c:pt idx="9">
                  <c:v>866000</c:v>
                </c:pt>
                <c:pt idx="10">
                  <c:v>880000</c:v>
                </c:pt>
                <c:pt idx="11">
                  <c:v>850000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</c:numCache>
            </c:numRef>
          </c:cat>
          <c:val>
            <c:numRef>
              <c:f>'Cost - Benifit'!$B$20:$M$20</c:f>
              <c:numCache>
                <c:formatCode>_(* #,##0_);_(* \(#,##0\);_(* "-"_);_(@_)</c:formatCode>
                <c:ptCount val="12"/>
                <c:pt idx="0">
                  <c:v>18000</c:v>
                </c:pt>
                <c:pt idx="1">
                  <c:v>26000</c:v>
                </c:pt>
                <c:pt idx="2">
                  <c:v>66000</c:v>
                </c:pt>
                <c:pt idx="3">
                  <c:v>71000</c:v>
                </c:pt>
                <c:pt idx="4">
                  <c:v>238000</c:v>
                </c:pt>
                <c:pt idx="5">
                  <c:v>146000</c:v>
                </c:pt>
                <c:pt idx="6">
                  <c:v>285000</c:v>
                </c:pt>
                <c:pt idx="7">
                  <c:v>235000</c:v>
                </c:pt>
                <c:pt idx="8">
                  <c:v>284000</c:v>
                </c:pt>
                <c:pt idx="9">
                  <c:v>539000</c:v>
                </c:pt>
                <c:pt idx="10">
                  <c:v>343000</c:v>
                </c:pt>
                <c:pt idx="11">
                  <c:v>343000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04896"/>
        <c:axId val="121963264"/>
      </c:lineChart>
      <c:dateAx>
        <c:axId val="116304896"/>
        <c:scaling>
          <c:orientation val="minMax"/>
        </c:scaling>
        <c:delete val="0"/>
        <c:axPos val="b"/>
        <c:majorGridlines/>
        <c:numFmt formatCode="mmm\-yy" sourceLinked="1"/>
        <c:majorTickMark val="none"/>
        <c:minorTickMark val="none"/>
        <c:tickLblPos val="nextTo"/>
        <c:crossAx val="121963264"/>
        <c:crosses val="autoZero"/>
        <c:auto val="1"/>
        <c:lblOffset val="100"/>
        <c:baseTimeUnit val="months"/>
      </c:dateAx>
      <c:valAx>
        <c:axId val="12196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INR</a:t>
                </a:r>
              </a:p>
            </c:rich>
          </c:tx>
          <c:overlay val="0"/>
        </c:title>
        <c:numFmt formatCode="_(* #,##0_);_(* \(#,##0\);_(* &quot;-&quot;_);_(@_)" sourceLinked="1"/>
        <c:majorTickMark val="none"/>
        <c:minorTickMark val="none"/>
        <c:tickLblPos val="nextTo"/>
        <c:crossAx val="1163048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</c:numCache>
            </c:numRef>
          </c:cat>
          <c:val>
            <c:numRef>
              <c:f>Cumulative!$B$20:$M$20</c:f>
            </c:numRef>
          </c:val>
          <c:smooth val="0"/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</c:numCache>
            </c:numRef>
          </c:cat>
          <c:val>
            <c:numRef>
              <c:f>Cumulative!$B$21:$M$21</c:f>
            </c:numRef>
          </c:val>
          <c:smooth val="0"/>
        </c:ser>
        <c:ser>
          <c:idx val="2"/>
          <c:order val="2"/>
          <c:tx>
            <c:strRef>
              <c:f>Cumulative!$A$22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Cumulative!$B$19:$M$19</c:f>
              <c:numCache>
                <c:formatCode>mmm\-yy</c:formatCode>
                <c:ptCount val="1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</c:numCache>
            </c:numRef>
          </c:cat>
          <c:val>
            <c:numRef>
              <c:f>Cumulative!$B$22:$M$22</c:f>
              <c:numCache>
                <c:formatCode>_(* #,##0_);_(* \(#,##0\);_(* "-"_);_(@_)</c:formatCode>
                <c:ptCount val="12"/>
                <c:pt idx="0">
                  <c:v>76000</c:v>
                </c:pt>
                <c:pt idx="1">
                  <c:v>220000</c:v>
                </c:pt>
                <c:pt idx="2">
                  <c:v>440000</c:v>
                </c:pt>
                <c:pt idx="3">
                  <c:v>650000</c:v>
                </c:pt>
                <c:pt idx="4">
                  <c:v>960000</c:v>
                </c:pt>
                <c:pt idx="5">
                  <c:v>1312000</c:v>
                </c:pt>
                <c:pt idx="6">
                  <c:v>1772000</c:v>
                </c:pt>
                <c:pt idx="7">
                  <c:v>2212000</c:v>
                </c:pt>
                <c:pt idx="8">
                  <c:v>2726000</c:v>
                </c:pt>
                <c:pt idx="9">
                  <c:v>3592000</c:v>
                </c:pt>
                <c:pt idx="10">
                  <c:v>4472000</c:v>
                </c:pt>
                <c:pt idx="11">
                  <c:v>5322000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Cumulative!$A$23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Cumulative!$B$19:$M$19</c:f>
              <c:numCache>
                <c:formatCode>mmm\-yy</c:formatCode>
                <c:ptCount val="12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</c:numCache>
            </c:numRef>
          </c:cat>
          <c:val>
            <c:numRef>
              <c:f>Cumulative!$B$23:$M$23</c:f>
              <c:numCache>
                <c:formatCode>_(* #,##0_);_(* \(#,##0\);_(* "-"_);_(@_)</c:formatCode>
                <c:ptCount val="12"/>
                <c:pt idx="0">
                  <c:v>18000</c:v>
                </c:pt>
                <c:pt idx="1">
                  <c:v>44000</c:v>
                </c:pt>
                <c:pt idx="2">
                  <c:v>110000</c:v>
                </c:pt>
                <c:pt idx="3">
                  <c:v>181000</c:v>
                </c:pt>
                <c:pt idx="4">
                  <c:v>419000</c:v>
                </c:pt>
                <c:pt idx="5">
                  <c:v>565000</c:v>
                </c:pt>
                <c:pt idx="6">
                  <c:v>850000</c:v>
                </c:pt>
                <c:pt idx="7">
                  <c:v>1085000</c:v>
                </c:pt>
                <c:pt idx="8">
                  <c:v>1369000</c:v>
                </c:pt>
                <c:pt idx="9">
                  <c:v>1908000</c:v>
                </c:pt>
                <c:pt idx="10">
                  <c:v>2251000</c:v>
                </c:pt>
                <c:pt idx="11">
                  <c:v>2594000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43776"/>
        <c:axId val="122045568"/>
      </c:lineChart>
      <c:dateAx>
        <c:axId val="122043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2045568"/>
        <c:crosses val="autoZero"/>
        <c:auto val="1"/>
        <c:lblOffset val="100"/>
        <c:baseTimeUnit val="months"/>
      </c:dateAx>
      <c:valAx>
        <c:axId val="12204556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220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6"/>
  <sheetViews>
    <sheetView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F17" sqref="F17:F18"/>
    </sheetView>
  </sheetViews>
  <sheetFormatPr defaultRowHeight="15" x14ac:dyDescent="0.25"/>
  <cols>
    <col min="1" max="1" width="3.42578125" style="1" customWidth="1"/>
    <col min="2" max="2" width="26.42578125" style="1" bestFit="1" customWidth="1"/>
    <col min="3" max="3" width="6.5703125" style="6" bestFit="1" customWidth="1"/>
    <col min="4" max="4" width="6.5703125" style="6" customWidth="1"/>
    <col min="5" max="5" width="14.28515625" style="4" customWidth="1"/>
    <col min="6" max="6" width="14.28515625" style="4" bestFit="1" customWidth="1"/>
    <col min="7" max="7" width="14.28515625" style="4" customWidth="1"/>
    <col min="8" max="8" width="14.28515625" style="4" bestFit="1" customWidth="1"/>
    <col min="9" max="9" width="14.28515625" style="4" customWidth="1"/>
    <col min="10" max="10" width="14.28515625" style="4" bestFit="1" customWidth="1"/>
    <col min="11" max="11" width="14.28515625" style="4" customWidth="1"/>
    <col min="12" max="12" width="14.28515625" style="4" bestFit="1" customWidth="1"/>
    <col min="13" max="13" width="14.28515625" style="4" customWidth="1"/>
    <col min="14" max="16" width="14.28515625" style="4" bestFit="1" customWidth="1"/>
    <col min="17" max="22" width="14.28515625" style="4" customWidth="1"/>
    <col min="23" max="24" width="14.28515625" style="4" bestFit="1" customWidth="1"/>
    <col min="25" max="30" width="14.28515625" style="4" customWidth="1"/>
    <col min="31" max="32" width="14.28515625" style="4" bestFit="1" customWidth="1"/>
    <col min="33" max="38" width="14.28515625" style="4" customWidth="1"/>
    <col min="39" max="16384" width="9.140625" style="1"/>
  </cols>
  <sheetData>
    <row r="2" spans="2:38" ht="15.75" thickBot="1" x14ac:dyDescent="0.3">
      <c r="E2" s="79" t="s">
        <v>30</v>
      </c>
      <c r="F2" s="79"/>
      <c r="G2" s="80" t="s">
        <v>31</v>
      </c>
      <c r="H2" s="80"/>
      <c r="I2" s="80"/>
      <c r="J2" s="80"/>
      <c r="K2" s="80"/>
      <c r="L2" s="80"/>
      <c r="M2" s="80"/>
      <c r="N2" s="80"/>
      <c r="O2" s="81" t="s">
        <v>32</v>
      </c>
      <c r="P2" s="81"/>
      <c r="Q2" s="81"/>
      <c r="R2" s="81"/>
      <c r="S2" s="81"/>
      <c r="T2" s="81"/>
      <c r="U2" s="81"/>
      <c r="V2" s="81"/>
      <c r="W2" s="82" t="s">
        <v>33</v>
      </c>
      <c r="X2" s="82"/>
      <c r="Y2" s="82"/>
      <c r="Z2" s="82"/>
      <c r="AA2" s="82"/>
      <c r="AB2" s="82"/>
      <c r="AC2" s="82"/>
      <c r="AD2" s="82"/>
      <c r="AE2" s="85" t="s">
        <v>34</v>
      </c>
      <c r="AF2" s="85"/>
      <c r="AG2" s="85"/>
      <c r="AH2" s="85"/>
      <c r="AI2" s="85"/>
      <c r="AJ2" s="85"/>
      <c r="AK2" s="85"/>
      <c r="AL2" s="85"/>
    </row>
    <row r="3" spans="2:38" x14ac:dyDescent="0.25">
      <c r="B3" s="73" t="s">
        <v>0</v>
      </c>
      <c r="C3" s="75" t="s">
        <v>13</v>
      </c>
      <c r="D3" s="77" t="s">
        <v>9</v>
      </c>
      <c r="E3" s="71" t="s">
        <v>29</v>
      </c>
      <c r="F3" s="72"/>
      <c r="G3" s="71" t="s">
        <v>16</v>
      </c>
      <c r="H3" s="72"/>
      <c r="I3" s="71" t="s">
        <v>17</v>
      </c>
      <c r="J3" s="72"/>
      <c r="K3" s="71" t="s">
        <v>18</v>
      </c>
      <c r="L3" s="72"/>
      <c r="M3" s="71" t="s">
        <v>19</v>
      </c>
      <c r="N3" s="72"/>
      <c r="O3" s="71" t="s">
        <v>21</v>
      </c>
      <c r="P3" s="72"/>
      <c r="Q3" s="71" t="s">
        <v>23</v>
      </c>
      <c r="R3" s="72"/>
      <c r="S3" s="71" t="s">
        <v>24</v>
      </c>
      <c r="T3" s="72"/>
      <c r="U3" s="71" t="s">
        <v>25</v>
      </c>
      <c r="V3" s="72"/>
      <c r="W3" s="71" t="s">
        <v>22</v>
      </c>
      <c r="X3" s="72"/>
      <c r="Y3" s="71" t="s">
        <v>26</v>
      </c>
      <c r="Z3" s="72"/>
      <c r="AA3" s="71" t="s">
        <v>27</v>
      </c>
      <c r="AB3" s="72"/>
      <c r="AC3" s="71" t="s">
        <v>28</v>
      </c>
      <c r="AD3" s="72"/>
      <c r="AE3" s="71" t="s">
        <v>35</v>
      </c>
      <c r="AF3" s="72"/>
      <c r="AG3" s="71" t="s">
        <v>36</v>
      </c>
      <c r="AH3" s="72"/>
      <c r="AI3" s="71" t="s">
        <v>37</v>
      </c>
      <c r="AJ3" s="72"/>
      <c r="AK3" s="71" t="s">
        <v>38</v>
      </c>
      <c r="AL3" s="86"/>
    </row>
    <row r="4" spans="2:38" ht="15.75" thickBot="1" x14ac:dyDescent="0.3">
      <c r="B4" s="74"/>
      <c r="C4" s="76"/>
      <c r="D4" s="78"/>
      <c r="E4" s="18" t="s">
        <v>13</v>
      </c>
      <c r="F4" s="18" t="s">
        <v>15</v>
      </c>
      <c r="G4" s="18" t="s">
        <v>13</v>
      </c>
      <c r="H4" s="18" t="s">
        <v>15</v>
      </c>
      <c r="I4" s="18" t="s">
        <v>13</v>
      </c>
      <c r="J4" s="18" t="s">
        <v>15</v>
      </c>
      <c r="K4" s="18" t="s">
        <v>13</v>
      </c>
      <c r="L4" s="18" t="s">
        <v>15</v>
      </c>
      <c r="M4" s="18" t="s">
        <v>13</v>
      </c>
      <c r="N4" s="18" t="s">
        <v>15</v>
      </c>
      <c r="O4" s="18" t="s">
        <v>13</v>
      </c>
      <c r="P4" s="18" t="s">
        <v>15</v>
      </c>
      <c r="Q4" s="18" t="s">
        <v>13</v>
      </c>
      <c r="R4" s="18" t="s">
        <v>15</v>
      </c>
      <c r="S4" s="18" t="s">
        <v>13</v>
      </c>
      <c r="T4" s="18" t="s">
        <v>15</v>
      </c>
      <c r="U4" s="18" t="s">
        <v>13</v>
      </c>
      <c r="V4" s="18" t="s">
        <v>15</v>
      </c>
      <c r="W4" s="18" t="s">
        <v>13</v>
      </c>
      <c r="X4" s="18" t="s">
        <v>15</v>
      </c>
      <c r="Y4" s="18" t="s">
        <v>13</v>
      </c>
      <c r="Z4" s="18" t="s">
        <v>15</v>
      </c>
      <c r="AA4" s="18" t="s">
        <v>13</v>
      </c>
      <c r="AB4" s="18" t="s">
        <v>15</v>
      </c>
      <c r="AC4" s="18" t="s">
        <v>13</v>
      </c>
      <c r="AD4" s="18" t="s">
        <v>15</v>
      </c>
      <c r="AE4" s="18" t="s">
        <v>13</v>
      </c>
      <c r="AF4" s="18" t="s">
        <v>15</v>
      </c>
      <c r="AG4" s="18" t="s">
        <v>13</v>
      </c>
      <c r="AH4" s="18" t="s">
        <v>15</v>
      </c>
      <c r="AI4" s="18" t="s">
        <v>13</v>
      </c>
      <c r="AJ4" s="18" t="s">
        <v>15</v>
      </c>
      <c r="AK4" s="18" t="s">
        <v>13</v>
      </c>
      <c r="AL4" s="19" t="s">
        <v>15</v>
      </c>
    </row>
    <row r="5" spans="2:38" x14ac:dyDescent="0.25">
      <c r="B5" s="7" t="s">
        <v>6</v>
      </c>
      <c r="C5" s="8">
        <v>5000</v>
      </c>
      <c r="D5" s="8"/>
      <c r="E5" s="9">
        <v>5000</v>
      </c>
      <c r="F5" s="9"/>
      <c r="G5" s="9">
        <v>5000</v>
      </c>
      <c r="H5" s="9"/>
      <c r="I5" s="9">
        <v>5000</v>
      </c>
      <c r="J5" s="9"/>
      <c r="K5" s="9">
        <v>5000</v>
      </c>
      <c r="L5" s="9"/>
      <c r="M5" s="9">
        <v>5000</v>
      </c>
      <c r="N5" s="9"/>
      <c r="O5" s="9">
        <v>5000</v>
      </c>
      <c r="P5" s="9"/>
      <c r="Q5" s="9">
        <v>5000</v>
      </c>
      <c r="R5" s="9"/>
      <c r="S5" s="9">
        <v>5000</v>
      </c>
      <c r="T5" s="9"/>
      <c r="U5" s="9">
        <v>5000</v>
      </c>
      <c r="V5" s="9"/>
      <c r="W5" s="9">
        <v>5000</v>
      </c>
      <c r="X5" s="9"/>
      <c r="Y5" s="9">
        <v>5000</v>
      </c>
      <c r="Z5" s="9"/>
      <c r="AA5" s="9">
        <v>5000</v>
      </c>
      <c r="AB5" s="9"/>
      <c r="AC5" s="9">
        <v>5000</v>
      </c>
      <c r="AD5" s="9"/>
      <c r="AE5" s="9">
        <v>5000</v>
      </c>
      <c r="AF5" s="9"/>
      <c r="AG5" s="9">
        <v>5000</v>
      </c>
      <c r="AH5" s="9"/>
      <c r="AI5" s="9">
        <v>5000</v>
      </c>
      <c r="AJ5" s="9"/>
      <c r="AK5" s="9">
        <v>5000</v>
      </c>
      <c r="AL5" s="10"/>
    </row>
    <row r="6" spans="2:38" x14ac:dyDescent="0.25">
      <c r="B6" s="11" t="s">
        <v>5</v>
      </c>
      <c r="C6" s="2"/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12"/>
    </row>
    <row r="7" spans="2:38" x14ac:dyDescent="0.25">
      <c r="B7" s="11" t="s">
        <v>1</v>
      </c>
      <c r="C7" s="2">
        <v>5000</v>
      </c>
      <c r="D7" s="2">
        <v>12000</v>
      </c>
      <c r="E7" s="5">
        <v>5000</v>
      </c>
      <c r="F7" s="5">
        <v>12000</v>
      </c>
      <c r="G7" s="5">
        <v>5000</v>
      </c>
      <c r="H7" s="5">
        <v>12000</v>
      </c>
      <c r="I7" s="3"/>
      <c r="J7" s="3"/>
      <c r="K7" s="3"/>
      <c r="L7" s="3"/>
      <c r="M7" s="5">
        <v>5000</v>
      </c>
      <c r="N7" s="5">
        <v>12000</v>
      </c>
      <c r="O7" s="5">
        <v>5000</v>
      </c>
      <c r="P7" s="5">
        <v>12000</v>
      </c>
      <c r="Q7" s="3"/>
      <c r="R7" s="3"/>
      <c r="S7" s="3"/>
      <c r="T7" s="3"/>
      <c r="U7" s="5">
        <v>5000</v>
      </c>
      <c r="V7" s="5">
        <v>12000</v>
      </c>
      <c r="W7" s="5">
        <v>5000</v>
      </c>
      <c r="X7" s="5">
        <v>12000</v>
      </c>
      <c r="Y7" s="3"/>
      <c r="Z7" s="3"/>
      <c r="AA7" s="3"/>
      <c r="AB7" s="3"/>
      <c r="AC7" s="5">
        <v>5000</v>
      </c>
      <c r="AD7" s="5">
        <v>12000</v>
      </c>
      <c r="AE7" s="5">
        <v>5000</v>
      </c>
      <c r="AF7" s="5">
        <v>12000</v>
      </c>
      <c r="AG7" s="3"/>
      <c r="AH7" s="3"/>
      <c r="AI7" s="3"/>
      <c r="AJ7" s="3"/>
      <c r="AK7" s="5">
        <v>5000</v>
      </c>
      <c r="AL7" s="12">
        <v>12000</v>
      </c>
    </row>
    <row r="8" spans="2:38" x14ac:dyDescent="0.25">
      <c r="B8" s="11" t="s">
        <v>2</v>
      </c>
      <c r="C8" s="2">
        <v>5000</v>
      </c>
      <c r="D8" s="2">
        <v>12000</v>
      </c>
      <c r="E8" s="3"/>
      <c r="F8" s="3"/>
      <c r="G8" s="3"/>
      <c r="H8" s="3"/>
      <c r="I8" s="5">
        <v>5000</v>
      </c>
      <c r="J8" s="5">
        <v>12000</v>
      </c>
      <c r="K8" s="3"/>
      <c r="L8" s="3"/>
      <c r="M8" s="5">
        <v>5000</v>
      </c>
      <c r="N8" s="5">
        <v>12000</v>
      </c>
      <c r="O8" s="3"/>
      <c r="P8" s="3"/>
      <c r="Q8" s="5">
        <v>5000</v>
      </c>
      <c r="R8" s="5">
        <v>12000</v>
      </c>
      <c r="S8" s="3"/>
      <c r="T8" s="3"/>
      <c r="U8" s="5">
        <v>5000</v>
      </c>
      <c r="V8" s="5">
        <v>12000</v>
      </c>
      <c r="W8" s="3"/>
      <c r="X8" s="3"/>
      <c r="Y8" s="5">
        <v>5000</v>
      </c>
      <c r="Z8" s="5">
        <v>12000</v>
      </c>
      <c r="AA8" s="3"/>
      <c r="AB8" s="3"/>
      <c r="AC8" s="5">
        <v>5000</v>
      </c>
      <c r="AD8" s="5">
        <v>12000</v>
      </c>
      <c r="AE8" s="3"/>
      <c r="AF8" s="3"/>
      <c r="AG8" s="5">
        <v>5000</v>
      </c>
      <c r="AH8" s="5">
        <v>12000</v>
      </c>
      <c r="AI8" s="3"/>
      <c r="AJ8" s="3"/>
      <c r="AK8" s="5">
        <v>5000</v>
      </c>
      <c r="AL8" s="12">
        <v>12000</v>
      </c>
    </row>
    <row r="9" spans="2:38" x14ac:dyDescent="0.25">
      <c r="B9" s="11" t="s">
        <v>3</v>
      </c>
      <c r="C9" s="2">
        <v>5000</v>
      </c>
      <c r="D9" s="2"/>
      <c r="E9" s="3"/>
      <c r="F9" s="3"/>
      <c r="G9" s="5">
        <v>5000</v>
      </c>
      <c r="H9" s="5"/>
      <c r="I9" s="3"/>
      <c r="J9" s="3"/>
      <c r="K9" s="3"/>
      <c r="L9" s="3"/>
      <c r="M9" s="5">
        <v>5000</v>
      </c>
      <c r="N9" s="5"/>
      <c r="O9" s="5">
        <v>5000</v>
      </c>
      <c r="P9" s="5"/>
      <c r="Q9" s="3"/>
      <c r="R9" s="3"/>
      <c r="S9" s="3"/>
      <c r="T9" s="3"/>
      <c r="U9" s="5">
        <v>5000</v>
      </c>
      <c r="V9" s="5"/>
      <c r="W9" s="3"/>
      <c r="X9" s="3"/>
      <c r="Y9" s="3"/>
      <c r="Z9" s="3"/>
      <c r="AA9" s="3"/>
      <c r="AB9" s="3"/>
      <c r="AC9" s="5">
        <v>5000</v>
      </c>
      <c r="AD9" s="5"/>
      <c r="AE9" s="5">
        <v>5000</v>
      </c>
      <c r="AF9" s="5"/>
      <c r="AG9" s="3"/>
      <c r="AH9" s="3"/>
      <c r="AI9" s="3"/>
      <c r="AJ9" s="3"/>
      <c r="AK9" s="5">
        <v>5000</v>
      </c>
      <c r="AL9" s="12"/>
    </row>
    <row r="10" spans="2:38" x14ac:dyDescent="0.25">
      <c r="B10" s="11" t="s">
        <v>4</v>
      </c>
      <c r="C10" s="2">
        <v>5000</v>
      </c>
      <c r="D10" s="2">
        <v>12000</v>
      </c>
      <c r="E10" s="3"/>
      <c r="F10" s="3"/>
      <c r="G10" s="3"/>
      <c r="H10" s="3"/>
      <c r="I10" s="3"/>
      <c r="J10" s="3"/>
      <c r="K10" s="5">
        <v>5000</v>
      </c>
      <c r="L10" s="5">
        <v>12000</v>
      </c>
      <c r="M10" s="5">
        <v>5000</v>
      </c>
      <c r="N10" s="5">
        <v>12000</v>
      </c>
      <c r="O10" s="3"/>
      <c r="P10" s="3"/>
      <c r="Q10" s="3"/>
      <c r="R10" s="3"/>
      <c r="S10" s="5">
        <v>5000</v>
      </c>
      <c r="T10" s="5">
        <v>12000</v>
      </c>
      <c r="U10" s="5">
        <v>5000</v>
      </c>
      <c r="V10" s="5">
        <v>12000</v>
      </c>
      <c r="W10" s="3"/>
      <c r="X10" s="3"/>
      <c r="Y10" s="3"/>
      <c r="Z10" s="3"/>
      <c r="AA10" s="5">
        <v>5000</v>
      </c>
      <c r="AB10" s="5">
        <v>12000</v>
      </c>
      <c r="AC10" s="5">
        <v>5000</v>
      </c>
      <c r="AD10" s="5">
        <v>12000</v>
      </c>
      <c r="AE10" s="3"/>
      <c r="AF10" s="3"/>
      <c r="AG10" s="3"/>
      <c r="AH10" s="3"/>
      <c r="AI10" s="5">
        <v>5000</v>
      </c>
      <c r="AJ10" s="5">
        <v>12000</v>
      </c>
      <c r="AK10" s="5">
        <v>5000</v>
      </c>
      <c r="AL10" s="12">
        <v>12000</v>
      </c>
    </row>
    <row r="11" spans="2:38" x14ac:dyDescent="0.25">
      <c r="B11" s="11" t="s">
        <v>7</v>
      </c>
      <c r="C11" s="2">
        <v>5000</v>
      </c>
      <c r="D11" s="2">
        <v>12000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5">
        <v>5000</v>
      </c>
      <c r="P11" s="5">
        <v>12000</v>
      </c>
      <c r="Q11" s="5">
        <v>5000</v>
      </c>
      <c r="R11" s="5">
        <v>12000</v>
      </c>
      <c r="S11" s="5">
        <v>5000</v>
      </c>
      <c r="T11" s="5">
        <v>12000</v>
      </c>
      <c r="U11" s="5">
        <v>5000</v>
      </c>
      <c r="V11" s="5">
        <v>12000</v>
      </c>
      <c r="W11" s="5">
        <v>5000</v>
      </c>
      <c r="X11" s="5">
        <v>12000</v>
      </c>
      <c r="Y11" s="5">
        <v>5000</v>
      </c>
      <c r="Z11" s="5">
        <v>12000</v>
      </c>
      <c r="AA11" s="5">
        <v>5000</v>
      </c>
      <c r="AB11" s="5">
        <v>12000</v>
      </c>
      <c r="AC11" s="5">
        <v>5000</v>
      </c>
      <c r="AD11" s="5">
        <v>12000</v>
      </c>
      <c r="AE11" s="5">
        <v>5000</v>
      </c>
      <c r="AF11" s="5">
        <v>12000</v>
      </c>
      <c r="AG11" s="5">
        <v>5000</v>
      </c>
      <c r="AH11" s="5">
        <v>12000</v>
      </c>
      <c r="AI11" s="5">
        <v>5000</v>
      </c>
      <c r="AJ11" s="5">
        <v>12000</v>
      </c>
      <c r="AK11" s="5">
        <v>5000</v>
      </c>
      <c r="AL11" s="12">
        <v>12000</v>
      </c>
    </row>
    <row r="12" spans="2:38" x14ac:dyDescent="0.25">
      <c r="B12" s="11" t="s">
        <v>8</v>
      </c>
      <c r="C12" s="2">
        <v>10000</v>
      </c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10000</v>
      </c>
      <c r="X12" s="5"/>
      <c r="Y12" s="5">
        <v>10000</v>
      </c>
      <c r="Z12" s="5"/>
      <c r="AA12" s="5">
        <v>10000</v>
      </c>
      <c r="AB12" s="5"/>
      <c r="AC12" s="5">
        <v>10000</v>
      </c>
      <c r="AD12" s="5"/>
      <c r="AE12" s="5">
        <v>10000</v>
      </c>
      <c r="AF12" s="5"/>
      <c r="AG12" s="5">
        <v>10000</v>
      </c>
      <c r="AH12" s="5"/>
      <c r="AI12" s="5">
        <v>10000</v>
      </c>
      <c r="AJ12" s="5"/>
      <c r="AK12" s="5">
        <v>10000</v>
      </c>
      <c r="AL12" s="12"/>
    </row>
    <row r="13" spans="2:38" x14ac:dyDescent="0.25">
      <c r="B13" s="11" t="s">
        <v>10</v>
      </c>
      <c r="C13" s="2">
        <v>10000</v>
      </c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10000</v>
      </c>
      <c r="X13" s="5"/>
      <c r="Y13" s="5">
        <v>10000</v>
      </c>
      <c r="Z13" s="5"/>
      <c r="AA13" s="5">
        <v>10000</v>
      </c>
      <c r="AB13" s="5"/>
      <c r="AC13" s="5">
        <v>10000</v>
      </c>
      <c r="AD13" s="5"/>
      <c r="AE13" s="5">
        <v>10000</v>
      </c>
      <c r="AF13" s="5"/>
      <c r="AG13" s="5">
        <v>10000</v>
      </c>
      <c r="AH13" s="5"/>
      <c r="AI13" s="5">
        <v>10000</v>
      </c>
      <c r="AJ13" s="5"/>
      <c r="AK13" s="5">
        <v>10000</v>
      </c>
      <c r="AL13" s="12"/>
    </row>
    <row r="14" spans="2:38" x14ac:dyDescent="0.25">
      <c r="B14" s="11" t="s">
        <v>11</v>
      </c>
      <c r="C14" s="2">
        <v>10000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>
        <v>10000</v>
      </c>
      <c r="AF14" s="5"/>
      <c r="AG14" s="5">
        <v>10000</v>
      </c>
      <c r="AH14" s="5"/>
      <c r="AI14" s="5">
        <v>10000</v>
      </c>
      <c r="AJ14" s="5"/>
      <c r="AK14" s="5">
        <v>10000</v>
      </c>
      <c r="AL14" s="12"/>
    </row>
    <row r="15" spans="2:38" ht="15.75" thickBot="1" x14ac:dyDescent="0.3">
      <c r="B15" s="13" t="s">
        <v>12</v>
      </c>
      <c r="C15" s="14">
        <v>10000</v>
      </c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6">
        <v>10000</v>
      </c>
      <c r="AF15" s="16"/>
      <c r="AG15" s="16">
        <v>10000</v>
      </c>
      <c r="AH15" s="16"/>
      <c r="AI15" s="16">
        <v>10000</v>
      </c>
      <c r="AJ15" s="16"/>
      <c r="AK15" s="16">
        <v>10000</v>
      </c>
      <c r="AL15" s="17"/>
    </row>
    <row r="16" spans="2:38" ht="15.75" thickBot="1" x14ac:dyDescent="0.3">
      <c r="B16" s="20" t="s">
        <v>39</v>
      </c>
      <c r="C16" s="21"/>
      <c r="D16" s="21"/>
      <c r="E16" s="22">
        <f>SUM(E5:E15)</f>
        <v>10000</v>
      </c>
      <c r="F16" s="22">
        <f t="shared" ref="F16:J16" si="0">SUM(F5:F15)</f>
        <v>12000</v>
      </c>
      <c r="G16" s="22">
        <f>SUM(G5:G15)</f>
        <v>15000</v>
      </c>
      <c r="H16" s="22">
        <f>SUM(H5:H15)</f>
        <v>12000</v>
      </c>
      <c r="I16" s="22">
        <f t="shared" si="0"/>
        <v>10000</v>
      </c>
      <c r="J16" s="22">
        <f t="shared" si="0"/>
        <v>12000</v>
      </c>
      <c r="K16" s="22">
        <f t="shared" ref="K16:N16" si="1">SUM(K5:K15)</f>
        <v>10000</v>
      </c>
      <c r="L16" s="22">
        <f t="shared" si="1"/>
        <v>12000</v>
      </c>
      <c r="M16" s="22">
        <f t="shared" si="1"/>
        <v>25000</v>
      </c>
      <c r="N16" s="22">
        <f t="shared" si="1"/>
        <v>36000</v>
      </c>
      <c r="O16" s="22">
        <f>SUM(O5:O15)</f>
        <v>20000</v>
      </c>
      <c r="P16" s="22">
        <f>SUM(P5:P15)</f>
        <v>24000</v>
      </c>
      <c r="Q16" s="22">
        <f t="shared" ref="Q16:R16" si="2">SUM(Q5:Q15)</f>
        <v>15000</v>
      </c>
      <c r="R16" s="22">
        <f t="shared" si="2"/>
        <v>24000</v>
      </c>
      <c r="S16" s="22">
        <f t="shared" ref="S16" si="3">SUM(S5:S15)</f>
        <v>15000</v>
      </c>
      <c r="T16" s="22">
        <f t="shared" ref="T16" si="4">SUM(T5:T15)</f>
        <v>24000</v>
      </c>
      <c r="U16" s="22">
        <f t="shared" ref="U16" si="5">SUM(U5:U15)</f>
        <v>30000</v>
      </c>
      <c r="V16" s="22">
        <f t="shared" ref="V16" si="6">SUM(V5:V15)</f>
        <v>48000</v>
      </c>
      <c r="W16" s="22">
        <f>SUM(W5:W15)</f>
        <v>35000</v>
      </c>
      <c r="X16" s="22">
        <f>SUM(X5:X15)</f>
        <v>24000</v>
      </c>
      <c r="Y16" s="22">
        <f t="shared" ref="Y16" si="7">SUM(Y5:Y15)</f>
        <v>35000</v>
      </c>
      <c r="Z16" s="22">
        <f t="shared" ref="Z16" si="8">SUM(Z5:Z15)</f>
        <v>24000</v>
      </c>
      <c r="AA16" s="22">
        <f t="shared" ref="AA16" si="9">SUM(AA5:AA15)</f>
        <v>35000</v>
      </c>
      <c r="AB16" s="22">
        <f t="shared" ref="AB16" si="10">SUM(AB5:AB15)</f>
        <v>24000</v>
      </c>
      <c r="AC16" s="22">
        <f t="shared" ref="AC16" si="11">SUM(AC5:AC15)</f>
        <v>50000</v>
      </c>
      <c r="AD16" s="22">
        <f t="shared" ref="AD16" si="12">SUM(AD5:AD15)</f>
        <v>48000</v>
      </c>
      <c r="AE16" s="22">
        <f>SUM(AE5:AE15)</f>
        <v>60000</v>
      </c>
      <c r="AF16" s="22">
        <f>SUM(AF5:AF15)</f>
        <v>24000</v>
      </c>
      <c r="AG16" s="22">
        <f t="shared" ref="AG16" si="13">SUM(AG5:AG15)</f>
        <v>55000</v>
      </c>
      <c r="AH16" s="22">
        <f t="shared" ref="AH16" si="14">SUM(AH5:AH15)</f>
        <v>24000</v>
      </c>
      <c r="AI16" s="22">
        <f t="shared" ref="AI16" si="15">SUM(AI5:AI15)</f>
        <v>55000</v>
      </c>
      <c r="AJ16" s="22">
        <f t="shared" ref="AJ16" si="16">SUM(AJ5:AJ15)</f>
        <v>24000</v>
      </c>
      <c r="AK16" s="22">
        <f t="shared" ref="AK16" si="17">SUM(AK5:AK15)</f>
        <v>70000</v>
      </c>
      <c r="AL16" s="23">
        <f t="shared" ref="AL16" si="18">SUM(AL5:AL15)</f>
        <v>48000</v>
      </c>
    </row>
    <row r="17" spans="2:38" x14ac:dyDescent="0.25">
      <c r="B17" s="7" t="s">
        <v>14</v>
      </c>
      <c r="C17" s="8">
        <v>20000</v>
      </c>
      <c r="D17" s="8"/>
      <c r="E17" s="24">
        <v>20000</v>
      </c>
      <c r="F17" s="69">
        <v>5000</v>
      </c>
      <c r="G17" s="24">
        <v>20000</v>
      </c>
      <c r="H17" s="69">
        <v>5000</v>
      </c>
      <c r="I17" s="24">
        <v>20000</v>
      </c>
      <c r="J17" s="69">
        <v>5000</v>
      </c>
      <c r="K17" s="24">
        <v>20000</v>
      </c>
      <c r="L17" s="69">
        <v>5000</v>
      </c>
      <c r="M17" s="24">
        <v>20000</v>
      </c>
      <c r="N17" s="69">
        <v>5000</v>
      </c>
      <c r="O17" s="24">
        <v>20000</v>
      </c>
      <c r="P17" s="69">
        <v>5000</v>
      </c>
      <c r="Q17" s="24">
        <v>20000</v>
      </c>
      <c r="R17" s="69">
        <v>5000</v>
      </c>
      <c r="S17" s="24">
        <v>20000</v>
      </c>
      <c r="T17" s="69">
        <v>5000</v>
      </c>
      <c r="U17" s="24">
        <v>20000</v>
      </c>
      <c r="V17" s="69">
        <v>5000</v>
      </c>
      <c r="W17" s="24">
        <v>20000</v>
      </c>
      <c r="X17" s="69">
        <v>5000</v>
      </c>
      <c r="Y17" s="24">
        <v>20000</v>
      </c>
      <c r="Z17" s="69">
        <v>5000</v>
      </c>
      <c r="AA17" s="24">
        <v>20000</v>
      </c>
      <c r="AB17" s="69">
        <v>5000</v>
      </c>
      <c r="AC17" s="24">
        <v>20000</v>
      </c>
      <c r="AD17" s="69">
        <v>5000</v>
      </c>
      <c r="AE17" s="24">
        <v>20000</v>
      </c>
      <c r="AF17" s="69">
        <v>5000</v>
      </c>
      <c r="AG17" s="24">
        <v>20000</v>
      </c>
      <c r="AH17" s="69">
        <v>5000</v>
      </c>
      <c r="AI17" s="24">
        <v>20000</v>
      </c>
      <c r="AJ17" s="69">
        <v>5000</v>
      </c>
      <c r="AK17" s="24">
        <v>20000</v>
      </c>
      <c r="AL17" s="83">
        <v>5000</v>
      </c>
    </row>
    <row r="18" spans="2:38" ht="15.75" thickBot="1" x14ac:dyDescent="0.3">
      <c r="B18" s="13" t="s">
        <v>20</v>
      </c>
      <c r="C18" s="14">
        <v>8000</v>
      </c>
      <c r="D18" s="14"/>
      <c r="E18" s="15">
        <v>8000</v>
      </c>
      <c r="F18" s="70"/>
      <c r="G18" s="15">
        <v>8000</v>
      </c>
      <c r="H18" s="70"/>
      <c r="I18" s="15">
        <v>8000</v>
      </c>
      <c r="J18" s="70"/>
      <c r="K18" s="15">
        <v>8000</v>
      </c>
      <c r="L18" s="70"/>
      <c r="M18" s="15">
        <v>8000</v>
      </c>
      <c r="N18" s="70"/>
      <c r="O18" s="15">
        <v>8000</v>
      </c>
      <c r="P18" s="70"/>
      <c r="Q18" s="15">
        <v>8000</v>
      </c>
      <c r="R18" s="70"/>
      <c r="S18" s="15">
        <v>8000</v>
      </c>
      <c r="T18" s="70"/>
      <c r="U18" s="15">
        <v>8000</v>
      </c>
      <c r="V18" s="70"/>
      <c r="W18" s="15">
        <v>8000</v>
      </c>
      <c r="X18" s="70"/>
      <c r="Y18" s="15">
        <v>8000</v>
      </c>
      <c r="Z18" s="70"/>
      <c r="AA18" s="15">
        <v>8000</v>
      </c>
      <c r="AB18" s="70"/>
      <c r="AC18" s="15">
        <v>8000</v>
      </c>
      <c r="AD18" s="70"/>
      <c r="AE18" s="15">
        <v>8000</v>
      </c>
      <c r="AF18" s="70"/>
      <c r="AG18" s="15">
        <v>8000</v>
      </c>
      <c r="AH18" s="70"/>
      <c r="AI18" s="15">
        <v>8000</v>
      </c>
      <c r="AJ18" s="70"/>
      <c r="AK18" s="15">
        <v>8000</v>
      </c>
      <c r="AL18" s="84"/>
    </row>
    <row r="19" spans="2:38" x14ac:dyDescent="0.25">
      <c r="E19" s="4">
        <f t="shared" ref="E19:N19" si="19">SUM(E16:E18)</f>
        <v>38000</v>
      </c>
      <c r="F19" s="4">
        <f t="shared" si="19"/>
        <v>17000</v>
      </c>
      <c r="G19" s="4">
        <f>SUM(G16:G18)</f>
        <v>43000</v>
      </c>
      <c r="H19" s="4">
        <f>SUM(H16:H18)</f>
        <v>17000</v>
      </c>
      <c r="I19" s="4">
        <f t="shared" si="19"/>
        <v>38000</v>
      </c>
      <c r="J19" s="4">
        <f t="shared" si="19"/>
        <v>17000</v>
      </c>
      <c r="K19" s="4">
        <f t="shared" si="19"/>
        <v>38000</v>
      </c>
      <c r="L19" s="4">
        <f t="shared" si="19"/>
        <v>17000</v>
      </c>
      <c r="M19" s="4">
        <f t="shared" si="19"/>
        <v>53000</v>
      </c>
      <c r="N19" s="4">
        <f t="shared" si="19"/>
        <v>41000</v>
      </c>
      <c r="O19" s="4">
        <f t="shared" ref="O19:AL19" si="20">SUM(O16:O18)</f>
        <v>48000</v>
      </c>
      <c r="P19" s="4">
        <f t="shared" si="20"/>
        <v>29000</v>
      </c>
      <c r="Q19" s="4">
        <f t="shared" si="20"/>
        <v>43000</v>
      </c>
      <c r="R19" s="4">
        <f t="shared" si="20"/>
        <v>29000</v>
      </c>
      <c r="S19" s="4">
        <f t="shared" si="20"/>
        <v>43000</v>
      </c>
      <c r="T19" s="4">
        <f t="shared" si="20"/>
        <v>29000</v>
      </c>
      <c r="U19" s="4">
        <f t="shared" si="20"/>
        <v>58000</v>
      </c>
      <c r="V19" s="4">
        <f t="shared" si="20"/>
        <v>53000</v>
      </c>
      <c r="W19" s="4">
        <f t="shared" si="20"/>
        <v>63000</v>
      </c>
      <c r="X19" s="4">
        <f t="shared" si="20"/>
        <v>29000</v>
      </c>
      <c r="Y19" s="4">
        <f t="shared" si="20"/>
        <v>63000</v>
      </c>
      <c r="Z19" s="4">
        <f t="shared" si="20"/>
        <v>29000</v>
      </c>
      <c r="AA19" s="4">
        <f t="shared" si="20"/>
        <v>63000</v>
      </c>
      <c r="AB19" s="4">
        <f t="shared" si="20"/>
        <v>29000</v>
      </c>
      <c r="AC19" s="4">
        <f t="shared" si="20"/>
        <v>78000</v>
      </c>
      <c r="AD19" s="4">
        <f t="shared" si="20"/>
        <v>53000</v>
      </c>
      <c r="AE19" s="4">
        <f t="shared" si="20"/>
        <v>88000</v>
      </c>
      <c r="AF19" s="4">
        <f t="shared" si="20"/>
        <v>29000</v>
      </c>
      <c r="AG19" s="4">
        <f t="shared" si="20"/>
        <v>83000</v>
      </c>
      <c r="AH19" s="4">
        <f t="shared" si="20"/>
        <v>29000</v>
      </c>
      <c r="AI19" s="4">
        <f t="shared" si="20"/>
        <v>83000</v>
      </c>
      <c r="AJ19" s="4">
        <f t="shared" si="20"/>
        <v>29000</v>
      </c>
      <c r="AK19" s="4">
        <f t="shared" si="20"/>
        <v>98000</v>
      </c>
      <c r="AL19" s="4">
        <f t="shared" si="20"/>
        <v>53000</v>
      </c>
    </row>
    <row r="23" spans="2:38" x14ac:dyDescent="0.25">
      <c r="E23" s="28" t="s">
        <v>40</v>
      </c>
      <c r="F23" s="27" t="s">
        <v>41</v>
      </c>
      <c r="G23" s="26" t="s">
        <v>42</v>
      </c>
      <c r="H23" s="25" t="s">
        <v>43</v>
      </c>
    </row>
    <row r="24" spans="2:38" x14ac:dyDescent="0.25">
      <c r="E24" s="28" t="s">
        <v>59</v>
      </c>
      <c r="F24" s="27" t="s">
        <v>60</v>
      </c>
      <c r="G24" s="26" t="s">
        <v>61</v>
      </c>
      <c r="H24" s="25" t="s">
        <v>62</v>
      </c>
    </row>
    <row r="25" spans="2:38" x14ac:dyDescent="0.25">
      <c r="E25" s="28" t="s">
        <v>31</v>
      </c>
      <c r="F25" s="27" t="s">
        <v>32</v>
      </c>
      <c r="G25" s="26" t="s">
        <v>33</v>
      </c>
      <c r="H25" s="25" t="s">
        <v>63</v>
      </c>
    </row>
    <row r="26" spans="2:38" x14ac:dyDescent="0.25">
      <c r="E26" s="28"/>
      <c r="F26" s="27"/>
      <c r="G26" s="26"/>
      <c r="H26" s="25"/>
    </row>
  </sheetData>
  <mergeCells count="42">
    <mergeCell ref="AF17:AF18"/>
    <mergeCell ref="AH17:AH18"/>
    <mergeCell ref="AJ17:AJ18"/>
    <mergeCell ref="AL17:AL18"/>
    <mergeCell ref="AE2:AL2"/>
    <mergeCell ref="AE3:AF3"/>
    <mergeCell ref="AG3:AH3"/>
    <mergeCell ref="AI3:AJ3"/>
    <mergeCell ref="AK3:AL3"/>
    <mergeCell ref="E2:F2"/>
    <mergeCell ref="G2:N2"/>
    <mergeCell ref="O2:V2"/>
    <mergeCell ref="W2:AD2"/>
    <mergeCell ref="P17:P18"/>
    <mergeCell ref="Q3:R3"/>
    <mergeCell ref="R17:R18"/>
    <mergeCell ref="S3:T3"/>
    <mergeCell ref="T17:T18"/>
    <mergeCell ref="U3:V3"/>
    <mergeCell ref="V17:V18"/>
    <mergeCell ref="W3:X3"/>
    <mergeCell ref="Y3:Z3"/>
    <mergeCell ref="AA3:AB3"/>
    <mergeCell ref="AC3:AD3"/>
    <mergeCell ref="X17:X18"/>
    <mergeCell ref="Z17:Z18"/>
    <mergeCell ref="AB17:AB18"/>
    <mergeCell ref="AD17:AD18"/>
    <mergeCell ref="B3:B4"/>
    <mergeCell ref="C3:C4"/>
    <mergeCell ref="D3:D4"/>
    <mergeCell ref="I3:J3"/>
    <mergeCell ref="O3:P3"/>
    <mergeCell ref="M3:N3"/>
    <mergeCell ref="G3:H3"/>
    <mergeCell ref="N17:N18"/>
    <mergeCell ref="K3:L3"/>
    <mergeCell ref="F17:F18"/>
    <mergeCell ref="J17:J18"/>
    <mergeCell ref="L17:L18"/>
    <mergeCell ref="E3:F3"/>
    <mergeCell ref="H17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B1" workbookViewId="0">
      <selection activeCell="N15" sqref="N15"/>
    </sheetView>
  </sheetViews>
  <sheetFormatPr defaultRowHeight="15" x14ac:dyDescent="0.25"/>
  <cols>
    <col min="1" max="1" width="12.28515625" style="49" customWidth="1"/>
    <col min="2" max="10" width="9.28515625" bestFit="1" customWidth="1"/>
    <col min="11" max="11" width="10.5703125" bestFit="1" customWidth="1"/>
    <col min="12" max="13" width="9.5703125" bestFit="1" customWidth="1"/>
    <col min="14" max="15" width="11.28515625" bestFit="1" customWidth="1"/>
  </cols>
  <sheetData>
    <row r="1" spans="1:16" ht="15.75" thickBot="1" x14ac:dyDescent="0.3">
      <c r="B1" s="32">
        <v>41091</v>
      </c>
      <c r="C1" s="32">
        <v>41122</v>
      </c>
      <c r="D1" s="32">
        <v>41153</v>
      </c>
      <c r="E1" s="32">
        <v>41183</v>
      </c>
      <c r="F1" s="32">
        <v>41214</v>
      </c>
      <c r="G1" s="32">
        <v>41244</v>
      </c>
      <c r="H1" s="32">
        <v>41275</v>
      </c>
      <c r="I1" s="32">
        <v>41306</v>
      </c>
      <c r="J1" s="32">
        <v>41334</v>
      </c>
      <c r="K1" s="32">
        <v>41365</v>
      </c>
      <c r="L1" s="32">
        <v>41395</v>
      </c>
      <c r="M1" s="32">
        <v>41426</v>
      </c>
    </row>
    <row r="2" spans="1:16" ht="15.75" thickBot="1" x14ac:dyDescent="0.3">
      <c r="B2" s="92" t="s">
        <v>50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6" x14ac:dyDescent="0.25">
      <c r="A3" s="95" t="s">
        <v>46</v>
      </c>
      <c r="B3" s="33">
        <v>4</v>
      </c>
      <c r="C3" s="34">
        <v>8</v>
      </c>
      <c r="D3" s="34">
        <v>10</v>
      </c>
      <c r="E3" s="34">
        <v>10</v>
      </c>
      <c r="F3" s="34">
        <v>14</v>
      </c>
      <c r="G3" s="34">
        <v>18</v>
      </c>
      <c r="H3" s="34">
        <v>20</v>
      </c>
      <c r="I3" s="34">
        <v>20</v>
      </c>
      <c r="J3" s="34">
        <v>24</v>
      </c>
      <c r="K3" s="34">
        <v>28</v>
      </c>
      <c r="L3" s="34">
        <v>30</v>
      </c>
      <c r="M3" s="35">
        <v>30</v>
      </c>
      <c r="O3" t="s">
        <v>70</v>
      </c>
      <c r="P3">
        <f>SUM(B3:M3)</f>
        <v>216</v>
      </c>
    </row>
    <row r="4" spans="1:16" x14ac:dyDescent="0.25">
      <c r="A4" s="95"/>
      <c r="B4" s="36">
        <v>10000</v>
      </c>
      <c r="C4" s="37">
        <v>10000</v>
      </c>
      <c r="D4" s="37">
        <v>10000</v>
      </c>
      <c r="E4" s="37">
        <v>10000</v>
      </c>
      <c r="F4" s="37">
        <v>10000</v>
      </c>
      <c r="G4" s="37">
        <v>10000</v>
      </c>
      <c r="H4" s="37">
        <v>10000</v>
      </c>
      <c r="I4" s="37">
        <v>10000</v>
      </c>
      <c r="J4" s="37">
        <v>10000</v>
      </c>
      <c r="K4" s="37">
        <v>10000</v>
      </c>
      <c r="L4" s="37">
        <v>10000</v>
      </c>
      <c r="M4" s="38">
        <v>10000</v>
      </c>
      <c r="N4" s="30"/>
      <c r="O4" t="s">
        <v>69</v>
      </c>
    </row>
    <row r="5" spans="1:16" x14ac:dyDescent="0.25">
      <c r="A5" s="95"/>
      <c r="B5" s="51">
        <f>B3*B4</f>
        <v>40000</v>
      </c>
      <c r="C5" s="50">
        <f>C3*C4</f>
        <v>80000</v>
      </c>
      <c r="D5" s="50">
        <f>D3*D4</f>
        <v>100000</v>
      </c>
      <c r="E5" s="50">
        <f t="shared" ref="E5:M5" si="0">E3*E4</f>
        <v>100000</v>
      </c>
      <c r="F5" s="50">
        <f t="shared" si="0"/>
        <v>140000</v>
      </c>
      <c r="G5" s="50">
        <f t="shared" si="0"/>
        <v>180000</v>
      </c>
      <c r="H5" s="50">
        <f t="shared" si="0"/>
        <v>200000</v>
      </c>
      <c r="I5" s="50">
        <f t="shared" si="0"/>
        <v>200000</v>
      </c>
      <c r="J5" s="50">
        <f t="shared" si="0"/>
        <v>240000</v>
      </c>
      <c r="K5" s="50">
        <f t="shared" si="0"/>
        <v>280000</v>
      </c>
      <c r="L5" s="50">
        <f t="shared" si="0"/>
        <v>300000</v>
      </c>
      <c r="M5" s="52">
        <f t="shared" si="0"/>
        <v>300000</v>
      </c>
      <c r="N5" s="31">
        <f>SUM(B5:M5)</f>
        <v>2160000</v>
      </c>
    </row>
    <row r="6" spans="1:16" x14ac:dyDescent="0.25">
      <c r="A6" s="95" t="s">
        <v>68</v>
      </c>
      <c r="B6" s="39">
        <v>4</v>
      </c>
      <c r="C6" s="40">
        <v>8</v>
      </c>
      <c r="D6" s="40">
        <v>10</v>
      </c>
      <c r="E6" s="40">
        <v>10</v>
      </c>
      <c r="F6" s="40">
        <v>14</v>
      </c>
      <c r="G6" s="40">
        <v>18</v>
      </c>
      <c r="H6" s="40">
        <v>20</v>
      </c>
      <c r="I6" s="40">
        <v>20</v>
      </c>
      <c r="J6" s="40">
        <v>24</v>
      </c>
      <c r="K6" s="40">
        <f>K3+O6</f>
        <v>124</v>
      </c>
      <c r="L6" s="40">
        <v>30</v>
      </c>
      <c r="M6" s="41">
        <v>30</v>
      </c>
      <c r="O6">
        <f xml:space="preserve"> 0.75*SUM(B6:J6)</f>
        <v>96</v>
      </c>
    </row>
    <row r="7" spans="1:16" x14ac:dyDescent="0.25">
      <c r="A7" s="95"/>
      <c r="B7" s="36">
        <v>9000</v>
      </c>
      <c r="C7" s="37">
        <v>8000</v>
      </c>
      <c r="D7" s="37">
        <v>7000</v>
      </c>
      <c r="E7" s="37">
        <v>6000</v>
      </c>
      <c r="F7" s="37">
        <v>5000</v>
      </c>
      <c r="G7" s="37">
        <v>4000</v>
      </c>
      <c r="H7" s="37">
        <v>3000</v>
      </c>
      <c r="I7" s="37">
        <v>2000</v>
      </c>
      <c r="J7" s="37">
        <v>1000</v>
      </c>
      <c r="K7" s="37">
        <v>12000</v>
      </c>
      <c r="L7" s="37">
        <v>11000</v>
      </c>
      <c r="M7" s="38">
        <v>10000</v>
      </c>
      <c r="N7" s="30"/>
    </row>
    <row r="8" spans="1:16" x14ac:dyDescent="0.25">
      <c r="A8" s="95"/>
      <c r="B8" s="51">
        <f>B6*B7</f>
        <v>36000</v>
      </c>
      <c r="C8" s="50">
        <f t="shared" ref="C8:M8" si="1">C6*C7</f>
        <v>64000</v>
      </c>
      <c r="D8" s="50">
        <f t="shared" si="1"/>
        <v>70000</v>
      </c>
      <c r="E8" s="50">
        <f t="shared" si="1"/>
        <v>60000</v>
      </c>
      <c r="F8" s="50">
        <f t="shared" si="1"/>
        <v>70000</v>
      </c>
      <c r="G8" s="50">
        <f t="shared" si="1"/>
        <v>72000</v>
      </c>
      <c r="H8" s="50">
        <f t="shared" si="1"/>
        <v>60000</v>
      </c>
      <c r="I8" s="50">
        <f t="shared" si="1"/>
        <v>40000</v>
      </c>
      <c r="J8" s="50">
        <f t="shared" si="1"/>
        <v>24000</v>
      </c>
      <c r="K8" s="50">
        <f t="shared" si="1"/>
        <v>1488000</v>
      </c>
      <c r="L8" s="50">
        <f t="shared" si="1"/>
        <v>330000</v>
      </c>
      <c r="M8" s="52">
        <f t="shared" si="1"/>
        <v>300000</v>
      </c>
      <c r="N8" s="31">
        <f>SUM(B8:M8)</f>
        <v>2614000</v>
      </c>
    </row>
    <row r="9" spans="1:16" x14ac:dyDescent="0.25">
      <c r="A9" s="95" t="s">
        <v>47</v>
      </c>
      <c r="B9" s="39"/>
      <c r="C9" s="40"/>
      <c r="D9" s="42">
        <v>2</v>
      </c>
      <c r="E9" s="42">
        <v>2</v>
      </c>
      <c r="F9" s="42">
        <v>4</v>
      </c>
      <c r="G9" s="42">
        <v>4</v>
      </c>
      <c r="H9" s="42">
        <v>8</v>
      </c>
      <c r="I9" s="42">
        <v>8</v>
      </c>
      <c r="J9" s="42">
        <v>10</v>
      </c>
      <c r="K9" s="42">
        <v>10</v>
      </c>
      <c r="L9" s="42">
        <v>10</v>
      </c>
      <c r="M9" s="43">
        <v>10</v>
      </c>
    </row>
    <row r="10" spans="1:16" x14ac:dyDescent="0.25">
      <c r="A10" s="95"/>
      <c r="B10" s="39"/>
      <c r="C10" s="40"/>
      <c r="D10" s="42">
        <v>20000</v>
      </c>
      <c r="E10" s="42">
        <v>20000</v>
      </c>
      <c r="F10" s="42">
        <v>20000</v>
      </c>
      <c r="G10" s="42">
        <v>20000</v>
      </c>
      <c r="H10" s="42">
        <v>20000</v>
      </c>
      <c r="I10" s="42">
        <v>20000</v>
      </c>
      <c r="J10" s="42">
        <v>20000</v>
      </c>
      <c r="K10" s="42">
        <v>20000</v>
      </c>
      <c r="L10" s="42">
        <v>20000</v>
      </c>
      <c r="M10" s="43">
        <v>20000</v>
      </c>
    </row>
    <row r="11" spans="1:16" x14ac:dyDescent="0.25">
      <c r="A11" s="95"/>
      <c r="B11" s="51">
        <f t="shared" ref="B11" si="2">B9*B10</f>
        <v>0</v>
      </c>
      <c r="C11" s="50">
        <f t="shared" ref="C11" si="3">C9*C10</f>
        <v>0</v>
      </c>
      <c r="D11" s="50">
        <f t="shared" ref="D11" si="4">D9*D10</f>
        <v>40000</v>
      </c>
      <c r="E11" s="50">
        <f t="shared" ref="E11" si="5">E9*E10</f>
        <v>40000</v>
      </c>
      <c r="F11" s="50">
        <f t="shared" ref="F11" si="6">F9*F10</f>
        <v>80000</v>
      </c>
      <c r="G11" s="50">
        <f t="shared" ref="G11" si="7">G9*G10</f>
        <v>80000</v>
      </c>
      <c r="H11" s="50">
        <f t="shared" ref="H11" si="8">H9*H10</f>
        <v>160000</v>
      </c>
      <c r="I11" s="50">
        <f t="shared" ref="I11" si="9">I9*I10</f>
        <v>160000</v>
      </c>
      <c r="J11" s="50">
        <f t="shared" ref="J11" si="10">J9*J10</f>
        <v>200000</v>
      </c>
      <c r="K11" s="50">
        <f t="shared" ref="K11" si="11">K9*K10</f>
        <v>200000</v>
      </c>
      <c r="L11" s="50">
        <f t="shared" ref="L11" si="12">L9*L10</f>
        <v>200000</v>
      </c>
      <c r="M11" s="52">
        <f t="shared" ref="M11" si="13">M9*M10</f>
        <v>200000</v>
      </c>
      <c r="N11" s="47">
        <f>SUM(B11:M11)</f>
        <v>1360000</v>
      </c>
    </row>
    <row r="12" spans="1:16" x14ac:dyDescent="0.25">
      <c r="A12" s="95" t="s">
        <v>48</v>
      </c>
      <c r="B12" s="39"/>
      <c r="C12" s="40"/>
      <c r="D12" s="42">
        <v>2</v>
      </c>
      <c r="E12" s="42">
        <v>2</v>
      </c>
      <c r="F12" s="42">
        <v>4</v>
      </c>
      <c r="G12" s="42">
        <v>4</v>
      </c>
      <c r="H12" s="42">
        <v>8</v>
      </c>
      <c r="I12" s="42">
        <v>8</v>
      </c>
      <c r="J12" s="42">
        <v>10</v>
      </c>
      <c r="K12" s="42">
        <v>10</v>
      </c>
      <c r="L12" s="42">
        <v>10</v>
      </c>
      <c r="M12" s="43">
        <v>10</v>
      </c>
    </row>
    <row r="13" spans="1:16" x14ac:dyDescent="0.25">
      <c r="A13" s="95"/>
      <c r="B13" s="39"/>
      <c r="C13" s="40"/>
      <c r="D13" s="40">
        <v>5000</v>
      </c>
      <c r="E13" s="40">
        <v>5000</v>
      </c>
      <c r="F13" s="40">
        <v>5000</v>
      </c>
      <c r="G13" s="40">
        <v>5000</v>
      </c>
      <c r="H13" s="40">
        <v>5000</v>
      </c>
      <c r="I13" s="40">
        <v>5000</v>
      </c>
      <c r="J13" s="40">
        <v>5000</v>
      </c>
      <c r="K13" s="40">
        <v>5000</v>
      </c>
      <c r="L13" s="40">
        <v>5000</v>
      </c>
      <c r="M13" s="41">
        <v>5000</v>
      </c>
    </row>
    <row r="14" spans="1:16" ht="15.75" thickBot="1" x14ac:dyDescent="0.3">
      <c r="A14" s="95"/>
      <c r="B14" s="53">
        <f t="shared" ref="B14:C14" si="14">B12*B13</f>
        <v>0</v>
      </c>
      <c r="C14" s="54">
        <f t="shared" si="14"/>
        <v>0</v>
      </c>
      <c r="D14" s="54">
        <f t="shared" ref="D14" si="15">D12*D13</f>
        <v>10000</v>
      </c>
      <c r="E14" s="54">
        <f t="shared" ref="E14" si="16">E12*E13</f>
        <v>10000</v>
      </c>
      <c r="F14" s="54">
        <f t="shared" ref="F14" si="17">F12*F13</f>
        <v>20000</v>
      </c>
      <c r="G14" s="54">
        <f t="shared" ref="G14" si="18">G12*G13</f>
        <v>20000</v>
      </c>
      <c r="H14" s="54">
        <f t="shared" ref="H14" si="19">H12*H13</f>
        <v>40000</v>
      </c>
      <c r="I14" s="54">
        <f t="shared" ref="I14" si="20">I12*I13</f>
        <v>40000</v>
      </c>
      <c r="J14" s="54">
        <f t="shared" ref="J14" si="21">J12*J13</f>
        <v>50000</v>
      </c>
      <c r="K14" s="54">
        <f t="shared" ref="K14" si="22">K12*K13</f>
        <v>50000</v>
      </c>
      <c r="L14" s="54">
        <f t="shared" ref="L14" si="23">L12*L13</f>
        <v>50000</v>
      </c>
      <c r="M14" s="55">
        <f t="shared" ref="M14" si="24">M12*M13</f>
        <v>50000</v>
      </c>
      <c r="N14" s="47">
        <f>SUM(B14:M14)</f>
        <v>340000</v>
      </c>
    </row>
    <row r="15" spans="1:16" ht="15.75" thickBot="1" x14ac:dyDescent="0.3">
      <c r="A15" s="48"/>
      <c r="B15" s="66">
        <f>B5+B8+B11+B14</f>
        <v>76000</v>
      </c>
      <c r="C15" s="67">
        <f t="shared" ref="C15:M15" si="25">C5+C8+C11+C14</f>
        <v>144000</v>
      </c>
      <c r="D15" s="67">
        <f t="shared" si="25"/>
        <v>220000</v>
      </c>
      <c r="E15" s="67">
        <f t="shared" si="25"/>
        <v>210000</v>
      </c>
      <c r="F15" s="67">
        <f t="shared" si="25"/>
        <v>310000</v>
      </c>
      <c r="G15" s="67">
        <f t="shared" si="25"/>
        <v>352000</v>
      </c>
      <c r="H15" s="67">
        <f t="shared" si="25"/>
        <v>460000</v>
      </c>
      <c r="I15" s="67">
        <f t="shared" si="25"/>
        <v>440000</v>
      </c>
      <c r="J15" s="67">
        <f t="shared" si="25"/>
        <v>514000</v>
      </c>
      <c r="K15" s="67">
        <f t="shared" si="25"/>
        <v>2018000</v>
      </c>
      <c r="L15" s="67">
        <f t="shared" si="25"/>
        <v>880000</v>
      </c>
      <c r="M15" s="68">
        <f t="shared" si="25"/>
        <v>850000</v>
      </c>
      <c r="N15" s="65">
        <f>SUM(B15:M15)</f>
        <v>6474000</v>
      </c>
      <c r="O15" s="47"/>
    </row>
    <row r="16" spans="1:16" ht="15.75" thickBot="1" x14ac:dyDescent="0.3">
      <c r="A16" s="4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47"/>
    </row>
    <row r="17" spans="1:16" ht="15.75" thickBot="1" x14ac:dyDescent="0.3">
      <c r="B17" s="89" t="s">
        <v>49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1"/>
    </row>
    <row r="18" spans="1:16" x14ac:dyDescent="0.25">
      <c r="A18" s="95" t="s">
        <v>46</v>
      </c>
      <c r="B18" s="33">
        <v>4</v>
      </c>
      <c r="C18" s="34">
        <v>8</v>
      </c>
      <c r="D18" s="34">
        <v>10</v>
      </c>
      <c r="E18" s="34">
        <v>10</v>
      </c>
      <c r="F18" s="34">
        <v>14</v>
      </c>
      <c r="G18" s="34">
        <v>18</v>
      </c>
      <c r="H18" s="34">
        <v>20</v>
      </c>
      <c r="I18" s="34">
        <v>20</v>
      </c>
      <c r="J18" s="34">
        <v>24</v>
      </c>
      <c r="K18" s="34">
        <v>28</v>
      </c>
      <c r="L18" s="34">
        <v>30</v>
      </c>
      <c r="M18" s="35">
        <v>30</v>
      </c>
    </row>
    <row r="19" spans="1:16" x14ac:dyDescent="0.25">
      <c r="A19" s="95"/>
      <c r="B19" s="36">
        <v>2000</v>
      </c>
      <c r="C19" s="37">
        <v>2000</v>
      </c>
      <c r="D19" s="37">
        <v>2000</v>
      </c>
      <c r="E19" s="37">
        <v>2000</v>
      </c>
      <c r="F19" s="37">
        <v>2000</v>
      </c>
      <c r="G19" s="37">
        <v>2000</v>
      </c>
      <c r="H19" s="37">
        <v>2000</v>
      </c>
      <c r="I19" s="37">
        <v>2000</v>
      </c>
      <c r="J19" s="37">
        <v>2000</v>
      </c>
      <c r="K19" s="37">
        <v>2000</v>
      </c>
      <c r="L19" s="37">
        <v>2000</v>
      </c>
      <c r="M19" s="38">
        <v>2000</v>
      </c>
      <c r="N19" s="30"/>
      <c r="O19" t="s">
        <v>71</v>
      </c>
    </row>
    <row r="20" spans="1:16" x14ac:dyDescent="0.25">
      <c r="A20" s="95"/>
      <c r="B20" s="36">
        <v>0</v>
      </c>
      <c r="C20" s="37">
        <v>5000</v>
      </c>
      <c r="D20" s="37">
        <v>10000</v>
      </c>
      <c r="E20" s="37">
        <v>10000</v>
      </c>
      <c r="F20" s="37">
        <v>10000</v>
      </c>
      <c r="G20" s="37">
        <v>15000</v>
      </c>
      <c r="H20" s="37">
        <v>20000</v>
      </c>
      <c r="I20" s="37">
        <v>20000</v>
      </c>
      <c r="J20" s="37">
        <v>20000</v>
      </c>
      <c r="K20" s="37">
        <v>25000</v>
      </c>
      <c r="L20" s="37">
        <v>30000</v>
      </c>
      <c r="M20" s="38">
        <v>30000</v>
      </c>
      <c r="N20" s="30"/>
      <c r="O20" t="s">
        <v>66</v>
      </c>
    </row>
    <row r="21" spans="1:16" x14ac:dyDescent="0.25">
      <c r="A21" s="95"/>
      <c r="B21" s="36">
        <f>B5*0.01</f>
        <v>400</v>
      </c>
      <c r="C21" s="37">
        <f>C5*0.01</f>
        <v>800</v>
      </c>
      <c r="D21" s="37">
        <f t="shared" ref="D21:L21" si="26">D5*0.01</f>
        <v>1000</v>
      </c>
      <c r="E21" s="37">
        <f t="shared" si="26"/>
        <v>1000</v>
      </c>
      <c r="F21" s="37">
        <f t="shared" si="26"/>
        <v>1400</v>
      </c>
      <c r="G21" s="37">
        <f t="shared" si="26"/>
        <v>1800</v>
      </c>
      <c r="H21" s="37">
        <f t="shared" si="26"/>
        <v>2000</v>
      </c>
      <c r="I21" s="37">
        <f t="shared" si="26"/>
        <v>2000</v>
      </c>
      <c r="J21" s="37">
        <f t="shared" si="26"/>
        <v>2400</v>
      </c>
      <c r="K21" s="37">
        <f t="shared" si="26"/>
        <v>2800</v>
      </c>
      <c r="L21" s="37">
        <f t="shared" si="26"/>
        <v>3000</v>
      </c>
      <c r="M21" s="38">
        <f>M5*0.01</f>
        <v>3000</v>
      </c>
      <c r="N21" s="30"/>
      <c r="O21" t="s">
        <v>67</v>
      </c>
    </row>
    <row r="22" spans="1:16" x14ac:dyDescent="0.25">
      <c r="A22" s="95"/>
      <c r="B22" s="51">
        <f>(B18*B19)+B20+B21</f>
        <v>8400</v>
      </c>
      <c r="C22" s="50">
        <f>(C18*C19)+C20+C21</f>
        <v>21800</v>
      </c>
      <c r="D22" s="50">
        <f t="shared" ref="D22:L22" si="27">(D18*D19)+D20+D21</f>
        <v>31000</v>
      </c>
      <c r="E22" s="50">
        <f t="shared" si="27"/>
        <v>31000</v>
      </c>
      <c r="F22" s="50">
        <f t="shared" si="27"/>
        <v>39400</v>
      </c>
      <c r="G22" s="50">
        <f t="shared" si="27"/>
        <v>52800</v>
      </c>
      <c r="H22" s="50">
        <f t="shared" si="27"/>
        <v>62000</v>
      </c>
      <c r="I22" s="50">
        <f t="shared" si="27"/>
        <v>62000</v>
      </c>
      <c r="J22" s="50">
        <f t="shared" si="27"/>
        <v>70400</v>
      </c>
      <c r="K22" s="50">
        <f t="shared" si="27"/>
        <v>83800</v>
      </c>
      <c r="L22" s="50">
        <f t="shared" si="27"/>
        <v>93000</v>
      </c>
      <c r="M22" s="52">
        <f>(M18*M19) + M20+M21</f>
        <v>93000</v>
      </c>
      <c r="N22" s="31">
        <f>SUM(B22:M22) * -1</f>
        <v>-648600</v>
      </c>
    </row>
    <row r="23" spans="1:16" x14ac:dyDescent="0.25">
      <c r="A23" s="95" t="s">
        <v>47</v>
      </c>
      <c r="B23" s="39"/>
      <c r="C23" s="40"/>
      <c r="D23" s="42">
        <v>2</v>
      </c>
      <c r="E23" s="42">
        <v>2</v>
      </c>
      <c r="F23" s="42">
        <v>4</v>
      </c>
      <c r="G23" s="42">
        <v>4</v>
      </c>
      <c r="H23" s="42">
        <v>8</v>
      </c>
      <c r="I23" s="42">
        <v>8</v>
      </c>
      <c r="J23" s="42">
        <v>10</v>
      </c>
      <c r="K23" s="42">
        <v>10</v>
      </c>
      <c r="L23" s="42">
        <v>10</v>
      </c>
      <c r="M23" s="43">
        <v>10</v>
      </c>
    </row>
    <row r="24" spans="1:16" x14ac:dyDescent="0.25">
      <c r="A24" s="95"/>
      <c r="B24" s="56"/>
      <c r="C24" s="57"/>
      <c r="D24" s="57">
        <v>18000</v>
      </c>
      <c r="E24" s="57">
        <v>18000</v>
      </c>
      <c r="F24" s="57">
        <v>18000</v>
      </c>
      <c r="G24" s="57">
        <v>18000</v>
      </c>
      <c r="H24" s="57">
        <v>18000</v>
      </c>
      <c r="I24" s="57">
        <v>18000</v>
      </c>
      <c r="J24" s="57">
        <v>18000</v>
      </c>
      <c r="K24" s="57">
        <v>18000</v>
      </c>
      <c r="L24" s="57">
        <v>18000</v>
      </c>
      <c r="M24" s="58">
        <v>18000</v>
      </c>
      <c r="N24" s="30"/>
    </row>
    <row r="25" spans="1:16" x14ac:dyDescent="0.25">
      <c r="A25" s="95"/>
      <c r="B25" s="51">
        <f t="shared" ref="B25" si="28">B23*B24</f>
        <v>0</v>
      </c>
      <c r="C25" s="50">
        <f t="shared" ref="C25" si="29">C23*C24</f>
        <v>0</v>
      </c>
      <c r="D25" s="50">
        <f t="shared" ref="D25" si="30">D23*D24</f>
        <v>36000</v>
      </c>
      <c r="E25" s="50">
        <f t="shared" ref="E25" si="31">E23*E24</f>
        <v>36000</v>
      </c>
      <c r="F25" s="50">
        <f t="shared" ref="F25" si="32">F23*F24</f>
        <v>72000</v>
      </c>
      <c r="G25" s="50">
        <f t="shared" ref="G25" si="33">G23*G24</f>
        <v>72000</v>
      </c>
      <c r="H25" s="50">
        <f t="shared" ref="H25" si="34">H23*H24</f>
        <v>144000</v>
      </c>
      <c r="I25" s="50">
        <f t="shared" ref="I25" si="35">I23*I24</f>
        <v>144000</v>
      </c>
      <c r="J25" s="50">
        <f t="shared" ref="J25" si="36">J23*J24</f>
        <v>180000</v>
      </c>
      <c r="K25" s="50">
        <f t="shared" ref="K25" si="37">K23*K24</f>
        <v>180000</v>
      </c>
      <c r="L25" s="50">
        <f t="shared" ref="L25" si="38">L23*L24</f>
        <v>180000</v>
      </c>
      <c r="M25" s="52">
        <f t="shared" ref="M25" si="39">M23*M24</f>
        <v>180000</v>
      </c>
      <c r="N25" s="31">
        <f>SUM(B25:M25)*-1</f>
        <v>-1224000</v>
      </c>
    </row>
    <row r="26" spans="1:16" x14ac:dyDescent="0.25">
      <c r="A26" s="87" t="s">
        <v>57</v>
      </c>
      <c r="B26" s="39"/>
      <c r="C26" s="40"/>
      <c r="D26" s="40"/>
      <c r="E26" s="40"/>
      <c r="F26" s="42"/>
      <c r="G26" s="42"/>
      <c r="H26" s="42"/>
      <c r="I26" s="42"/>
      <c r="J26" s="42"/>
      <c r="K26" s="42">
        <v>4</v>
      </c>
      <c r="L26" s="42">
        <v>4</v>
      </c>
      <c r="M26" s="43">
        <v>4</v>
      </c>
      <c r="P26" t="s">
        <v>58</v>
      </c>
    </row>
    <row r="27" spans="1:16" x14ac:dyDescent="0.25">
      <c r="A27" s="87"/>
      <c r="B27" s="59"/>
      <c r="C27" s="60"/>
      <c r="D27" s="60"/>
      <c r="E27" s="60"/>
      <c r="F27" s="61"/>
      <c r="G27" s="61"/>
      <c r="H27" s="61"/>
      <c r="I27" s="61"/>
      <c r="J27" s="61"/>
      <c r="K27" s="61">
        <v>5000</v>
      </c>
      <c r="L27" s="61">
        <v>5000</v>
      </c>
      <c r="M27" s="62">
        <v>5000</v>
      </c>
    </row>
    <row r="28" spans="1:16" x14ac:dyDescent="0.25">
      <c r="A28" s="87"/>
      <c r="B28" s="56">
        <f t="shared" ref="B28" si="40">B26*B27</f>
        <v>0</v>
      </c>
      <c r="C28" s="57">
        <f t="shared" ref="C28" si="41">C26*C27</f>
        <v>0</v>
      </c>
      <c r="D28" s="57">
        <f t="shared" ref="D28" si="42">D26*D27</f>
        <v>0</v>
      </c>
      <c r="E28" s="57">
        <f t="shared" ref="E28" si="43">E26*E27</f>
        <v>0</v>
      </c>
      <c r="F28" s="57">
        <f t="shared" ref="F28" si="44">F26*F27</f>
        <v>0</v>
      </c>
      <c r="G28" s="57">
        <f t="shared" ref="G28" si="45">G26*G27</f>
        <v>0</v>
      </c>
      <c r="H28" s="57">
        <f t="shared" ref="H28" si="46">H26*H27</f>
        <v>0</v>
      </c>
      <c r="I28" s="57">
        <f t="shared" ref="I28" si="47">I26*I27</f>
        <v>0</v>
      </c>
      <c r="J28" s="57">
        <f t="shared" ref="J28" si="48">J26*J27</f>
        <v>0</v>
      </c>
      <c r="K28" s="57">
        <f t="shared" ref="K28" si="49">K26*K27</f>
        <v>20000</v>
      </c>
      <c r="L28" s="57">
        <f t="shared" ref="L28" si="50">L26*L27</f>
        <v>20000</v>
      </c>
      <c r="M28" s="58">
        <f t="shared" ref="M28" si="51">M26*M27</f>
        <v>20000</v>
      </c>
      <c r="N28" s="31">
        <f>SUM(F28:M28)*-1</f>
        <v>-60000</v>
      </c>
    </row>
    <row r="29" spans="1:16" x14ac:dyDescent="0.25">
      <c r="A29" s="87" t="s">
        <v>52</v>
      </c>
      <c r="B29" s="39"/>
      <c r="C29" s="40"/>
      <c r="D29" s="40"/>
      <c r="E29" s="40"/>
      <c r="F29" s="42">
        <v>1</v>
      </c>
      <c r="G29" s="42">
        <v>1</v>
      </c>
      <c r="H29" s="42">
        <v>2</v>
      </c>
      <c r="I29" s="42">
        <v>2</v>
      </c>
      <c r="J29" s="42">
        <v>2</v>
      </c>
      <c r="K29" s="42">
        <v>1</v>
      </c>
      <c r="L29" s="42">
        <v>1</v>
      </c>
      <c r="M29" s="43">
        <v>1</v>
      </c>
      <c r="P29" t="s">
        <v>51</v>
      </c>
    </row>
    <row r="30" spans="1:16" x14ac:dyDescent="0.25">
      <c r="A30" s="87"/>
      <c r="B30" s="59"/>
      <c r="C30" s="60"/>
      <c r="D30" s="60"/>
      <c r="E30" s="60"/>
      <c r="F30" s="61">
        <v>8000</v>
      </c>
      <c r="G30" s="61">
        <v>8000</v>
      </c>
      <c r="H30" s="61">
        <v>8000</v>
      </c>
      <c r="I30" s="61">
        <v>8000</v>
      </c>
      <c r="J30" s="61">
        <v>8000</v>
      </c>
      <c r="K30" s="61">
        <v>8000</v>
      </c>
      <c r="L30" s="61">
        <v>8000</v>
      </c>
      <c r="M30" s="62">
        <v>8000</v>
      </c>
    </row>
    <row r="31" spans="1:16" x14ac:dyDescent="0.25">
      <c r="A31" s="87"/>
      <c r="B31" s="56">
        <f t="shared" ref="B31:C31" si="52">B29*B30</f>
        <v>0</v>
      </c>
      <c r="C31" s="57">
        <f t="shared" si="52"/>
        <v>0</v>
      </c>
      <c r="D31" s="57">
        <f t="shared" ref="D31" si="53">D29*D30</f>
        <v>0</v>
      </c>
      <c r="E31" s="57">
        <f t="shared" ref="E31" si="54">E29*E30</f>
        <v>0</v>
      </c>
      <c r="F31" s="57">
        <f t="shared" ref="F31" si="55">F29*F30</f>
        <v>8000</v>
      </c>
      <c r="G31" s="57">
        <f t="shared" ref="G31" si="56">G29*G30</f>
        <v>8000</v>
      </c>
      <c r="H31" s="57">
        <f t="shared" ref="H31" si="57">H29*H30</f>
        <v>16000</v>
      </c>
      <c r="I31" s="57">
        <f t="shared" ref="I31" si="58">I29*I30</f>
        <v>16000</v>
      </c>
      <c r="J31" s="57">
        <f t="shared" ref="J31" si="59">J29*J30</f>
        <v>16000</v>
      </c>
      <c r="K31" s="57">
        <f t="shared" ref="K31" si="60">K29*K30</f>
        <v>8000</v>
      </c>
      <c r="L31" s="57">
        <f t="shared" ref="L31" si="61">L29*L30</f>
        <v>8000</v>
      </c>
      <c r="M31" s="58">
        <f t="shared" ref="M31" si="62">M29*M30</f>
        <v>8000</v>
      </c>
      <c r="N31" s="31">
        <f>SUM(F31:M31)*-1</f>
        <v>-88000</v>
      </c>
    </row>
    <row r="32" spans="1:16" x14ac:dyDescent="0.25">
      <c r="A32" s="88" t="s">
        <v>53</v>
      </c>
      <c r="B32" s="39"/>
      <c r="C32" s="40"/>
      <c r="D32" s="40"/>
      <c r="E32" s="40"/>
      <c r="F32" s="42"/>
      <c r="G32" s="42"/>
      <c r="H32" s="42"/>
      <c r="I32" s="42"/>
      <c r="J32" s="42"/>
      <c r="K32" s="42">
        <v>2</v>
      </c>
      <c r="L32" s="42">
        <v>2</v>
      </c>
      <c r="M32" s="43">
        <v>2</v>
      </c>
    </row>
    <row r="33" spans="1:16" x14ac:dyDescent="0.25">
      <c r="A33" s="88"/>
      <c r="B33" s="59"/>
      <c r="C33" s="60"/>
      <c r="D33" s="60"/>
      <c r="E33" s="60"/>
      <c r="F33" s="61"/>
      <c r="G33" s="61"/>
      <c r="H33" s="61"/>
      <c r="I33" s="61"/>
      <c r="J33" s="61"/>
      <c r="K33" s="61">
        <v>10000</v>
      </c>
      <c r="L33" s="61">
        <v>10000</v>
      </c>
      <c r="M33" s="62">
        <v>10000</v>
      </c>
      <c r="P33" t="s">
        <v>54</v>
      </c>
    </row>
    <row r="34" spans="1:16" x14ac:dyDescent="0.25">
      <c r="A34" s="88"/>
      <c r="B34" s="51">
        <f t="shared" ref="B34" si="63">B32*B33</f>
        <v>0</v>
      </c>
      <c r="C34" s="50">
        <f t="shared" ref="C34" si="64">C32*C33</f>
        <v>0</v>
      </c>
      <c r="D34" s="50">
        <f t="shared" ref="D34" si="65">D32*D33</f>
        <v>0</v>
      </c>
      <c r="E34" s="50">
        <f t="shared" ref="E34:F34" si="66">E32*E33</f>
        <v>0</v>
      </c>
      <c r="F34" s="50">
        <f t="shared" si="66"/>
        <v>0</v>
      </c>
      <c r="G34" s="50">
        <f t="shared" ref="G34" si="67">G32*G33</f>
        <v>0</v>
      </c>
      <c r="H34" s="50">
        <f t="shared" ref="H34" si="68">H32*H33</f>
        <v>0</v>
      </c>
      <c r="I34" s="50">
        <f t="shared" ref="I34" si="69">I32*I33</f>
        <v>0</v>
      </c>
      <c r="J34" s="50">
        <f t="shared" ref="J34" si="70">J32*J33</f>
        <v>0</v>
      </c>
      <c r="K34" s="50">
        <f t="shared" ref="K34" si="71">K32*K33</f>
        <v>20000</v>
      </c>
      <c r="L34" s="50">
        <f t="shared" ref="L34" si="72">L32*L33</f>
        <v>20000</v>
      </c>
      <c r="M34" s="52">
        <f t="shared" ref="M34" si="73">M32*M33</f>
        <v>20000</v>
      </c>
      <c r="N34" s="31">
        <f>SUM(K34:M34)*-1</f>
        <v>-60000</v>
      </c>
    </row>
    <row r="35" spans="1:16" x14ac:dyDescent="0.25">
      <c r="A35" s="49" t="s">
        <v>56</v>
      </c>
      <c r="B35" s="36">
        <v>5000</v>
      </c>
      <c r="C35" s="37">
        <v>5000</v>
      </c>
      <c r="D35" s="37">
        <v>5000</v>
      </c>
      <c r="E35" s="37">
        <v>5000</v>
      </c>
      <c r="F35" s="42">
        <v>10000</v>
      </c>
      <c r="G35" s="42">
        <v>10000</v>
      </c>
      <c r="H35" s="42">
        <v>10000</v>
      </c>
      <c r="I35" s="42">
        <v>10000</v>
      </c>
      <c r="J35" s="42">
        <v>15000</v>
      </c>
      <c r="K35" s="42">
        <v>15000</v>
      </c>
      <c r="L35" s="42">
        <v>15000</v>
      </c>
      <c r="M35" s="43">
        <v>15000</v>
      </c>
      <c r="N35" s="31"/>
    </row>
    <row r="36" spans="1:16" x14ac:dyDescent="0.25">
      <c r="A36" s="49" t="s">
        <v>64</v>
      </c>
      <c r="B36" s="36"/>
      <c r="C36" s="37"/>
      <c r="D36" s="37"/>
      <c r="E36" s="37"/>
      <c r="F36" s="42">
        <v>10000</v>
      </c>
      <c r="G36" s="42">
        <v>10000</v>
      </c>
      <c r="H36" s="42">
        <v>10000</v>
      </c>
      <c r="I36" s="42">
        <v>10000</v>
      </c>
      <c r="J36" s="42">
        <v>10000</v>
      </c>
      <c r="K36" s="42">
        <v>20000</v>
      </c>
      <c r="L36" s="42">
        <v>20000</v>
      </c>
      <c r="M36" s="43">
        <v>20000</v>
      </c>
      <c r="N36" s="31"/>
    </row>
    <row r="37" spans="1:16" x14ac:dyDescent="0.25">
      <c r="A37" s="49" t="s">
        <v>65</v>
      </c>
      <c r="B37" s="36"/>
      <c r="C37" s="37"/>
      <c r="D37" s="37"/>
      <c r="E37" s="37"/>
      <c r="F37" s="42">
        <v>100000</v>
      </c>
      <c r="G37" s="42"/>
      <c r="H37" s="42">
        <v>50000</v>
      </c>
      <c r="I37" s="42"/>
      <c r="J37" s="42"/>
      <c r="K37" s="42">
        <v>200000</v>
      </c>
      <c r="L37" s="42"/>
      <c r="M37" s="43"/>
      <c r="N37" s="31"/>
    </row>
    <row r="38" spans="1:16" x14ac:dyDescent="0.25">
      <c r="A38" s="49" t="s">
        <v>55</v>
      </c>
      <c r="B38" s="56">
        <v>5000</v>
      </c>
      <c r="C38" s="57">
        <v>5000</v>
      </c>
      <c r="D38" s="57">
        <v>5000</v>
      </c>
      <c r="E38" s="57">
        <v>10000</v>
      </c>
      <c r="F38" s="57">
        <v>10000</v>
      </c>
      <c r="G38" s="57">
        <v>10000</v>
      </c>
      <c r="H38" s="57">
        <v>15000</v>
      </c>
      <c r="I38" s="57">
        <v>15000</v>
      </c>
      <c r="J38" s="57">
        <v>15000</v>
      </c>
      <c r="K38" s="57">
        <v>20000</v>
      </c>
      <c r="L38" s="57">
        <v>20000</v>
      </c>
      <c r="M38" s="58">
        <v>20000</v>
      </c>
      <c r="N38" s="31"/>
    </row>
    <row r="39" spans="1:16" ht="15.75" thickBot="1" x14ac:dyDescent="0.3">
      <c r="B39" s="36">
        <f>SUM(B35:B38)</f>
        <v>10000</v>
      </c>
      <c r="C39" s="37">
        <f t="shared" ref="C39:M39" si="74">SUM(C35:C38)</f>
        <v>10000</v>
      </c>
      <c r="D39" s="37">
        <f t="shared" si="74"/>
        <v>10000</v>
      </c>
      <c r="E39" s="37">
        <f t="shared" si="74"/>
        <v>15000</v>
      </c>
      <c r="F39" s="37">
        <f t="shared" si="74"/>
        <v>130000</v>
      </c>
      <c r="G39" s="37">
        <f t="shared" si="74"/>
        <v>30000</v>
      </c>
      <c r="H39" s="37">
        <f t="shared" si="74"/>
        <v>85000</v>
      </c>
      <c r="I39" s="37">
        <f t="shared" si="74"/>
        <v>35000</v>
      </c>
      <c r="J39" s="37">
        <f t="shared" si="74"/>
        <v>40000</v>
      </c>
      <c r="K39" s="37">
        <f t="shared" si="74"/>
        <v>255000</v>
      </c>
      <c r="L39" s="37">
        <f t="shared" si="74"/>
        <v>55000</v>
      </c>
      <c r="M39" s="38">
        <f t="shared" si="74"/>
        <v>55000</v>
      </c>
      <c r="N39" s="31">
        <f>SUM(B39:M39)*-1</f>
        <v>-730000</v>
      </c>
    </row>
    <row r="40" spans="1:16" ht="15.75" thickBot="1" x14ac:dyDescent="0.3">
      <c r="B40" s="44">
        <f>B22+B25+B28+B31+B34+B39</f>
        <v>18400</v>
      </c>
      <c r="C40" s="45">
        <f t="shared" ref="C40:M40" si="75">C22+C25+C28+C31+C34+C39</f>
        <v>31800</v>
      </c>
      <c r="D40" s="45">
        <f t="shared" si="75"/>
        <v>77000</v>
      </c>
      <c r="E40" s="45">
        <f t="shared" si="75"/>
        <v>82000</v>
      </c>
      <c r="F40" s="45">
        <f t="shared" si="75"/>
        <v>249400</v>
      </c>
      <c r="G40" s="45">
        <f t="shared" si="75"/>
        <v>162800</v>
      </c>
      <c r="H40" s="45">
        <f t="shared" si="75"/>
        <v>307000</v>
      </c>
      <c r="I40" s="45">
        <f t="shared" si="75"/>
        <v>257000</v>
      </c>
      <c r="J40" s="45">
        <f t="shared" si="75"/>
        <v>306400</v>
      </c>
      <c r="K40" s="45">
        <f t="shared" si="75"/>
        <v>566800</v>
      </c>
      <c r="L40" s="45">
        <f t="shared" si="75"/>
        <v>376000</v>
      </c>
      <c r="M40" s="46">
        <f t="shared" si="75"/>
        <v>376000</v>
      </c>
      <c r="N40" s="64">
        <f>SUM(B40:M40)</f>
        <v>2810600</v>
      </c>
      <c r="O40" s="31"/>
    </row>
    <row r="41" spans="1:16" ht="15.75" thickBot="1" x14ac:dyDescent="0.3">
      <c r="B41" s="44">
        <f t="shared" ref="B41:M41" si="76">B15-B40</f>
        <v>57600</v>
      </c>
      <c r="C41" s="45">
        <f t="shared" si="76"/>
        <v>112200</v>
      </c>
      <c r="D41" s="45">
        <f t="shared" si="76"/>
        <v>143000</v>
      </c>
      <c r="E41" s="45">
        <f t="shared" si="76"/>
        <v>128000</v>
      </c>
      <c r="F41" s="45">
        <f t="shared" si="76"/>
        <v>60600</v>
      </c>
      <c r="G41" s="45">
        <f t="shared" si="76"/>
        <v>189200</v>
      </c>
      <c r="H41" s="45">
        <f t="shared" si="76"/>
        <v>153000</v>
      </c>
      <c r="I41" s="45">
        <f t="shared" si="76"/>
        <v>183000</v>
      </c>
      <c r="J41" s="45">
        <f t="shared" si="76"/>
        <v>207600</v>
      </c>
      <c r="K41" s="45">
        <f t="shared" si="76"/>
        <v>1451200</v>
      </c>
      <c r="L41" s="45">
        <f t="shared" si="76"/>
        <v>504000</v>
      </c>
      <c r="M41" s="46">
        <f t="shared" si="76"/>
        <v>474000</v>
      </c>
      <c r="N41" s="63">
        <f>SUM(B41:M41)</f>
        <v>3663400</v>
      </c>
      <c r="O41" s="31"/>
    </row>
  </sheetData>
  <mergeCells count="11">
    <mergeCell ref="A29:A31"/>
    <mergeCell ref="A32:A34"/>
    <mergeCell ref="A26:A28"/>
    <mergeCell ref="B17:M17"/>
    <mergeCell ref="B2:M2"/>
    <mergeCell ref="A3:A5"/>
    <mergeCell ref="A6:A8"/>
    <mergeCell ref="A9:A11"/>
    <mergeCell ref="A12:A14"/>
    <mergeCell ref="A18:A22"/>
    <mergeCell ref="A23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O20"/>
  <sheetViews>
    <sheetView workbookViewId="0">
      <selection activeCell="M8" sqref="M8"/>
    </sheetView>
  </sheetViews>
  <sheetFormatPr defaultRowHeight="15" x14ac:dyDescent="0.25"/>
  <cols>
    <col min="2" max="13" width="9.28515625" bestFit="1" customWidth="1"/>
    <col min="14" max="15" width="10.5703125" bestFit="1" customWidth="1"/>
  </cols>
  <sheetData>
    <row r="18" spans="1:15" x14ac:dyDescent="0.25">
      <c r="B18" s="29">
        <v>41091</v>
      </c>
      <c r="C18" s="29">
        <v>41122</v>
      </c>
      <c r="D18" s="29">
        <v>41153</v>
      </c>
      <c r="E18" s="29">
        <v>41183</v>
      </c>
      <c r="F18" s="29">
        <v>41214</v>
      </c>
      <c r="G18" s="29">
        <v>41244</v>
      </c>
      <c r="H18" s="29">
        <v>41275</v>
      </c>
      <c r="I18" s="29">
        <v>41306</v>
      </c>
      <c r="J18" s="29">
        <v>41334</v>
      </c>
      <c r="K18" s="29">
        <v>41365</v>
      </c>
      <c r="L18" s="29">
        <v>41395</v>
      </c>
      <c r="M18" s="29">
        <v>41426</v>
      </c>
    </row>
    <row r="19" spans="1:15" x14ac:dyDescent="0.25">
      <c r="A19" t="s">
        <v>44</v>
      </c>
      <c r="B19" s="30">
        <v>76000</v>
      </c>
      <c r="C19" s="30">
        <v>144000</v>
      </c>
      <c r="D19" s="30">
        <v>220000</v>
      </c>
      <c r="E19" s="30">
        <v>210000</v>
      </c>
      <c r="F19" s="30">
        <v>310000</v>
      </c>
      <c r="G19" s="30">
        <v>352000</v>
      </c>
      <c r="H19" s="30">
        <v>460000</v>
      </c>
      <c r="I19" s="30">
        <v>440000</v>
      </c>
      <c r="J19" s="30">
        <v>514000</v>
      </c>
      <c r="K19" s="30">
        <v>866000</v>
      </c>
      <c r="L19" s="30">
        <v>880000</v>
      </c>
      <c r="M19" s="30">
        <v>850000</v>
      </c>
      <c r="N19" s="30"/>
      <c r="O19" s="30"/>
    </row>
    <row r="20" spans="1:15" x14ac:dyDescent="0.25">
      <c r="A20" t="s">
        <v>45</v>
      </c>
      <c r="B20" s="30">
        <v>18000</v>
      </c>
      <c r="C20" s="30">
        <v>26000</v>
      </c>
      <c r="D20" s="30">
        <v>66000</v>
      </c>
      <c r="E20" s="30">
        <v>71000</v>
      </c>
      <c r="F20" s="30">
        <v>238000</v>
      </c>
      <c r="G20" s="30">
        <v>146000</v>
      </c>
      <c r="H20" s="30">
        <v>285000</v>
      </c>
      <c r="I20" s="30">
        <v>235000</v>
      </c>
      <c r="J20" s="30">
        <v>284000</v>
      </c>
      <c r="K20" s="30">
        <v>539000</v>
      </c>
      <c r="L20" s="30">
        <v>343000</v>
      </c>
      <c r="M20" s="30">
        <v>343000</v>
      </c>
      <c r="N20" s="30"/>
      <c r="O20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O24"/>
  <sheetViews>
    <sheetView workbookViewId="0">
      <selection activeCell="F27" sqref="F27"/>
    </sheetView>
  </sheetViews>
  <sheetFormatPr defaultRowHeight="15" x14ac:dyDescent="0.25"/>
  <cols>
    <col min="2" max="6" width="9.28515625" bestFit="1" customWidth="1"/>
    <col min="7" max="13" width="10.5703125" bestFit="1" customWidth="1"/>
    <col min="14" max="14" width="11.5703125" bestFit="1" customWidth="1"/>
    <col min="15" max="15" width="10.5703125" bestFit="1" customWidth="1"/>
  </cols>
  <sheetData>
    <row r="19" spans="1:15" x14ac:dyDescent="0.25">
      <c r="B19" s="29">
        <v>41091</v>
      </c>
      <c r="C19" s="29">
        <v>41122</v>
      </c>
      <c r="D19" s="29">
        <v>41153</v>
      </c>
      <c r="E19" s="29">
        <v>41183</v>
      </c>
      <c r="F19" s="29">
        <v>41214</v>
      </c>
      <c r="G19" s="29">
        <v>41244</v>
      </c>
      <c r="H19" s="29">
        <v>41275</v>
      </c>
      <c r="I19" s="29">
        <v>41306</v>
      </c>
      <c r="J19" s="29">
        <v>41334</v>
      </c>
      <c r="K19" s="29">
        <v>41365</v>
      </c>
      <c r="L19" s="29">
        <v>41395</v>
      </c>
      <c r="M19" s="29">
        <v>41426</v>
      </c>
    </row>
    <row r="20" spans="1:15" hidden="1" x14ac:dyDescent="0.25">
      <c r="A20" t="s">
        <v>44</v>
      </c>
      <c r="B20" s="30">
        <v>76000</v>
      </c>
      <c r="C20" s="30">
        <v>144000</v>
      </c>
      <c r="D20" s="30">
        <v>220000</v>
      </c>
      <c r="E20" s="30">
        <v>210000</v>
      </c>
      <c r="F20" s="30">
        <v>310000</v>
      </c>
      <c r="G20" s="30">
        <v>352000</v>
      </c>
      <c r="H20" s="30">
        <v>460000</v>
      </c>
      <c r="I20" s="30">
        <v>440000</v>
      </c>
      <c r="J20" s="30">
        <v>514000</v>
      </c>
      <c r="K20" s="30">
        <v>866000</v>
      </c>
      <c r="L20" s="30">
        <v>880000</v>
      </c>
      <c r="M20" s="30">
        <v>850000</v>
      </c>
      <c r="N20" s="30"/>
      <c r="O20" s="30"/>
    </row>
    <row r="21" spans="1:15" hidden="1" x14ac:dyDescent="0.25">
      <c r="A21" t="s">
        <v>45</v>
      </c>
      <c r="B21" s="30">
        <v>18000</v>
      </c>
      <c r="C21" s="30">
        <v>26000</v>
      </c>
      <c r="D21" s="30">
        <v>66000</v>
      </c>
      <c r="E21" s="30">
        <v>71000</v>
      </c>
      <c r="F21" s="30">
        <v>238000</v>
      </c>
      <c r="G21" s="30">
        <v>146000</v>
      </c>
      <c r="H21" s="30">
        <v>285000</v>
      </c>
      <c r="I21" s="30">
        <v>235000</v>
      </c>
      <c r="J21" s="30">
        <v>284000</v>
      </c>
      <c r="K21" s="30">
        <v>539000</v>
      </c>
      <c r="L21" s="30">
        <v>343000</v>
      </c>
      <c r="M21" s="30">
        <v>343000</v>
      </c>
      <c r="N21" s="30"/>
      <c r="O21" s="30"/>
    </row>
    <row r="22" spans="1:15" x14ac:dyDescent="0.25">
      <c r="A22" t="s">
        <v>44</v>
      </c>
      <c r="B22" s="30">
        <f>SUM($B$20:B20)</f>
        <v>76000</v>
      </c>
      <c r="C22" s="30">
        <f>SUM($B$20:C20)</f>
        <v>220000</v>
      </c>
      <c r="D22" s="30">
        <f>SUM($B$20:D20)</f>
        <v>440000</v>
      </c>
      <c r="E22" s="30">
        <f>SUM($B$20:E20)</f>
        <v>650000</v>
      </c>
      <c r="F22" s="30">
        <f>SUM($B$20:F20)</f>
        <v>960000</v>
      </c>
      <c r="G22" s="30">
        <f>SUM($B$20:G20)</f>
        <v>1312000</v>
      </c>
      <c r="H22" s="30">
        <f>SUM($B$20:H20)</f>
        <v>1772000</v>
      </c>
      <c r="I22" s="30">
        <f>SUM($B$20:I20)</f>
        <v>2212000</v>
      </c>
      <c r="J22" s="30">
        <f>SUM($B$20:J20)</f>
        <v>2726000</v>
      </c>
      <c r="K22" s="30">
        <f>SUM($B$20:K20)</f>
        <v>3592000</v>
      </c>
      <c r="L22" s="30">
        <f>SUM($B$20:L20)</f>
        <v>4472000</v>
      </c>
      <c r="M22" s="30">
        <f>SUM($B$20:M20)</f>
        <v>5322000</v>
      </c>
    </row>
    <row r="23" spans="1:15" x14ac:dyDescent="0.25">
      <c r="A23" t="s">
        <v>45</v>
      </c>
      <c r="B23" s="30">
        <f>SUM($B$21:B21)</f>
        <v>18000</v>
      </c>
      <c r="C23" s="30">
        <f>SUM($B$21:C21)</f>
        <v>44000</v>
      </c>
      <c r="D23" s="30">
        <f>SUM($B$21:D21)</f>
        <v>110000</v>
      </c>
      <c r="E23" s="30">
        <f>SUM($B$21:E21)</f>
        <v>181000</v>
      </c>
      <c r="F23" s="30">
        <f>SUM($B$21:F21)</f>
        <v>419000</v>
      </c>
      <c r="G23" s="30">
        <f>SUM($B$21:G21)</f>
        <v>565000</v>
      </c>
      <c r="H23" s="30">
        <f>SUM($B$21:H21)</f>
        <v>850000</v>
      </c>
      <c r="I23" s="30">
        <f>SUM($B$21:I21)</f>
        <v>1085000</v>
      </c>
      <c r="J23" s="30">
        <f>SUM($B$21:J21)</f>
        <v>1369000</v>
      </c>
      <c r="K23" s="30">
        <f>SUM($B$21:K21)</f>
        <v>1908000</v>
      </c>
      <c r="L23" s="30">
        <f>SUM($B$21:L21)</f>
        <v>2251000</v>
      </c>
      <c r="M23" s="30">
        <f>SUM($B$21:M21)</f>
        <v>2594000</v>
      </c>
    </row>
    <row r="24" spans="1:15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</sheetData>
  <pageMargins left="0.7" right="0.7" top="0.75" bottom="0.75" header="0.3" footer="0.3"/>
  <ignoredErrors>
    <ignoredError sqref="C22:F22 G22:M22 C23:L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2012-05-22T11:51:19Z</dcterms:modified>
</cp:coreProperties>
</file>