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F6" i="11"/>
  <c r="H6" s="1"/>
  <c r="E6"/>
  <c r="G6" s="1"/>
  <c r="E4" i="12"/>
  <c r="F4"/>
  <c r="E20" i="15"/>
  <c r="F20" s="1"/>
  <c r="G20" s="1"/>
  <c r="I6" i="11" l="1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G15" s="1"/>
  <c r="F26"/>
  <c r="G26" s="1"/>
  <c r="G4" i="11" l="1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6" i="9"/>
  <c r="I6" s="1"/>
  <c r="G2" i="14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<sst xmlns="http://schemas.openxmlformats.org/spreadsheetml/2006/main" count="214" uniqueCount="93">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</sst>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10014.231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25.5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3.1875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14.5</v>
      </c>
      <c r="D3" s="33">
        <f>SUMIF(Business!B:B,B3,Business!I:I) + SUMIF(School!B:B,B3,School!I:I) + SUMIF(Service!B:B,B3,Service!I:I)+SUMIF(Retail!B:B,B3,Retail!I:I) + SUMIF(Tourism!B:B,B3,Tourism!I:I)</f>
        <v>7220.6549999999997</v>
      </c>
      <c r="E3" s="5"/>
      <c r="F3" s="10" t="s">
        <v>2</v>
      </c>
      <c r="G3" s="14">
        <f>SUM(Business!D:D)</f>
        <v>5.5</v>
      </c>
      <c r="H3" s="33">
        <f>SUM(Business!I:I)</f>
        <v>2367.4050000000002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7</v>
      </c>
      <c r="D4" s="33">
        <f>SUMIF(Business!B:B,B4,Business!I:I) + SUMIF(School!B:B,B4,School!I:I) + SUMIF(Service!B:B,B4,Service!I:I)+SUMIF(Retail!B:B,B4,Retail!I:I) + SUMIF(Tourism!B:B,B4,Tourism!I:I)</f>
        <v>1609.8560000000002</v>
      </c>
      <c r="E4" s="5"/>
      <c r="F4" s="10" t="s">
        <v>62</v>
      </c>
      <c r="G4" s="14">
        <f>SUM(School!D:D)</f>
        <v>4</v>
      </c>
      <c r="H4" s="33">
        <f>SUM(School!I:I)</f>
        <v>1183.72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9</v>
      </c>
      <c r="H5" s="33">
        <f>SUM(Service!I:I)</f>
        <v>2675.2019999999998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25.5</v>
      </c>
      <c r="H8" s="34">
        <f>SUM(H3:H7)</f>
        <v>10014.231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4</v>
      </c>
      <c r="D9" s="33">
        <f>SUMIF(Business!B:B,B9,Business!I:I) + SUMIF(School!B:B,B9,School!I:I) + SUMIF(Service!B:B,B9,Service!I:I)+SUMIF(Retail!B:B,B9,Retail!I:I) + SUMIF(Tourism!B:B,B9,Tourism!I:I)</f>
        <v>1183.72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25.5</v>
      </c>
      <c r="D10" s="34">
        <f>SUM(D3:D9)</f>
        <v>10014.231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/>
      <c r="B4" s="59"/>
      <c r="C4" s="59"/>
      <c r="D4" s="72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>
        <v>42298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>
      <c r="A3" s="58">
        <v>42299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6" si="0">D3*G3*H3</f>
        <v>591.86</v>
      </c>
      <c r="J3" s="64"/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14" sqref="J14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>IF(ISERROR(MATCH(C2,SkillList,0)),0,MATCH(C2,SkillList,0))</f>
        <v>8</v>
      </c>
      <c r="F2" s="61">
        <f>IF(ISERROR(MATCH(B2,MemberList,0)),0,MATCH(B2,MemberList,0))</f>
        <v>3</v>
      </c>
      <c r="G2" s="62">
        <f>INDEX(CostPerHour,E2)</f>
        <v>236.74</v>
      </c>
      <c r="H2" s="63">
        <f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>IF(ISERROR(MATCH(C3,SkillList,0)),0,MATCH(C3,SkillList,0))</f>
        <v>8</v>
      </c>
      <c r="F3" s="61">
        <f>IF(ISERROR(MATCH(B3,MemberList,0)),0,MATCH(B3,MemberList,0))</f>
        <v>3</v>
      </c>
      <c r="G3" s="62">
        <f>INDEX(CostPerHour,E3)</f>
        <v>236.74</v>
      </c>
      <c r="H3" s="63">
        <f>IF(ISERROR(INDEX(Competency,F3,E3)), 0, INDEX(Competency,F3,E3))</f>
        <v>0</v>
      </c>
      <c r="I3" s="62">
        <f t="shared" ref="I3:I5" si="0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>IF(ISERROR(MATCH(C5,SkillList,0)),0,MATCH(C5,SkillList,0))</f>
        <v>8</v>
      </c>
      <c r="F5" s="61">
        <f>IF(ISERROR(MATCH(B5,MemberList,0)),0,MATCH(B5,MemberList,0))</f>
        <v>2</v>
      </c>
      <c r="G5" s="62">
        <f>INDEX(CostPerHour,E5)</f>
        <v>236.74</v>
      </c>
      <c r="H5" s="63">
        <f>IF(ISERROR(INDEX(Competency,F5,E5)), 0, INDEX(Competency,F5,E5))</f>
        <v>0.2</v>
      </c>
      <c r="I5" s="62">
        <f t="shared" si="0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>IF(ISERROR(MATCH(C6,SkillList,0)),0,MATCH(C6,SkillList,0))</f>
        <v>8</v>
      </c>
      <c r="F6" s="61">
        <f>IF(ISERROR(MATCH(B6,MemberList,0)),0,MATCH(B6,MemberList,0))</f>
        <v>1</v>
      </c>
      <c r="G6" s="62">
        <f>INDEX(CostPerHour,E6)</f>
        <v>236.74</v>
      </c>
      <c r="H6" s="63">
        <f>IF(ISERROR(INDEX(Competency,F6,E6)), 0, INDEX(Competency,F6,E6))</f>
        <v>0.5</v>
      </c>
      <c r="I6" s="62">
        <f t="shared" ref="I6" si="1">D6*G6*H6</f>
        <v>118.37</v>
      </c>
      <c r="J6" s="64" t="s">
        <v>87</v>
      </c>
    </row>
    <row r="7" spans="1:10">
      <c r="A7" s="58"/>
      <c r="B7" s="59"/>
      <c r="C7" s="59"/>
      <c r="D7" s="60"/>
      <c r="E7" s="61"/>
      <c r="F7" s="61"/>
      <c r="G7" s="62"/>
      <c r="H7" s="63"/>
      <c r="I7" s="62"/>
      <c r="J7" s="64"/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AI10" sqref="AI10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</v>
      </c>
      <c r="G5" s="36">
        <v>0</v>
      </c>
      <c r="H5" s="46">
        <v>0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Sudarshan</cp:lastModifiedBy>
  <dcterms:created xsi:type="dcterms:W3CDTF">2012-10-07T14:16:15Z</dcterms:created>
  <dcterms:modified xsi:type="dcterms:W3CDTF">2015-10-24T06:17:40Z</dcterms:modified>
</cp:coreProperties>
</file>