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24519"/>
</workbook>
</file>

<file path=xl/calcChain.xml><?xml version="1.0" encoding="utf-8"?>
<calcChain xmlns="http://schemas.openxmlformats.org/spreadsheetml/2006/main">
  <c r="N19" i="6"/>
  <c r="N22"/>
  <c r="N25"/>
  <c r="N28"/>
  <c r="C23" i="5" l="1"/>
  <c r="D23"/>
  <c r="E23"/>
  <c r="F23"/>
  <c r="G23"/>
  <c r="H23"/>
  <c r="I23"/>
  <c r="J23"/>
  <c r="K23"/>
  <c r="L23"/>
  <c r="M23"/>
  <c r="B23"/>
  <c r="C22"/>
  <c r="D22"/>
  <c r="E22"/>
  <c r="F22"/>
  <c r="G22"/>
  <c r="H22"/>
  <c r="I22"/>
  <c r="J22"/>
  <c r="K22"/>
  <c r="L22"/>
  <c r="M22"/>
  <c r="B22"/>
  <c r="C33" i="6"/>
  <c r="D33"/>
  <c r="E33"/>
  <c r="F33"/>
  <c r="G33"/>
  <c r="H33"/>
  <c r="I33"/>
  <c r="J33"/>
  <c r="K33"/>
  <c r="L33"/>
  <c r="M33"/>
  <c r="B33"/>
  <c r="M22"/>
  <c r="L22"/>
  <c r="K22"/>
  <c r="J22"/>
  <c r="I22"/>
  <c r="H22"/>
  <c r="G22"/>
  <c r="F22"/>
  <c r="E22"/>
  <c r="D22"/>
  <c r="C22"/>
  <c r="B22"/>
  <c r="F28"/>
  <c r="D28"/>
  <c r="E28"/>
  <c r="D25"/>
  <c r="E25"/>
  <c r="C25"/>
  <c r="B25"/>
  <c r="B28"/>
  <c r="C28"/>
  <c r="M28"/>
  <c r="L28"/>
  <c r="K28"/>
  <c r="J28"/>
  <c r="I28"/>
  <c r="H28"/>
  <c r="G28"/>
  <c r="G25"/>
  <c r="H25"/>
  <c r="I25"/>
  <c r="J25"/>
  <c r="K25"/>
  <c r="L25"/>
  <c r="M25"/>
  <c r="F25"/>
  <c r="B8"/>
  <c r="C8"/>
  <c r="C19"/>
  <c r="D19"/>
  <c r="E19"/>
  <c r="F19"/>
  <c r="G19"/>
  <c r="H19"/>
  <c r="I19"/>
  <c r="J19"/>
  <c r="K19"/>
  <c r="L19"/>
  <c r="M19"/>
  <c r="B19"/>
  <c r="E8"/>
  <c r="F8"/>
  <c r="G8"/>
  <c r="H8"/>
  <c r="I8"/>
  <c r="J8"/>
  <c r="K8"/>
  <c r="L8"/>
  <c r="M8"/>
  <c r="D8"/>
  <c r="P3"/>
  <c r="E5"/>
  <c r="F5"/>
  <c r="G5"/>
  <c r="G9" s="1"/>
  <c r="H5"/>
  <c r="I5"/>
  <c r="I9" s="1"/>
  <c r="J5"/>
  <c r="K5"/>
  <c r="K9" s="1"/>
  <c r="L5"/>
  <c r="M5"/>
  <c r="D5"/>
  <c r="C5"/>
  <c r="B5"/>
  <c r="E12" i="4"/>
  <c r="E15" s="1"/>
  <c r="F12"/>
  <c r="F15" s="1"/>
  <c r="D12"/>
  <c r="D15" s="1"/>
  <c r="E9" i="6" l="1"/>
  <c r="M15"/>
  <c r="M16" s="1"/>
  <c r="M34" s="1"/>
  <c r="M9"/>
  <c r="D15"/>
  <c r="D16" s="1"/>
  <c r="D34" s="1"/>
  <c r="D9"/>
  <c r="F15"/>
  <c r="F16" s="1"/>
  <c r="F34" s="1"/>
  <c r="F9"/>
  <c r="L15"/>
  <c r="L16" s="1"/>
  <c r="L34" s="1"/>
  <c r="L9"/>
  <c r="H15"/>
  <c r="H16" s="1"/>
  <c r="H34" s="1"/>
  <c r="H9"/>
  <c r="C9"/>
  <c r="J15"/>
  <c r="J16" s="1"/>
  <c r="J34" s="1"/>
  <c r="J9"/>
  <c r="B15"/>
  <c r="B16" s="1"/>
  <c r="B34" s="1"/>
  <c r="B9"/>
  <c r="C15"/>
  <c r="C16" s="1"/>
  <c r="C34" s="1"/>
  <c r="K15"/>
  <c r="K16" s="1"/>
  <c r="K34" s="1"/>
  <c r="K35" s="1"/>
  <c r="I15"/>
  <c r="I16" s="1"/>
  <c r="I34" s="1"/>
  <c r="G15"/>
  <c r="G16" s="1"/>
  <c r="G34" s="1"/>
  <c r="E15"/>
  <c r="E16" s="1"/>
  <c r="E34" s="1"/>
  <c r="N33"/>
  <c r="N5"/>
  <c r="N8"/>
  <c r="E35" l="1"/>
  <c r="H35"/>
  <c r="J35"/>
  <c r="G35"/>
  <c r="I35"/>
  <c r="C35"/>
  <c r="B35"/>
  <c r="N9"/>
  <c r="N16"/>
  <c r="M35"/>
  <c r="D35"/>
  <c r="L35"/>
  <c r="N34"/>
  <c r="F35"/>
  <c r="N35" l="1"/>
</calcChain>
</file>

<file path=xl/sharedStrings.xml><?xml version="1.0" encoding="utf-8"?>
<sst xmlns="http://schemas.openxmlformats.org/spreadsheetml/2006/main" count="47" uniqueCount="38">
  <si>
    <t>Software Modules</t>
  </si>
  <si>
    <t>Setup</t>
  </si>
  <si>
    <t>Hardware</t>
  </si>
  <si>
    <t>Windows 7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</si>
  <si>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</si>
  <si>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</si>
  <si>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</si>
  <si>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</si>
  <si>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</si>
  <si>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</si>
  <si>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</si>
  <si>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</si>
  <si>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</si>
  <si>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</si>
  <si>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</si>
  <si>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</si>
  <si>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</si>
  <si>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</si>
  <si>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Development</t>
  </si>
  <si>
    <t>Office</t>
  </si>
  <si>
    <t>Investment</t>
  </si>
  <si>
    <t>Sales Bonus (5000 for every 5)</t>
  </si>
  <si>
    <t>Employee Bonus (1% of sales)</t>
  </si>
  <si>
    <t>Set Up Cost</t>
  </si>
  <si>
    <t>Count</t>
  </si>
  <si>
    <t>Sales Commision</t>
  </si>
  <si>
    <t>Student Management</t>
  </si>
  <si>
    <t>Fees Management</t>
  </si>
  <si>
    <t>Marks Management</t>
  </si>
  <si>
    <t>Student/Billing</t>
  </si>
  <si>
    <t>Phase I</t>
  </si>
  <si>
    <t>Phase II</t>
  </si>
  <si>
    <t>Phase III</t>
  </si>
  <si>
    <t>SMS Broadcasting</t>
  </si>
  <si>
    <t>Admission Management</t>
  </si>
  <si>
    <t>Online Parent Login</t>
  </si>
  <si>
    <t>+ Marks + Admission</t>
  </si>
  <si>
    <t>Phase II + Online parent login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</si>
</sst>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([$INR]\ * #,##0.00_);_([$INR]\ * \(#,##0.00\);_([$INR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3" xfId="0" applyNumberFormat="1" applyBorder="1"/>
    <xf numFmtId="164" fontId="0" fillId="0" borderId="29" xfId="0" applyNumberFormat="1" applyBorder="1"/>
    <xf numFmtId="0" fontId="0" fillId="0" borderId="28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9" xfId="0" applyNumberFormat="1" applyFill="1" applyBorder="1"/>
    <xf numFmtId="164" fontId="1" fillId="7" borderId="0" xfId="0" applyNumberFormat="1" applyFont="1" applyFill="1"/>
    <xf numFmtId="164" fontId="1" fillId="8" borderId="0" xfId="0" applyNumberFormat="1" applyFont="1" applyFill="1"/>
    <xf numFmtId="164" fontId="0" fillId="0" borderId="21" xfId="0" applyNumberFormat="1" applyFont="1" applyBorder="1"/>
    <xf numFmtId="165" fontId="1" fillId="3" borderId="11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2" xfId="0" applyNumberFormat="1" applyFont="1" applyFill="1" applyBorder="1" applyAlignment="1">
      <alignment horizontal="center" vertical="center"/>
    </xf>
    <xf numFmtId="165" fontId="1" fillId="3" borderId="11" xfId="0" quotePrefix="1" applyNumberFormat="1" applyFon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left"/>
    </xf>
    <xf numFmtId="0" fontId="1" fillId="3" borderId="14" xfId="0" applyFont="1" applyFill="1" applyBorder="1"/>
    <xf numFmtId="3" fontId="1" fillId="3" borderId="15" xfId="0" applyNumberFormat="1" applyFont="1" applyFill="1" applyBorder="1"/>
    <xf numFmtId="165" fontId="1" fillId="3" borderId="15" xfId="0" applyNumberFormat="1" applyFont="1" applyFill="1" applyBorder="1"/>
    <xf numFmtId="0" fontId="1" fillId="3" borderId="4" xfId="0" applyFont="1" applyFill="1" applyBorder="1"/>
    <xf numFmtId="3" fontId="1" fillId="3" borderId="5" xfId="0" applyNumberFormat="1" applyFont="1" applyFill="1" applyBorder="1"/>
    <xf numFmtId="165" fontId="1" fillId="3" borderId="5" xfId="0" applyNumberFormat="1" applyFont="1" applyFill="1" applyBorder="1"/>
    <xf numFmtId="0" fontId="1" fillId="3" borderId="7" xfId="0" applyFont="1" applyFill="1" applyBorder="1"/>
    <xf numFmtId="3" fontId="1" fillId="3" borderId="8" xfId="0" applyNumberFormat="1" applyFont="1" applyFill="1" applyBorder="1"/>
    <xf numFmtId="165" fontId="1" fillId="3" borderId="8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0" fillId="3" borderId="30" xfId="0" applyFill="1" applyBorder="1"/>
    <xf numFmtId="3" fontId="0" fillId="3" borderId="31" xfId="0" applyNumberFormat="1" applyFill="1" applyBorder="1"/>
    <xf numFmtId="165" fontId="0" fillId="3" borderId="31" xfId="0" applyNumberFormat="1" applyFill="1" applyBorder="1"/>
    <xf numFmtId="165" fontId="1" fillId="6" borderId="0" xfId="0" applyNumberFormat="1" applyFont="1" applyFill="1" applyBorder="1" applyAlignment="1">
      <alignment horizontal="center"/>
    </xf>
    <xf numFmtId="165" fontId="1" fillId="3" borderId="1" xfId="0" quotePrefix="1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/>
    <xf numFmtId="37" fontId="1" fillId="9" borderId="0" xfId="0" applyNumberFormat="1" applyFont="1" applyFill="1"/>
    <xf numFmtId="164" fontId="0" fillId="0" borderId="33" xfId="0" applyNumberFormat="1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3" fontId="1" fillId="0" borderId="0" xfId="0" applyNumberFormat="1" applyFont="1"/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30000</c:v>
                </c:pt>
                <c:pt idx="1">
                  <c:v>100000</c:v>
                </c:pt>
                <c:pt idx="2">
                  <c:v>170000</c:v>
                </c:pt>
                <c:pt idx="3">
                  <c:v>200000</c:v>
                </c:pt>
                <c:pt idx="4">
                  <c:v>290000</c:v>
                </c:pt>
                <c:pt idx="5">
                  <c:v>332000</c:v>
                </c:pt>
                <c:pt idx="6">
                  <c:v>454000</c:v>
                </c:pt>
                <c:pt idx="7">
                  <c:v>576000</c:v>
                </c:pt>
                <c:pt idx="8">
                  <c:v>668000</c:v>
                </c:pt>
                <c:pt idx="9">
                  <c:v>720000</c:v>
                </c:pt>
                <c:pt idx="10">
                  <c:v>772000</c:v>
                </c:pt>
                <c:pt idx="11">
                  <c:v>824000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14300</c:v>
                </c:pt>
                <c:pt idx="1">
                  <c:v>59600</c:v>
                </c:pt>
                <c:pt idx="2">
                  <c:v>104900</c:v>
                </c:pt>
                <c:pt idx="3">
                  <c:v>114200</c:v>
                </c:pt>
                <c:pt idx="4">
                  <c:v>242100</c:v>
                </c:pt>
                <c:pt idx="5">
                  <c:v>151520</c:v>
                </c:pt>
                <c:pt idx="6">
                  <c:v>295940</c:v>
                </c:pt>
                <c:pt idx="7">
                  <c:v>251160</c:v>
                </c:pt>
                <c:pt idx="8">
                  <c:v>296680</c:v>
                </c:pt>
                <c:pt idx="9">
                  <c:v>561200</c:v>
                </c:pt>
                <c:pt idx="10">
                  <c:v>370720</c:v>
                </c:pt>
                <c:pt idx="11">
                  <c:v>375240</c:v>
                </c:pt>
              </c:numCache>
            </c:numRef>
          </c:val>
          <c:smooth val="1"/>
        </c:ser>
        <c:marker val="1"/>
        <c:axId val="72900992"/>
        <c:axId val="72902528"/>
      </c:lineChart>
      <c:dateAx>
        <c:axId val="72900992"/>
        <c:scaling>
          <c:orientation val="minMax"/>
        </c:scaling>
        <c:axPos val="b"/>
        <c:majorGridlines/>
        <c:numFmt formatCode="mmm\-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2902528"/>
        <c:crosses val="autoZero"/>
        <c:auto val="1"/>
        <c:lblOffset val="100"/>
        <c:baseTimeUnit val="months"/>
      </c:dateAx>
      <c:valAx>
        <c:axId val="729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  <c:layout/>
        </c:title>
        <c:numFmt formatCode="_-* #,##0_-;\-* #,##0_-;_-* &quot;-&quot;_-;_-@_-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290099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Cumulative!$B$20:$M$20</c:f>
              <c:numCache>
                <c:formatCode>_-* #,##0_-;\-* #,##0_-;_-* "-"_-;_-@_-</c:formatCode>
                <c:ptCount val="12"/>
                <c:pt idx="0">
                  <c:v>30000</c:v>
                </c:pt>
                <c:pt idx="1">
                  <c:v>100000</c:v>
                </c:pt>
                <c:pt idx="2">
                  <c:v>170000</c:v>
                </c:pt>
                <c:pt idx="3">
                  <c:v>200000</c:v>
                </c:pt>
                <c:pt idx="4">
                  <c:v>290000</c:v>
                </c:pt>
                <c:pt idx="5">
                  <c:v>332000</c:v>
                </c:pt>
                <c:pt idx="6">
                  <c:v>454000</c:v>
                </c:pt>
                <c:pt idx="7">
                  <c:v>576000</c:v>
                </c:pt>
                <c:pt idx="8">
                  <c:v>668000</c:v>
                </c:pt>
                <c:pt idx="9">
                  <c:v>720000</c:v>
                </c:pt>
                <c:pt idx="10">
                  <c:v>772000</c:v>
                </c:pt>
                <c:pt idx="11">
                  <c:v>824000</c:v>
                </c:pt>
              </c:numCache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Cumulative!$B$21:$M$21</c:f>
              <c:numCache>
                <c:formatCode>_-* #,##0_-;\-* #,##0_-;_-* "-"_-;_-@_-</c:formatCode>
                <c:ptCount val="12"/>
                <c:pt idx="0">
                  <c:v>14300</c:v>
                </c:pt>
                <c:pt idx="1">
                  <c:v>59600</c:v>
                </c:pt>
                <c:pt idx="2">
                  <c:v>104900</c:v>
                </c:pt>
                <c:pt idx="3">
                  <c:v>114200</c:v>
                </c:pt>
                <c:pt idx="4">
                  <c:v>242100</c:v>
                </c:pt>
                <c:pt idx="5">
                  <c:v>151520</c:v>
                </c:pt>
                <c:pt idx="6">
                  <c:v>295940</c:v>
                </c:pt>
                <c:pt idx="7">
                  <c:v>251160</c:v>
                </c:pt>
                <c:pt idx="8">
                  <c:v>296680</c:v>
                </c:pt>
                <c:pt idx="9">
                  <c:v>561200</c:v>
                </c:pt>
                <c:pt idx="10">
                  <c:v>370720</c:v>
                </c:pt>
                <c:pt idx="11">
                  <c:v>375240</c:v>
                </c:pt>
              </c:numCache>
            </c:numRef>
          </c:val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30000</c:v>
                </c:pt>
                <c:pt idx="1">
                  <c:v>130000</c:v>
                </c:pt>
                <c:pt idx="2">
                  <c:v>300000</c:v>
                </c:pt>
                <c:pt idx="3">
                  <c:v>500000</c:v>
                </c:pt>
                <c:pt idx="4">
                  <c:v>790000</c:v>
                </c:pt>
                <c:pt idx="5">
                  <c:v>1122000</c:v>
                </c:pt>
                <c:pt idx="6">
                  <c:v>1576000</c:v>
                </c:pt>
                <c:pt idx="7">
                  <c:v>2152000</c:v>
                </c:pt>
                <c:pt idx="8">
                  <c:v>2820000</c:v>
                </c:pt>
                <c:pt idx="9">
                  <c:v>3540000</c:v>
                </c:pt>
                <c:pt idx="10">
                  <c:v>4312000</c:v>
                </c:pt>
                <c:pt idx="11">
                  <c:v>5136000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14300</c:v>
                </c:pt>
                <c:pt idx="1">
                  <c:v>73900</c:v>
                </c:pt>
                <c:pt idx="2">
                  <c:v>178800</c:v>
                </c:pt>
                <c:pt idx="3">
                  <c:v>293000</c:v>
                </c:pt>
                <c:pt idx="4">
                  <c:v>535100</c:v>
                </c:pt>
                <c:pt idx="5">
                  <c:v>686620</c:v>
                </c:pt>
                <c:pt idx="6">
                  <c:v>982560</c:v>
                </c:pt>
                <c:pt idx="7">
                  <c:v>1233720</c:v>
                </c:pt>
                <c:pt idx="8">
                  <c:v>1530400</c:v>
                </c:pt>
                <c:pt idx="9">
                  <c:v>2091600</c:v>
                </c:pt>
                <c:pt idx="10">
                  <c:v>2462320</c:v>
                </c:pt>
                <c:pt idx="11">
                  <c:v>2837560</c:v>
                </c:pt>
              </c:numCache>
            </c:numRef>
          </c:val>
          <c:smooth val="1"/>
        </c:ser>
        <c:marker val="1"/>
        <c:axId val="70603520"/>
        <c:axId val="70605056"/>
      </c:lineChart>
      <c:dateAx>
        <c:axId val="70603520"/>
        <c:scaling>
          <c:orientation val="minMax"/>
        </c:scaling>
        <c:axPos val="b"/>
        <c:numFmt formatCode="mmm\-yy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0605056"/>
        <c:crosses val="autoZero"/>
        <c:auto val="1"/>
        <c:lblOffset val="100"/>
        <c:baseTimeUnit val="months"/>
      </c:dateAx>
      <c:valAx>
        <c:axId val="70605056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0603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2"/>
  <sheetViews>
    <sheetView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F12" sqref="F12"/>
    </sheetView>
  </sheetViews>
  <sheetFormatPr defaultRowHeight="15"/>
  <cols>
    <col min="1" max="1" width="3.42578125" style="1" customWidth="1"/>
    <col min="2" max="2" width="22.85546875" style="1" customWidth="1"/>
    <col min="3" max="3" width="7.7109375" style="6" customWidth="1"/>
    <col min="4" max="4" width="16" style="4" bestFit="1" customWidth="1"/>
    <col min="5" max="5" width="20.7109375" style="4" bestFit="1" customWidth="1"/>
    <col min="6" max="6" width="28.85546875" style="4" bestFit="1" customWidth="1"/>
    <col min="7" max="16384" width="9.140625" style="1"/>
  </cols>
  <sheetData>
    <row r="2" spans="2:6" ht="15.75" thickBot="1">
      <c r="D2" s="43" t="s">
        <v>30</v>
      </c>
      <c r="E2" s="44" t="s">
        <v>31</v>
      </c>
      <c r="F2" s="61" t="s">
        <v>32</v>
      </c>
    </row>
    <row r="3" spans="2:6">
      <c r="B3" s="70" t="s">
        <v>0</v>
      </c>
      <c r="C3" s="72" t="s">
        <v>1</v>
      </c>
      <c r="D3" s="42" t="s">
        <v>29</v>
      </c>
      <c r="E3" s="45" t="s">
        <v>36</v>
      </c>
      <c r="F3" s="62" t="s">
        <v>37</v>
      </c>
    </row>
    <row r="4" spans="2:6" ht="15.75" thickBot="1">
      <c r="B4" s="71"/>
      <c r="C4" s="73"/>
      <c r="D4" s="11" t="s">
        <v>1</v>
      </c>
      <c r="E4" s="11" t="s">
        <v>1</v>
      </c>
      <c r="F4" s="11" t="s">
        <v>1</v>
      </c>
    </row>
    <row r="5" spans="2:6" ht="15.75" thickBot="1">
      <c r="B5" s="7" t="s">
        <v>26</v>
      </c>
      <c r="C5" s="8">
        <v>5000</v>
      </c>
      <c r="D5" s="9">
        <v>5000</v>
      </c>
      <c r="E5" s="9">
        <v>5000</v>
      </c>
      <c r="F5" s="46">
        <v>5000</v>
      </c>
    </row>
    <row r="6" spans="2:6">
      <c r="B6" s="10" t="s">
        <v>27</v>
      </c>
      <c r="C6" s="8">
        <v>5000</v>
      </c>
      <c r="D6" s="5">
        <v>5000</v>
      </c>
      <c r="E6" s="5">
        <v>5000</v>
      </c>
      <c r="F6" s="5">
        <v>5000</v>
      </c>
    </row>
    <row r="7" spans="2:6">
      <c r="B7" s="10" t="s">
        <v>33</v>
      </c>
      <c r="C7" s="2">
        <v>5000</v>
      </c>
      <c r="D7" s="5">
        <v>5000</v>
      </c>
      <c r="E7" s="5">
        <v>5000</v>
      </c>
      <c r="F7" s="5">
        <v>5000</v>
      </c>
    </row>
    <row r="8" spans="2:6">
      <c r="B8" s="10" t="s">
        <v>28</v>
      </c>
      <c r="C8" s="2">
        <v>3000</v>
      </c>
      <c r="D8" s="3"/>
      <c r="E8" s="5">
        <v>3000</v>
      </c>
      <c r="F8" s="5">
        <v>3000</v>
      </c>
    </row>
    <row r="9" spans="2:6">
      <c r="B9" s="10" t="s">
        <v>34</v>
      </c>
      <c r="C9" s="2">
        <v>3000</v>
      </c>
      <c r="D9" s="3"/>
      <c r="E9" s="5">
        <v>3000</v>
      </c>
      <c r="F9" s="5">
        <v>3000</v>
      </c>
    </row>
    <row r="10" spans="2:6">
      <c r="B10" s="10" t="s">
        <v>35</v>
      </c>
      <c r="C10" s="2">
        <v>5000</v>
      </c>
      <c r="D10" s="3"/>
      <c r="E10" s="3"/>
      <c r="F10" s="5">
        <v>5000</v>
      </c>
    </row>
    <row r="11" spans="2:6" ht="6" customHeight="1" thickBot="1">
      <c r="B11" s="58"/>
      <c r="C11" s="59"/>
      <c r="D11" s="60"/>
      <c r="E11" s="60"/>
      <c r="F11" s="60"/>
    </row>
    <row r="12" spans="2:6" ht="15.75" thickBot="1">
      <c r="B12" s="47" t="s">
        <v>4</v>
      </c>
      <c r="C12" s="48"/>
      <c r="D12" s="49">
        <f>SUM(D5:D10)</f>
        <v>15000</v>
      </c>
      <c r="E12" s="49">
        <f>SUM(E5:E10)</f>
        <v>21000</v>
      </c>
      <c r="F12" s="49">
        <f>SUM(F5:F10)</f>
        <v>26000</v>
      </c>
    </row>
    <row r="13" spans="2:6">
      <c r="B13" s="50" t="s">
        <v>2</v>
      </c>
      <c r="C13" s="51">
        <v>20000</v>
      </c>
      <c r="D13" s="52">
        <v>20000</v>
      </c>
      <c r="E13" s="52">
        <v>20000</v>
      </c>
      <c r="F13" s="52">
        <v>20000</v>
      </c>
    </row>
    <row r="14" spans="2:6" ht="15.75" thickBot="1">
      <c r="B14" s="53" t="s">
        <v>3</v>
      </c>
      <c r="C14" s="54">
        <v>8000</v>
      </c>
      <c r="D14" s="55">
        <v>8000</v>
      </c>
      <c r="E14" s="55">
        <v>8000</v>
      </c>
      <c r="F14" s="55">
        <v>8000</v>
      </c>
    </row>
    <row r="15" spans="2:6" ht="15.75" thickBot="1">
      <c r="B15" s="56"/>
      <c r="C15" s="57"/>
      <c r="D15" s="63">
        <f t="shared" ref="D15:F15" si="0">SUM(D12:D14)</f>
        <v>43000</v>
      </c>
      <c r="E15" s="63">
        <f>SUM(E12:E14)</f>
        <v>49000</v>
      </c>
      <c r="F15" s="63">
        <f t="shared" si="0"/>
        <v>54000</v>
      </c>
    </row>
    <row r="19" spans="5:6">
      <c r="E19" s="1"/>
      <c r="F19" s="1"/>
    </row>
    <row r="20" spans="5:6">
      <c r="E20" s="1"/>
      <c r="F20" s="1"/>
    </row>
    <row r="21" spans="5:6">
      <c r="E21" s="1"/>
      <c r="F21" s="1"/>
    </row>
    <row r="22" spans="5:6">
      <c r="E22" s="1"/>
      <c r="F22" s="1"/>
    </row>
  </sheetData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11" sqref="B11:M11"/>
    </sheetView>
  </sheetViews>
  <sheetFormatPr defaultRowHeight="15"/>
  <cols>
    <col min="1" max="1" width="12.28515625" style="28" customWidth="1"/>
    <col min="2" max="10" width="9.28515625" bestFit="1" customWidth="1"/>
    <col min="11" max="11" width="10.5703125" bestFit="1" customWidth="1"/>
    <col min="12" max="13" width="9.5703125" bestFit="1" customWidth="1"/>
    <col min="14" max="15" width="11.28515625" bestFit="1" customWidth="1"/>
  </cols>
  <sheetData>
    <row r="1" spans="1:16" ht="15.75" thickBot="1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79" t="s">
        <v>10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</row>
    <row r="3" spans="1:16">
      <c r="A3" s="82" t="s">
        <v>7</v>
      </c>
      <c r="B3" s="66">
        <v>2</v>
      </c>
      <c r="C3" s="67">
        <v>4</v>
      </c>
      <c r="D3" s="67">
        <v>6</v>
      </c>
      <c r="E3" s="67">
        <v>8</v>
      </c>
      <c r="F3" s="67">
        <v>10</v>
      </c>
      <c r="G3" s="67">
        <v>12</v>
      </c>
      <c r="H3" s="67">
        <v>14</v>
      </c>
      <c r="I3" s="67">
        <v>16</v>
      </c>
      <c r="J3" s="67">
        <v>18</v>
      </c>
      <c r="K3" s="67">
        <v>20</v>
      </c>
      <c r="L3" s="67">
        <v>22</v>
      </c>
      <c r="M3" s="68">
        <v>24</v>
      </c>
      <c r="O3" t="s">
        <v>24</v>
      </c>
      <c r="P3">
        <f>SUM(B3:M3)</f>
        <v>156</v>
      </c>
    </row>
    <row r="4" spans="1:16">
      <c r="A4" s="82"/>
      <c r="B4" s="16">
        <v>15000</v>
      </c>
      <c r="C4" s="17">
        <v>15000</v>
      </c>
      <c r="D4" s="17">
        <v>15000</v>
      </c>
      <c r="E4" s="17">
        <v>15000</v>
      </c>
      <c r="F4" s="17">
        <v>21000</v>
      </c>
      <c r="G4" s="17">
        <v>21000</v>
      </c>
      <c r="H4" s="17">
        <v>21000</v>
      </c>
      <c r="I4" s="17">
        <v>26000</v>
      </c>
      <c r="J4" s="17">
        <v>26000</v>
      </c>
      <c r="K4" s="17">
        <v>26000</v>
      </c>
      <c r="L4" s="17">
        <v>26000</v>
      </c>
      <c r="M4" s="18">
        <v>26000</v>
      </c>
      <c r="N4" s="13"/>
      <c r="O4" t="s">
        <v>23</v>
      </c>
    </row>
    <row r="5" spans="1:16">
      <c r="A5" s="82"/>
      <c r="B5" s="32">
        <f>B3*B4</f>
        <v>30000</v>
      </c>
      <c r="C5" s="33">
        <f>C3*C4</f>
        <v>60000</v>
      </c>
      <c r="D5" s="33">
        <f>D3*D4</f>
        <v>90000</v>
      </c>
      <c r="E5" s="33">
        <f t="shared" ref="E5:M5" si="0">E3*E4</f>
        <v>120000</v>
      </c>
      <c r="F5" s="33">
        <f t="shared" si="0"/>
        <v>210000</v>
      </c>
      <c r="G5" s="33">
        <f t="shared" si="0"/>
        <v>252000</v>
      </c>
      <c r="H5" s="33">
        <f t="shared" si="0"/>
        <v>294000</v>
      </c>
      <c r="I5" s="33">
        <f t="shared" si="0"/>
        <v>416000</v>
      </c>
      <c r="J5" s="33">
        <f t="shared" si="0"/>
        <v>468000</v>
      </c>
      <c r="K5" s="33">
        <f t="shared" si="0"/>
        <v>520000</v>
      </c>
      <c r="L5" s="33">
        <f t="shared" si="0"/>
        <v>572000</v>
      </c>
      <c r="M5" s="34">
        <f t="shared" si="0"/>
        <v>624000</v>
      </c>
      <c r="N5" s="14">
        <f>SUM(B5:M5)</f>
        <v>3656000</v>
      </c>
    </row>
    <row r="6" spans="1:16">
      <c r="A6" s="82" t="s">
        <v>8</v>
      </c>
      <c r="B6" s="19"/>
      <c r="C6" s="20">
        <v>2</v>
      </c>
      <c r="D6" s="21">
        <v>4</v>
      </c>
      <c r="E6" s="21">
        <v>4</v>
      </c>
      <c r="F6" s="21">
        <v>4</v>
      </c>
      <c r="G6" s="21">
        <v>4</v>
      </c>
      <c r="H6" s="21">
        <v>8</v>
      </c>
      <c r="I6" s="21">
        <v>8</v>
      </c>
      <c r="J6" s="21">
        <v>10</v>
      </c>
      <c r="K6" s="21">
        <v>10</v>
      </c>
      <c r="L6" s="21">
        <v>10</v>
      </c>
      <c r="M6" s="22">
        <v>10</v>
      </c>
    </row>
    <row r="7" spans="1:16">
      <c r="A7" s="82"/>
      <c r="B7" s="19"/>
      <c r="C7" s="21">
        <v>20000</v>
      </c>
      <c r="D7" s="21">
        <v>20000</v>
      </c>
      <c r="E7" s="21">
        <v>20000</v>
      </c>
      <c r="F7" s="21">
        <v>20000</v>
      </c>
      <c r="G7" s="21">
        <v>20000</v>
      </c>
      <c r="H7" s="21">
        <v>20000</v>
      </c>
      <c r="I7" s="21">
        <v>20000</v>
      </c>
      <c r="J7" s="21">
        <v>20000</v>
      </c>
      <c r="K7" s="21">
        <v>20000</v>
      </c>
      <c r="L7" s="21">
        <v>20000</v>
      </c>
      <c r="M7" s="22">
        <v>20000</v>
      </c>
    </row>
    <row r="8" spans="1:16">
      <c r="A8" s="82"/>
      <c r="B8" s="30">
        <f t="shared" ref="B8" si="1">B6*B7</f>
        <v>0</v>
      </c>
      <c r="C8" s="29">
        <f t="shared" ref="C8" si="2">C6*C7</f>
        <v>40000</v>
      </c>
      <c r="D8" s="29">
        <f t="shared" ref="D8" si="3">D6*D7</f>
        <v>80000</v>
      </c>
      <c r="E8" s="29">
        <f t="shared" ref="E8" si="4">E6*E7</f>
        <v>80000</v>
      </c>
      <c r="F8" s="29">
        <f t="shared" ref="F8" si="5">F6*F7</f>
        <v>80000</v>
      </c>
      <c r="G8" s="29">
        <f t="shared" ref="G8" si="6">G6*G7</f>
        <v>80000</v>
      </c>
      <c r="H8" s="29">
        <f t="shared" ref="H8" si="7">H6*H7</f>
        <v>160000</v>
      </c>
      <c r="I8" s="29">
        <f t="shared" ref="I8" si="8">I6*I7</f>
        <v>160000</v>
      </c>
      <c r="J8" s="29">
        <f t="shared" ref="J8" si="9">J6*J7</f>
        <v>200000</v>
      </c>
      <c r="K8" s="29">
        <f t="shared" ref="K8" si="10">K6*K7</f>
        <v>200000</v>
      </c>
      <c r="L8" s="29">
        <f t="shared" ref="L8" si="11">L6*L7</f>
        <v>200000</v>
      </c>
      <c r="M8" s="31">
        <f t="shared" ref="M8" si="12">M6*M7</f>
        <v>200000</v>
      </c>
      <c r="N8" s="26">
        <f>SUM(B8:M8)</f>
        <v>1480000</v>
      </c>
    </row>
    <row r="9" spans="1:16" ht="15.75" thickBot="1">
      <c r="A9" s="27"/>
      <c r="B9" s="41">
        <f>B5+B8</f>
        <v>30000</v>
      </c>
      <c r="C9" s="41">
        <f t="shared" ref="C9:M9" si="13">C5+C8</f>
        <v>100000</v>
      </c>
      <c r="D9" s="41">
        <f t="shared" si="13"/>
        <v>170000</v>
      </c>
      <c r="E9" s="41">
        <f t="shared" si="13"/>
        <v>200000</v>
      </c>
      <c r="F9" s="41">
        <f t="shared" si="13"/>
        <v>290000</v>
      </c>
      <c r="G9" s="41">
        <f t="shared" si="13"/>
        <v>332000</v>
      </c>
      <c r="H9" s="41">
        <f t="shared" si="13"/>
        <v>454000</v>
      </c>
      <c r="I9" s="41">
        <f t="shared" si="13"/>
        <v>576000</v>
      </c>
      <c r="J9" s="41">
        <f t="shared" si="13"/>
        <v>668000</v>
      </c>
      <c r="K9" s="41">
        <f t="shared" si="13"/>
        <v>720000</v>
      </c>
      <c r="L9" s="41">
        <f t="shared" si="13"/>
        <v>772000</v>
      </c>
      <c r="M9" s="65">
        <f t="shared" si="13"/>
        <v>824000</v>
      </c>
      <c r="N9" s="64">
        <f>SUM(B9:M9)</f>
        <v>5136000</v>
      </c>
      <c r="O9" s="26"/>
    </row>
    <row r="10" spans="1:16" ht="15.75" thickBot="1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6"/>
    </row>
    <row r="11" spans="1:16" ht="15.75" thickBot="1">
      <c r="B11" s="76" t="s">
        <v>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8"/>
    </row>
    <row r="12" spans="1:16">
      <c r="A12" s="82" t="s">
        <v>7</v>
      </c>
      <c r="B12" s="66">
        <v>2</v>
      </c>
      <c r="C12" s="67">
        <v>4</v>
      </c>
      <c r="D12" s="67">
        <v>6</v>
      </c>
      <c r="E12" s="67">
        <v>8</v>
      </c>
      <c r="F12" s="67">
        <v>10</v>
      </c>
      <c r="G12" s="67">
        <v>12</v>
      </c>
      <c r="H12" s="67">
        <v>14</v>
      </c>
      <c r="I12" s="67">
        <v>16</v>
      </c>
      <c r="J12" s="67">
        <v>18</v>
      </c>
      <c r="K12" s="67">
        <v>20</v>
      </c>
      <c r="L12" s="67">
        <v>22</v>
      </c>
      <c r="M12" s="68">
        <v>24</v>
      </c>
    </row>
    <row r="13" spans="1:16">
      <c r="A13" s="82"/>
      <c r="B13" s="16">
        <v>2000</v>
      </c>
      <c r="C13" s="17">
        <v>2000</v>
      </c>
      <c r="D13" s="17">
        <v>2000</v>
      </c>
      <c r="E13" s="17">
        <v>2000</v>
      </c>
      <c r="F13" s="17">
        <v>2000</v>
      </c>
      <c r="G13" s="17">
        <v>2000</v>
      </c>
      <c r="H13" s="17">
        <v>2000</v>
      </c>
      <c r="I13" s="17">
        <v>2000</v>
      </c>
      <c r="J13" s="17">
        <v>2000</v>
      </c>
      <c r="K13" s="17">
        <v>2000</v>
      </c>
      <c r="L13" s="17">
        <v>2000</v>
      </c>
      <c r="M13" s="18">
        <v>2000</v>
      </c>
      <c r="N13" s="13"/>
      <c r="O13" t="s">
        <v>25</v>
      </c>
    </row>
    <row r="14" spans="1:16">
      <c r="A14" s="82"/>
      <c r="B14" s="16">
        <v>0</v>
      </c>
      <c r="C14" s="17">
        <v>5000</v>
      </c>
      <c r="D14" s="17">
        <v>10000</v>
      </c>
      <c r="E14" s="17">
        <v>10000</v>
      </c>
      <c r="F14" s="17">
        <v>10000</v>
      </c>
      <c r="G14" s="17">
        <v>15000</v>
      </c>
      <c r="H14" s="17">
        <v>20000</v>
      </c>
      <c r="I14" s="17">
        <v>20000</v>
      </c>
      <c r="J14" s="17">
        <v>20000</v>
      </c>
      <c r="K14" s="17">
        <v>25000</v>
      </c>
      <c r="L14" s="17">
        <v>30000</v>
      </c>
      <c r="M14" s="18">
        <v>30000</v>
      </c>
      <c r="N14" s="13"/>
      <c r="O14" t="s">
        <v>21</v>
      </c>
    </row>
    <row r="15" spans="1:16">
      <c r="A15" s="82"/>
      <c r="B15" s="16">
        <f>B5*0.01</f>
        <v>300</v>
      </c>
      <c r="C15" s="17">
        <f>C5*0.01</f>
        <v>600</v>
      </c>
      <c r="D15" s="17">
        <f t="shared" ref="D15:L15" si="14">D5*0.01</f>
        <v>900</v>
      </c>
      <c r="E15" s="17">
        <f t="shared" si="14"/>
        <v>1200</v>
      </c>
      <c r="F15" s="17">
        <f t="shared" si="14"/>
        <v>2100</v>
      </c>
      <c r="G15" s="17">
        <f t="shared" si="14"/>
        <v>2520</v>
      </c>
      <c r="H15" s="17">
        <f t="shared" si="14"/>
        <v>2940</v>
      </c>
      <c r="I15" s="17">
        <f t="shared" si="14"/>
        <v>4160</v>
      </c>
      <c r="J15" s="17">
        <f t="shared" si="14"/>
        <v>4680</v>
      </c>
      <c r="K15" s="17">
        <f t="shared" si="14"/>
        <v>5200</v>
      </c>
      <c r="L15" s="17">
        <f t="shared" si="14"/>
        <v>5720</v>
      </c>
      <c r="M15" s="18">
        <f>M5*0.01</f>
        <v>6240</v>
      </c>
      <c r="N15" s="13"/>
      <c r="O15" t="s">
        <v>22</v>
      </c>
    </row>
    <row r="16" spans="1:16">
      <c r="A16" s="82"/>
      <c r="B16" s="30">
        <f>(B12*B13)+B14+B15</f>
        <v>4300</v>
      </c>
      <c r="C16" s="29">
        <f>(C12*C13)+C14+C15</f>
        <v>13600</v>
      </c>
      <c r="D16" s="29">
        <f t="shared" ref="D16:L16" si="15">(D12*D13)+D14+D15</f>
        <v>22900</v>
      </c>
      <c r="E16" s="29">
        <f t="shared" si="15"/>
        <v>27200</v>
      </c>
      <c r="F16" s="29">
        <f t="shared" si="15"/>
        <v>32100</v>
      </c>
      <c r="G16" s="29">
        <f t="shared" si="15"/>
        <v>41520</v>
      </c>
      <c r="H16" s="29">
        <f t="shared" si="15"/>
        <v>50940</v>
      </c>
      <c r="I16" s="29">
        <f t="shared" si="15"/>
        <v>56160</v>
      </c>
      <c r="J16" s="29">
        <f t="shared" si="15"/>
        <v>60680</v>
      </c>
      <c r="K16" s="29">
        <f t="shared" si="15"/>
        <v>70200</v>
      </c>
      <c r="L16" s="29">
        <f t="shared" si="15"/>
        <v>79720</v>
      </c>
      <c r="M16" s="31">
        <f>(M12*M13) + M14+M15</f>
        <v>84240</v>
      </c>
      <c r="N16" s="69">
        <f>SUM(B16:M16) * -1</f>
        <v>-543560</v>
      </c>
    </row>
    <row r="17" spans="1:16">
      <c r="A17" s="82" t="s">
        <v>8</v>
      </c>
      <c r="B17" s="19"/>
      <c r="C17" s="20">
        <v>2</v>
      </c>
      <c r="D17" s="21">
        <v>4</v>
      </c>
      <c r="E17" s="21">
        <v>4</v>
      </c>
      <c r="F17" s="21">
        <v>4</v>
      </c>
      <c r="G17" s="21">
        <v>4</v>
      </c>
      <c r="H17" s="21">
        <v>8</v>
      </c>
      <c r="I17" s="21">
        <v>8</v>
      </c>
      <c r="J17" s="21">
        <v>10</v>
      </c>
      <c r="K17" s="21">
        <v>10</v>
      </c>
      <c r="L17" s="21">
        <v>10</v>
      </c>
      <c r="M17" s="22">
        <v>10</v>
      </c>
    </row>
    <row r="18" spans="1:16">
      <c r="A18" s="82"/>
      <c r="B18" s="32"/>
      <c r="C18" s="33">
        <v>18000</v>
      </c>
      <c r="D18" s="33">
        <v>18000</v>
      </c>
      <c r="E18" s="33">
        <v>18000</v>
      </c>
      <c r="F18" s="33">
        <v>18000</v>
      </c>
      <c r="G18" s="33">
        <v>18000</v>
      </c>
      <c r="H18" s="33">
        <v>18000</v>
      </c>
      <c r="I18" s="33">
        <v>18000</v>
      </c>
      <c r="J18" s="33">
        <v>18000</v>
      </c>
      <c r="K18" s="33">
        <v>18000</v>
      </c>
      <c r="L18" s="33">
        <v>18000</v>
      </c>
      <c r="M18" s="34">
        <v>18000</v>
      </c>
      <c r="N18" s="13"/>
    </row>
    <row r="19" spans="1:16">
      <c r="A19" s="82"/>
      <c r="B19" s="30">
        <f t="shared" ref="B19" si="16">B17*B18</f>
        <v>0</v>
      </c>
      <c r="C19" s="29">
        <f t="shared" ref="C19" si="17">C17*C18</f>
        <v>36000</v>
      </c>
      <c r="D19" s="29">
        <f t="shared" ref="D19" si="18">D17*D18</f>
        <v>72000</v>
      </c>
      <c r="E19" s="29">
        <f t="shared" ref="E19" si="19">E17*E18</f>
        <v>72000</v>
      </c>
      <c r="F19" s="29">
        <f t="shared" ref="F19" si="20">F17*F18</f>
        <v>72000</v>
      </c>
      <c r="G19" s="29">
        <f t="shared" ref="G19" si="21">G17*G18</f>
        <v>72000</v>
      </c>
      <c r="H19" s="29">
        <f t="shared" ref="H19" si="22">H17*H18</f>
        <v>144000</v>
      </c>
      <c r="I19" s="29">
        <f t="shared" ref="I19" si="23">I17*I18</f>
        <v>144000</v>
      </c>
      <c r="J19" s="29">
        <f t="shared" ref="J19" si="24">J17*J18</f>
        <v>180000</v>
      </c>
      <c r="K19" s="29">
        <f t="shared" ref="K19" si="25">K17*K18</f>
        <v>180000</v>
      </c>
      <c r="L19" s="29">
        <f t="shared" ref="L19" si="26">L17*L18</f>
        <v>180000</v>
      </c>
      <c r="M19" s="31">
        <f t="shared" ref="M19" si="27">M17*M18</f>
        <v>180000</v>
      </c>
      <c r="N19" s="69">
        <f>SUM(B19:M19)*-1</f>
        <v>-1332000</v>
      </c>
    </row>
    <row r="20" spans="1:16">
      <c r="A20" s="74" t="s">
        <v>17</v>
      </c>
      <c r="B20" s="19"/>
      <c r="C20" s="20"/>
      <c r="D20" s="20"/>
      <c r="E20" s="20"/>
      <c r="F20" s="21"/>
      <c r="G20" s="21"/>
      <c r="H20" s="21"/>
      <c r="I20" s="21"/>
      <c r="J20" s="21"/>
      <c r="K20" s="21">
        <v>4</v>
      </c>
      <c r="L20" s="21">
        <v>4</v>
      </c>
      <c r="M20" s="22">
        <v>4</v>
      </c>
      <c r="P20" t="s">
        <v>18</v>
      </c>
    </row>
    <row r="21" spans="1:16">
      <c r="A21" s="74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6">
      <c r="A22" s="74"/>
      <c r="B22" s="32">
        <f t="shared" ref="B22" si="28">B20*B21</f>
        <v>0</v>
      </c>
      <c r="C22" s="33">
        <f t="shared" ref="C22" si="29">C20*C21</f>
        <v>0</v>
      </c>
      <c r="D22" s="33">
        <f t="shared" ref="D22" si="30">D20*D21</f>
        <v>0</v>
      </c>
      <c r="E22" s="33">
        <f t="shared" ref="E22" si="31">E20*E21</f>
        <v>0</v>
      </c>
      <c r="F22" s="33">
        <f t="shared" ref="F22" si="32">F20*F21</f>
        <v>0</v>
      </c>
      <c r="G22" s="33">
        <f t="shared" ref="G22" si="33">G20*G21</f>
        <v>0</v>
      </c>
      <c r="H22" s="33">
        <f t="shared" ref="H22" si="34">H20*H21</f>
        <v>0</v>
      </c>
      <c r="I22" s="33">
        <f t="shared" ref="I22" si="35">I20*I21</f>
        <v>0</v>
      </c>
      <c r="J22" s="33">
        <f t="shared" ref="J22" si="36">J20*J21</f>
        <v>0</v>
      </c>
      <c r="K22" s="33">
        <f t="shared" ref="K22" si="37">K20*K21</f>
        <v>20000</v>
      </c>
      <c r="L22" s="33">
        <f t="shared" ref="L22" si="38">L20*L21</f>
        <v>20000</v>
      </c>
      <c r="M22" s="34">
        <f t="shared" ref="M22" si="39">M20*M21</f>
        <v>20000</v>
      </c>
      <c r="N22" s="69">
        <f>SUM(F22:M22)*-1</f>
        <v>-60000</v>
      </c>
    </row>
    <row r="23" spans="1:16">
      <c r="A23" s="74" t="s">
        <v>12</v>
      </c>
      <c r="B23" s="19"/>
      <c r="C23" s="20"/>
      <c r="D23" s="20"/>
      <c r="E23" s="20"/>
      <c r="F23" s="21">
        <v>1</v>
      </c>
      <c r="G23" s="21">
        <v>1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2">
        <v>2</v>
      </c>
      <c r="P23" t="s">
        <v>11</v>
      </c>
    </row>
    <row r="24" spans="1:16">
      <c r="A24" s="74"/>
      <c r="B24" s="35"/>
      <c r="C24" s="36"/>
      <c r="D24" s="36"/>
      <c r="E24" s="36"/>
      <c r="F24" s="37">
        <v>8000</v>
      </c>
      <c r="G24" s="37">
        <v>8000</v>
      </c>
      <c r="H24" s="37">
        <v>8000</v>
      </c>
      <c r="I24" s="37">
        <v>8000</v>
      </c>
      <c r="J24" s="37">
        <v>8000</v>
      </c>
      <c r="K24" s="37">
        <v>8000</v>
      </c>
      <c r="L24" s="37">
        <v>8000</v>
      </c>
      <c r="M24" s="38">
        <v>8000</v>
      </c>
    </row>
    <row r="25" spans="1:16">
      <c r="A25" s="74"/>
      <c r="B25" s="32">
        <f t="shared" ref="B25:C25" si="40">B23*B24</f>
        <v>0</v>
      </c>
      <c r="C25" s="33">
        <f t="shared" si="40"/>
        <v>0</v>
      </c>
      <c r="D25" s="33">
        <f t="shared" ref="D25" si="41">D23*D24</f>
        <v>0</v>
      </c>
      <c r="E25" s="33">
        <f t="shared" ref="E25" si="42">E23*E24</f>
        <v>0</v>
      </c>
      <c r="F25" s="33">
        <f t="shared" ref="F25" si="43">F23*F24</f>
        <v>8000</v>
      </c>
      <c r="G25" s="33">
        <f t="shared" ref="G25" si="44">G23*G24</f>
        <v>8000</v>
      </c>
      <c r="H25" s="33">
        <f t="shared" ref="H25" si="45">H23*H24</f>
        <v>16000</v>
      </c>
      <c r="I25" s="33">
        <f t="shared" ref="I25" si="46">I23*I24</f>
        <v>16000</v>
      </c>
      <c r="J25" s="33">
        <f t="shared" ref="J25" si="47">J23*J24</f>
        <v>16000</v>
      </c>
      <c r="K25" s="33">
        <f t="shared" ref="K25" si="48">K23*K24</f>
        <v>16000</v>
      </c>
      <c r="L25" s="33">
        <f t="shared" ref="L25" si="49">L23*L24</f>
        <v>16000</v>
      </c>
      <c r="M25" s="34">
        <f t="shared" ref="M25" si="50">M23*M24</f>
        <v>16000</v>
      </c>
      <c r="N25" s="69">
        <f>SUM(F25:M25)*-1</f>
        <v>-112000</v>
      </c>
    </row>
    <row r="26" spans="1:16">
      <c r="A26" s="75" t="s">
        <v>13</v>
      </c>
      <c r="B26" s="19"/>
      <c r="C26" s="20"/>
      <c r="D26" s="20"/>
      <c r="E26" s="20"/>
      <c r="F26" s="21"/>
      <c r="G26" s="21"/>
      <c r="H26" s="21"/>
      <c r="I26" s="21"/>
      <c r="J26" s="21"/>
      <c r="K26" s="21">
        <v>2</v>
      </c>
      <c r="L26" s="21">
        <v>2</v>
      </c>
      <c r="M26" s="22">
        <v>2</v>
      </c>
    </row>
    <row r="27" spans="1:16">
      <c r="A27" s="75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14</v>
      </c>
    </row>
    <row r="28" spans="1:16">
      <c r="A28" s="75"/>
      <c r="B28" s="30">
        <f t="shared" ref="B28" si="51">B26*B27</f>
        <v>0</v>
      </c>
      <c r="C28" s="29">
        <f t="shared" ref="C28" si="52">C26*C27</f>
        <v>0</v>
      </c>
      <c r="D28" s="29">
        <f t="shared" ref="D28" si="53">D26*D27</f>
        <v>0</v>
      </c>
      <c r="E28" s="29">
        <f t="shared" ref="E28:F28" si="54">E26*E27</f>
        <v>0</v>
      </c>
      <c r="F28" s="29">
        <f t="shared" si="54"/>
        <v>0</v>
      </c>
      <c r="G28" s="29">
        <f t="shared" ref="G28" si="55">G26*G27</f>
        <v>0</v>
      </c>
      <c r="H28" s="29">
        <f t="shared" ref="H28" si="56">H26*H27</f>
        <v>0</v>
      </c>
      <c r="I28" s="29">
        <f t="shared" ref="I28" si="57">I26*I27</f>
        <v>0</v>
      </c>
      <c r="J28" s="29">
        <f t="shared" ref="J28" si="58">J26*J27</f>
        <v>0</v>
      </c>
      <c r="K28" s="29">
        <f t="shared" ref="K28" si="59">K26*K27</f>
        <v>20000</v>
      </c>
      <c r="L28" s="29">
        <f t="shared" ref="L28" si="60">L26*L27</f>
        <v>20000</v>
      </c>
      <c r="M28" s="31">
        <f t="shared" ref="M28" si="61">M26*M27</f>
        <v>20000</v>
      </c>
      <c r="N28" s="69">
        <f>SUM(K28:M28)*-1</f>
        <v>-60000</v>
      </c>
    </row>
    <row r="29" spans="1:16">
      <c r="A29" s="28" t="s">
        <v>16</v>
      </c>
      <c r="B29" s="16">
        <v>5000</v>
      </c>
      <c r="C29" s="17">
        <v>5000</v>
      </c>
      <c r="D29" s="17">
        <v>5000</v>
      </c>
      <c r="E29" s="17">
        <v>5000</v>
      </c>
      <c r="F29" s="21">
        <v>10000</v>
      </c>
      <c r="G29" s="21">
        <v>10000</v>
      </c>
      <c r="H29" s="21">
        <v>10000</v>
      </c>
      <c r="I29" s="21">
        <v>10000</v>
      </c>
      <c r="J29" s="21">
        <v>15000</v>
      </c>
      <c r="K29" s="21">
        <v>15000</v>
      </c>
      <c r="L29" s="21">
        <v>15000</v>
      </c>
      <c r="M29" s="22">
        <v>15000</v>
      </c>
      <c r="N29" s="14"/>
    </row>
    <row r="30" spans="1:16">
      <c r="A30" s="28" t="s">
        <v>19</v>
      </c>
      <c r="B30" s="16"/>
      <c r="C30" s="17"/>
      <c r="D30" s="17"/>
      <c r="E30" s="17"/>
      <c r="F30" s="21">
        <v>10000</v>
      </c>
      <c r="G30" s="21">
        <v>10000</v>
      </c>
      <c r="H30" s="21">
        <v>10000</v>
      </c>
      <c r="I30" s="21">
        <v>10000</v>
      </c>
      <c r="J30" s="21">
        <v>10000</v>
      </c>
      <c r="K30" s="21">
        <v>20000</v>
      </c>
      <c r="L30" s="21">
        <v>20000</v>
      </c>
      <c r="M30" s="22">
        <v>20000</v>
      </c>
      <c r="N30" s="14"/>
    </row>
    <row r="31" spans="1:16">
      <c r="A31" s="28" t="s">
        <v>20</v>
      </c>
      <c r="B31" s="16"/>
      <c r="C31" s="17"/>
      <c r="D31" s="17"/>
      <c r="E31" s="17"/>
      <c r="F31" s="21">
        <v>100000</v>
      </c>
      <c r="G31" s="21"/>
      <c r="H31" s="21">
        <v>50000</v>
      </c>
      <c r="I31" s="21"/>
      <c r="J31" s="21"/>
      <c r="K31" s="21">
        <v>200000</v>
      </c>
      <c r="L31" s="21"/>
      <c r="M31" s="22"/>
      <c r="N31" s="14"/>
    </row>
    <row r="32" spans="1:16">
      <c r="A32" s="28" t="s">
        <v>15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14"/>
    </row>
    <row r="33" spans="2:15" ht="15.75" thickBot="1">
      <c r="B33" s="16">
        <f>SUM(B29:B32)</f>
        <v>10000</v>
      </c>
      <c r="C33" s="17">
        <f t="shared" ref="C33:M33" si="62">SUM(C29:C32)</f>
        <v>10000</v>
      </c>
      <c r="D33" s="17">
        <f t="shared" si="62"/>
        <v>10000</v>
      </c>
      <c r="E33" s="17">
        <f t="shared" si="62"/>
        <v>15000</v>
      </c>
      <c r="F33" s="17">
        <f t="shared" si="62"/>
        <v>130000</v>
      </c>
      <c r="G33" s="17">
        <f t="shared" si="62"/>
        <v>30000</v>
      </c>
      <c r="H33" s="17">
        <f t="shared" si="62"/>
        <v>85000</v>
      </c>
      <c r="I33" s="17">
        <f t="shared" si="62"/>
        <v>35000</v>
      </c>
      <c r="J33" s="17">
        <f t="shared" si="62"/>
        <v>40000</v>
      </c>
      <c r="K33" s="17">
        <f t="shared" si="62"/>
        <v>255000</v>
      </c>
      <c r="L33" s="17">
        <f t="shared" si="62"/>
        <v>55000</v>
      </c>
      <c r="M33" s="18">
        <f t="shared" si="62"/>
        <v>55000</v>
      </c>
      <c r="N33" s="14">
        <f>SUM(B33:M33)*-1</f>
        <v>-730000</v>
      </c>
    </row>
    <row r="34" spans="2:15" ht="15.75" thickBot="1">
      <c r="B34" s="23">
        <f>B16+B19+B22+B25+B28+B33</f>
        <v>14300</v>
      </c>
      <c r="C34" s="24">
        <f t="shared" ref="C34:M34" si="63">C16+C19+C22+C25+C28+C33</f>
        <v>59600</v>
      </c>
      <c r="D34" s="24">
        <f t="shared" si="63"/>
        <v>104900</v>
      </c>
      <c r="E34" s="24">
        <f t="shared" si="63"/>
        <v>114200</v>
      </c>
      <c r="F34" s="24">
        <f t="shared" si="63"/>
        <v>242100</v>
      </c>
      <c r="G34" s="24">
        <f t="shared" si="63"/>
        <v>151520</v>
      </c>
      <c r="H34" s="24">
        <f t="shared" si="63"/>
        <v>295940</v>
      </c>
      <c r="I34" s="24">
        <f t="shared" si="63"/>
        <v>251160</v>
      </c>
      <c r="J34" s="24">
        <f t="shared" si="63"/>
        <v>296680</v>
      </c>
      <c r="K34" s="24">
        <f t="shared" si="63"/>
        <v>561200</v>
      </c>
      <c r="L34" s="24">
        <f t="shared" si="63"/>
        <v>370720</v>
      </c>
      <c r="M34" s="25">
        <f t="shared" si="63"/>
        <v>375240</v>
      </c>
      <c r="N34" s="40">
        <f>SUM(B34:M34)</f>
        <v>2837560</v>
      </c>
      <c r="O34" s="14"/>
    </row>
    <row r="35" spans="2:15" ht="15.75" thickBot="1">
      <c r="B35" s="23">
        <f t="shared" ref="B35:M35" si="64">B9-B34</f>
        <v>15700</v>
      </c>
      <c r="C35" s="24">
        <f t="shared" si="64"/>
        <v>40400</v>
      </c>
      <c r="D35" s="24">
        <f t="shared" si="64"/>
        <v>65100</v>
      </c>
      <c r="E35" s="24">
        <f t="shared" si="64"/>
        <v>85800</v>
      </c>
      <c r="F35" s="24">
        <f t="shared" si="64"/>
        <v>47900</v>
      </c>
      <c r="G35" s="24">
        <f t="shared" si="64"/>
        <v>180480</v>
      </c>
      <c r="H35" s="24">
        <f t="shared" si="64"/>
        <v>158060</v>
      </c>
      <c r="I35" s="24">
        <f t="shared" si="64"/>
        <v>324840</v>
      </c>
      <c r="J35" s="24">
        <f t="shared" si="64"/>
        <v>371320</v>
      </c>
      <c r="K35" s="24">
        <f t="shared" si="64"/>
        <v>158800</v>
      </c>
      <c r="L35" s="24">
        <f t="shared" si="64"/>
        <v>401280</v>
      </c>
      <c r="M35" s="25">
        <f t="shared" si="64"/>
        <v>448760</v>
      </c>
      <c r="N35" s="39">
        <f>SUM(B35:M35)</f>
        <v>2298440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8:O20"/>
  <sheetViews>
    <sheetView workbookViewId="0">
      <selection activeCell="B13" sqref="B13"/>
    </sheetView>
  </sheetViews>
  <sheetFormatPr defaultRowHeight="15"/>
  <cols>
    <col min="2" max="13" width="9.28515625" bestFit="1" customWidth="1"/>
    <col min="14" max="15" width="10.5703125" bestFit="1" customWidth="1"/>
  </cols>
  <sheetData>
    <row r="18" spans="1:15">
      <c r="B18" s="12">
        <v>42370</v>
      </c>
      <c r="C18" s="12">
        <v>42401</v>
      </c>
      <c r="D18" s="12">
        <v>42430</v>
      </c>
      <c r="E18" s="12">
        <v>42461</v>
      </c>
      <c r="F18" s="12">
        <v>42491</v>
      </c>
      <c r="G18" s="12">
        <v>42522</v>
      </c>
      <c r="H18" s="12">
        <v>42552</v>
      </c>
      <c r="I18" s="12">
        <v>42583</v>
      </c>
      <c r="J18" s="12">
        <v>42614</v>
      </c>
      <c r="K18" s="12">
        <v>42644</v>
      </c>
      <c r="L18" s="12">
        <v>42675</v>
      </c>
      <c r="M18" s="12">
        <v>42705</v>
      </c>
    </row>
    <row r="19" spans="1:15">
      <c r="A19" t="s">
        <v>5</v>
      </c>
      <c r="B19" s="13">
        <v>30000</v>
      </c>
      <c r="C19" s="13">
        <v>100000</v>
      </c>
      <c r="D19" s="13">
        <v>170000</v>
      </c>
      <c r="E19" s="13">
        <v>200000</v>
      </c>
      <c r="F19" s="13">
        <v>290000</v>
      </c>
      <c r="G19" s="13">
        <v>332000</v>
      </c>
      <c r="H19" s="13">
        <v>454000</v>
      </c>
      <c r="I19" s="13">
        <v>576000</v>
      </c>
      <c r="J19" s="13">
        <v>668000</v>
      </c>
      <c r="K19" s="13">
        <v>720000</v>
      </c>
      <c r="L19" s="13">
        <v>772000</v>
      </c>
      <c r="M19" s="13">
        <v>824000</v>
      </c>
      <c r="N19" s="13"/>
      <c r="O19" s="13"/>
    </row>
    <row r="20" spans="1:15">
      <c r="A20" t="s">
        <v>6</v>
      </c>
      <c r="B20" s="13">
        <v>14300</v>
      </c>
      <c r="C20" s="13">
        <v>59600</v>
      </c>
      <c r="D20" s="13">
        <v>104900</v>
      </c>
      <c r="E20" s="13">
        <v>114200</v>
      </c>
      <c r="F20" s="13">
        <v>242100</v>
      </c>
      <c r="G20" s="13">
        <v>151520</v>
      </c>
      <c r="H20" s="13">
        <v>295940</v>
      </c>
      <c r="I20" s="13">
        <v>251160</v>
      </c>
      <c r="J20" s="13">
        <v>296680</v>
      </c>
      <c r="K20" s="13">
        <v>561200</v>
      </c>
      <c r="L20" s="13">
        <v>370720</v>
      </c>
      <c r="M20" s="13">
        <v>375240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9:O24"/>
  <sheetViews>
    <sheetView tabSelected="1" topLeftCell="A8" workbookViewId="0">
      <selection activeCell="B20" sqref="B20"/>
    </sheetView>
  </sheetViews>
  <sheetFormatPr defaultRowHeight="1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>
      <c r="B19" s="12">
        <v>42370</v>
      </c>
      <c r="C19" s="12">
        <v>42401</v>
      </c>
      <c r="D19" s="12">
        <v>42430</v>
      </c>
      <c r="E19" s="12">
        <v>42461</v>
      </c>
      <c r="F19" s="12">
        <v>42491</v>
      </c>
      <c r="G19" s="12">
        <v>42522</v>
      </c>
      <c r="H19" s="12">
        <v>42552</v>
      </c>
      <c r="I19" s="12">
        <v>42583</v>
      </c>
      <c r="J19" s="12">
        <v>42614</v>
      </c>
      <c r="K19" s="12">
        <v>42644</v>
      </c>
      <c r="L19" s="12">
        <v>42675</v>
      </c>
      <c r="M19" s="12">
        <v>42705</v>
      </c>
    </row>
    <row r="20" spans="1:15">
      <c r="A20" t="s">
        <v>5</v>
      </c>
      <c r="B20" s="13">
        <v>30000</v>
      </c>
      <c r="C20" s="13">
        <v>100000</v>
      </c>
      <c r="D20" s="13">
        <v>170000</v>
      </c>
      <c r="E20" s="13">
        <v>200000</v>
      </c>
      <c r="F20" s="13">
        <v>290000</v>
      </c>
      <c r="G20" s="13">
        <v>332000</v>
      </c>
      <c r="H20" s="13">
        <v>454000</v>
      </c>
      <c r="I20" s="13">
        <v>576000</v>
      </c>
      <c r="J20" s="13">
        <v>668000</v>
      </c>
      <c r="K20" s="13">
        <v>720000</v>
      </c>
      <c r="L20" s="13">
        <v>772000</v>
      </c>
      <c r="M20" s="13">
        <v>824000</v>
      </c>
      <c r="N20" s="13"/>
      <c r="O20" s="13"/>
    </row>
    <row r="21" spans="1:15">
      <c r="A21" t="s">
        <v>6</v>
      </c>
      <c r="B21" s="13">
        <v>14300</v>
      </c>
      <c r="C21" s="13">
        <v>59600</v>
      </c>
      <c r="D21" s="13">
        <v>104900</v>
      </c>
      <c r="E21" s="13">
        <v>114200</v>
      </c>
      <c r="F21" s="13">
        <v>242100</v>
      </c>
      <c r="G21" s="13">
        <v>151520</v>
      </c>
      <c r="H21" s="13">
        <v>295940</v>
      </c>
      <c r="I21" s="13">
        <v>251160</v>
      </c>
      <c r="J21" s="13">
        <v>296680</v>
      </c>
      <c r="K21" s="13">
        <v>561200</v>
      </c>
      <c r="L21" s="13">
        <v>370720</v>
      </c>
      <c r="M21" s="13">
        <v>375240</v>
      </c>
      <c r="N21" s="13"/>
      <c r="O21" s="13"/>
    </row>
    <row r="22" spans="1:15">
      <c r="A22" t="s">
        <v>5</v>
      </c>
      <c r="B22" s="13">
        <f>SUM($B$20:B20)</f>
        <v>30000</v>
      </c>
      <c r="C22" s="13">
        <f>SUM($B$20:C20)</f>
        <v>130000</v>
      </c>
      <c r="D22" s="13">
        <f>SUM($B$20:D20)</f>
        <v>300000</v>
      </c>
      <c r="E22" s="13">
        <f>SUM($B$20:E20)</f>
        <v>500000</v>
      </c>
      <c r="F22" s="13">
        <f>SUM($B$20:F20)</f>
        <v>790000</v>
      </c>
      <c r="G22" s="13">
        <f>SUM($B$20:G20)</f>
        <v>1122000</v>
      </c>
      <c r="H22" s="13">
        <f>SUM($B$20:H20)</f>
        <v>1576000</v>
      </c>
      <c r="I22" s="13">
        <f>SUM($B$20:I20)</f>
        <v>2152000</v>
      </c>
      <c r="J22" s="13">
        <f>SUM($B$20:J20)</f>
        <v>2820000</v>
      </c>
      <c r="K22" s="13">
        <f>SUM($B$20:K20)</f>
        <v>3540000</v>
      </c>
      <c r="L22" s="13">
        <f>SUM($B$20:L20)</f>
        <v>4312000</v>
      </c>
      <c r="M22" s="13">
        <f>SUM($B$20:M20)</f>
        <v>5136000</v>
      </c>
    </row>
    <row r="23" spans="1:15">
      <c r="A23" t="s">
        <v>6</v>
      </c>
      <c r="B23" s="13">
        <f>SUM($B$21:B21)</f>
        <v>14300</v>
      </c>
      <c r="C23" s="13">
        <f>SUM($B$21:C21)</f>
        <v>73900</v>
      </c>
      <c r="D23" s="13">
        <f>SUM($B$21:D21)</f>
        <v>178800</v>
      </c>
      <c r="E23" s="13">
        <f>SUM($B$21:E21)</f>
        <v>293000</v>
      </c>
      <c r="F23" s="13">
        <f>SUM($B$21:F21)</f>
        <v>535100</v>
      </c>
      <c r="G23" s="13">
        <f>SUM($B$21:G21)</f>
        <v>686620</v>
      </c>
      <c r="H23" s="13">
        <f>SUM($B$21:H21)</f>
        <v>982560</v>
      </c>
      <c r="I23" s="13">
        <f>SUM($B$21:I21)</f>
        <v>1233720</v>
      </c>
      <c r="J23" s="13">
        <f>SUM($B$21:J21)</f>
        <v>1530400</v>
      </c>
      <c r="K23" s="13">
        <f>SUM($B$21:K21)</f>
        <v>2091600</v>
      </c>
      <c r="L23" s="13">
        <f>SUM($B$21:L21)</f>
        <v>2462320</v>
      </c>
      <c r="M23" s="13">
        <f>SUM($B$21:M21)</f>
        <v>2837560</v>
      </c>
    </row>
    <row r="24" spans="1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2015-10-20T19:45:14Z</dcterms:modified>
</cp:coreProperties>
</file>