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I24" i="9"/>
  <c r="H24"/>
  <c r="G20"/>
  <c r="G24"/>
  <c r="F18"/>
  <c r="H18" s="1"/>
  <c r="F19"/>
  <c r="H19" s="1"/>
  <c r="F20"/>
  <c r="H20" s="1"/>
  <c r="I20" s="1"/>
  <c r="F21"/>
  <c r="F22"/>
  <c r="F23"/>
  <c r="F24"/>
  <c r="E18"/>
  <c r="G18" s="1"/>
  <c r="E19"/>
  <c r="G19" s="1"/>
  <c r="E20"/>
  <c r="E21"/>
  <c r="G21" s="1"/>
  <c r="E22"/>
  <c r="G22" s="1"/>
  <c r="E23"/>
  <c r="G23" s="1"/>
  <c r="E24"/>
  <c r="F14"/>
  <c r="F15"/>
  <c r="F16"/>
  <c r="F17"/>
  <c r="E14"/>
  <c r="E15"/>
  <c r="E16"/>
  <c r="E17"/>
  <c r="F11"/>
  <c r="F12"/>
  <c r="F13"/>
  <c r="F25"/>
  <c r="H25" s="1"/>
  <c r="E11"/>
  <c r="E12"/>
  <c r="E13"/>
  <c r="E25"/>
  <c r="H23" l="1"/>
  <c r="I23" s="1"/>
  <c r="H22"/>
  <c r="I22" s="1"/>
  <c r="H21"/>
  <c r="I21" s="1"/>
  <c r="I19"/>
  <c r="I18"/>
  <c r="H17"/>
  <c r="H16"/>
  <c r="H15"/>
  <c r="H14"/>
  <c r="H13"/>
  <c r="H12"/>
  <c r="H11"/>
  <c r="F7"/>
  <c r="H7" s="1"/>
  <c r="F8"/>
  <c r="F9"/>
  <c r="F10"/>
  <c r="F26"/>
  <c r="H26" s="1"/>
  <c r="E7"/>
  <c r="E8"/>
  <c r="E9"/>
  <c r="E10"/>
  <c r="E26"/>
  <c r="H10" l="1"/>
  <c r="H9"/>
  <c r="H8"/>
  <c r="F6"/>
  <c r="E6"/>
  <c r="H6" l="1"/>
  <c r="F7" i="11"/>
  <c r="E7"/>
  <c r="F6"/>
  <c r="E6"/>
  <c r="E4" i="12"/>
  <c r="F4"/>
  <c r="E20" i="15"/>
  <c r="F20" s="1"/>
  <c r="G20" s="1"/>
  <c r="H6" i="11" l="1"/>
  <c r="H7"/>
  <c r="E28" i="15"/>
  <c r="F28" s="1"/>
  <c r="G28" s="1"/>
  <c r="F6" i="13"/>
  <c r="E6"/>
  <c r="F5"/>
  <c r="E5"/>
  <c r="F4"/>
  <c r="E4"/>
  <c r="F3"/>
  <c r="E3"/>
  <c r="F2"/>
  <c r="E2"/>
  <c r="F6" i="12"/>
  <c r="E6"/>
  <c r="F5"/>
  <c r="E5"/>
  <c r="F3"/>
  <c r="E3"/>
  <c r="F2"/>
  <c r="E2"/>
  <c r="F5" i="11"/>
  <c r="E5"/>
  <c r="F4"/>
  <c r="E4"/>
  <c r="F3"/>
  <c r="E3"/>
  <c r="F2"/>
  <c r="E2"/>
  <c r="F5" i="9"/>
  <c r="E5"/>
  <c r="F4"/>
  <c r="E4"/>
  <c r="F3"/>
  <c r="E3"/>
  <c r="F2"/>
  <c r="E2"/>
  <c r="F3" i="14"/>
  <c r="F4"/>
  <c r="F5"/>
  <c r="F6"/>
  <c r="F2"/>
  <c r="E3"/>
  <c r="E4"/>
  <c r="E5"/>
  <c r="E6"/>
  <c r="E2"/>
  <c r="H5" i="9" l="1"/>
  <c r="H5" i="13"/>
  <c r="H4" i="11"/>
  <c r="H2"/>
  <c r="H5"/>
  <c r="H5" i="12"/>
  <c r="H6" i="14"/>
  <c r="H3" i="9"/>
  <c r="H6" i="13"/>
  <c r="H4" i="14"/>
  <c r="H4" i="13"/>
  <c r="H4" i="9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F5" s="1"/>
  <c r="G5" s="1"/>
  <c r="G5" i="13" s="1"/>
  <c r="E6" i="15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G8" i="9" s="1"/>
  <c r="I8" s="1"/>
  <c r="E12" i="15"/>
  <c r="F12" s="1"/>
  <c r="G12" s="1"/>
  <c r="E15"/>
  <c r="E16"/>
  <c r="F16" s="1"/>
  <c r="G16" s="1"/>
  <c r="G16" i="9" s="1"/>
  <c r="I16" s="1"/>
  <c r="E17" i="15"/>
  <c r="F17" s="1"/>
  <c r="G17" s="1"/>
  <c r="G17" i="9" s="1"/>
  <c r="I17" s="1"/>
  <c r="E18" i="15"/>
  <c r="F18" s="1"/>
  <c r="G18" s="1"/>
  <c r="G25" i="9" s="1"/>
  <c r="I25" s="1"/>
  <c r="E19" i="15"/>
  <c r="F19" s="1"/>
  <c r="G19" s="1"/>
  <c r="G26" i="9" s="1"/>
  <c r="I26" s="1"/>
  <c r="E21" i="15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F26" s="1"/>
  <c r="G26" s="1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15"/>
  <c r="G15" s="1"/>
  <c r="G11" i="9" l="1"/>
  <c r="I11" s="1"/>
  <c r="G7"/>
  <c r="I7" s="1"/>
  <c r="G6"/>
  <c r="I6" s="1"/>
  <c r="G12"/>
  <c r="I12" s="1"/>
  <c r="G13"/>
  <c r="I13" s="1"/>
  <c r="G14"/>
  <c r="I14" s="1"/>
  <c r="G15"/>
  <c r="I15" s="1"/>
  <c r="G9"/>
  <c r="I9" s="1"/>
  <c r="G10"/>
  <c r="I10" s="1"/>
  <c r="G6" i="11"/>
  <c r="I6" s="1"/>
  <c r="G7"/>
  <c r="I7" s="1"/>
  <c r="G4"/>
  <c r="I4" s="1"/>
  <c r="I5" i="13"/>
  <c r="G2" i="11"/>
  <c r="I2" s="1"/>
  <c r="G2" i="12"/>
  <c r="I2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I4" s="1"/>
  <c r="G6" i="14"/>
  <c r="G2"/>
  <c r="I2" s="1"/>
  <c r="G5" i="12"/>
  <c r="I5" s="1"/>
  <c r="G5" i="11"/>
  <c r="I5" s="1"/>
  <c r="G4" i="14"/>
  <c r="I4" s="1"/>
  <c r="G5" i="9"/>
  <c r="I5" s="1"/>
  <c r="G4" i="13"/>
  <c r="I4" s="1"/>
  <c r="I6"/>
  <c r="G4" i="12"/>
  <c r="I4" s="1"/>
  <c r="I3" i="13"/>
  <c r="G8" i="1"/>
  <c r="D4" l="1"/>
  <c r="D9"/>
  <c r="D5"/>
  <c r="I5" i="14"/>
  <c r="I6"/>
  <c r="H6" i="1"/>
  <c r="I3" i="14"/>
  <c r="C10" i="1"/>
  <c r="H12" i="8" s="1"/>
  <c r="H13" s="1"/>
  <c r="D3" i="1" l="1"/>
  <c r="D10" s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<sst xmlns="http://schemas.openxmlformats.org/spreadsheetml/2006/main" count="307" uniqueCount="129">
  <si>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</si>
  <si>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</si>
  <si>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</si>
  <si>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</si>
  <si>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</si>
  <si>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</si>
  <si>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</si>
  <si>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</si>
  <si>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</si>
  <si>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</si>
  <si>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</si>
  <si>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</si>
  <si>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</si>
  <si>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</si>
  <si>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</si>
  <si>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</si>
  <si>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</si>
  <si>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</si>
  <si>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</si>
  <si>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</si>
  <si>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</si>
  <si>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</si>
  <si>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</si>
  <si>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</si>
  <si>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</si>
  <si>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</si>
  <si>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</si>
  <si>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</si>
  <si>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</si>
  <si>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</si>
  <si>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</si>
  <si>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</si>
  <si>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</si>
  <si>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</si>
  <si>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</si>
  <si>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</si>
  <si>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</si>
  <si>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</si>
  <si>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</si>
  <si>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</si>
  <si>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</si>
  <si>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</si>
  <si>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</si>
  <si>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</si>
  <si>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</si>
  <si>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</si>
  <si>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</si>
  <si>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</si>
  <si>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</si>
  <si>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</si>
  <si>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</si>
  <si>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</si>
  <si>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</si>
  <si>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</si>
  <si>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</si>
  <si>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</si>
  <si>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</si>
  <si>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</si>
  <si>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</si>
  <si>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</si>
  <si>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</si>
  <si>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</si>
  <si>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</si>
  <si>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</si>
  <si>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</si>
  <si>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</si>
  <si>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</si>
  <si>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</si>
  <si>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</si>
  <si>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</si>
  <si>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</si>
  <si>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</si>
  <si>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</si>
  <si>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</si>
  <si>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</si>
  <si>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</si>
  <si>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</si>
  <si>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</si>
  <si>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</si>
  <si>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</si>
  <si>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</si>
  <si>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</si>
  <si>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</si>
  <si>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</si>
  <si>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</si>
  <si>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</si>
  <si>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</si>
  <si>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</si>
  <si>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</si>
  <si>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</si>
  <si>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</si>
  <si>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</si>
  <si>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</si>
  <si>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</si>
  <si>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</si>
  <si>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</si>
  <si>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</si>
  <si>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</si>
  <si>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</si>
  <si>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</si>
  <si>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</si>
  <si>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</si>
  <si>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</si>
  <si>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</si>
  <si>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</si>
  <si>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</si>
  <si>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</si>
  <si>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</si>
  <si>
    <t>04.11.2015</t>
  </si>
  <si>
    <t>Modeling student</t>
  </si>
  <si>
    <t>Developed basic framework and studen as test form</t>
  </si>
  <si>
    <t>05.11.2015</t>
  </si>
  <si>
    <t>Restructuring UI using control. Training for Sample code.</t>
  </si>
  <si>
    <t>Added Gender component</t>
  </si>
  <si>
    <t>Added Religion component</t>
  </si>
  <si>
    <t>06.11.2015</t>
  </si>
  <si>
    <t>07.11.2015</t>
  </si>
  <si>
    <t>Wireframe for student</t>
  </si>
  <si>
    <t>10.11.2015</t>
  </si>
  <si>
    <t>Billing design, discussion for fees</t>
  </si>
  <si>
    <t>System Setup and Project Understanding</t>
  </si>
  <si>
    <t>Developed component for Caste,Class,Category,Section,Landline,Mobile, Subcaste</t>
  </si>
  <si>
    <t>11.11.2015</t>
  </si>
  <si>
    <t>13.11.2015</t>
  </si>
  <si>
    <t>Data Modelling for Student information</t>
  </si>
  <si>
    <t>14.11.2015</t>
  </si>
  <si>
    <t>15.11.2015</t>
  </si>
  <si>
    <t>Creating database components (tables and stored procedures)</t>
  </si>
  <si>
    <t>16.11.2015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</si>
</sst>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/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>
      <c r="B11" s="3"/>
      <c r="C11" s="4"/>
      <c r="D11" s="4"/>
      <c r="E11" s="4"/>
      <c r="F11" s="76" t="s">
        <v>59</v>
      </c>
      <c r="G11" s="77"/>
      <c r="H11" s="81">
        <f>Summery!D10</f>
        <v>17652.139000000003</v>
      </c>
      <c r="I11" s="82"/>
      <c r="J11" s="83"/>
      <c r="K11" s="4"/>
      <c r="L11" s="4"/>
      <c r="M11" s="4"/>
      <c r="N11" s="4"/>
      <c r="O11" s="21"/>
    </row>
    <row r="12" spans="2:15">
      <c r="B12" s="3"/>
      <c r="C12" s="4"/>
      <c r="D12" s="4"/>
      <c r="E12" s="4"/>
      <c r="F12" s="76" t="s">
        <v>76</v>
      </c>
      <c r="G12" s="77"/>
      <c r="H12" s="78">
        <f>Summery!C10</f>
        <v>79.5</v>
      </c>
      <c r="I12" s="79"/>
      <c r="J12" s="80"/>
      <c r="K12" s="4"/>
      <c r="L12" s="4"/>
      <c r="M12" s="4"/>
      <c r="N12" s="4"/>
      <c r="O12" s="21"/>
    </row>
    <row r="13" spans="2:15">
      <c r="B13" s="3"/>
      <c r="C13" s="4"/>
      <c r="D13" s="4"/>
      <c r="E13" s="4"/>
      <c r="F13" s="76" t="s">
        <v>60</v>
      </c>
      <c r="G13" s="77"/>
      <c r="H13" s="78">
        <f>H12/8</f>
        <v>9.9375</v>
      </c>
      <c r="I13" s="79"/>
      <c r="J13" s="80"/>
      <c r="K13" s="4"/>
      <c r="L13" s="4"/>
      <c r="M13" s="4"/>
      <c r="N13" s="4"/>
      <c r="O13" s="21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D10" sqref="D10"/>
    </sheetView>
  </sheetViews>
  <sheetFormatPr defaultRowHeight="1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44.5</v>
      </c>
      <c r="D3" s="33">
        <f>SUMIF(Business!B:B,B3,Business!I:I) + SUMIF(School!B:B,B3,School!I:I) + SUMIF(Service!B:B,B3,Service!I:I)+SUMIF(Retail!B:B,B3,Retail!I:I) + SUMIF(Tourism!B:B,B3,Tourism!I:I)</f>
        <v>13228.005000000001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16</v>
      </c>
      <c r="D4" s="33">
        <f>SUMIF(Business!B:B,B4,Business!I:I) + SUMIF(School!B:B,B4,School!I:I) + SUMIF(Service!B:B,B4,Service!I:I)+SUMIF(Retail!B:B,B4,Retail!I:I) + SUMIF(Tourism!B:B,B4,Tourism!I:I)</f>
        <v>2604.1640000000002</v>
      </c>
      <c r="E4" s="5"/>
      <c r="F4" s="10" t="s">
        <v>62</v>
      </c>
      <c r="G4" s="14">
        <f>SUM(School!D:D)</f>
        <v>55.5</v>
      </c>
      <c r="H4" s="33">
        <f>SUM(School!I:I)</f>
        <v>7886.4899999999971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79.5</v>
      </c>
      <c r="H8" s="34">
        <f>SUM(H3:H7)</f>
        <v>17652.138999999996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19</v>
      </c>
      <c r="D9" s="33">
        <f>SUMIF(Business!B:B,B9,Business!I:I) + SUMIF(School!B:B,B9,School!I:I) + SUMIF(Service!B:B,B9,Service!I:I)+SUMIF(Retail!B:B,B9,Retail!I:I) + SUMIF(Tourism!B:B,B9,Tourism!I:I)</f>
        <v>1819.97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5">
        <f>SUM(C3:C9)</f>
        <v>79.5</v>
      </c>
      <c r="D10" s="34">
        <f>SUM(D3:D9)</f>
        <v>17652.139000000003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5" sqref="A5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6"/>
  <sheetViews>
    <sheetView tabSelected="1" topLeftCell="A4" workbookViewId="0">
      <selection activeCell="J23" sqref="J23"/>
    </sheetView>
  </sheetViews>
  <sheetFormatPr defaultRowHeight="1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26" si="0">IF(ISERROR(MATCH(C2,SkillList,0)),0,MATCH(C2,SkillList,0))</f>
        <v>7</v>
      </c>
      <c r="F2" s="61">
        <f t="shared" ref="F2:F26" si="1">IF(ISERROR(MATCH(B2,MemberList,0)),0,MATCH(B2,MemberList,0))</f>
        <v>7</v>
      </c>
      <c r="G2" s="62">
        <f t="shared" ref="G2:G26" si="2">INDEX(CostPerHour,E2)</f>
        <v>591.86</v>
      </c>
      <c r="H2" s="63">
        <f t="shared" ref="H2:H26" si="3">IF(ISERROR(INDEX(Competency,F2,E2)), 0, INDEX(Competency,F2,E2))</f>
        <v>0.5</v>
      </c>
      <c r="I2" s="62">
        <f>D2*G2*H2</f>
        <v>591.86</v>
      </c>
      <c r="J2" s="64"/>
    </row>
    <row r="3" spans="1:10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26" si="5">D6*G6*H6</f>
        <v>177.56</v>
      </c>
      <c r="J6" s="64" t="s">
        <v>98</v>
      </c>
    </row>
    <row r="7" spans="1:10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>
      <c r="A11" s="58" t="s">
        <v>108</v>
      </c>
      <c r="B11" s="59" t="s">
        <v>7</v>
      </c>
      <c r="C11" s="59" t="s">
        <v>17</v>
      </c>
      <c r="D11" s="60">
        <v>0.5</v>
      </c>
      <c r="E11" s="61">
        <f t="shared" si="0"/>
        <v>9</v>
      </c>
      <c r="F11" s="61">
        <f t="shared" si="1"/>
        <v>1</v>
      </c>
      <c r="G11" s="62">
        <f t="shared" si="2"/>
        <v>177.56</v>
      </c>
      <c r="H11" s="63">
        <f t="shared" si="3"/>
        <v>1</v>
      </c>
      <c r="I11" s="62">
        <f t="shared" si="5"/>
        <v>88.78</v>
      </c>
      <c r="J11" s="64" t="s">
        <v>109</v>
      </c>
    </row>
    <row r="12" spans="1:10">
      <c r="A12" s="58" t="s">
        <v>108</v>
      </c>
      <c r="B12" s="59" t="s">
        <v>7</v>
      </c>
      <c r="C12" s="59" t="s">
        <v>19</v>
      </c>
      <c r="D12" s="60">
        <v>4</v>
      </c>
      <c r="E12" s="61">
        <f t="shared" si="0"/>
        <v>12</v>
      </c>
      <c r="F12" s="61">
        <f t="shared" si="1"/>
        <v>1</v>
      </c>
      <c r="G12" s="62">
        <f t="shared" si="2"/>
        <v>118.37</v>
      </c>
      <c r="H12" s="63">
        <f t="shared" si="3"/>
        <v>1</v>
      </c>
      <c r="I12" s="62">
        <f t="shared" si="5"/>
        <v>473.48</v>
      </c>
      <c r="J12" s="64" t="s">
        <v>110</v>
      </c>
    </row>
    <row r="13" spans="1:10">
      <c r="A13" s="58" t="s">
        <v>111</v>
      </c>
      <c r="B13" s="59" t="s">
        <v>7</v>
      </c>
      <c r="C13" s="59" t="s">
        <v>19</v>
      </c>
      <c r="D13" s="60">
        <v>4</v>
      </c>
      <c r="E13" s="61">
        <f t="shared" si="0"/>
        <v>12</v>
      </c>
      <c r="F13" s="61">
        <f t="shared" si="1"/>
        <v>1</v>
      </c>
      <c r="G13" s="62">
        <f t="shared" si="2"/>
        <v>118.37</v>
      </c>
      <c r="H13" s="63">
        <f t="shared" si="3"/>
        <v>1</v>
      </c>
      <c r="I13" s="62">
        <f t="shared" si="5"/>
        <v>473.48</v>
      </c>
      <c r="J13" s="64" t="s">
        <v>112</v>
      </c>
    </row>
    <row r="14" spans="1:10">
      <c r="A14" s="58" t="s">
        <v>111</v>
      </c>
      <c r="B14" s="59" t="s">
        <v>14</v>
      </c>
      <c r="C14" s="59" t="s">
        <v>19</v>
      </c>
      <c r="D14" s="60">
        <v>2</v>
      </c>
      <c r="E14" s="61">
        <f t="shared" si="0"/>
        <v>12</v>
      </c>
      <c r="F14" s="61">
        <f t="shared" si="1"/>
        <v>7</v>
      </c>
      <c r="G14" s="62">
        <f t="shared" si="2"/>
        <v>118.37</v>
      </c>
      <c r="H14" s="63">
        <f t="shared" si="3"/>
        <v>0.25</v>
      </c>
      <c r="I14" s="62">
        <f t="shared" si="5"/>
        <v>59.185000000000002</v>
      </c>
      <c r="J14" s="64" t="s">
        <v>114</v>
      </c>
    </row>
    <row r="15" spans="1:10">
      <c r="A15" s="58" t="s">
        <v>115</v>
      </c>
      <c r="B15" s="59" t="s">
        <v>14</v>
      </c>
      <c r="C15" s="59" t="s">
        <v>19</v>
      </c>
      <c r="D15" s="60">
        <v>1</v>
      </c>
      <c r="E15" s="61">
        <f t="shared" si="0"/>
        <v>12</v>
      </c>
      <c r="F15" s="61">
        <f t="shared" si="1"/>
        <v>7</v>
      </c>
      <c r="G15" s="62">
        <f t="shared" si="2"/>
        <v>118.37</v>
      </c>
      <c r="H15" s="63">
        <f t="shared" si="3"/>
        <v>0.25</v>
      </c>
      <c r="I15" s="62">
        <f t="shared" si="5"/>
        <v>29.592500000000001</v>
      </c>
      <c r="J15" s="64" t="s">
        <v>113</v>
      </c>
    </row>
    <row r="16" spans="1:10">
      <c r="A16" s="58" t="s">
        <v>116</v>
      </c>
      <c r="B16" s="59" t="s">
        <v>7</v>
      </c>
      <c r="C16" s="59" t="s">
        <v>19</v>
      </c>
      <c r="D16" s="60">
        <v>2</v>
      </c>
      <c r="E16" s="61">
        <f t="shared" si="0"/>
        <v>12</v>
      </c>
      <c r="F16" s="61">
        <f t="shared" si="1"/>
        <v>1</v>
      </c>
      <c r="G16" s="62">
        <f t="shared" si="2"/>
        <v>118.37</v>
      </c>
      <c r="H16" s="63">
        <f t="shared" si="3"/>
        <v>1</v>
      </c>
      <c r="I16" s="62">
        <f t="shared" si="5"/>
        <v>236.74</v>
      </c>
      <c r="J16" s="64" t="s">
        <v>117</v>
      </c>
    </row>
    <row r="17" spans="1:10">
      <c r="A17" s="58" t="s">
        <v>118</v>
      </c>
      <c r="B17" s="59" t="s">
        <v>7</v>
      </c>
      <c r="C17" s="59" t="s">
        <v>18</v>
      </c>
      <c r="D17" s="60">
        <v>3</v>
      </c>
      <c r="E17" s="61">
        <f t="shared" si="0"/>
        <v>11</v>
      </c>
      <c r="F17" s="61">
        <f t="shared" si="1"/>
        <v>1</v>
      </c>
      <c r="G17" s="62">
        <f t="shared" si="2"/>
        <v>177.56</v>
      </c>
      <c r="H17" s="63">
        <f t="shared" si="3"/>
        <v>1</v>
      </c>
      <c r="I17" s="62">
        <f t="shared" si="5"/>
        <v>532.68000000000006</v>
      </c>
      <c r="J17" s="64" t="s">
        <v>119</v>
      </c>
    </row>
    <row r="18" spans="1:10">
      <c r="A18" s="58" t="s">
        <v>118</v>
      </c>
      <c r="B18" s="59" t="s">
        <v>10</v>
      </c>
      <c r="C18" s="59" t="s">
        <v>19</v>
      </c>
      <c r="D18" s="60">
        <v>4</v>
      </c>
      <c r="E18" s="61">
        <f t="shared" si="0"/>
        <v>12</v>
      </c>
      <c r="F18" s="61">
        <f t="shared" si="1"/>
        <v>2</v>
      </c>
      <c r="G18" s="62">
        <f t="shared" si="2"/>
        <v>118.37</v>
      </c>
      <c r="H18" s="63">
        <f t="shared" si="3"/>
        <v>1</v>
      </c>
      <c r="I18" s="62">
        <f t="shared" si="5"/>
        <v>473.48</v>
      </c>
      <c r="J18" s="64" t="s">
        <v>120</v>
      </c>
    </row>
    <row r="19" spans="1:10" ht="30">
      <c r="A19" s="58" t="s">
        <v>122</v>
      </c>
      <c r="B19" s="59" t="s">
        <v>10</v>
      </c>
      <c r="C19" s="59" t="s">
        <v>19</v>
      </c>
      <c r="D19" s="60">
        <v>4</v>
      </c>
      <c r="E19" s="61">
        <f t="shared" si="0"/>
        <v>12</v>
      </c>
      <c r="F19" s="61">
        <f t="shared" si="1"/>
        <v>2</v>
      </c>
      <c r="G19" s="62">
        <f t="shared" si="2"/>
        <v>118.37</v>
      </c>
      <c r="H19" s="63">
        <f t="shared" si="3"/>
        <v>1</v>
      </c>
      <c r="I19" s="62">
        <f t="shared" si="5"/>
        <v>473.48</v>
      </c>
      <c r="J19" s="64" t="s">
        <v>121</v>
      </c>
    </row>
    <row r="20" spans="1:10">
      <c r="A20" s="58" t="s">
        <v>123</v>
      </c>
      <c r="B20" s="59" t="s">
        <v>14</v>
      </c>
      <c r="C20" s="59" t="s">
        <v>18</v>
      </c>
      <c r="D20" s="60">
        <v>3</v>
      </c>
      <c r="E20" s="61">
        <f t="shared" si="0"/>
        <v>11</v>
      </c>
      <c r="F20" s="61">
        <f t="shared" si="1"/>
        <v>7</v>
      </c>
      <c r="G20" s="62">
        <f t="shared" si="2"/>
        <v>177.56</v>
      </c>
      <c r="H20" s="63">
        <f t="shared" si="3"/>
        <v>0.25</v>
      </c>
      <c r="I20" s="62">
        <f t="shared" si="5"/>
        <v>133.17000000000002</v>
      </c>
      <c r="J20" s="64" t="s">
        <v>124</v>
      </c>
    </row>
    <row r="21" spans="1:10">
      <c r="A21" s="58" t="s">
        <v>125</v>
      </c>
      <c r="B21" s="59" t="s">
        <v>14</v>
      </c>
      <c r="C21" s="59" t="s">
        <v>18</v>
      </c>
      <c r="D21" s="60">
        <v>2</v>
      </c>
      <c r="E21" s="61">
        <f t="shared" si="0"/>
        <v>11</v>
      </c>
      <c r="F21" s="61">
        <f t="shared" si="1"/>
        <v>7</v>
      </c>
      <c r="G21" s="62">
        <f t="shared" si="2"/>
        <v>177.56</v>
      </c>
      <c r="H21" s="63">
        <f t="shared" si="3"/>
        <v>0.25</v>
      </c>
      <c r="I21" s="62">
        <f t="shared" si="5"/>
        <v>88.78</v>
      </c>
      <c r="J21" s="64" t="s">
        <v>124</v>
      </c>
    </row>
    <row r="22" spans="1:10">
      <c r="A22" s="58" t="s">
        <v>126</v>
      </c>
      <c r="B22" s="59" t="s">
        <v>14</v>
      </c>
      <c r="C22" s="59" t="s">
        <v>19</v>
      </c>
      <c r="D22" s="60">
        <v>4</v>
      </c>
      <c r="E22" s="61">
        <f t="shared" si="0"/>
        <v>12</v>
      </c>
      <c r="F22" s="61">
        <f t="shared" si="1"/>
        <v>7</v>
      </c>
      <c r="G22" s="62">
        <f t="shared" si="2"/>
        <v>118.37</v>
      </c>
      <c r="H22" s="63">
        <f t="shared" si="3"/>
        <v>0.25</v>
      </c>
      <c r="I22" s="62">
        <f t="shared" si="5"/>
        <v>118.37</v>
      </c>
      <c r="J22" s="64" t="s">
        <v>127</v>
      </c>
    </row>
    <row r="23" spans="1:10">
      <c r="A23" s="58" t="s">
        <v>128</v>
      </c>
      <c r="B23" s="59" t="s">
        <v>14</v>
      </c>
      <c r="C23" s="59" t="s">
        <v>19</v>
      </c>
      <c r="D23" s="60">
        <v>1</v>
      </c>
      <c r="E23" s="61">
        <f t="shared" si="0"/>
        <v>12</v>
      </c>
      <c r="F23" s="61">
        <f t="shared" si="1"/>
        <v>7</v>
      </c>
      <c r="G23" s="62">
        <f t="shared" si="2"/>
        <v>118.37</v>
      </c>
      <c r="H23" s="63">
        <f t="shared" si="3"/>
        <v>0.25</v>
      </c>
      <c r="I23" s="62">
        <f t="shared" si="5"/>
        <v>29.592500000000001</v>
      </c>
      <c r="J23" s="64" t="s">
        <v>127</v>
      </c>
    </row>
    <row r="24" spans="1:10">
      <c r="A24" s="58"/>
      <c r="B24" s="59"/>
      <c r="C24" s="59"/>
      <c r="D24" s="60"/>
      <c r="E24" s="61">
        <f t="shared" si="0"/>
        <v>0</v>
      </c>
      <c r="F24" s="61">
        <f t="shared" si="1"/>
        <v>0</v>
      </c>
      <c r="G24" s="62">
        <f t="shared" si="2"/>
        <v>35.51</v>
      </c>
      <c r="H24" s="63">
        <f t="shared" si="3"/>
        <v>0</v>
      </c>
      <c r="I24" s="62">
        <f t="shared" si="5"/>
        <v>0</v>
      </c>
      <c r="J24" s="64"/>
    </row>
    <row r="25" spans="1:10">
      <c r="A25" s="58"/>
      <c r="B25" s="59"/>
      <c r="C25" s="59"/>
      <c r="D25" s="60"/>
      <c r="E25" s="61">
        <f t="shared" si="0"/>
        <v>0</v>
      </c>
      <c r="F25" s="61">
        <f t="shared" si="1"/>
        <v>0</v>
      </c>
      <c r="G25" s="62">
        <f t="shared" si="2"/>
        <v>71.02</v>
      </c>
      <c r="H25" s="63">
        <f t="shared" si="3"/>
        <v>0</v>
      </c>
      <c r="I25" s="62">
        <f t="shared" si="5"/>
        <v>0</v>
      </c>
      <c r="J25" s="64"/>
    </row>
    <row r="26" spans="1:10">
      <c r="A26" s="58"/>
      <c r="B26" s="59"/>
      <c r="C26" s="59"/>
      <c r="D26" s="60"/>
      <c r="E26" s="61">
        <f t="shared" si="0"/>
        <v>0</v>
      </c>
      <c r="F26" s="61">
        <f t="shared" si="1"/>
        <v>0</v>
      </c>
      <c r="G26" s="62">
        <f t="shared" si="2"/>
        <v>35.51</v>
      </c>
      <c r="H26" s="63">
        <f t="shared" si="3"/>
        <v>0</v>
      </c>
      <c r="I26" s="62">
        <f t="shared" si="5"/>
        <v>0</v>
      </c>
      <c r="J2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C15" sqref="C15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N11" sqref="N11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0.25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Sudarshan</cp:lastModifiedBy>
  <dcterms:created xsi:type="dcterms:W3CDTF">2012-10-07T14:16:15Z</dcterms:created>
  <dcterms:modified xsi:type="dcterms:W3CDTF">2015-11-16T05:40:08Z</dcterms:modified>
</cp:coreProperties>
</file>