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4717d6d47ee839/Documents/"/>
    </mc:Choice>
  </mc:AlternateContent>
  <xr:revisionPtr revIDLastSave="376" documentId="8_{05A11829-5C3F-4877-ADBC-2049D231FF7D}" xr6:coauthVersionLast="47" xr6:coauthVersionMax="47" xr10:uidLastSave="{4918FE27-0381-4CA6-8C7A-D96143ECC930}"/>
  <bookViews>
    <workbookView xWindow="-108" yWindow="-108" windowWidth="23256" windowHeight="12456" xr2:uid="{52D39873-94E3-4E46-8B84-AFDE3B676D3B}"/>
  </bookViews>
  <sheets>
    <sheet name="Sheet1" sheetId="1" r:id="rId1"/>
  </sheets>
  <definedNames>
    <definedName name="_xlnm._FilterDatabase" localSheetId="0" hidden="1">Sheet1!$B$73:$I$98</definedName>
  </definedName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5" i="1" l="1"/>
  <c r="D168" i="1"/>
  <c r="D177" i="1" s="1"/>
  <c r="I2" i="1" a="1"/>
  <c r="I2" i="1" s="1"/>
  <c r="B164" i="1" a="1"/>
  <c r="B164" i="1" s="1"/>
  <c r="B148" i="1"/>
  <c r="B151" i="1" s="1" a="1"/>
  <c r="B151" i="1" s="1"/>
  <c r="E134" i="1"/>
  <c r="C105" i="1"/>
  <c r="B105" i="1"/>
  <c r="I74" i="1" a="1"/>
  <c r="I74" i="1" s="1"/>
  <c r="H2" i="1" a="1"/>
  <c r="H2" i="1" s="1"/>
  <c r="C72" i="1" s="1"/>
  <c r="B30" i="1" a="1"/>
  <c r="B30" i="1" s="1"/>
  <c r="D171" i="1" l="1"/>
  <c r="D17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<sst xmlns="http://schemas.openxmlformats.org/spreadsheetml/2006/main" count="175" uniqueCount="80">
  <si>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</si>
  <si>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</si>
  <si>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</si>
  <si>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</si>
  <si>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</si>
  <si>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</si>
  <si>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</si>
  <si>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</si>
  <si>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</si>
  <si>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</si>
  <si>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</si>
  <si>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</si>
  <si>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</si>
  <si>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</si>
  <si>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</si>
  <si>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</si>
  <si>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</si>
  <si>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</si>
  <si>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</si>
  <si>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</si>
  <si>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</si>
  <si>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</si>
  <si>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</si>
  <si>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</si>
  <si>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</si>
  <si>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</si>
  <si>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</si>
  <si>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</si>
  <si>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</si>
  <si>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</si>
  <si>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</si>
  <si>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</si>
  <si>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</si>
  <si>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</si>
  <si>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</si>
  <si>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</si>
  <si>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Q1. Top 5 Productive Employees:</t>
  </si>
  <si>
    <t xml:space="preserve"> a. Use the SORT and FILTER functions to display the top 5 employees with the highest productivity scores.</t>
  </si>
  <si>
    <t>b. Create a bar chart to visualize the results.</t>
  </si>
  <si>
    <t>Q2. Department-Wise Productivity Consistency</t>
  </si>
  <si>
    <t>Calculate the standard deviation of productivity scores within each department to assess consistency</t>
  </si>
  <si>
    <t>* Which department has the least variation in employee productivity?</t>
  </si>
  <si>
    <t xml:space="preserve"> Use a PivotTable with the STDEV.P function grouped by Department.</t>
  </si>
  <si>
    <t>Row Labels</t>
  </si>
  <si>
    <t>Grand Total</t>
  </si>
  <si>
    <t>StdDevp of Productivity_Score</t>
  </si>
  <si>
    <t>Q3. Productivity Efficiency Index (PEI)</t>
  </si>
  <si>
    <t>Create a new column PEI (Productivity Efficiency Index) using this formula:</t>
  </si>
  <si>
    <t>PEI = (Productivity_Score × Performance_Rating) / Hours_Worked</t>
  </si>
  <si>
    <t>* Rank all employees based on PEI and display the top 3.</t>
  </si>
  <si>
    <t>Use RANK, SORT, or filters in Excel or Google Sheets.</t>
  </si>
  <si>
    <t>PEI</t>
  </si>
  <si>
    <t xml:space="preserve">Higher PEI = </t>
  </si>
  <si>
    <t>Employee_ID</t>
  </si>
  <si>
    <t>Q4. Correlation Analysis</t>
  </si>
  <si>
    <t>a.  Determine which has a stronger influence on Performance Rating: Hours_Worked or Tasks_Completed?</t>
  </si>
  <si>
    <t>Use correlation coefficients to compare both relationships. Use CORREL finction.</t>
  </si>
  <si>
    <t>Tasks_Completed has a stronger influence on Performance Rating than Hours_Worked.</t>
  </si>
  <si>
    <t>b. Work Hours and Productivity Correlation:</t>
  </si>
  <si>
    <t>1. Create a scatter plot to visualize the relationship between Hours_Worked and Productivity_Score.</t>
  </si>
  <si>
    <t>2. Identify if there is a positive or negative correlation</t>
  </si>
  <si>
    <t>Positive correlation</t>
  </si>
  <si>
    <t>Q5. Underutilized High Performers</t>
  </si>
  <si>
    <t>Identify employees who:</t>
  </si>
  <si>
    <t>* Have a Performance Rating ≥ 4, AND</t>
  </si>
  <si>
    <t>* Worked less than the average hours of all employees.</t>
  </si>
  <si>
    <t xml:space="preserve"> These might be underutilized but efficient employees</t>
  </si>
  <si>
    <t>Use AVERAGE, FILTER, and logical conditions .</t>
  </si>
  <si>
    <t>Q6. Tasks per Hour Efficiency</t>
  </si>
  <si>
    <t>Add a column Tasks per Hour:</t>
  </si>
  <si>
    <t>Tasks_per_Hour = Tasks_Completed / Hours_Worked</t>
  </si>
  <si>
    <t>* Who is the most task-efficient employee based on this metric?</t>
  </si>
  <si>
    <t>* Compare their performance score and rating.</t>
  </si>
  <si>
    <t>Apply MAX, INDEX-MATCH, or XLOOKUP to find the top performer and their department.</t>
  </si>
  <si>
    <t>Tasks_Per_Hour</t>
  </si>
  <si>
    <t>Most Task-Efficient Employee:</t>
  </si>
  <si>
    <t>Performance Score:</t>
  </si>
  <si>
    <t>Performance Rating:</t>
  </si>
  <si>
    <t>Top Performer's Department:</t>
  </si>
  <si>
    <t>Maximum Tasks_per_Hour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</si>
</sst>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0" xfId="0" pivotButton="1"/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top</a:t>
            </a:r>
            <a:r>
              <a:rPr lang="en-IN" baseline="0"/>
              <a:t> 5 Productive Employees</a:t>
            </a:r>
            <a:endParaRPr lang="en-IN"/>
          </a:p>
        </c:rich>
      </c:tx>
      <c:layout>
        <c:manualLayout>
          <c:xMode val="edge"/>
          <c:yMode val="edge"/>
          <c:x val="0.22752077865266843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8.2025371828521432E-2"/>
          <c:y val="0.17837962962962964"/>
          <c:w val="0.89019685039370078"/>
          <c:h val="0.445602216389617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Employee_ID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Sheet1!$A$31:$A$35</c:f>
              <c:numCache>
                <c:formatCode>General</c:formatCode>
                <c:ptCount val="5"/>
              </c:numCache>
            </c:numRef>
          </c:cat>
          <c:val>
            <c:numRef>
              <c:f>Sheet1!$B$31:$B$35</c:f>
              <c:numCache>
                <c:formatCode>General</c:formatCode>
                <c:ptCount val="5"/>
                <c:pt idx="0">
                  <c:v>107</c:v>
                </c:pt>
                <c:pt idx="1">
                  <c:v>125</c:v>
                </c:pt>
                <c:pt idx="2">
                  <c:v>115</c:v>
                </c:pt>
                <c:pt idx="3">
                  <c:v>123</c:v>
                </c:pt>
                <c:pt idx="4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8-4621-AD57-32DFC138C31B}"/>
            </c:ext>
          </c:extLst>
        </c:ser>
        <c:ser>
          <c:idx val="1"/>
          <c:order val="1"/>
          <c:tx>
            <c:strRef>
              <c:f>Sheet1!$C$30</c:f>
              <c:strCache>
                <c:ptCount val="1"/>
                <c:pt idx="0">
                  <c:v>Name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Sheet1!$A$31:$A$35</c:f>
              <c:numCache>
                <c:formatCode>General</c:formatCode>
                <c:ptCount val="5"/>
              </c:numCache>
            </c:numRef>
          </c:cat>
          <c:val>
            <c:numRef>
              <c:f>Sheet1!$C$31:$C$35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8-4621-AD57-32DFC138C31B}"/>
            </c:ext>
          </c:extLst>
        </c:ser>
        <c:ser>
          <c:idx val="2"/>
          <c:order val="2"/>
          <c:tx>
            <c:strRef>
              <c:f>Sheet1!$D$30</c:f>
              <c:strCache>
                <c:ptCount val="1"/>
                <c:pt idx="0">
                  <c:v>Department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Sheet1!$A$31:$A$35</c:f>
              <c:numCache>
                <c:formatCode>General</c:formatCode>
                <c:ptCount val="5"/>
              </c:numCache>
            </c:numRef>
          </c:cat>
          <c:val>
            <c:numRef>
              <c:f>Sheet1!$D$31:$D$35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78-4621-AD57-32DFC138C31B}"/>
            </c:ext>
          </c:extLst>
        </c:ser>
        <c:ser>
          <c:idx val="3"/>
          <c:order val="3"/>
          <c:tx>
            <c:strRef>
              <c:f>Sheet1!$E$30</c:f>
              <c:strCache>
                <c:ptCount val="1"/>
                <c:pt idx="0">
                  <c:v>Hours_Worked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Sheet1!$A$31:$A$35</c:f>
              <c:numCache>
                <c:formatCode>General</c:formatCode>
                <c:ptCount val="5"/>
              </c:numCache>
            </c:numRef>
          </c:cat>
          <c:val>
            <c:numRef>
              <c:f>Sheet1!$E$31:$E$35</c:f>
              <c:numCache>
                <c:formatCode>General</c:formatCode>
                <c:ptCount val="5"/>
                <c:pt idx="0">
                  <c:v>50</c:v>
                </c:pt>
                <c:pt idx="1">
                  <c:v>47</c:v>
                </c:pt>
                <c:pt idx="2">
                  <c:v>48</c:v>
                </c:pt>
                <c:pt idx="3">
                  <c:v>46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78-4621-AD57-32DFC138C31B}"/>
            </c:ext>
          </c:extLst>
        </c:ser>
        <c:ser>
          <c:idx val="4"/>
          <c:order val="4"/>
          <c:tx>
            <c:strRef>
              <c:f>Sheet1!$F$30</c:f>
              <c:strCache>
                <c:ptCount val="1"/>
                <c:pt idx="0">
                  <c:v>Tasks_Completed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Sheet1!$A$31:$A$35</c:f>
              <c:numCache>
                <c:formatCode>General</c:formatCode>
                <c:ptCount val="5"/>
              </c:numCache>
            </c:numRef>
          </c:cat>
          <c:val>
            <c:numRef>
              <c:f>Sheet1!$F$31:$F$35</c:f>
              <c:numCache>
                <c:formatCode>General</c:formatCode>
                <c:ptCount val="5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3-4777-AB29-4C3C6EB1D3CF}"/>
            </c:ext>
          </c:extLst>
        </c:ser>
        <c:ser>
          <c:idx val="5"/>
          <c:order val="5"/>
          <c:tx>
            <c:strRef>
              <c:f>Sheet1!$G$30</c:f>
              <c:strCache>
                <c:ptCount val="1"/>
                <c:pt idx="0">
                  <c:v>Productivity_Score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Sheet1!$A$31:$A$35</c:f>
              <c:numCache>
                <c:formatCode>General</c:formatCode>
                <c:ptCount val="5"/>
              </c:numCache>
            </c:numRef>
          </c:cat>
          <c:val>
            <c:numRef>
              <c:f>Sheet1!$G$31:$G$35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3-4777-AB29-4C3C6EB1D3CF}"/>
            </c:ext>
          </c:extLst>
        </c:ser>
        <c:ser>
          <c:idx val="6"/>
          <c:order val="6"/>
          <c:tx>
            <c:strRef>
              <c:f>Sheet1!$H$30</c:f>
              <c:strCache>
                <c:ptCount val="1"/>
                <c:pt idx="0">
                  <c:v>Performance_Rating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Sheet1!$A$31:$A$35</c:f>
              <c:numCache>
                <c:formatCode>General</c:formatCode>
                <c:ptCount val="5"/>
              </c:numCache>
            </c:numRef>
          </c:cat>
          <c:val>
            <c:numRef>
              <c:f>Sheet1!$H$31:$H$35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C3-4777-AB29-4C3C6EB1D3C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5417679"/>
        <c:axId val="145418159"/>
      </c:barChart>
      <c:catAx>
        <c:axId val="14541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8159"/>
        <c:crosses val="autoZero"/>
        <c:auto val="1"/>
        <c:lblAlgn val="ctr"/>
        <c:lblOffset val="100"/>
        <c:noMultiLvlLbl val="0"/>
      </c:catAx>
      <c:valAx>
        <c:axId val="14541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Work Hours vs Productivity</a:t>
            </a:r>
            <a:r>
              <a:rPr lang="en-US" baseline="0"/>
              <a:t> score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17535569501832074"/>
          <c:y val="7.278020378457059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474286011278289E-2"/>
          <c:y val="9.2310522442972789E-2"/>
          <c:w val="0.88430459187651045"/>
          <c:h val="0.7781888604983979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Sheet1!$C$114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Sheet1!$B$115:$B$139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Sheet1!$C$115:$C$139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BA-4B9B-8D2E-F7C1875C5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270271"/>
        <c:axId val="1292270751"/>
      </c:scatterChart>
      <c:valAx>
        <c:axId val="129227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hours_worked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270751"/>
        <c:crosses val="autoZero"/>
        <c:crossBetween val="midCat"/>
      </c:valAx>
      <c:valAx>
        <c:axId val="129227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" lastClr="FFFFFF">
                        <a:lumMod val="7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" lastClr="FFFFFF">
                        <a:lumMod val="75000"/>
                      </a:sysClr>
                    </a:solidFill>
                  </a:rPr>
                  <a:t>Productivity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" lastClr="FFFFFF">
                      <a:lumMod val="7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270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922020</xdr:colOff>
      <xdr:row>36</xdr:row>
      <xdr:rowOff>163830</xdr:rowOff>
    </xdr:from>
    <xdr:to>
      <xdr:col>4</xdr:col>
      <xdr:colOff>434340</xdr:colOff>
      <xdr:row>51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5D40BE-86BD-EF19-BA20-777D33A06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609600</xdr:colOff>
      <xdr:row>113</xdr:row>
      <xdr:rowOff>38100</xdr:rowOff>
    </xdr:from>
    <xdr:to>
      <xdr:col>8</xdr:col>
      <xdr:colOff>480060</xdr:colOff>
      <xdr:row>131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7D2DFE-0945-897A-5F5E-BF143B51C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nal dangrechiya" refreshedDate="45770.881342476852" createdVersion="8" refreshedVersion="8" minRefreshableVersion="3" recordCount="25" xr:uid="{B6AB72A1-9F4E-4EA6-BFEB-C562FF1D9441}">
  <cacheSource type="worksheet">
    <worksheetSource ref="A1:G26" sheet="Sheet1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n v="80"/>
    <n v="4"/>
  </r>
  <r>
    <n v="102"/>
    <s v="Meera"/>
    <x v="1"/>
    <n v="40"/>
    <n v="65"/>
    <n v="90"/>
    <n v="5"/>
  </r>
  <r>
    <n v="103"/>
    <s v="Suresh"/>
    <x v="2"/>
    <n v="30"/>
    <n v="40"/>
    <n v="70"/>
    <n v="3"/>
  </r>
  <r>
    <n v="104"/>
    <s v="Riya"/>
    <x v="3"/>
    <n v="45"/>
    <n v="75"/>
    <n v="95"/>
    <n v="5"/>
  </r>
  <r>
    <n v="105"/>
    <s v="Prakash"/>
    <x v="4"/>
    <n v="25"/>
    <n v="30"/>
    <n v="60"/>
    <n v="2"/>
  </r>
  <r>
    <n v="106"/>
    <s v="Neha"/>
    <x v="0"/>
    <n v="38"/>
    <n v="58"/>
    <n v="85"/>
    <n v="4"/>
  </r>
  <r>
    <n v="107"/>
    <s v="Rahul"/>
    <x v="3"/>
    <n v="50"/>
    <n v="80"/>
    <n v="100"/>
    <n v="5"/>
  </r>
  <r>
    <n v="108"/>
    <s v="Priya"/>
    <x v="2"/>
    <n v="28"/>
    <n v="35"/>
    <n v="65"/>
    <n v="3"/>
  </r>
  <r>
    <n v="109"/>
    <s v="Kunal"/>
    <x v="1"/>
    <n v="42"/>
    <n v="70"/>
    <n v="92"/>
    <n v="5"/>
  </r>
  <r>
    <n v="110"/>
    <s v="Sneha"/>
    <x v="0"/>
    <n v="37"/>
    <n v="55"/>
    <n v="83"/>
    <n v="4"/>
  </r>
  <r>
    <n v="111"/>
    <s v="Amit"/>
    <x v="4"/>
    <n v="29"/>
    <n v="38"/>
    <n v="68"/>
    <n v="3"/>
  </r>
  <r>
    <n v="112"/>
    <s v="Pooja"/>
    <x v="1"/>
    <n v="44"/>
    <n v="73"/>
    <n v="94"/>
    <n v="5"/>
  </r>
  <r>
    <n v="113"/>
    <s v="Varun"/>
    <x v="2"/>
    <n v="33"/>
    <n v="45"/>
    <n v="75"/>
    <n v="3"/>
  </r>
  <r>
    <n v="114"/>
    <s v="Deepak"/>
    <x v="0"/>
    <n v="41"/>
    <n v="66"/>
    <n v="89"/>
    <n v="4"/>
  </r>
  <r>
    <n v="115"/>
    <s v="Rakesh"/>
    <x v="3"/>
    <n v="48"/>
    <n v="78"/>
    <n v="98"/>
    <n v="5"/>
  </r>
  <r>
    <n v="116"/>
    <s v="Kavita"/>
    <x v="4"/>
    <n v="26"/>
    <n v="32"/>
    <n v="62"/>
    <n v="2"/>
  </r>
  <r>
    <n v="117"/>
    <s v="Sanjay"/>
    <x v="2"/>
    <n v="31"/>
    <n v="42"/>
    <n v="72"/>
    <n v="3"/>
  </r>
  <r>
    <n v="118"/>
    <s v="Arjun"/>
    <x v="1"/>
    <n v="43"/>
    <n v="75"/>
    <n v="93"/>
    <n v="5"/>
  </r>
  <r>
    <n v="119"/>
    <s v="Anjali"/>
    <x v="3"/>
    <n v="39"/>
    <n v="60"/>
    <n v="87"/>
    <n v="4"/>
  </r>
  <r>
    <n v="120"/>
    <s v="Suman"/>
    <x v="0"/>
    <n v="36"/>
    <n v="52"/>
    <n v="78"/>
    <n v="4"/>
  </r>
  <r>
    <n v="121"/>
    <s v="Mohan"/>
    <x v="4"/>
    <n v="27"/>
    <n v="34"/>
    <n v="64"/>
    <n v="2"/>
  </r>
  <r>
    <n v="122"/>
    <s v="Jyoti"/>
    <x v="2"/>
    <n v="32"/>
    <n v="44"/>
    <n v="74"/>
    <n v="3"/>
  </r>
  <r>
    <n v="123"/>
    <s v="Neeraj"/>
    <x v="1"/>
    <n v="46"/>
    <n v="77"/>
    <n v="96"/>
    <n v="5"/>
  </r>
  <r>
    <n v="124"/>
    <s v="Akash"/>
    <x v="0"/>
    <n v="34"/>
    <n v="48"/>
    <n v="76"/>
    <n v="3"/>
  </r>
  <r>
    <n v="125"/>
    <s v="Tanya"/>
    <x v="3"/>
    <n v="47"/>
    <n v="79"/>
    <n v="9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1CACD9-C38C-417B-AA6A-1D1D8619B3F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B59:C65" firstHeaderRow="1" firstDataRow="1" firstDataCol="1"/>
  <pivotFields count="7">
    <pivotField showAll="0"/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5209-A1E7-4B00-921C-F78BD3F7B504}">
  <sheetPr filterMode="1"/>
  <dimension ref="A1:I188"/>
  <sheetViews>
    <sheetView tabSelected="1" topLeftCell="A157" zoomScaleNormal="100" workbookViewId="0">
      <selection activeCell="D165" sqref="D165"/>
    </sheetView>
  </sheetViews>
  <sheetFormatPr defaultRowHeight="14.4" x14ac:dyDescent="0.3"/>
  <cols>
    <col min="1" max="1" width="12.5546875" bestFit="1" customWidth="1"/>
    <col min="2" max="2" width="27.109375" bestFit="1" customWidth="1"/>
    <col min="3" max="3" width="24.6640625" bestFit="1" customWidth="1"/>
    <col min="4" max="7" width="18.44140625" customWidth="1"/>
    <col min="8" max="8" width="17.88671875" bestFit="1" customWidth="1"/>
    <col min="9" max="9" width="14.21875" bestFit="1" customWidth="1"/>
  </cols>
  <sheetData>
    <row r="1" spans="1:9" ht="34.799999999999997" customHeight="1" thickBot="1" x14ac:dyDescent="0.35">
      <c r="A1" s="6" t="s">
        <v>53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20" t="s">
        <v>5</v>
      </c>
      <c r="H1" s="17" t="s">
        <v>51</v>
      </c>
      <c r="I1" s="17" t="s">
        <v>74</v>
      </c>
    </row>
    <row r="2" spans="1:9" ht="15" thickBot="1" x14ac:dyDescent="0.35">
      <c r="A2" s="2">
        <v>101</v>
      </c>
      <c r="B2" s="3" t="s">
        <v>6</v>
      </c>
      <c r="C2" s="3" t="s">
        <v>7</v>
      </c>
      <c r="D2" s="3">
        <v>35</v>
      </c>
      <c r="E2" s="3">
        <v>50</v>
      </c>
      <c r="F2" s="3">
        <v>80</v>
      </c>
      <c r="G2" s="21">
        <v>4</v>
      </c>
      <c r="H2" s="8" cm="1">
        <f t="array" ref="H2:H26">(F2:F26*G2:G26)/D2:D26</f>
        <v>9.1428571428571423</v>
      </c>
      <c r="I2" s="8" cm="1">
        <f t="array" ref="I2:I26">E2:E26/D2:D26</f>
        <v>1.4285714285714286</v>
      </c>
    </row>
    <row r="3" spans="1:9" ht="15" thickBot="1" x14ac:dyDescent="0.35">
      <c r="A3" s="4">
        <v>102</v>
      </c>
      <c r="B3" s="5" t="s">
        <v>8</v>
      </c>
      <c r="C3" s="5" t="s">
        <v>9</v>
      </c>
      <c r="D3" s="5">
        <v>40</v>
      </c>
      <c r="E3" s="5">
        <v>65</v>
      </c>
      <c r="F3" s="5">
        <v>90</v>
      </c>
      <c r="G3" s="22">
        <v>5</v>
      </c>
      <c r="H3" s="8">
        <v>11.25</v>
      </c>
      <c r="I3" s="8">
        <v>1.625</v>
      </c>
    </row>
    <row r="4" spans="1:9" ht="15" thickBot="1" x14ac:dyDescent="0.35">
      <c r="A4" s="2">
        <v>103</v>
      </c>
      <c r="B4" s="3" t="s">
        <v>10</v>
      </c>
      <c r="C4" s="3" t="s">
        <v>11</v>
      </c>
      <c r="D4" s="3">
        <v>30</v>
      </c>
      <c r="E4" s="3">
        <v>40</v>
      </c>
      <c r="F4" s="3">
        <v>70</v>
      </c>
      <c r="G4" s="21">
        <v>3</v>
      </c>
      <c r="H4" s="8">
        <v>7</v>
      </c>
      <c r="I4" s="8">
        <v>1.3333333333333333</v>
      </c>
    </row>
    <row r="5" spans="1:9" ht="15" thickBot="1" x14ac:dyDescent="0.35">
      <c r="A5" s="4">
        <v>104</v>
      </c>
      <c r="B5" s="5" t="s">
        <v>12</v>
      </c>
      <c r="C5" s="5" t="s">
        <v>13</v>
      </c>
      <c r="D5" s="5">
        <v>45</v>
      </c>
      <c r="E5" s="5">
        <v>75</v>
      </c>
      <c r="F5" s="5">
        <v>95</v>
      </c>
      <c r="G5" s="22">
        <v>5</v>
      </c>
      <c r="H5" s="8">
        <v>10.555555555555555</v>
      </c>
      <c r="I5" s="8">
        <v>1.6666666666666667</v>
      </c>
    </row>
    <row r="6" spans="1:9" ht="15" thickBot="1" x14ac:dyDescent="0.35">
      <c r="A6" s="2">
        <v>105</v>
      </c>
      <c r="B6" s="3" t="s">
        <v>14</v>
      </c>
      <c r="C6" s="3" t="s">
        <v>15</v>
      </c>
      <c r="D6" s="3">
        <v>25</v>
      </c>
      <c r="E6" s="3">
        <v>30</v>
      </c>
      <c r="F6" s="3">
        <v>60</v>
      </c>
      <c r="G6" s="21">
        <v>2</v>
      </c>
      <c r="H6" s="8">
        <v>4.8</v>
      </c>
      <c r="I6" s="8">
        <v>1.2</v>
      </c>
    </row>
    <row r="7" spans="1:9" ht="15" thickBot="1" x14ac:dyDescent="0.35">
      <c r="A7" s="4">
        <v>106</v>
      </c>
      <c r="B7" s="5" t="s">
        <v>16</v>
      </c>
      <c r="C7" s="5" t="s">
        <v>7</v>
      </c>
      <c r="D7" s="5">
        <v>38</v>
      </c>
      <c r="E7" s="5">
        <v>58</v>
      </c>
      <c r="F7" s="5">
        <v>85</v>
      </c>
      <c r="G7" s="22">
        <v>4</v>
      </c>
      <c r="H7" s="8">
        <v>8.9473684210526319</v>
      </c>
      <c r="I7" s="8">
        <v>1.5263157894736843</v>
      </c>
    </row>
    <row r="8" spans="1:9" ht="15" thickBot="1" x14ac:dyDescent="0.35">
      <c r="A8" s="2">
        <v>107</v>
      </c>
      <c r="B8" s="3" t="s">
        <v>17</v>
      </c>
      <c r="C8" s="3" t="s">
        <v>13</v>
      </c>
      <c r="D8" s="3">
        <v>50</v>
      </c>
      <c r="E8" s="3">
        <v>80</v>
      </c>
      <c r="F8" s="3">
        <v>100</v>
      </c>
      <c r="G8" s="21">
        <v>5</v>
      </c>
      <c r="H8" s="8">
        <v>10</v>
      </c>
      <c r="I8" s="8">
        <v>1.6</v>
      </c>
    </row>
    <row r="9" spans="1:9" ht="15" thickBot="1" x14ac:dyDescent="0.35">
      <c r="A9" s="4">
        <v>108</v>
      </c>
      <c r="B9" s="5" t="s">
        <v>18</v>
      </c>
      <c r="C9" s="5" t="s">
        <v>11</v>
      </c>
      <c r="D9" s="5">
        <v>28</v>
      </c>
      <c r="E9" s="5">
        <v>35</v>
      </c>
      <c r="F9" s="5">
        <v>65</v>
      </c>
      <c r="G9" s="22">
        <v>3</v>
      </c>
      <c r="H9" s="8">
        <v>6.9642857142857144</v>
      </c>
      <c r="I9" s="8">
        <v>1.25</v>
      </c>
    </row>
    <row r="10" spans="1:9" ht="15" thickBot="1" x14ac:dyDescent="0.35">
      <c r="A10" s="2">
        <v>109</v>
      </c>
      <c r="B10" s="3" t="s">
        <v>19</v>
      </c>
      <c r="C10" s="3" t="s">
        <v>9</v>
      </c>
      <c r="D10" s="3">
        <v>42</v>
      </c>
      <c r="E10" s="3">
        <v>70</v>
      </c>
      <c r="F10" s="3">
        <v>92</v>
      </c>
      <c r="G10" s="21">
        <v>5</v>
      </c>
      <c r="H10" s="8">
        <v>10.952380952380953</v>
      </c>
      <c r="I10" s="8">
        <v>1.6666666666666667</v>
      </c>
    </row>
    <row r="11" spans="1:9" ht="15" thickBot="1" x14ac:dyDescent="0.35">
      <c r="A11" s="4">
        <v>110</v>
      </c>
      <c r="B11" s="5" t="s">
        <v>20</v>
      </c>
      <c r="C11" s="5" t="s">
        <v>7</v>
      </c>
      <c r="D11" s="5">
        <v>37</v>
      </c>
      <c r="E11" s="5">
        <v>55</v>
      </c>
      <c r="F11" s="5">
        <v>83</v>
      </c>
      <c r="G11" s="22">
        <v>4</v>
      </c>
      <c r="H11" s="8">
        <v>8.9729729729729737</v>
      </c>
      <c r="I11" s="8">
        <v>1.4864864864864864</v>
      </c>
    </row>
    <row r="12" spans="1:9" ht="15" thickBot="1" x14ac:dyDescent="0.35">
      <c r="A12" s="2">
        <v>111</v>
      </c>
      <c r="B12" s="3" t="s">
        <v>21</v>
      </c>
      <c r="C12" s="3" t="s">
        <v>15</v>
      </c>
      <c r="D12" s="3">
        <v>29</v>
      </c>
      <c r="E12" s="3">
        <v>38</v>
      </c>
      <c r="F12" s="3">
        <v>68</v>
      </c>
      <c r="G12" s="21">
        <v>3</v>
      </c>
      <c r="H12" s="8">
        <v>7.0344827586206895</v>
      </c>
      <c r="I12" s="8">
        <v>1.3103448275862069</v>
      </c>
    </row>
    <row r="13" spans="1:9" ht="15" thickBot="1" x14ac:dyDescent="0.35">
      <c r="A13" s="4">
        <v>112</v>
      </c>
      <c r="B13" s="5" t="s">
        <v>22</v>
      </c>
      <c r="C13" s="5" t="s">
        <v>9</v>
      </c>
      <c r="D13" s="5">
        <v>44</v>
      </c>
      <c r="E13" s="5">
        <v>73</v>
      </c>
      <c r="F13" s="5">
        <v>94</v>
      </c>
      <c r="G13" s="22">
        <v>5</v>
      </c>
      <c r="H13" s="8">
        <v>10.681818181818182</v>
      </c>
      <c r="I13" s="8">
        <v>1.6590909090909092</v>
      </c>
    </row>
    <row r="14" spans="1:9" ht="15" thickBot="1" x14ac:dyDescent="0.35">
      <c r="A14" s="2">
        <v>113</v>
      </c>
      <c r="B14" s="3" t="s">
        <v>23</v>
      </c>
      <c r="C14" s="3" t="s">
        <v>11</v>
      </c>
      <c r="D14" s="3">
        <v>33</v>
      </c>
      <c r="E14" s="3">
        <v>45</v>
      </c>
      <c r="F14" s="3">
        <v>75</v>
      </c>
      <c r="G14" s="21">
        <v>3</v>
      </c>
      <c r="H14" s="8">
        <v>6.8181818181818183</v>
      </c>
      <c r="I14" s="8">
        <v>1.3636363636363635</v>
      </c>
    </row>
    <row r="15" spans="1:9" ht="15" thickBot="1" x14ac:dyDescent="0.35">
      <c r="A15" s="4">
        <v>114</v>
      </c>
      <c r="B15" s="5" t="s">
        <v>24</v>
      </c>
      <c r="C15" s="5" t="s">
        <v>7</v>
      </c>
      <c r="D15" s="5">
        <v>41</v>
      </c>
      <c r="E15" s="5">
        <v>66</v>
      </c>
      <c r="F15" s="5">
        <v>89</v>
      </c>
      <c r="G15" s="22">
        <v>4</v>
      </c>
      <c r="H15" s="8">
        <v>8.6829268292682933</v>
      </c>
      <c r="I15" s="8">
        <v>1.6097560975609757</v>
      </c>
    </row>
    <row r="16" spans="1:9" ht="15" thickBot="1" x14ac:dyDescent="0.35">
      <c r="A16" s="2">
        <v>115</v>
      </c>
      <c r="B16" s="3" t="s">
        <v>25</v>
      </c>
      <c r="C16" s="3" t="s">
        <v>13</v>
      </c>
      <c r="D16" s="3">
        <v>48</v>
      </c>
      <c r="E16" s="3">
        <v>78</v>
      </c>
      <c r="F16" s="3">
        <v>98</v>
      </c>
      <c r="G16" s="21">
        <v>5</v>
      </c>
      <c r="H16" s="8">
        <v>10.208333333333334</v>
      </c>
      <c r="I16" s="8">
        <v>1.625</v>
      </c>
    </row>
    <row r="17" spans="1:9" ht="15" thickBot="1" x14ac:dyDescent="0.35">
      <c r="A17" s="4">
        <v>116</v>
      </c>
      <c r="B17" s="5" t="s">
        <v>26</v>
      </c>
      <c r="C17" s="5" t="s">
        <v>15</v>
      </c>
      <c r="D17" s="5">
        <v>26</v>
      </c>
      <c r="E17" s="5">
        <v>32</v>
      </c>
      <c r="F17" s="5">
        <v>62</v>
      </c>
      <c r="G17" s="22">
        <v>2</v>
      </c>
      <c r="H17" s="8">
        <v>4.7692307692307692</v>
      </c>
      <c r="I17" s="8">
        <v>1.2307692307692308</v>
      </c>
    </row>
    <row r="18" spans="1:9" ht="15" thickBot="1" x14ac:dyDescent="0.35">
      <c r="A18" s="2">
        <v>117</v>
      </c>
      <c r="B18" s="3" t="s">
        <v>27</v>
      </c>
      <c r="C18" s="3" t="s">
        <v>11</v>
      </c>
      <c r="D18" s="3">
        <v>31</v>
      </c>
      <c r="E18" s="3">
        <v>42</v>
      </c>
      <c r="F18" s="3">
        <v>72</v>
      </c>
      <c r="G18" s="21">
        <v>3</v>
      </c>
      <c r="H18" s="8">
        <v>6.967741935483871</v>
      </c>
      <c r="I18" s="8">
        <v>1.3548387096774193</v>
      </c>
    </row>
    <row r="19" spans="1:9" ht="15" thickBot="1" x14ac:dyDescent="0.35">
      <c r="A19" s="4">
        <v>118</v>
      </c>
      <c r="B19" s="5" t="s">
        <v>28</v>
      </c>
      <c r="C19" s="5" t="s">
        <v>9</v>
      </c>
      <c r="D19" s="5">
        <v>43</v>
      </c>
      <c r="E19" s="5">
        <v>75</v>
      </c>
      <c r="F19" s="5">
        <v>93</v>
      </c>
      <c r="G19" s="22">
        <v>5</v>
      </c>
      <c r="H19" s="8">
        <v>10.813953488372093</v>
      </c>
      <c r="I19" s="8">
        <v>1.7441860465116279</v>
      </c>
    </row>
    <row r="20" spans="1:9" ht="15" thickBot="1" x14ac:dyDescent="0.35">
      <c r="A20" s="2">
        <v>119</v>
      </c>
      <c r="B20" s="3" t="s">
        <v>29</v>
      </c>
      <c r="C20" s="3" t="s">
        <v>13</v>
      </c>
      <c r="D20" s="3">
        <v>39</v>
      </c>
      <c r="E20" s="3">
        <v>60</v>
      </c>
      <c r="F20" s="3">
        <v>87</v>
      </c>
      <c r="G20" s="21">
        <v>4</v>
      </c>
      <c r="H20" s="8">
        <v>8.9230769230769234</v>
      </c>
      <c r="I20" s="8">
        <v>1.5384615384615385</v>
      </c>
    </row>
    <row r="21" spans="1:9" ht="15" thickBot="1" x14ac:dyDescent="0.35">
      <c r="A21" s="4">
        <v>120</v>
      </c>
      <c r="B21" s="5" t="s">
        <v>30</v>
      </c>
      <c r="C21" s="5" t="s">
        <v>7</v>
      </c>
      <c r="D21" s="5">
        <v>36</v>
      </c>
      <c r="E21" s="5">
        <v>52</v>
      </c>
      <c r="F21" s="5">
        <v>78</v>
      </c>
      <c r="G21" s="22">
        <v>4</v>
      </c>
      <c r="H21" s="8">
        <v>8.6666666666666661</v>
      </c>
      <c r="I21" s="8">
        <v>1.4444444444444444</v>
      </c>
    </row>
    <row r="22" spans="1:9" ht="15" thickBot="1" x14ac:dyDescent="0.35">
      <c r="A22" s="2">
        <v>121</v>
      </c>
      <c r="B22" s="3" t="s">
        <v>31</v>
      </c>
      <c r="C22" s="3" t="s">
        <v>15</v>
      </c>
      <c r="D22" s="3">
        <v>27</v>
      </c>
      <c r="E22" s="3">
        <v>34</v>
      </c>
      <c r="F22" s="3">
        <v>64</v>
      </c>
      <c r="G22" s="21">
        <v>2</v>
      </c>
      <c r="H22" s="8">
        <v>4.7407407407407405</v>
      </c>
      <c r="I22" s="8">
        <v>1.2592592592592593</v>
      </c>
    </row>
    <row r="23" spans="1:9" ht="15" thickBot="1" x14ac:dyDescent="0.35">
      <c r="A23" s="4">
        <v>122</v>
      </c>
      <c r="B23" s="5" t="s">
        <v>32</v>
      </c>
      <c r="C23" s="5" t="s">
        <v>11</v>
      </c>
      <c r="D23" s="5">
        <v>32</v>
      </c>
      <c r="E23" s="5">
        <v>44</v>
      </c>
      <c r="F23" s="5">
        <v>74</v>
      </c>
      <c r="G23" s="22">
        <v>3</v>
      </c>
      <c r="H23" s="8">
        <v>6.9375</v>
      </c>
      <c r="I23" s="8">
        <v>1.375</v>
      </c>
    </row>
    <row r="24" spans="1:9" ht="15" thickBot="1" x14ac:dyDescent="0.35">
      <c r="A24" s="2">
        <v>123</v>
      </c>
      <c r="B24" s="3" t="s">
        <v>33</v>
      </c>
      <c r="C24" s="3" t="s">
        <v>9</v>
      </c>
      <c r="D24" s="3">
        <v>46</v>
      </c>
      <c r="E24" s="3">
        <v>77</v>
      </c>
      <c r="F24" s="3">
        <v>96</v>
      </c>
      <c r="G24" s="21">
        <v>5</v>
      </c>
      <c r="H24" s="8">
        <v>10.434782608695652</v>
      </c>
      <c r="I24" s="8">
        <v>1.673913043478261</v>
      </c>
    </row>
    <row r="25" spans="1:9" ht="15" thickBot="1" x14ac:dyDescent="0.35">
      <c r="A25" s="4">
        <v>124</v>
      </c>
      <c r="B25" s="5" t="s">
        <v>34</v>
      </c>
      <c r="C25" s="5" t="s">
        <v>7</v>
      </c>
      <c r="D25" s="5">
        <v>34</v>
      </c>
      <c r="E25" s="5">
        <v>48</v>
      </c>
      <c r="F25" s="5">
        <v>76</v>
      </c>
      <c r="G25" s="22">
        <v>3</v>
      </c>
      <c r="H25" s="8">
        <v>6.7058823529411766</v>
      </c>
      <c r="I25" s="8">
        <v>1.411764705882353</v>
      </c>
    </row>
    <row r="26" spans="1:9" ht="15" thickBot="1" x14ac:dyDescent="0.35">
      <c r="A26" s="2">
        <v>125</v>
      </c>
      <c r="B26" s="3" t="s">
        <v>35</v>
      </c>
      <c r="C26" s="3" t="s">
        <v>13</v>
      </c>
      <c r="D26" s="3">
        <v>47</v>
      </c>
      <c r="E26" s="3">
        <v>79</v>
      </c>
      <c r="F26" s="3">
        <v>99</v>
      </c>
      <c r="G26" s="21">
        <v>5</v>
      </c>
      <c r="H26" s="8">
        <v>10.531914893617021</v>
      </c>
      <c r="I26" s="8">
        <v>1.6808510638297873</v>
      </c>
    </row>
    <row r="28" spans="1:9" x14ac:dyDescent="0.3">
      <c r="A28" t="s">
        <v>36</v>
      </c>
    </row>
    <row r="29" spans="1:9" x14ac:dyDescent="0.3">
      <c r="A29" t="s">
        <v>37</v>
      </c>
    </row>
    <row r="30" spans="1:9" x14ac:dyDescent="0.3">
      <c r="B30" s="8" t="str" cm="1">
        <f t="array" ref="B30:H35">_xlfn._xlws.SORT(_xlfn._xlws.FILTER(A1:G26,F1:F26&gt;=LARGE(F1:F26,5)),6,-1)</f>
        <v>Employee_ID</v>
      </c>
      <c r="C30" s="8" t="str">
        <v>Name</v>
      </c>
      <c r="D30" s="8" t="str">
        <v>Department</v>
      </c>
      <c r="E30" s="8" t="str">
        <v>Hours_Worked</v>
      </c>
      <c r="F30" s="8" t="str">
        <v>Tasks_Completed</v>
      </c>
      <c r="G30" s="8" t="str">
        <v>Productivity_Score</v>
      </c>
      <c r="H30" s="8" t="str">
        <v>Performance_Rating</v>
      </c>
    </row>
    <row r="31" spans="1:9" x14ac:dyDescent="0.3">
      <c r="B31" s="8">
        <v>107</v>
      </c>
      <c r="C31" s="8" t="str">
        <v>Rahul</v>
      </c>
      <c r="D31" s="8" t="str">
        <v>IT</v>
      </c>
      <c r="E31" s="8">
        <v>50</v>
      </c>
      <c r="F31" s="8">
        <v>80</v>
      </c>
      <c r="G31" s="8">
        <v>100</v>
      </c>
      <c r="H31" s="8">
        <v>5</v>
      </c>
    </row>
    <row r="32" spans="1:9" x14ac:dyDescent="0.3">
      <c r="B32" s="8">
        <v>125</v>
      </c>
      <c r="C32" s="8" t="str">
        <v>Tanya</v>
      </c>
      <c r="D32" s="8" t="str">
        <v>IT</v>
      </c>
      <c r="E32" s="8">
        <v>47</v>
      </c>
      <c r="F32" s="8">
        <v>79</v>
      </c>
      <c r="G32" s="8">
        <v>99</v>
      </c>
      <c r="H32" s="8">
        <v>5</v>
      </c>
    </row>
    <row r="33" spans="1:8" x14ac:dyDescent="0.3">
      <c r="B33" s="8">
        <v>115</v>
      </c>
      <c r="C33" s="8" t="str">
        <v>Rakesh</v>
      </c>
      <c r="D33" s="8" t="str">
        <v>IT</v>
      </c>
      <c r="E33" s="8">
        <v>48</v>
      </c>
      <c r="F33" s="8">
        <v>78</v>
      </c>
      <c r="G33" s="8">
        <v>98</v>
      </c>
      <c r="H33" s="8">
        <v>5</v>
      </c>
    </row>
    <row r="34" spans="1:8" x14ac:dyDescent="0.3">
      <c r="B34" s="8">
        <v>123</v>
      </c>
      <c r="C34" s="8" t="str">
        <v>Neeraj</v>
      </c>
      <c r="D34" s="8" t="str">
        <v>Marketing</v>
      </c>
      <c r="E34" s="8">
        <v>46</v>
      </c>
      <c r="F34" s="8">
        <v>77</v>
      </c>
      <c r="G34" s="8">
        <v>96</v>
      </c>
      <c r="H34" s="8">
        <v>5</v>
      </c>
    </row>
    <row r="35" spans="1:8" x14ac:dyDescent="0.3">
      <c r="B35" s="8">
        <v>104</v>
      </c>
      <c r="C35" s="8" t="str">
        <v>Riya</v>
      </c>
      <c r="D35" s="8" t="str">
        <v>IT</v>
      </c>
      <c r="E35" s="8">
        <v>45</v>
      </c>
      <c r="F35" s="8">
        <v>75</v>
      </c>
      <c r="G35" s="8">
        <v>95</v>
      </c>
      <c r="H35" s="8">
        <v>5</v>
      </c>
    </row>
    <row r="37" spans="1:8" x14ac:dyDescent="0.3">
      <c r="A37" t="s">
        <v>38</v>
      </c>
    </row>
    <row r="54" spans="1:3" x14ac:dyDescent="0.3">
      <c r="A54" t="s">
        <v>39</v>
      </c>
    </row>
    <row r="55" spans="1:3" x14ac:dyDescent="0.3">
      <c r="A55" t="s">
        <v>40</v>
      </c>
    </row>
    <row r="56" spans="1:3" x14ac:dyDescent="0.3">
      <c r="A56" t="s">
        <v>41</v>
      </c>
    </row>
    <row r="57" spans="1:3" x14ac:dyDescent="0.3">
      <c r="A57" t="s">
        <v>42</v>
      </c>
    </row>
    <row r="59" spans="1:3" x14ac:dyDescent="0.3">
      <c r="B59" s="9" t="s">
        <v>43</v>
      </c>
      <c r="C59" t="s">
        <v>45</v>
      </c>
    </row>
    <row r="60" spans="1:3" x14ac:dyDescent="0.3">
      <c r="B60" s="10" t="s">
        <v>15</v>
      </c>
      <c r="C60">
        <v>2.9580398915498081</v>
      </c>
    </row>
    <row r="61" spans="1:3" x14ac:dyDescent="0.3">
      <c r="B61" s="10" t="s">
        <v>11</v>
      </c>
      <c r="C61">
        <v>3.54400902933387</v>
      </c>
    </row>
    <row r="62" spans="1:3" x14ac:dyDescent="0.3">
      <c r="B62" s="10" t="s">
        <v>13</v>
      </c>
      <c r="C62">
        <v>4.7074409183759283</v>
      </c>
    </row>
    <row r="63" spans="1:3" x14ac:dyDescent="0.3">
      <c r="B63" s="10" t="s">
        <v>9</v>
      </c>
      <c r="C63">
        <v>2</v>
      </c>
    </row>
    <row r="64" spans="1:3" x14ac:dyDescent="0.3">
      <c r="B64" s="10" t="s">
        <v>7</v>
      </c>
      <c r="C64">
        <v>4.3748015828022293</v>
      </c>
    </row>
    <row r="65" spans="1:9" x14ac:dyDescent="0.3">
      <c r="B65" s="10" t="s">
        <v>44</v>
      </c>
      <c r="C65">
        <v>12.412896519346321</v>
      </c>
    </row>
    <row r="67" spans="1:9" x14ac:dyDescent="0.3">
      <c r="A67" t="s">
        <v>46</v>
      </c>
    </row>
    <row r="68" spans="1:9" x14ac:dyDescent="0.3">
      <c r="A68" t="s">
        <v>47</v>
      </c>
    </row>
    <row r="69" spans="1:9" x14ac:dyDescent="0.3">
      <c r="A69" t="s">
        <v>48</v>
      </c>
    </row>
    <row r="70" spans="1:9" x14ac:dyDescent="0.3">
      <c r="A70" t="s">
        <v>49</v>
      </c>
    </row>
    <row r="71" spans="1:9" x14ac:dyDescent="0.3">
      <c r="A71" t="s">
        <v>50</v>
      </c>
    </row>
    <row r="72" spans="1:9" ht="15" thickBot="1" x14ac:dyDescent="0.35">
      <c r="B72" s="12" t="s">
        <v>52</v>
      </c>
      <c r="C72" s="13">
        <f>RANK(H2, H$2:H$26, 0)</f>
        <v>10</v>
      </c>
    </row>
    <row r="73" spans="1:9" ht="15" thickBot="1" x14ac:dyDescent="0.35">
      <c r="B73" s="6" t="s">
        <v>53</v>
      </c>
      <c r="C73" s="7" t="s">
        <v>0</v>
      </c>
      <c r="D73" s="7" t="s">
        <v>1</v>
      </c>
      <c r="E73" s="7" t="s">
        <v>2</v>
      </c>
      <c r="F73" s="7" t="s">
        <v>3</v>
      </c>
      <c r="G73" s="7" t="s">
        <v>4</v>
      </c>
      <c r="H73" s="1" t="s">
        <v>5</v>
      </c>
      <c r="I73" s="11" t="s">
        <v>51</v>
      </c>
    </row>
    <row r="74" spans="1:9" ht="15" hidden="1" thickBot="1" x14ac:dyDescent="0.35">
      <c r="B74" s="2">
        <v>101</v>
      </c>
      <c r="C74" s="3" t="s">
        <v>6</v>
      </c>
      <c r="D74" s="3" t="s">
        <v>7</v>
      </c>
      <c r="E74" s="3">
        <v>35</v>
      </c>
      <c r="F74" s="3">
        <v>50</v>
      </c>
      <c r="G74" s="3">
        <v>80</v>
      </c>
      <c r="H74" s="3">
        <v>4</v>
      </c>
      <c r="I74" cm="1">
        <f t="array" ref="I74:I98">(G74:G98*H74:H98)/E74:E98</f>
        <v>9.1428571428571423</v>
      </c>
    </row>
    <row r="75" spans="1:9" ht="15" thickBot="1" x14ac:dyDescent="0.35">
      <c r="B75" s="4">
        <v>102</v>
      </c>
      <c r="C75" s="5" t="s">
        <v>8</v>
      </c>
      <c r="D75" s="5" t="s">
        <v>9</v>
      </c>
      <c r="E75" s="5">
        <v>40</v>
      </c>
      <c r="F75" s="5">
        <v>65</v>
      </c>
      <c r="G75" s="5">
        <v>90</v>
      </c>
      <c r="H75" s="5">
        <v>5</v>
      </c>
      <c r="I75">
        <v>11.25</v>
      </c>
    </row>
    <row r="76" spans="1:9" ht="15" hidden="1" thickBot="1" x14ac:dyDescent="0.35">
      <c r="B76" s="2">
        <v>103</v>
      </c>
      <c r="C76" s="3" t="s">
        <v>10</v>
      </c>
      <c r="D76" s="3" t="s">
        <v>11</v>
      </c>
      <c r="E76" s="3">
        <v>30</v>
      </c>
      <c r="F76" s="3">
        <v>40</v>
      </c>
      <c r="G76" s="3">
        <v>70</v>
      </c>
      <c r="H76" s="3">
        <v>3</v>
      </c>
      <c r="I76">
        <v>7</v>
      </c>
    </row>
    <row r="77" spans="1:9" ht="15" hidden="1" thickBot="1" x14ac:dyDescent="0.35">
      <c r="B77" s="4">
        <v>104</v>
      </c>
      <c r="C77" s="5" t="s">
        <v>12</v>
      </c>
      <c r="D77" s="5" t="s">
        <v>13</v>
      </c>
      <c r="E77" s="5">
        <v>45</v>
      </c>
      <c r="F77" s="5">
        <v>75</v>
      </c>
      <c r="G77" s="5">
        <v>95</v>
      </c>
      <c r="H77" s="5">
        <v>5</v>
      </c>
      <c r="I77">
        <v>10.555555555555555</v>
      </c>
    </row>
    <row r="78" spans="1:9" ht="15" hidden="1" thickBot="1" x14ac:dyDescent="0.35">
      <c r="B78" s="2">
        <v>105</v>
      </c>
      <c r="C78" s="3" t="s">
        <v>14</v>
      </c>
      <c r="D78" s="3" t="s">
        <v>15</v>
      </c>
      <c r="E78" s="3">
        <v>25</v>
      </c>
      <c r="F78" s="3">
        <v>30</v>
      </c>
      <c r="G78" s="3">
        <v>60</v>
      </c>
      <c r="H78" s="3">
        <v>2</v>
      </c>
      <c r="I78">
        <v>4.8</v>
      </c>
    </row>
    <row r="79" spans="1:9" ht="15" hidden="1" thickBot="1" x14ac:dyDescent="0.35">
      <c r="B79" s="4">
        <v>106</v>
      </c>
      <c r="C79" s="5" t="s">
        <v>16</v>
      </c>
      <c r="D79" s="5" t="s">
        <v>7</v>
      </c>
      <c r="E79" s="5">
        <v>38</v>
      </c>
      <c r="F79" s="5">
        <v>58</v>
      </c>
      <c r="G79" s="5">
        <v>85</v>
      </c>
      <c r="H79" s="5">
        <v>4</v>
      </c>
      <c r="I79">
        <v>8.9473684210526319</v>
      </c>
    </row>
    <row r="80" spans="1:9" ht="15" hidden="1" thickBot="1" x14ac:dyDescent="0.35">
      <c r="B80" s="2">
        <v>107</v>
      </c>
      <c r="C80" s="3" t="s">
        <v>17</v>
      </c>
      <c r="D80" s="3" t="s">
        <v>13</v>
      </c>
      <c r="E80" s="3">
        <v>50</v>
      </c>
      <c r="F80" s="3">
        <v>80</v>
      </c>
      <c r="G80" s="3">
        <v>100</v>
      </c>
      <c r="H80" s="3">
        <v>5</v>
      </c>
      <c r="I80">
        <v>10</v>
      </c>
    </row>
    <row r="81" spans="2:9" ht="15" hidden="1" thickBot="1" x14ac:dyDescent="0.35">
      <c r="B81" s="4">
        <v>108</v>
      </c>
      <c r="C81" s="5" t="s">
        <v>18</v>
      </c>
      <c r="D81" s="5" t="s">
        <v>11</v>
      </c>
      <c r="E81" s="5">
        <v>28</v>
      </c>
      <c r="F81" s="5">
        <v>35</v>
      </c>
      <c r="G81" s="5">
        <v>65</v>
      </c>
      <c r="H81" s="5">
        <v>3</v>
      </c>
      <c r="I81">
        <v>6.9642857142857144</v>
      </c>
    </row>
    <row r="82" spans="2:9" ht="15" thickBot="1" x14ac:dyDescent="0.35">
      <c r="B82" s="2">
        <v>109</v>
      </c>
      <c r="C82" s="3" t="s">
        <v>19</v>
      </c>
      <c r="D82" s="3" t="s">
        <v>9</v>
      </c>
      <c r="E82" s="3">
        <v>42</v>
      </c>
      <c r="F82" s="3">
        <v>70</v>
      </c>
      <c r="G82" s="3">
        <v>92</v>
      </c>
      <c r="H82" s="3">
        <v>5</v>
      </c>
      <c r="I82">
        <v>10.952380952380953</v>
      </c>
    </row>
    <row r="83" spans="2:9" ht="15" hidden="1" thickBot="1" x14ac:dyDescent="0.35">
      <c r="B83" s="4">
        <v>110</v>
      </c>
      <c r="C83" s="5" t="s">
        <v>20</v>
      </c>
      <c r="D83" s="5" t="s">
        <v>7</v>
      </c>
      <c r="E83" s="5">
        <v>37</v>
      </c>
      <c r="F83" s="5">
        <v>55</v>
      </c>
      <c r="G83" s="5">
        <v>83</v>
      </c>
      <c r="H83" s="5">
        <v>4</v>
      </c>
      <c r="I83">
        <v>8.9729729729729737</v>
      </c>
    </row>
    <row r="84" spans="2:9" ht="15" hidden="1" thickBot="1" x14ac:dyDescent="0.35">
      <c r="B84" s="2">
        <v>111</v>
      </c>
      <c r="C84" s="3" t="s">
        <v>21</v>
      </c>
      <c r="D84" s="3" t="s">
        <v>15</v>
      </c>
      <c r="E84" s="3">
        <v>29</v>
      </c>
      <c r="F84" s="3">
        <v>38</v>
      </c>
      <c r="G84" s="3">
        <v>68</v>
      </c>
      <c r="H84" s="3">
        <v>3</v>
      </c>
      <c r="I84">
        <v>7.0344827586206895</v>
      </c>
    </row>
    <row r="85" spans="2:9" ht="15" hidden="1" thickBot="1" x14ac:dyDescent="0.35">
      <c r="B85" s="4">
        <v>112</v>
      </c>
      <c r="C85" s="5" t="s">
        <v>22</v>
      </c>
      <c r="D85" s="5" t="s">
        <v>9</v>
      </c>
      <c r="E85" s="5">
        <v>44</v>
      </c>
      <c r="F85" s="5">
        <v>73</v>
      </c>
      <c r="G85" s="5">
        <v>94</v>
      </c>
      <c r="H85" s="5">
        <v>5</v>
      </c>
      <c r="I85">
        <v>10.681818181818182</v>
      </c>
    </row>
    <row r="86" spans="2:9" ht="15" hidden="1" thickBot="1" x14ac:dyDescent="0.35">
      <c r="B86" s="2">
        <v>113</v>
      </c>
      <c r="C86" s="3" t="s">
        <v>23</v>
      </c>
      <c r="D86" s="3" t="s">
        <v>11</v>
      </c>
      <c r="E86" s="3">
        <v>33</v>
      </c>
      <c r="F86" s="3">
        <v>45</v>
      </c>
      <c r="G86" s="3">
        <v>75</v>
      </c>
      <c r="H86" s="3">
        <v>3</v>
      </c>
      <c r="I86">
        <v>6.8181818181818183</v>
      </c>
    </row>
    <row r="87" spans="2:9" ht="15" hidden="1" thickBot="1" x14ac:dyDescent="0.35">
      <c r="B87" s="4">
        <v>114</v>
      </c>
      <c r="C87" s="5" t="s">
        <v>24</v>
      </c>
      <c r="D87" s="5" t="s">
        <v>7</v>
      </c>
      <c r="E87" s="5">
        <v>41</v>
      </c>
      <c r="F87" s="5">
        <v>66</v>
      </c>
      <c r="G87" s="5">
        <v>89</v>
      </c>
      <c r="H87" s="5">
        <v>4</v>
      </c>
      <c r="I87">
        <v>8.6829268292682933</v>
      </c>
    </row>
    <row r="88" spans="2:9" ht="15" hidden="1" thickBot="1" x14ac:dyDescent="0.35">
      <c r="B88" s="2">
        <v>115</v>
      </c>
      <c r="C88" s="3" t="s">
        <v>25</v>
      </c>
      <c r="D88" s="3" t="s">
        <v>13</v>
      </c>
      <c r="E88" s="3">
        <v>48</v>
      </c>
      <c r="F88" s="3">
        <v>78</v>
      </c>
      <c r="G88" s="3">
        <v>98</v>
      </c>
      <c r="H88" s="3">
        <v>5</v>
      </c>
      <c r="I88">
        <v>10.208333333333334</v>
      </c>
    </row>
    <row r="89" spans="2:9" ht="15" hidden="1" thickBot="1" x14ac:dyDescent="0.35">
      <c r="B89" s="4">
        <v>116</v>
      </c>
      <c r="C89" s="5" t="s">
        <v>26</v>
      </c>
      <c r="D89" s="5" t="s">
        <v>15</v>
      </c>
      <c r="E89" s="5">
        <v>26</v>
      </c>
      <c r="F89" s="5">
        <v>32</v>
      </c>
      <c r="G89" s="5">
        <v>62</v>
      </c>
      <c r="H89" s="5">
        <v>2</v>
      </c>
      <c r="I89">
        <v>4.7692307692307692</v>
      </c>
    </row>
    <row r="90" spans="2:9" ht="15" hidden="1" thickBot="1" x14ac:dyDescent="0.35">
      <c r="B90" s="2">
        <v>117</v>
      </c>
      <c r="C90" s="3" t="s">
        <v>27</v>
      </c>
      <c r="D90" s="3" t="s">
        <v>11</v>
      </c>
      <c r="E90" s="3">
        <v>31</v>
      </c>
      <c r="F90" s="3">
        <v>42</v>
      </c>
      <c r="G90" s="3">
        <v>72</v>
      </c>
      <c r="H90" s="3">
        <v>3</v>
      </c>
      <c r="I90">
        <v>6.967741935483871</v>
      </c>
    </row>
    <row r="91" spans="2:9" ht="15" thickBot="1" x14ac:dyDescent="0.35">
      <c r="B91" s="4">
        <v>118</v>
      </c>
      <c r="C91" s="5" t="s">
        <v>28</v>
      </c>
      <c r="D91" s="5" t="s">
        <v>9</v>
      </c>
      <c r="E91" s="5">
        <v>43</v>
      </c>
      <c r="F91" s="5">
        <v>75</v>
      </c>
      <c r="G91" s="5">
        <v>93</v>
      </c>
      <c r="H91" s="5">
        <v>5</v>
      </c>
      <c r="I91">
        <v>10.813953488372093</v>
      </c>
    </row>
    <row r="92" spans="2:9" ht="15" hidden="1" thickBot="1" x14ac:dyDescent="0.35">
      <c r="B92" s="2">
        <v>119</v>
      </c>
      <c r="C92" s="3" t="s">
        <v>29</v>
      </c>
      <c r="D92" s="3" t="s">
        <v>13</v>
      </c>
      <c r="E92" s="3">
        <v>39</v>
      </c>
      <c r="F92" s="3">
        <v>60</v>
      </c>
      <c r="G92" s="3">
        <v>87</v>
      </c>
      <c r="H92" s="3">
        <v>4</v>
      </c>
      <c r="I92">
        <v>8.9230769230769234</v>
      </c>
    </row>
    <row r="93" spans="2:9" ht="15" hidden="1" thickBot="1" x14ac:dyDescent="0.35">
      <c r="B93" s="4">
        <v>120</v>
      </c>
      <c r="C93" s="5" t="s">
        <v>30</v>
      </c>
      <c r="D93" s="5" t="s">
        <v>7</v>
      </c>
      <c r="E93" s="5">
        <v>36</v>
      </c>
      <c r="F93" s="5">
        <v>52</v>
      </c>
      <c r="G93" s="5">
        <v>78</v>
      </c>
      <c r="H93" s="5">
        <v>4</v>
      </c>
      <c r="I93">
        <v>8.6666666666666661</v>
      </c>
    </row>
    <row r="94" spans="2:9" ht="15" hidden="1" thickBot="1" x14ac:dyDescent="0.35">
      <c r="B94" s="2">
        <v>121</v>
      </c>
      <c r="C94" s="3" t="s">
        <v>31</v>
      </c>
      <c r="D94" s="3" t="s">
        <v>15</v>
      </c>
      <c r="E94" s="3">
        <v>27</v>
      </c>
      <c r="F94" s="3">
        <v>34</v>
      </c>
      <c r="G94" s="3">
        <v>64</v>
      </c>
      <c r="H94" s="3">
        <v>2</v>
      </c>
      <c r="I94">
        <v>4.7407407407407405</v>
      </c>
    </row>
    <row r="95" spans="2:9" ht="15" hidden="1" thickBot="1" x14ac:dyDescent="0.35">
      <c r="B95" s="4">
        <v>122</v>
      </c>
      <c r="C95" s="5" t="s">
        <v>32</v>
      </c>
      <c r="D95" s="5" t="s">
        <v>11</v>
      </c>
      <c r="E95" s="5">
        <v>32</v>
      </c>
      <c r="F95" s="5">
        <v>44</v>
      </c>
      <c r="G95" s="5">
        <v>74</v>
      </c>
      <c r="H95" s="5">
        <v>3</v>
      </c>
      <c r="I95">
        <v>6.9375</v>
      </c>
    </row>
    <row r="96" spans="2:9" ht="15" hidden="1" thickBot="1" x14ac:dyDescent="0.35">
      <c r="B96" s="2">
        <v>123</v>
      </c>
      <c r="C96" s="3" t="s">
        <v>33</v>
      </c>
      <c r="D96" s="3" t="s">
        <v>9</v>
      </c>
      <c r="E96" s="3">
        <v>46</v>
      </c>
      <c r="F96" s="3">
        <v>77</v>
      </c>
      <c r="G96" s="3">
        <v>96</v>
      </c>
      <c r="H96" s="3">
        <v>5</v>
      </c>
      <c r="I96">
        <v>10.434782608695652</v>
      </c>
    </row>
    <row r="97" spans="1:9" ht="15" hidden="1" thickBot="1" x14ac:dyDescent="0.35">
      <c r="B97" s="4">
        <v>124</v>
      </c>
      <c r="C97" s="5" t="s">
        <v>34</v>
      </c>
      <c r="D97" s="5" t="s">
        <v>7</v>
      </c>
      <c r="E97" s="5">
        <v>34</v>
      </c>
      <c r="F97" s="5">
        <v>48</v>
      </c>
      <c r="G97" s="5">
        <v>76</v>
      </c>
      <c r="H97" s="5">
        <v>3</v>
      </c>
      <c r="I97">
        <v>6.7058823529411766</v>
      </c>
    </row>
    <row r="98" spans="1:9" ht="15" hidden="1" thickBot="1" x14ac:dyDescent="0.35">
      <c r="B98" s="2">
        <v>125</v>
      </c>
      <c r="C98" s="3" t="s">
        <v>35</v>
      </c>
      <c r="D98" s="3" t="s">
        <v>13</v>
      </c>
      <c r="E98" s="3">
        <v>47</v>
      </c>
      <c r="F98" s="3">
        <v>79</v>
      </c>
      <c r="G98" s="3">
        <v>99</v>
      </c>
      <c r="H98" s="3">
        <v>5</v>
      </c>
      <c r="I98">
        <v>10.531914893617021</v>
      </c>
    </row>
    <row r="100" spans="1:9" x14ac:dyDescent="0.3">
      <c r="A100" t="s">
        <v>54</v>
      </c>
    </row>
    <row r="101" spans="1:9" x14ac:dyDescent="0.3">
      <c r="A101" t="s">
        <v>55</v>
      </c>
    </row>
    <row r="102" spans="1:9" x14ac:dyDescent="0.3">
      <c r="A102" t="s">
        <v>56</v>
      </c>
    </row>
    <row r="104" spans="1:9" x14ac:dyDescent="0.3">
      <c r="B104" s="14" t="s">
        <v>2</v>
      </c>
      <c r="C104" s="14" t="s">
        <v>3</v>
      </c>
    </row>
    <row r="105" spans="1:9" x14ac:dyDescent="0.3">
      <c r="B105" s="14">
        <f>CORREL(D2:D26, G2:G26)</f>
        <v>0.94623485838187704</v>
      </c>
      <c r="C105" s="14">
        <f>CORREL(E2:E26,G2:G26)</f>
        <v>0.95745537036476214</v>
      </c>
    </row>
    <row r="107" spans="1:9" x14ac:dyDescent="0.3">
      <c r="B107" s="15"/>
    </row>
    <row r="108" spans="1:9" x14ac:dyDescent="0.3">
      <c r="B108" t="s">
        <v>57</v>
      </c>
    </row>
    <row r="110" spans="1:9" x14ac:dyDescent="0.3">
      <c r="A110" t="s">
        <v>58</v>
      </c>
    </row>
    <row r="111" spans="1:9" x14ac:dyDescent="0.3">
      <c r="A111" t="s">
        <v>59</v>
      </c>
    </row>
    <row r="112" spans="1:9" x14ac:dyDescent="0.3">
      <c r="A112" t="s">
        <v>60</v>
      </c>
    </row>
    <row r="113" spans="2:3" ht="15" thickBot="1" x14ac:dyDescent="0.35"/>
    <row r="114" spans="2:3" ht="15" thickBot="1" x14ac:dyDescent="0.35">
      <c r="B114" s="7" t="s">
        <v>2</v>
      </c>
      <c r="C114" s="7" t="s">
        <v>4</v>
      </c>
    </row>
    <row r="115" spans="2:3" ht="15" thickBot="1" x14ac:dyDescent="0.35">
      <c r="B115" s="3">
        <v>35</v>
      </c>
      <c r="C115" s="3">
        <v>80</v>
      </c>
    </row>
    <row r="116" spans="2:3" ht="15" thickBot="1" x14ac:dyDescent="0.35">
      <c r="B116" s="5">
        <v>40</v>
      </c>
      <c r="C116" s="5">
        <v>90</v>
      </c>
    </row>
    <row r="117" spans="2:3" ht="15" thickBot="1" x14ac:dyDescent="0.35">
      <c r="B117" s="3">
        <v>30</v>
      </c>
      <c r="C117" s="3">
        <v>70</v>
      </c>
    </row>
    <row r="118" spans="2:3" ht="15" thickBot="1" x14ac:dyDescent="0.35">
      <c r="B118" s="5">
        <v>45</v>
      </c>
      <c r="C118" s="5">
        <v>95</v>
      </c>
    </row>
    <row r="119" spans="2:3" ht="15" thickBot="1" x14ac:dyDescent="0.35">
      <c r="B119" s="3">
        <v>25</v>
      </c>
      <c r="C119" s="3">
        <v>60</v>
      </c>
    </row>
    <row r="120" spans="2:3" ht="15" thickBot="1" x14ac:dyDescent="0.35">
      <c r="B120" s="5">
        <v>38</v>
      </c>
      <c r="C120" s="5">
        <v>85</v>
      </c>
    </row>
    <row r="121" spans="2:3" ht="15" thickBot="1" x14ac:dyDescent="0.35">
      <c r="B121" s="3">
        <v>50</v>
      </c>
      <c r="C121" s="3">
        <v>100</v>
      </c>
    </row>
    <row r="122" spans="2:3" ht="15" thickBot="1" x14ac:dyDescent="0.35">
      <c r="B122" s="5">
        <v>28</v>
      </c>
      <c r="C122" s="5">
        <v>65</v>
      </c>
    </row>
    <row r="123" spans="2:3" ht="15" thickBot="1" x14ac:dyDescent="0.35">
      <c r="B123" s="3">
        <v>42</v>
      </c>
      <c r="C123" s="3">
        <v>92</v>
      </c>
    </row>
    <row r="124" spans="2:3" ht="15" thickBot="1" x14ac:dyDescent="0.35">
      <c r="B124" s="5">
        <v>37</v>
      </c>
      <c r="C124" s="5">
        <v>83</v>
      </c>
    </row>
    <row r="125" spans="2:3" ht="15" thickBot="1" x14ac:dyDescent="0.35">
      <c r="B125" s="3">
        <v>29</v>
      </c>
      <c r="C125" s="3">
        <v>68</v>
      </c>
    </row>
    <row r="126" spans="2:3" ht="15" thickBot="1" x14ac:dyDescent="0.35">
      <c r="B126" s="5">
        <v>44</v>
      </c>
      <c r="C126" s="5">
        <v>94</v>
      </c>
    </row>
    <row r="127" spans="2:3" ht="15" thickBot="1" x14ac:dyDescent="0.35">
      <c r="B127" s="3">
        <v>33</v>
      </c>
      <c r="C127" s="3">
        <v>75</v>
      </c>
    </row>
    <row r="128" spans="2:3" ht="15" thickBot="1" x14ac:dyDescent="0.35">
      <c r="B128" s="5">
        <v>41</v>
      </c>
      <c r="C128" s="5">
        <v>89</v>
      </c>
    </row>
    <row r="129" spans="1:5" ht="15" thickBot="1" x14ac:dyDescent="0.35">
      <c r="B129" s="3">
        <v>48</v>
      </c>
      <c r="C129" s="3">
        <v>98</v>
      </c>
    </row>
    <row r="130" spans="1:5" ht="15" thickBot="1" x14ac:dyDescent="0.35">
      <c r="B130" s="5">
        <v>26</v>
      </c>
      <c r="C130" s="5">
        <v>62</v>
      </c>
    </row>
    <row r="131" spans="1:5" ht="15" thickBot="1" x14ac:dyDescent="0.35">
      <c r="B131" s="3">
        <v>31</v>
      </c>
      <c r="C131" s="3">
        <v>72</v>
      </c>
    </row>
    <row r="132" spans="1:5" ht="15" thickBot="1" x14ac:dyDescent="0.35">
      <c r="B132" s="5">
        <v>43</v>
      </c>
      <c r="C132" s="5">
        <v>93</v>
      </c>
    </row>
    <row r="133" spans="1:5" ht="15" thickBot="1" x14ac:dyDescent="0.35">
      <c r="B133" s="3">
        <v>39</v>
      </c>
      <c r="C133" s="3">
        <v>87</v>
      </c>
    </row>
    <row r="134" spans="1:5" ht="15" thickBot="1" x14ac:dyDescent="0.35">
      <c r="B134" s="5">
        <v>36</v>
      </c>
      <c r="C134" s="5">
        <v>78</v>
      </c>
      <c r="E134">
        <f>CORREL(B115:B139,C115:C139)</f>
        <v>0.99249842295704516</v>
      </c>
    </row>
    <row r="135" spans="1:5" ht="18.600000000000001" thickBot="1" x14ac:dyDescent="0.4">
      <c r="B135" s="3">
        <v>27</v>
      </c>
      <c r="C135" s="3">
        <v>64</v>
      </c>
      <c r="E135" s="16" t="s">
        <v>61</v>
      </c>
    </row>
    <row r="136" spans="1:5" ht="15" thickBot="1" x14ac:dyDescent="0.35">
      <c r="B136" s="5">
        <v>32</v>
      </c>
      <c r="C136" s="5">
        <v>74</v>
      </c>
    </row>
    <row r="137" spans="1:5" ht="15" thickBot="1" x14ac:dyDescent="0.35">
      <c r="B137" s="3">
        <v>46</v>
      </c>
      <c r="C137" s="3">
        <v>96</v>
      </c>
    </row>
    <row r="138" spans="1:5" ht="15" thickBot="1" x14ac:dyDescent="0.35">
      <c r="B138" s="5">
        <v>34</v>
      </c>
      <c r="C138" s="5">
        <v>76</v>
      </c>
    </row>
    <row r="139" spans="1:5" ht="15" thickBot="1" x14ac:dyDescent="0.35">
      <c r="B139" s="3">
        <v>47</v>
      </c>
      <c r="C139" s="3">
        <v>99</v>
      </c>
    </row>
    <row r="141" spans="1:5" x14ac:dyDescent="0.3">
      <c r="A141" t="s">
        <v>62</v>
      </c>
    </row>
    <row r="142" spans="1:5" x14ac:dyDescent="0.3">
      <c r="A142" t="s">
        <v>63</v>
      </c>
    </row>
    <row r="143" spans="1:5" x14ac:dyDescent="0.3">
      <c r="A143" t="s">
        <v>64</v>
      </c>
    </row>
    <row r="144" spans="1:5" x14ac:dyDescent="0.3">
      <c r="A144" t="s">
        <v>65</v>
      </c>
    </row>
    <row r="145" spans="1:8" x14ac:dyDescent="0.3">
      <c r="A145" t="s">
        <v>66</v>
      </c>
    </row>
    <row r="146" spans="1:8" x14ac:dyDescent="0.3">
      <c r="A146" t="s">
        <v>67</v>
      </c>
    </row>
    <row r="148" spans="1:8" x14ac:dyDescent="0.3">
      <c r="B148">
        <f>AVERAGE(D1:D26)</f>
        <v>37.04</v>
      </c>
    </row>
    <row r="150" spans="1:8" x14ac:dyDescent="0.3">
      <c r="B150" s="18" t="s">
        <v>53</v>
      </c>
      <c r="C150" s="18" t="s">
        <v>0</v>
      </c>
      <c r="D150" s="18" t="s">
        <v>1</v>
      </c>
      <c r="E150" s="18" t="s">
        <v>2</v>
      </c>
      <c r="F150" s="18" t="s">
        <v>3</v>
      </c>
      <c r="G150" s="18" t="s">
        <v>4</v>
      </c>
      <c r="H150" s="19" t="s">
        <v>5</v>
      </c>
    </row>
    <row r="151" spans="1:8" x14ac:dyDescent="0.3">
      <c r="B151" s="8" cm="1">
        <f t="array" ref="B151:H153">_xlfn._xlws.FILTER(A1:G26, (G1:G26&gt;=4) * (D1:D26 &lt; B148))</f>
        <v>101</v>
      </c>
      <c r="C151" s="8" t="str">
        <v>Aakash</v>
      </c>
      <c r="D151" s="8" t="str">
        <v>Sales</v>
      </c>
      <c r="E151" s="8">
        <v>35</v>
      </c>
      <c r="F151" s="8">
        <v>50</v>
      </c>
      <c r="G151" s="8">
        <v>80</v>
      </c>
      <c r="H151" s="8">
        <v>4</v>
      </c>
    </row>
    <row r="152" spans="1:8" x14ac:dyDescent="0.3">
      <c r="B152" s="8">
        <v>110</v>
      </c>
      <c r="C152" s="8" t="str">
        <v>Sneha</v>
      </c>
      <c r="D152" s="8" t="str">
        <v>Sales</v>
      </c>
      <c r="E152" s="8">
        <v>37</v>
      </c>
      <c r="F152" s="8">
        <v>55</v>
      </c>
      <c r="G152" s="8">
        <v>83</v>
      </c>
      <c r="H152" s="8">
        <v>4</v>
      </c>
    </row>
    <row r="153" spans="1:8" x14ac:dyDescent="0.3">
      <c r="B153" s="8">
        <v>120</v>
      </c>
      <c r="C153" s="8" t="str">
        <v>Suman</v>
      </c>
      <c r="D153" s="8" t="str">
        <v>Sales</v>
      </c>
      <c r="E153" s="8">
        <v>36</v>
      </c>
      <c r="F153" s="8">
        <v>52</v>
      </c>
      <c r="G153" s="8">
        <v>78</v>
      </c>
      <c r="H153" s="8">
        <v>4</v>
      </c>
    </row>
    <row r="156" spans="1:8" x14ac:dyDescent="0.3">
      <c r="A156" t="s">
        <v>68</v>
      </c>
    </row>
    <row r="157" spans="1:8" x14ac:dyDescent="0.3">
      <c r="A157" t="s">
        <v>69</v>
      </c>
    </row>
    <row r="158" spans="1:8" x14ac:dyDescent="0.3">
      <c r="A158" t="s">
        <v>70</v>
      </c>
    </row>
    <row r="159" spans="1:8" x14ac:dyDescent="0.3">
      <c r="A159" t="s">
        <v>71</v>
      </c>
    </row>
    <row r="160" spans="1:8" x14ac:dyDescent="0.3">
      <c r="A160" t="s">
        <v>72</v>
      </c>
    </row>
    <row r="161" spans="1:4" x14ac:dyDescent="0.3">
      <c r="A161" t="s">
        <v>73</v>
      </c>
    </row>
    <row r="163" spans="1:4" x14ac:dyDescent="0.3">
      <c r="B163" s="8" t="s">
        <v>74</v>
      </c>
    </row>
    <row r="164" spans="1:4" x14ac:dyDescent="0.3">
      <c r="B164" s="8" cm="1">
        <f t="array" ref="B164:B188">E2:E26/D2:D26</f>
        <v>1.4285714285714286</v>
      </c>
      <c r="D164" t="s">
        <v>79</v>
      </c>
    </row>
    <row r="165" spans="1:4" x14ac:dyDescent="0.3">
      <c r="B165" s="8">
        <v>1.625</v>
      </c>
      <c r="D165" s="23">
        <f>MAX(_xlfn.ANCHORARRAY(I2))</f>
        <v>1.7441860465116279</v>
      </c>
    </row>
    <row r="166" spans="1:4" x14ac:dyDescent="0.3">
      <c r="B166" s="8">
        <v>1.3333333333333333</v>
      </c>
    </row>
    <row r="167" spans="1:4" x14ac:dyDescent="0.3">
      <c r="B167" s="8">
        <v>1.6666666666666667</v>
      </c>
      <c r="D167" t="s">
        <v>75</v>
      </c>
    </row>
    <row r="168" spans="1:4" x14ac:dyDescent="0.3">
      <c r="B168" s="8">
        <v>1.2</v>
      </c>
      <c r="D168" s="23" t="str">
        <f>INDEX(B2:B26,MATCH(MAX(_xlfn.ANCHORARRAY(I2)),_xlfn.ANCHORARRAY(I2),0))</f>
        <v>Arjun</v>
      </c>
    </row>
    <row r="169" spans="1:4" x14ac:dyDescent="0.3">
      <c r="B169" s="8">
        <v>1.5263157894736843</v>
      </c>
    </row>
    <row r="170" spans="1:4" x14ac:dyDescent="0.3">
      <c r="B170" s="8">
        <v>1.6</v>
      </c>
      <c r="D170" t="s">
        <v>76</v>
      </c>
    </row>
    <row r="171" spans="1:4" x14ac:dyDescent="0.3">
      <c r="B171" s="8">
        <v>1.25</v>
      </c>
      <c r="D171" s="23">
        <f>INDEX(F2:F26,MATCH(D168,B2:B26,0))</f>
        <v>93</v>
      </c>
    </row>
    <row r="172" spans="1:4" x14ac:dyDescent="0.3">
      <c r="B172" s="8">
        <v>1.6666666666666667</v>
      </c>
    </row>
    <row r="173" spans="1:4" x14ac:dyDescent="0.3">
      <c r="B173" s="8">
        <v>1.4864864864864864</v>
      </c>
      <c r="D173" t="s">
        <v>77</v>
      </c>
    </row>
    <row r="174" spans="1:4" x14ac:dyDescent="0.3">
      <c r="B174" s="8">
        <v>1.3103448275862069</v>
      </c>
      <c r="D174" s="23">
        <f>_xlfn.XLOOKUP(D168,B2:B26,G2:G26)</f>
        <v>5</v>
      </c>
    </row>
    <row r="175" spans="1:4" x14ac:dyDescent="0.3">
      <c r="B175" s="8">
        <v>1.6590909090909092</v>
      </c>
    </row>
    <row r="176" spans="1:4" x14ac:dyDescent="0.3">
      <c r="B176" s="8">
        <v>1.3636363636363635</v>
      </c>
      <c r="D176" t="s">
        <v>78</v>
      </c>
    </row>
    <row r="177" spans="2:4" x14ac:dyDescent="0.3">
      <c r="B177" s="8">
        <v>1.6097560975609757</v>
      </c>
      <c r="D177" s="23" t="str">
        <f>INDEX(C2:C26,MATCH(D168,B2:B26,0))</f>
        <v>Marketing</v>
      </c>
    </row>
    <row r="178" spans="2:4" x14ac:dyDescent="0.3">
      <c r="B178" s="8">
        <v>1.625</v>
      </c>
    </row>
    <row r="179" spans="2:4" x14ac:dyDescent="0.3">
      <c r="B179" s="8">
        <v>1.2307692307692308</v>
      </c>
    </row>
    <row r="180" spans="2:4" x14ac:dyDescent="0.3">
      <c r="B180" s="8">
        <v>1.3548387096774193</v>
      </c>
    </row>
    <row r="181" spans="2:4" x14ac:dyDescent="0.3">
      <c r="B181" s="8">
        <v>1.7441860465116279</v>
      </c>
    </row>
    <row r="182" spans="2:4" x14ac:dyDescent="0.3">
      <c r="B182" s="8">
        <v>1.5384615384615385</v>
      </c>
    </row>
    <row r="183" spans="2:4" x14ac:dyDescent="0.3">
      <c r="B183" s="8">
        <v>1.4444444444444444</v>
      </c>
    </row>
    <row r="184" spans="2:4" x14ac:dyDescent="0.3">
      <c r="B184" s="8">
        <v>1.2592592592592593</v>
      </c>
    </row>
    <row r="185" spans="2:4" x14ac:dyDescent="0.3">
      <c r="B185" s="8">
        <v>1.375</v>
      </c>
    </row>
    <row r="186" spans="2:4" x14ac:dyDescent="0.3">
      <c r="B186" s="8">
        <v>1.673913043478261</v>
      </c>
    </row>
    <row r="187" spans="2:4" x14ac:dyDescent="0.3">
      <c r="B187" s="8">
        <v>1.411764705882353</v>
      </c>
    </row>
    <row r="188" spans="2:4" x14ac:dyDescent="0.3">
      <c r="B188" s="8">
        <v>1.6808510638297873</v>
      </c>
    </row>
  </sheetData>
  <autoFilter ref="B73:I98" xr:uid="{60B15209-A1E7-4B00-921C-F78BD3F7B504}">
    <filterColumn colId="7">
      <top10 val="3" filterVal="10.813953488372093"/>
    </filterColumn>
  </autoFilter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binal dangrechiya</dc:creator>
  <cp:lastModifiedBy>binal dangrechiya</cp:lastModifiedBy>
  <dcterms:created xsi:type="dcterms:W3CDTF">2025-04-22T15:25:50Z</dcterms:created>
  <dcterms:modified xsi:type="dcterms:W3CDTF">2025-04-25T18:24:41Z</dcterms:modified>
</cp:coreProperties>
</file>