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US_TestData\"/>
    </mc:Choice>
  </mc:AlternateContent>
  <xr:revisionPtr revIDLastSave="0" documentId="13_ncr:1_{C5AECD01-ABFD-481E-99C2-E9107561787B}" xr6:coauthVersionLast="47" xr6:coauthVersionMax="47" xr10:uidLastSave="{00000000-0000-0000-0000-000000000000}"/>
  <bookViews>
    <workbookView xWindow="-120" yWindow="-120" windowWidth="20730" windowHeight="11040" xr2:uid="{ED4A4FE7-10EF-4108-9033-CB3238B36189}"/>
  </bookViews>
  <sheets>
    <sheet name="TestCase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1" i="1" l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65" i="1"/>
  <c r="T67" i="1"/>
  <c r="T69" i="1"/>
  <c r="T70" i="1"/>
  <c r="T71" i="1"/>
  <c r="T72" i="1"/>
  <c r="T73" i="1"/>
  <c r="T78" i="1"/>
  <c r="T79" i="1"/>
  <c r="T80" i="1"/>
  <c r="T84" i="1"/>
  <c r="T85" i="1"/>
  <c r="T86" i="1"/>
  <c r="T87" i="1"/>
  <c r="T93" i="1"/>
  <c r="T94" i="1"/>
  <c r="R95" i="1"/>
  <c r="S95" i="1"/>
  <c r="S94" i="1"/>
  <c r="R94" i="1"/>
  <c r="S93" i="1"/>
  <c r="R93" i="1"/>
  <c r="S92" i="1"/>
  <c r="R92" i="1"/>
  <c r="R91" i="1"/>
  <c r="S91" i="1"/>
  <c r="S90" i="1"/>
  <c r="R90" i="1"/>
  <c r="R89" i="1"/>
  <c r="S89" i="1"/>
  <c r="S88" i="1"/>
  <c r="R88" i="1"/>
  <c r="R87" i="1"/>
  <c r="S87" i="1"/>
  <c r="S86" i="1"/>
  <c r="R86" i="1"/>
  <c r="R85" i="1"/>
  <c r="S85" i="1"/>
  <c r="S84" i="1"/>
  <c r="R84" i="1"/>
  <c r="S83" i="1"/>
  <c r="R83" i="1"/>
  <c r="R82" i="1"/>
  <c r="S82" i="1"/>
  <c r="S81" i="1"/>
  <c r="R81" i="1"/>
  <c r="R80" i="1"/>
  <c r="S80" i="1"/>
  <c r="S79" i="1"/>
  <c r="R79" i="1"/>
  <c r="R77" i="1"/>
  <c r="S77" i="1"/>
  <c r="S76" i="1"/>
  <c r="R76" i="1"/>
  <c r="R75" i="1"/>
  <c r="S75" i="1"/>
  <c r="S74" i="1"/>
  <c r="R74" i="1"/>
  <c r="S68" i="1"/>
  <c r="R68" i="1"/>
  <c r="S66" i="1"/>
  <c r="R66" i="1"/>
  <c r="S64" i="1"/>
  <c r="R64" i="1"/>
  <c r="R63" i="1"/>
  <c r="S63" i="1"/>
  <c r="S62" i="1"/>
  <c r="R62" i="1"/>
  <c r="R61" i="1"/>
  <c r="S61" i="1"/>
  <c r="S60" i="1"/>
  <c r="R60" i="1"/>
  <c r="R59" i="1"/>
  <c r="S59" i="1"/>
  <c r="S58" i="1"/>
  <c r="R58" i="1"/>
  <c r="R57" i="1"/>
  <c r="S57" i="1"/>
  <c r="S55" i="1"/>
  <c r="R55" i="1"/>
  <c r="R54" i="1"/>
  <c r="S54" i="1"/>
  <c r="S53" i="1"/>
  <c r="R53" i="1"/>
  <c r="R52" i="1"/>
  <c r="S52" i="1"/>
  <c r="S51" i="1"/>
  <c r="R51" i="1"/>
  <c r="R50" i="1"/>
  <c r="S50" i="1"/>
  <c r="S49" i="1"/>
  <c r="R49" i="1"/>
  <c r="R48" i="1"/>
  <c r="S48" i="1"/>
  <c r="S47" i="1"/>
  <c r="R47" i="1"/>
  <c r="R46" i="1"/>
  <c r="S46" i="1"/>
  <c r="S45" i="1"/>
  <c r="R45" i="1"/>
  <c r="R44" i="1"/>
  <c r="S44" i="1"/>
  <c r="R43" i="1"/>
  <c r="R42" i="1"/>
  <c r="S42" i="1"/>
  <c r="S41" i="1"/>
  <c r="S40" i="1"/>
  <c r="S39" i="1"/>
  <c r="R39" i="1"/>
  <c r="R38" i="1"/>
  <c r="S38" i="1"/>
  <c r="S37" i="1"/>
  <c r="R37" i="1"/>
  <c r="R36" i="1"/>
  <c r="S36" i="1"/>
  <c r="S35" i="1"/>
  <c r="R35" i="1"/>
  <c r="R34" i="1"/>
  <c r="S34" i="1"/>
  <c r="S33" i="1"/>
  <c r="R33" i="1"/>
  <c r="R32" i="1"/>
  <c r="S32" i="1"/>
  <c r="S31" i="1"/>
  <c r="R31" i="1"/>
  <c r="R2" i="1"/>
  <c r="S2" i="1"/>
  <c r="T2" i="1"/>
  <c r="G84" i="1"/>
  <c r="F84" i="1"/>
  <c r="E8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2" i="1"/>
  <c r="R70" i="1"/>
  <c r="R71" i="1"/>
  <c r="R72" i="1"/>
  <c r="R73" i="1"/>
  <c r="R69" i="1"/>
  <c r="R56" i="1"/>
  <c r="R40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6" i="1"/>
  <c r="R3" i="1"/>
  <c r="R67" i="1"/>
  <c r="R65" i="1"/>
  <c r="R5" i="1"/>
  <c r="R4" i="1"/>
  <c r="S67" i="1"/>
  <c r="S70" i="1"/>
  <c r="S71" i="1"/>
  <c r="S72" i="1"/>
  <c r="S73" i="1"/>
  <c r="S69" i="1"/>
  <c r="S5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6" i="1"/>
  <c r="H2" i="1"/>
  <c r="AE2" i="1" s="1"/>
  <c r="I2" i="1"/>
  <c r="AA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F3" i="1"/>
  <c r="G3" i="1"/>
  <c r="S3" i="1"/>
  <c r="AA3" i="1"/>
  <c r="S4" i="1"/>
  <c r="AA4" i="1"/>
  <c r="S5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S43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S65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T88" i="1"/>
  <c r="AA88" i="1"/>
  <c r="AA89" i="1"/>
  <c r="AA90" i="1"/>
  <c r="AA91" i="1"/>
  <c r="AA92" i="1"/>
  <c r="AA93" i="1"/>
  <c r="AA94" i="1"/>
  <c r="AA95" i="1"/>
  <c r="I3" i="1" l="1"/>
  <c r="H3" i="1"/>
  <c r="AE3" i="1" s="1"/>
  <c r="F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H4" i="1" l="1"/>
  <c r="AE4" i="1" s="1"/>
  <c r="F5" i="1"/>
  <c r="I4" i="1"/>
  <c r="H5" i="1" l="1"/>
  <c r="AE5" i="1" s="1"/>
  <c r="F6" i="1"/>
  <c r="I5" i="1"/>
  <c r="F7" i="1" l="1"/>
  <c r="I6" i="1"/>
  <c r="H6" i="1"/>
  <c r="AE6" i="1" s="1"/>
  <c r="F8" i="1" l="1"/>
  <c r="I7" i="1"/>
  <c r="H7" i="1"/>
  <c r="AE7" i="1" s="1"/>
  <c r="F9" i="1" l="1"/>
  <c r="I8" i="1"/>
  <c r="H8" i="1"/>
  <c r="AE8" i="1" s="1"/>
  <c r="F10" i="1" l="1"/>
  <c r="I9" i="1"/>
  <c r="H9" i="1"/>
  <c r="AE9" i="1" s="1"/>
  <c r="I10" i="1" l="1"/>
  <c r="F11" i="1"/>
  <c r="H10" i="1"/>
  <c r="AE10" i="1" s="1"/>
  <c r="I11" i="1" l="1"/>
  <c r="F12" i="1"/>
  <c r="H11" i="1"/>
  <c r="AE11" i="1" s="1"/>
  <c r="F13" i="1" l="1"/>
  <c r="I12" i="1"/>
  <c r="H12" i="1"/>
  <c r="AE12" i="1" s="1"/>
  <c r="I13" i="1" l="1"/>
  <c r="F14" i="1"/>
  <c r="H13" i="1"/>
  <c r="AE13" i="1" s="1"/>
  <c r="F15" i="1" l="1"/>
  <c r="I14" i="1"/>
  <c r="H14" i="1"/>
  <c r="AE14" i="1" s="1"/>
  <c r="F16" i="1" l="1"/>
  <c r="I15" i="1"/>
  <c r="H15" i="1"/>
  <c r="AE15" i="1" s="1"/>
  <c r="F17" i="1" l="1"/>
  <c r="I16" i="1"/>
  <c r="H16" i="1"/>
  <c r="AE16" i="1" s="1"/>
  <c r="I17" i="1" l="1"/>
  <c r="F18" i="1"/>
  <c r="H17" i="1"/>
  <c r="AE17" i="1" s="1"/>
  <c r="I18" i="1" l="1"/>
  <c r="F19" i="1"/>
  <c r="H18" i="1"/>
  <c r="AE18" i="1" s="1"/>
  <c r="F20" i="1" l="1"/>
  <c r="I19" i="1"/>
  <c r="H19" i="1"/>
  <c r="AE19" i="1" s="1"/>
  <c r="F21" i="1" l="1"/>
  <c r="I20" i="1"/>
  <c r="H20" i="1"/>
  <c r="AE20" i="1" s="1"/>
  <c r="F22" i="1" l="1"/>
  <c r="I21" i="1"/>
  <c r="H21" i="1"/>
  <c r="AE21" i="1" s="1"/>
  <c r="F23" i="1" l="1"/>
  <c r="I22" i="1"/>
  <c r="H22" i="1"/>
  <c r="AE22" i="1" s="1"/>
  <c r="F24" i="1" l="1"/>
  <c r="I23" i="1"/>
  <c r="H23" i="1"/>
  <c r="AE23" i="1" s="1"/>
  <c r="F25" i="1" l="1"/>
  <c r="I24" i="1"/>
  <c r="H24" i="1"/>
  <c r="AE24" i="1" s="1"/>
  <c r="I25" i="1" l="1"/>
  <c r="F26" i="1"/>
  <c r="H25" i="1"/>
  <c r="AE25" i="1" s="1"/>
  <c r="F27" i="1" l="1"/>
  <c r="I26" i="1"/>
  <c r="H26" i="1"/>
  <c r="AE26" i="1" s="1"/>
  <c r="I27" i="1" l="1"/>
  <c r="F28" i="1"/>
  <c r="H27" i="1"/>
  <c r="AE27" i="1" s="1"/>
  <c r="I28" i="1" l="1"/>
  <c r="F29" i="1"/>
  <c r="H28" i="1"/>
  <c r="AE28" i="1" s="1"/>
  <c r="I29" i="1" l="1"/>
  <c r="F30" i="1"/>
  <c r="H29" i="1"/>
  <c r="AE29" i="1" s="1"/>
  <c r="F31" i="1" l="1"/>
  <c r="I30" i="1"/>
  <c r="H30" i="1"/>
  <c r="AE30" i="1" s="1"/>
  <c r="F32" i="1" l="1"/>
  <c r="I31" i="1"/>
  <c r="H31" i="1"/>
  <c r="AE31" i="1" s="1"/>
  <c r="I32" i="1" l="1"/>
  <c r="F33" i="1"/>
  <c r="H32" i="1"/>
  <c r="AE32" i="1" s="1"/>
  <c r="I33" i="1" l="1"/>
  <c r="F34" i="1"/>
  <c r="H33" i="1"/>
  <c r="AE33" i="1" s="1"/>
  <c r="F35" i="1" l="1"/>
  <c r="I34" i="1"/>
  <c r="H34" i="1"/>
  <c r="AE34" i="1" s="1"/>
  <c r="I35" i="1" l="1"/>
  <c r="F36" i="1"/>
  <c r="H35" i="1"/>
  <c r="AE35" i="1" s="1"/>
  <c r="I36" i="1" l="1"/>
  <c r="F37" i="1"/>
  <c r="H36" i="1"/>
  <c r="AE36" i="1" s="1"/>
  <c r="F38" i="1" l="1"/>
  <c r="I37" i="1"/>
  <c r="H37" i="1"/>
  <c r="AE37" i="1" s="1"/>
  <c r="I38" i="1" l="1"/>
  <c r="F39" i="1"/>
  <c r="H38" i="1"/>
  <c r="AE38" i="1" s="1"/>
  <c r="F40" i="1" l="1"/>
  <c r="I39" i="1"/>
  <c r="H39" i="1"/>
  <c r="AE39" i="1" s="1"/>
  <c r="I40" i="1" l="1"/>
  <c r="F41" i="1"/>
  <c r="H40" i="1"/>
  <c r="AE40" i="1" s="1"/>
  <c r="I41" i="1" l="1"/>
  <c r="F42" i="1"/>
  <c r="H41" i="1"/>
  <c r="AE41" i="1" s="1"/>
  <c r="I42" i="1" l="1"/>
  <c r="F43" i="1"/>
  <c r="H42" i="1"/>
  <c r="AE42" i="1" s="1"/>
  <c r="F44" i="1" l="1"/>
  <c r="I43" i="1"/>
  <c r="H43" i="1"/>
  <c r="AE43" i="1" s="1"/>
  <c r="F45" i="1" l="1"/>
  <c r="I44" i="1"/>
  <c r="H44" i="1"/>
  <c r="AE44" i="1" s="1"/>
  <c r="I45" i="1" l="1"/>
  <c r="F46" i="1"/>
  <c r="H45" i="1"/>
  <c r="AE45" i="1" s="1"/>
  <c r="F47" i="1" l="1"/>
  <c r="I46" i="1"/>
  <c r="H46" i="1"/>
  <c r="AE46" i="1" s="1"/>
  <c r="F48" i="1" l="1"/>
  <c r="I47" i="1"/>
  <c r="H47" i="1"/>
  <c r="AE47" i="1" s="1"/>
  <c r="F49" i="1" l="1"/>
  <c r="I48" i="1"/>
  <c r="H48" i="1"/>
  <c r="AE48" i="1" s="1"/>
  <c r="F50" i="1" l="1"/>
  <c r="I49" i="1"/>
  <c r="H49" i="1"/>
  <c r="AE49" i="1" s="1"/>
  <c r="F51" i="1" l="1"/>
  <c r="I50" i="1"/>
  <c r="H50" i="1"/>
  <c r="AE50" i="1" s="1"/>
  <c r="F52" i="1" l="1"/>
  <c r="I51" i="1"/>
  <c r="H51" i="1"/>
  <c r="AE51" i="1" s="1"/>
  <c r="I52" i="1" l="1"/>
  <c r="F53" i="1"/>
  <c r="H52" i="1"/>
  <c r="AE52" i="1" s="1"/>
  <c r="F54" i="1" l="1"/>
  <c r="I53" i="1"/>
  <c r="H53" i="1"/>
  <c r="AE53" i="1" s="1"/>
  <c r="F55" i="1" l="1"/>
  <c r="I54" i="1"/>
  <c r="H54" i="1"/>
  <c r="AE54" i="1" s="1"/>
  <c r="I55" i="1" l="1"/>
  <c r="F56" i="1"/>
  <c r="H55" i="1"/>
  <c r="AE55" i="1" s="1"/>
  <c r="F57" i="1" l="1"/>
  <c r="I56" i="1"/>
  <c r="H56" i="1"/>
  <c r="AE56" i="1" s="1"/>
  <c r="I57" i="1" l="1"/>
  <c r="F58" i="1"/>
  <c r="H57" i="1"/>
  <c r="AE57" i="1" s="1"/>
  <c r="I58" i="1" l="1"/>
  <c r="F59" i="1"/>
  <c r="H58" i="1"/>
  <c r="AE58" i="1" s="1"/>
  <c r="F60" i="1" l="1"/>
  <c r="I59" i="1"/>
  <c r="H59" i="1"/>
  <c r="AE59" i="1" s="1"/>
  <c r="F61" i="1" l="1"/>
  <c r="I60" i="1"/>
  <c r="H60" i="1"/>
  <c r="AE60" i="1" s="1"/>
  <c r="F62" i="1" l="1"/>
  <c r="I61" i="1"/>
  <c r="H61" i="1"/>
  <c r="AE61" i="1" s="1"/>
  <c r="F63" i="1" l="1"/>
  <c r="I62" i="1"/>
  <c r="H62" i="1"/>
  <c r="AE62" i="1" s="1"/>
  <c r="F64" i="1" l="1"/>
  <c r="I63" i="1"/>
  <c r="H63" i="1"/>
  <c r="AE63" i="1" s="1"/>
  <c r="F65" i="1" l="1"/>
  <c r="I64" i="1"/>
  <c r="H64" i="1"/>
  <c r="AE64" i="1" s="1"/>
  <c r="I65" i="1" l="1"/>
  <c r="F66" i="1"/>
  <c r="H65" i="1"/>
  <c r="AE65" i="1" s="1"/>
  <c r="I66" i="1" l="1"/>
  <c r="F67" i="1"/>
  <c r="H66" i="1"/>
  <c r="AE66" i="1" s="1"/>
  <c r="I67" i="1" l="1"/>
  <c r="F68" i="1"/>
  <c r="H67" i="1"/>
  <c r="AE67" i="1" s="1"/>
  <c r="I68" i="1" l="1"/>
  <c r="F69" i="1"/>
  <c r="H68" i="1"/>
  <c r="AE68" i="1" s="1"/>
  <c r="I69" i="1" l="1"/>
  <c r="F70" i="1"/>
  <c r="H69" i="1"/>
  <c r="AE69" i="1" s="1"/>
  <c r="F71" i="1" l="1"/>
  <c r="I70" i="1"/>
  <c r="H70" i="1"/>
  <c r="AE70" i="1" s="1"/>
  <c r="F72" i="1" l="1"/>
  <c r="I71" i="1"/>
  <c r="H71" i="1"/>
  <c r="AE71" i="1" s="1"/>
  <c r="I72" i="1" l="1"/>
  <c r="F73" i="1"/>
  <c r="H72" i="1"/>
  <c r="AE72" i="1" s="1"/>
  <c r="F74" i="1" l="1"/>
  <c r="I73" i="1"/>
  <c r="H73" i="1"/>
  <c r="AE73" i="1" s="1"/>
  <c r="F75" i="1" l="1"/>
  <c r="I74" i="1"/>
  <c r="H74" i="1"/>
  <c r="AE74" i="1" s="1"/>
  <c r="I75" i="1" l="1"/>
  <c r="F76" i="1"/>
  <c r="H75" i="1"/>
  <c r="AE75" i="1" s="1"/>
  <c r="F77" i="1" l="1"/>
  <c r="I76" i="1"/>
  <c r="H76" i="1"/>
  <c r="AE76" i="1" s="1"/>
  <c r="F78" i="1" l="1"/>
  <c r="I77" i="1"/>
  <c r="H77" i="1"/>
  <c r="AE77" i="1" s="1"/>
  <c r="I78" i="1" l="1"/>
  <c r="F79" i="1"/>
  <c r="H78" i="1"/>
  <c r="AE78" i="1" s="1"/>
  <c r="F80" i="1" l="1"/>
  <c r="I79" i="1"/>
  <c r="H79" i="1"/>
  <c r="AE79" i="1" s="1"/>
  <c r="I80" i="1" l="1"/>
  <c r="F81" i="1"/>
  <c r="H80" i="1"/>
  <c r="AE80" i="1" s="1"/>
  <c r="F82" i="1" l="1"/>
  <c r="I81" i="1"/>
  <c r="H81" i="1"/>
  <c r="AE81" i="1" s="1"/>
  <c r="I82" i="1" l="1"/>
  <c r="F83" i="1"/>
  <c r="H82" i="1"/>
  <c r="AE82" i="1" s="1"/>
  <c r="I83" i="1" l="1"/>
  <c r="H83" i="1"/>
  <c r="AE83" i="1" s="1"/>
  <c r="F85" i="1" l="1"/>
  <c r="I84" i="1"/>
  <c r="H84" i="1"/>
  <c r="AE84" i="1" s="1"/>
  <c r="F86" i="1" l="1"/>
  <c r="I85" i="1"/>
  <c r="H85" i="1"/>
  <c r="AE85" i="1" s="1"/>
  <c r="I86" i="1" l="1"/>
  <c r="F87" i="1"/>
  <c r="H86" i="1"/>
  <c r="AE86" i="1" s="1"/>
  <c r="I87" i="1" l="1"/>
  <c r="F88" i="1"/>
  <c r="H87" i="1"/>
  <c r="AE87" i="1" s="1"/>
  <c r="F89" i="1" l="1"/>
  <c r="I88" i="1"/>
  <c r="H88" i="1"/>
  <c r="AE88" i="1" s="1"/>
  <c r="F90" i="1" l="1"/>
  <c r="I89" i="1"/>
  <c r="H89" i="1"/>
  <c r="AE89" i="1" s="1"/>
  <c r="F91" i="1" l="1"/>
  <c r="I90" i="1"/>
  <c r="H90" i="1"/>
  <c r="AE90" i="1" s="1"/>
  <c r="I91" i="1" l="1"/>
  <c r="F92" i="1"/>
  <c r="H91" i="1"/>
  <c r="AE91" i="1" s="1"/>
  <c r="F93" i="1" l="1"/>
  <c r="I92" i="1"/>
  <c r="H92" i="1"/>
  <c r="AE92" i="1" s="1"/>
  <c r="F94" i="1" l="1"/>
  <c r="I93" i="1"/>
  <c r="H93" i="1"/>
  <c r="AE93" i="1" s="1"/>
  <c r="I94" i="1" l="1"/>
  <c r="F95" i="1"/>
  <c r="I95" i="1" s="1"/>
  <c r="H94" i="1"/>
  <c r="AE94" i="1" s="1"/>
  <c r="H95" i="1" l="1"/>
  <c r="AE95" i="1" s="1"/>
</calcChain>
</file>

<file path=xl/sharedStrings.xml><?xml version="1.0" encoding="utf-8"?>
<sst xmlns="http://schemas.openxmlformats.org/spreadsheetml/2006/main" count="1581" uniqueCount="173">
  <si>
    <t>TestCase_ID</t>
  </si>
  <si>
    <t>url</t>
  </si>
  <si>
    <t>UserName</t>
  </si>
  <si>
    <t>Password</t>
  </si>
  <si>
    <t>Clientname</t>
  </si>
  <si>
    <t>https://uat.acretix.net/lancesoft</t>
  </si>
  <si>
    <t>Bindhu.tr@lancesoft.com</t>
  </si>
  <si>
    <t>Bindhu@T1</t>
  </si>
  <si>
    <t>Firstname</t>
  </si>
  <si>
    <t>Lastname</t>
  </si>
  <si>
    <t>Email</t>
  </si>
  <si>
    <t>DOB</t>
  </si>
  <si>
    <t>startDate</t>
  </si>
  <si>
    <t>DocumentCatID</t>
  </si>
  <si>
    <t>DocumentTypeID</t>
  </si>
  <si>
    <t>DocValidFrom</t>
  </si>
  <si>
    <t>DocValidTill</t>
  </si>
  <si>
    <t>DocumentStatus</t>
  </si>
  <si>
    <t>DocumentSourceid</t>
  </si>
  <si>
    <t>DocumentPortal</t>
  </si>
  <si>
    <t>ShowEmpPortal</t>
  </si>
  <si>
    <t>General Requirements</t>
  </si>
  <si>
    <t>Active</t>
  </si>
  <si>
    <t>Candidate</t>
  </si>
  <si>
    <t>Test</t>
  </si>
  <si>
    <t>True</t>
  </si>
  <si>
    <t>Resume</t>
  </si>
  <si>
    <t>Skills Checklist</t>
  </si>
  <si>
    <t>Client Checklist</t>
  </si>
  <si>
    <t>Client Documents</t>
  </si>
  <si>
    <t>License</t>
  </si>
  <si>
    <t>Certified Nurses Aid (CNA)</t>
  </si>
  <si>
    <t>Medical Assistant (MA)</t>
  </si>
  <si>
    <t>Medical Physicist (MP)</t>
  </si>
  <si>
    <t>Medical Technologist (MT/MTL)</t>
  </si>
  <si>
    <t>Occupational Therapist (OT)</t>
  </si>
  <si>
    <t>Pharmacist (PharmD)</t>
  </si>
  <si>
    <t>Pharmacy Technician (CPhT)</t>
  </si>
  <si>
    <t>Phlebotomist</t>
  </si>
  <si>
    <t>Physical Therapist (PT)</t>
  </si>
  <si>
    <t>Physical Therapy Assistant (PTA)</t>
  </si>
  <si>
    <t>Physical License</t>
  </si>
  <si>
    <t>Surgical Technician</t>
  </si>
  <si>
    <t>Others</t>
  </si>
  <si>
    <t>Certifications</t>
  </si>
  <si>
    <t>Basic Life Support (BLS)</t>
  </si>
  <si>
    <t>Behavioral Health Certificate</t>
  </si>
  <si>
    <t>Certified Nursing Assistant (CNA)</t>
  </si>
  <si>
    <t>Certified Cardiographic Technician (CCT)</t>
  </si>
  <si>
    <t>Certified Medical Assistant (CMA)</t>
  </si>
  <si>
    <t>Certified Medical Technologist (CMT)</t>
  </si>
  <si>
    <t>Certified Nuclear Medicine Technologist (CNMT)</t>
  </si>
  <si>
    <t>Certified Pharmacy Technician (CPhT)</t>
  </si>
  <si>
    <t>Certified Respiratory Therapist (CRT)</t>
  </si>
  <si>
    <t>Certified Surgical First Assistants (CSFA)</t>
  </si>
  <si>
    <t>Certified Surgical Technologists (CST)</t>
  </si>
  <si>
    <t>Crisis Prevention Institute (CPI)</t>
  </si>
  <si>
    <t>Emergency Nursing Pediatric Course (ENPC)</t>
  </si>
  <si>
    <t>Medical Coder (CPC, COC, CIC, CRC, Specialty)</t>
  </si>
  <si>
    <t>Neonatal STABLE Program</t>
  </si>
  <si>
    <t>Exams/Modules</t>
  </si>
  <si>
    <t>Other Certifications</t>
  </si>
  <si>
    <t>Core l</t>
  </si>
  <si>
    <t>Core ll</t>
  </si>
  <si>
    <t>Core lll</t>
  </si>
  <si>
    <t>Prevention Medication Errors</t>
  </si>
  <si>
    <t>Annual Training</t>
  </si>
  <si>
    <t>Client Modules/Misc trainings</t>
  </si>
  <si>
    <t>Immunizations</t>
  </si>
  <si>
    <t>Hepatitis A Titers/Series of vaccine</t>
  </si>
  <si>
    <t>Hepatitis B Titers/Series of vaccine</t>
  </si>
  <si>
    <t>Hepatitis C Titers/Series of vaccine</t>
  </si>
  <si>
    <t>Varicella Titers/Series of vaccine</t>
  </si>
  <si>
    <t>T-Spot/TB Gold/TB Skin Test</t>
  </si>
  <si>
    <t>Chest Xray</t>
  </si>
  <si>
    <t>TB Questionnaire</t>
  </si>
  <si>
    <t>Tdap Vaccine</t>
  </si>
  <si>
    <t>Flu Vaccine</t>
  </si>
  <si>
    <t>COVID Vaccine</t>
  </si>
  <si>
    <t>Physical Exam</t>
  </si>
  <si>
    <t>Fit test</t>
  </si>
  <si>
    <t>Color Vision test</t>
  </si>
  <si>
    <t>Background Checks &amp; Drug Test</t>
  </si>
  <si>
    <t>Criminal Check</t>
  </si>
  <si>
    <t>Education Verification</t>
  </si>
  <si>
    <t>Employment Verification (7 Years)</t>
  </si>
  <si>
    <t>Reference Checks</t>
  </si>
  <si>
    <t>Drug Test</t>
  </si>
  <si>
    <t>SAM</t>
  </si>
  <si>
    <t>OFAC</t>
  </si>
  <si>
    <t>National Sex Offender</t>
  </si>
  <si>
    <t>Other Background releted documents</t>
  </si>
  <si>
    <t>DocumentName</t>
  </si>
  <si>
    <t>ACLS</t>
  </si>
  <si>
    <t>PALS</t>
  </si>
  <si>
    <t>NIHSS</t>
  </si>
  <si>
    <t>TNCC</t>
  </si>
  <si>
    <t>NRP</t>
  </si>
  <si>
    <t>ACS</t>
  </si>
  <si>
    <t>ARDMS</t>
  </si>
  <si>
    <t>ARRT</t>
  </si>
  <si>
    <t>AWHONN</t>
  </si>
  <si>
    <t>OIG</t>
  </si>
  <si>
    <t>Background Doc</t>
  </si>
  <si>
    <t>Client Misc Trainings</t>
  </si>
  <si>
    <t>Other Cert</t>
  </si>
  <si>
    <t>Client doc</t>
  </si>
  <si>
    <t>DocUniqueId</t>
  </si>
  <si>
    <t>EmpName</t>
  </si>
  <si>
    <t>Assignedby</t>
  </si>
  <si>
    <t>SrchByWord</t>
  </si>
  <si>
    <t>Bindhu Thoti Reddy</t>
  </si>
  <si>
    <t>CEO_CFO</t>
  </si>
  <si>
    <t>New Document :</t>
  </si>
  <si>
    <t>TaskApp</t>
  </si>
  <si>
    <t>ReqExp</t>
  </si>
  <si>
    <t>ExpDuedate</t>
  </si>
  <si>
    <t>False</t>
  </si>
  <si>
    <t>JCDocApproval</t>
  </si>
  <si>
    <t>CategoryType</t>
  </si>
  <si>
    <t>JC Document</t>
  </si>
  <si>
    <t>Pharmacology</t>
  </si>
  <si>
    <t>COVID Vaccine Booster Dose</t>
  </si>
  <si>
    <t>solutions Ltd</t>
  </si>
  <si>
    <t>Spec 1</t>
  </si>
  <si>
    <t>Spec 2</t>
  </si>
  <si>
    <t>Spec 3</t>
  </si>
  <si>
    <t>Nephrology Nursing Certification Commission</t>
  </si>
  <si>
    <t>SPT</t>
  </si>
  <si>
    <t>SLP</t>
  </si>
  <si>
    <t>RRT/CRT</t>
  </si>
  <si>
    <t>Primary Source Verification (Others)</t>
  </si>
  <si>
    <t>Primary Source Verification (Nursys)</t>
  </si>
  <si>
    <t>LSW/LCSW/LISW/LMSW</t>
  </si>
  <si>
    <t>LPN/LVN</t>
  </si>
  <si>
    <t>LPC</t>
  </si>
  <si>
    <t>LMFT</t>
  </si>
  <si>
    <t>COTA</t>
  </si>
  <si>
    <t>APRN</t>
  </si>
  <si>
    <t>HSH Combined Core</t>
  </si>
  <si>
    <t>Sexual Harassment Training</t>
  </si>
  <si>
    <t>Validation</t>
  </si>
  <si>
    <t>N/A</t>
  </si>
  <si>
    <t>1Year from startDate</t>
  </si>
  <si>
    <t>Not Older than DOB</t>
  </si>
  <si>
    <t>Registered Nurse(RN)</t>
  </si>
  <si>
    <t>2 Year from startDate</t>
  </si>
  <si>
    <t>3 Year from startDate</t>
  </si>
  <si>
    <t>4 Year from startDate</t>
  </si>
  <si>
    <t>1 Year from startDate</t>
  </si>
  <si>
    <t>5 Year from startDate</t>
  </si>
  <si>
    <t>10 Year from startDate</t>
  </si>
  <si>
    <t>1st of Aug precede year</t>
  </si>
  <si>
    <t>Speciality I</t>
  </si>
  <si>
    <t>Speciality II</t>
  </si>
  <si>
    <t>Speciality III</t>
  </si>
  <si>
    <t>FACIS 3</t>
  </si>
  <si>
    <t>07/12/1986</t>
  </si>
  <si>
    <t>DocValidFrom1</t>
  </si>
  <si>
    <t>Fingerprinting</t>
  </si>
  <si>
    <t>MMR Titers/Series of Vaccine</t>
  </si>
  <si>
    <t>MultipleDocs</t>
  </si>
  <si>
    <t>yes</t>
  </si>
  <si>
    <t>10/23/2023</t>
  </si>
  <si>
    <t>Reason</t>
  </si>
  <si>
    <t>Notes</t>
  </si>
  <si>
    <t>Client Approved</t>
  </si>
  <si>
    <t>Immunizations series pending.</t>
  </si>
  <si>
    <t>Required for Joint commission only.</t>
  </si>
  <si>
    <t>Meets Client Requirements/checklist.</t>
  </si>
  <si>
    <t>NA</t>
  </si>
  <si>
    <t>Sitara</t>
  </si>
  <si>
    <t>Seth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</si>
</sst>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4009]mm/d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0" fillId="0" borderId="0" xfId="0" applyNumberFormat="1"/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0" fillId="6" borderId="0" xfId="0" applyFill="1"/>
    <xf numFmtId="0" fontId="5" fillId="2" borderId="1" xfId="0" applyFont="1" applyFill="1" applyBorder="1" applyAlignment="1">
      <alignment horizontal="center" vertical="center"/>
    </xf>
    <xf numFmtId="0" fontId="0" fillId="2" borderId="0" xfId="0" applyFill="1"/>
    <xf numFmtId="0" fontId="6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1" xfId="1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164" fontId="0" fillId="5" borderId="1" xfId="0" quotePrefix="1" applyNumberFormat="1" applyFill="1" applyBorder="1" applyAlignment="1">
      <alignment horizontal="center"/>
    </xf>
    <xf numFmtId="14" fontId="0" fillId="5" borderId="1" xfId="0" quotePrefix="1" applyNumberFormat="1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164" fontId="0" fillId="2" borderId="1" xfId="0" quotePrefix="1" applyNumberFormat="1" applyFill="1" applyBorder="1" applyAlignment="1">
      <alignment horizontal="center"/>
    </xf>
    <xf numFmtId="14" fontId="0" fillId="2" borderId="1" xfId="0" quotePrefix="1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1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64" fontId="0" fillId="6" borderId="1" xfId="0" quotePrefix="1" applyNumberFormat="1" applyFill="1" applyBorder="1" applyAlignment="1">
      <alignment horizontal="center"/>
    </xf>
    <xf numFmtId="14" fontId="0" fillId="6" borderId="1" xfId="0" quotePrefix="1" applyNumberForma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164" fontId="0" fillId="7" borderId="1" xfId="0" quotePrefix="1" applyNumberForma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napikam@gmail.com" TargetMode="External"/><Relationship Id="rId2" Type="http://schemas.openxmlformats.org/officeDocument/2006/relationships/hyperlink" Target="mailto:Bindhu.tr@lancesoft.com" TargetMode="External"/><Relationship Id="rId1" Type="http://schemas.openxmlformats.org/officeDocument/2006/relationships/hyperlink" Target="mailto:Bindhu@T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D6CB4-75EA-46F3-8679-2572FDE11F16}">
  <dimension ref="A1:AG132"/>
  <sheetViews>
    <sheetView tabSelected="1" workbookViewId="0">
      <pane xSplit="1" topLeftCell="E1" activePane="topRight" state="frozen"/>
      <selection pane="topRight" activeCell="J6" sqref="J6"/>
    </sheetView>
  </sheetViews>
  <sheetFormatPr defaultRowHeight="15" x14ac:dyDescent="0.25"/>
  <cols>
    <col min="1" max="1" width="49.28515625" bestFit="1" customWidth="1"/>
    <col min="2" max="2" width="30.5703125" bestFit="1" customWidth="1"/>
    <col min="3" max="3" width="24" bestFit="1" customWidth="1"/>
    <col min="4" max="4" width="11.140625" bestFit="1" customWidth="1"/>
    <col min="5" max="5" width="23.28515625" customWidth="1"/>
    <col min="6" max="6" width="9.85546875" bestFit="1" customWidth="1"/>
    <col min="7" max="7" width="9.42578125" bestFit="1" customWidth="1"/>
    <col min="8" max="8" width="15.28515625" customWidth="1"/>
    <col min="9" max="9" width="26.42578125" customWidth="1"/>
    <col min="10" max="11" width="10.7109375" bestFit="1" customWidth="1"/>
    <col min="12" max="12" width="13.28515625" bestFit="1" customWidth="1"/>
    <col min="13" max="13" width="29" bestFit="1" customWidth="1"/>
    <col min="14" max="14" width="44.85546875" bestFit="1" customWidth="1"/>
    <col min="15" max="15" width="18" bestFit="1" customWidth="1"/>
    <col min="16" max="16" width="19.42578125" style="3" bestFit="1" customWidth="1"/>
    <col min="17" max="17" width="19.42578125" style="3" customWidth="1"/>
    <col min="18" max="19" width="20.85546875" style="3" customWidth="1"/>
    <col min="20" max="20" width="11.5703125" style="3" bestFit="1" customWidth="1"/>
    <col min="21" max="21" width="15.7109375" bestFit="1" customWidth="1"/>
    <col min="22" max="22" width="12.5703125" customWidth="1"/>
    <col min="23" max="23" width="18.140625" bestFit="1" customWidth="1"/>
    <col min="24" max="24" width="15.5703125" bestFit="1" customWidth="1"/>
    <col min="25" max="25" width="15.140625" bestFit="1" customWidth="1"/>
    <col min="26" max="26" width="15.140625" customWidth="1"/>
    <col min="27" max="27" width="17.7109375" style="3" customWidth="1"/>
    <col min="28" max="28" width="35.28515625" style="3" bestFit="1" customWidth="1"/>
    <col min="29" max="29" width="17.7109375" style="3" customWidth="1"/>
    <col min="30" max="30" width="15.85546875" bestFit="1" customWidth="1"/>
    <col min="31" max="31" width="49" customWidth="1"/>
    <col min="32" max="32" width="18.5703125" bestFit="1" customWidth="1"/>
  </cols>
  <sheetData>
    <row r="1" spans="1:33" s="2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108</v>
      </c>
      <c r="I1" s="1" t="s">
        <v>10</v>
      </c>
      <c r="J1" s="1" t="s">
        <v>11</v>
      </c>
      <c r="K1" s="1" t="s">
        <v>12</v>
      </c>
      <c r="L1" s="5" t="s">
        <v>119</v>
      </c>
      <c r="M1" s="1" t="s">
        <v>13</v>
      </c>
      <c r="N1" s="1" t="s">
        <v>14</v>
      </c>
      <c r="O1" s="1" t="s">
        <v>92</v>
      </c>
      <c r="P1" s="2" t="s">
        <v>141</v>
      </c>
      <c r="Q1" s="2" t="s">
        <v>161</v>
      </c>
      <c r="R1" s="2" t="s">
        <v>158</v>
      </c>
      <c r="S1" s="2" t="s">
        <v>15</v>
      </c>
      <c r="T1" s="2" t="s">
        <v>16</v>
      </c>
      <c r="U1" s="1" t="s">
        <v>17</v>
      </c>
      <c r="V1" s="1" t="s">
        <v>107</v>
      </c>
      <c r="W1" s="1" t="s">
        <v>18</v>
      </c>
      <c r="X1" s="1" t="s">
        <v>19</v>
      </c>
      <c r="Y1" s="1" t="s">
        <v>20</v>
      </c>
      <c r="Z1" s="1" t="s">
        <v>115</v>
      </c>
      <c r="AA1" s="2" t="s">
        <v>116</v>
      </c>
      <c r="AB1" s="2" t="s">
        <v>164</v>
      </c>
      <c r="AC1" s="2" t="s">
        <v>165</v>
      </c>
      <c r="AD1" s="1" t="s">
        <v>110</v>
      </c>
      <c r="AE1" s="1" t="s">
        <v>118</v>
      </c>
      <c r="AF1" s="1" t="s">
        <v>109</v>
      </c>
      <c r="AG1" s="1" t="s">
        <v>114</v>
      </c>
    </row>
    <row r="2" spans="1:33" s="6" customFormat="1" x14ac:dyDescent="0.25">
      <c r="A2" s="15" t="str">
        <f>CONCATENATE("Doc","_",N2)</f>
        <v>Doc_Resume</v>
      </c>
      <c r="B2" s="15" t="s">
        <v>5</v>
      </c>
      <c r="C2" s="16" t="s">
        <v>6</v>
      </c>
      <c r="D2" s="16" t="s">
        <v>7</v>
      </c>
      <c r="E2" s="15" t="s">
        <v>123</v>
      </c>
      <c r="F2" s="22" t="s">
        <v>171</v>
      </c>
      <c r="G2" s="22" t="s">
        <v>172</v>
      </c>
      <c r="H2" s="15" t="str">
        <f>CONCATENATE(F2," ",G2)</f>
        <v>Sitara Seth</v>
      </c>
      <c r="I2" s="27" t="str">
        <f>CONCATENATE(F2,G2,"@gmail.com")</f>
        <v>SitaraSeth@gmail.com</v>
      </c>
      <c r="J2" s="17" t="s">
        <v>157</v>
      </c>
      <c r="K2" s="25" t="s">
        <v>163</v>
      </c>
      <c r="L2" s="19" t="s">
        <v>120</v>
      </c>
      <c r="M2" s="15" t="s">
        <v>21</v>
      </c>
      <c r="N2" s="15" t="s">
        <v>26</v>
      </c>
      <c r="O2" s="13"/>
      <c r="P2" s="18" t="s">
        <v>142</v>
      </c>
      <c r="Q2" s="18"/>
      <c r="R2" s="40">
        <f ca="1">TODAY()</f>
        <v>45251</v>
      </c>
      <c r="S2" s="40">
        <f ca="1">TODAY()</f>
        <v>45251</v>
      </c>
      <c r="T2" s="40">
        <f>EDATE(K2,24)</f>
        <v>45953</v>
      </c>
      <c r="U2" s="15" t="s">
        <v>22</v>
      </c>
      <c r="V2" s="17"/>
      <c r="W2" s="15" t="s">
        <v>23</v>
      </c>
      <c r="X2" s="15" t="s">
        <v>24</v>
      </c>
      <c r="Y2" s="17" t="s">
        <v>25</v>
      </c>
      <c r="Z2" s="17" t="s">
        <v>117</v>
      </c>
      <c r="AA2" s="18">
        <f t="shared" ref="AA2:AA32" ca="1" si="0">TODAY() + 10</f>
        <v>45261</v>
      </c>
      <c r="AB2" s="24" t="s">
        <v>166</v>
      </c>
      <c r="AC2" s="24" t="s">
        <v>24</v>
      </c>
      <c r="AD2" s="15" t="s">
        <v>113</v>
      </c>
      <c r="AE2" s="15" t="str">
        <f>CONCATENATE("Document Submitted for JC Approval :"," ",H2)</f>
        <v>Document Submitted for JC Approval : Sitara Seth</v>
      </c>
      <c r="AF2" s="15" t="s">
        <v>111</v>
      </c>
      <c r="AG2" s="15" t="s">
        <v>112</v>
      </c>
    </row>
    <row r="3" spans="1:33" s="6" customFormat="1" x14ac:dyDescent="0.25">
      <c r="A3" s="15" t="str">
        <f t="shared" ref="A3:A66" si="1">CONCATENATE("Doc","_",N3)</f>
        <v>Doc_Skills Checklist</v>
      </c>
      <c r="B3" s="20"/>
      <c r="C3" s="20"/>
      <c r="D3" s="20"/>
      <c r="E3" s="15" t="str">
        <f>E2</f>
        <v>solutions Ltd</v>
      </c>
      <c r="F3" s="14" t="str">
        <f>F2</f>
        <v>Sitara</v>
      </c>
      <c r="G3" s="14" t="str">
        <f>G2</f>
        <v>Seth</v>
      </c>
      <c r="H3" s="15" t="str">
        <f t="shared" ref="H3:H65" si="2">CONCATENATE(F3," ",G3)</f>
        <v>Sitara Seth</v>
      </c>
      <c r="I3" s="27" t="str">
        <f t="shared" ref="I3:I66" si="3">CONCATENATE(F3,G3,"@gmail.com")</f>
        <v>SitaraSeth@gmail.com</v>
      </c>
      <c r="J3" s="17" t="s">
        <v>157</v>
      </c>
      <c r="K3" s="25" t="s">
        <v>163</v>
      </c>
      <c r="L3" s="19" t="s">
        <v>120</v>
      </c>
      <c r="M3" s="15" t="s">
        <v>21</v>
      </c>
      <c r="N3" s="15" t="s">
        <v>27</v>
      </c>
      <c r="O3" s="13"/>
      <c r="P3" s="18" t="s">
        <v>143</v>
      </c>
      <c r="Q3" s="18"/>
      <c r="R3" s="18">
        <f>EDATE(K3,-13)</f>
        <v>44827</v>
      </c>
      <c r="S3" s="18">
        <f>EDATE(K3,-12)</f>
        <v>44857</v>
      </c>
      <c r="T3" s="18"/>
      <c r="U3" s="15" t="s">
        <v>22</v>
      </c>
      <c r="V3" s="17"/>
      <c r="W3" s="15" t="s">
        <v>23</v>
      </c>
      <c r="X3" s="15" t="s">
        <v>24</v>
      </c>
      <c r="Y3" s="17" t="s">
        <v>25</v>
      </c>
      <c r="Z3" s="17" t="s">
        <v>25</v>
      </c>
      <c r="AA3" s="18">
        <f t="shared" ca="1" si="0"/>
        <v>45261</v>
      </c>
      <c r="AB3" s="24" t="s">
        <v>167</v>
      </c>
      <c r="AC3" s="24" t="s">
        <v>24</v>
      </c>
      <c r="AD3" s="15" t="s">
        <v>113</v>
      </c>
      <c r="AE3" s="15" t="str">
        <f t="shared" ref="AE3:AE66" si="4">CONCATENATE("Document Submitted for JC Approval :"," ",H3)</f>
        <v>Document Submitted for JC Approval : Sitara Seth</v>
      </c>
      <c r="AF3" s="15" t="s">
        <v>111</v>
      </c>
      <c r="AG3" s="15" t="s">
        <v>112</v>
      </c>
    </row>
    <row r="4" spans="1:33" s="6" customFormat="1" x14ac:dyDescent="0.25">
      <c r="A4" s="15" t="str">
        <f t="shared" si="1"/>
        <v>Doc_Client Checklist</v>
      </c>
      <c r="B4" s="20"/>
      <c r="C4" s="20"/>
      <c r="D4" s="20"/>
      <c r="E4" s="15" t="str">
        <f t="shared" ref="E4:E66" si="5">E3</f>
        <v>solutions Ltd</v>
      </c>
      <c r="F4" s="14" t="str">
        <f t="shared" ref="F4:F66" si="6">F3</f>
        <v>Sitara</v>
      </c>
      <c r="G4" s="14" t="str">
        <f t="shared" ref="G4:G66" si="7">G3</f>
        <v>Seth</v>
      </c>
      <c r="H4" s="15" t="str">
        <f t="shared" si="2"/>
        <v>Sitara Seth</v>
      </c>
      <c r="I4" s="27" t="str">
        <f t="shared" si="3"/>
        <v>SitaraSeth@gmail.com</v>
      </c>
      <c r="J4" s="17" t="s">
        <v>157</v>
      </c>
      <c r="K4" s="25" t="s">
        <v>163</v>
      </c>
      <c r="L4" s="19" t="s">
        <v>120</v>
      </c>
      <c r="M4" s="15" t="s">
        <v>21</v>
      </c>
      <c r="N4" s="15" t="s">
        <v>28</v>
      </c>
      <c r="O4" s="13"/>
      <c r="P4" s="18" t="s">
        <v>142</v>
      </c>
      <c r="Q4" s="18"/>
      <c r="R4" s="40">
        <f ca="1">TODAY()</f>
        <v>45251</v>
      </c>
      <c r="S4" s="40">
        <f ca="1">TODAY()</f>
        <v>45251</v>
      </c>
      <c r="T4" s="40">
        <f t="shared" ref="T4:T35" si="8">EDATE(K4,24)</f>
        <v>45953</v>
      </c>
      <c r="U4" s="15" t="s">
        <v>22</v>
      </c>
      <c r="V4" s="17"/>
      <c r="W4" s="15" t="s">
        <v>23</v>
      </c>
      <c r="X4" s="15" t="s">
        <v>24</v>
      </c>
      <c r="Y4" s="17" t="s">
        <v>25</v>
      </c>
      <c r="Z4" s="17" t="s">
        <v>117</v>
      </c>
      <c r="AA4" s="18">
        <f t="shared" ca="1" si="0"/>
        <v>45261</v>
      </c>
      <c r="AB4" s="24" t="s">
        <v>166</v>
      </c>
      <c r="AC4" s="24" t="s">
        <v>24</v>
      </c>
      <c r="AD4" s="15" t="s">
        <v>113</v>
      </c>
      <c r="AE4" s="15" t="str">
        <f t="shared" si="4"/>
        <v>Document Submitted for JC Approval : Sitara Seth</v>
      </c>
      <c r="AF4" s="15" t="s">
        <v>111</v>
      </c>
      <c r="AG4" s="15" t="s">
        <v>112</v>
      </c>
    </row>
    <row r="5" spans="1:33" s="6" customFormat="1" x14ac:dyDescent="0.25">
      <c r="A5" s="15" t="str">
        <f t="shared" si="1"/>
        <v>Doc_Client Documents</v>
      </c>
      <c r="B5" s="20"/>
      <c r="C5" s="20"/>
      <c r="D5" s="20"/>
      <c r="E5" s="15" t="str">
        <f t="shared" si="5"/>
        <v>solutions Ltd</v>
      </c>
      <c r="F5" s="14" t="str">
        <f t="shared" si="6"/>
        <v>Sitara</v>
      </c>
      <c r="G5" s="14" t="str">
        <f t="shared" si="7"/>
        <v>Seth</v>
      </c>
      <c r="H5" s="15" t="str">
        <f t="shared" si="2"/>
        <v>Sitara Seth</v>
      </c>
      <c r="I5" s="27" t="str">
        <f t="shared" si="3"/>
        <v>SitaraSeth@gmail.com</v>
      </c>
      <c r="J5" s="17" t="s">
        <v>157</v>
      </c>
      <c r="K5" s="25" t="s">
        <v>163</v>
      </c>
      <c r="L5" s="19" t="s">
        <v>120</v>
      </c>
      <c r="M5" s="15" t="s">
        <v>21</v>
      </c>
      <c r="N5" s="15" t="s">
        <v>29</v>
      </c>
      <c r="O5" s="7" t="s">
        <v>106</v>
      </c>
      <c r="P5" s="18" t="s">
        <v>142</v>
      </c>
      <c r="Q5" s="18" t="s">
        <v>162</v>
      </c>
      <c r="R5" s="40">
        <f ca="1">TODAY()</f>
        <v>45251</v>
      </c>
      <c r="S5" s="40">
        <f ca="1">TODAY()</f>
        <v>45251</v>
      </c>
      <c r="T5" s="40">
        <f t="shared" si="8"/>
        <v>45953</v>
      </c>
      <c r="U5" s="15" t="s">
        <v>22</v>
      </c>
      <c r="V5" s="17"/>
      <c r="W5" s="15" t="s">
        <v>23</v>
      </c>
      <c r="X5" s="15" t="s">
        <v>24</v>
      </c>
      <c r="Y5" s="17" t="s">
        <v>25</v>
      </c>
      <c r="Z5" s="17" t="s">
        <v>25</v>
      </c>
      <c r="AA5" s="18">
        <f t="shared" ca="1" si="0"/>
        <v>45261</v>
      </c>
      <c r="AB5" s="24" t="s">
        <v>167</v>
      </c>
      <c r="AC5" s="24" t="s">
        <v>24</v>
      </c>
      <c r="AD5" s="15" t="s">
        <v>113</v>
      </c>
      <c r="AE5" s="15" t="str">
        <f t="shared" si="4"/>
        <v>Document Submitted for JC Approval : Sitara Seth</v>
      </c>
      <c r="AF5" s="15" t="s">
        <v>111</v>
      </c>
      <c r="AG5" s="15" t="s">
        <v>112</v>
      </c>
    </row>
    <row r="6" spans="1:33" s="9" customFormat="1" x14ac:dyDescent="0.25">
      <c r="A6" s="15" t="str">
        <f t="shared" si="1"/>
        <v>Doc_Registered Nurse(RN)</v>
      </c>
      <c r="B6" s="29"/>
      <c r="C6" s="29"/>
      <c r="D6" s="29"/>
      <c r="E6" s="15" t="str">
        <f t="shared" si="5"/>
        <v>solutions Ltd</v>
      </c>
      <c r="F6" s="14" t="str">
        <f t="shared" si="6"/>
        <v>Sitara</v>
      </c>
      <c r="G6" s="14" t="str">
        <f t="shared" si="7"/>
        <v>Seth</v>
      </c>
      <c r="H6" s="15" t="str">
        <f t="shared" si="2"/>
        <v>Sitara Seth</v>
      </c>
      <c r="I6" s="27" t="str">
        <f t="shared" si="3"/>
        <v>SitaraSeth@gmail.com</v>
      </c>
      <c r="J6" s="17" t="s">
        <v>157</v>
      </c>
      <c r="K6" s="25" t="s">
        <v>163</v>
      </c>
      <c r="L6" s="33" t="s">
        <v>120</v>
      </c>
      <c r="M6" s="30" t="s">
        <v>30</v>
      </c>
      <c r="N6" s="8" t="s">
        <v>145</v>
      </c>
      <c r="O6" s="34"/>
      <c r="P6" s="32" t="s">
        <v>144</v>
      </c>
      <c r="Q6" s="32"/>
      <c r="R6" s="32">
        <f>EDATE(J6,-1)</f>
        <v>31575</v>
      </c>
      <c r="S6" s="32">
        <f>EDATE(J6,440)</f>
        <v>44997</v>
      </c>
      <c r="T6" s="32">
        <f t="shared" si="8"/>
        <v>45953</v>
      </c>
      <c r="U6" s="30" t="s">
        <v>22</v>
      </c>
      <c r="V6" s="23">
        <v>225412644540</v>
      </c>
      <c r="W6" s="30" t="s">
        <v>23</v>
      </c>
      <c r="X6" s="30" t="s">
        <v>24</v>
      </c>
      <c r="Y6" s="31" t="s">
        <v>25</v>
      </c>
      <c r="Z6" s="31" t="s">
        <v>117</v>
      </c>
      <c r="AA6" s="32">
        <f t="shared" ca="1" si="0"/>
        <v>45261</v>
      </c>
      <c r="AB6" s="24" t="s">
        <v>166</v>
      </c>
      <c r="AC6" s="24" t="s">
        <v>24</v>
      </c>
      <c r="AD6" s="30" t="s">
        <v>113</v>
      </c>
      <c r="AE6" s="15" t="str">
        <f t="shared" si="4"/>
        <v>Document Submitted for JC Approval : Sitara Seth</v>
      </c>
      <c r="AF6" s="30" t="s">
        <v>111</v>
      </c>
      <c r="AG6" s="30" t="s">
        <v>112</v>
      </c>
    </row>
    <row r="7" spans="1:33" s="9" customFormat="1" x14ac:dyDescent="0.25">
      <c r="A7" s="15" t="str">
        <f t="shared" si="1"/>
        <v>Doc_LPN/LVN</v>
      </c>
      <c r="B7" s="29"/>
      <c r="C7" s="29"/>
      <c r="D7" s="29"/>
      <c r="E7" s="15" t="str">
        <f t="shared" si="5"/>
        <v>solutions Ltd</v>
      </c>
      <c r="F7" s="14" t="str">
        <f t="shared" si="6"/>
        <v>Sitara</v>
      </c>
      <c r="G7" s="14" t="str">
        <f t="shared" si="7"/>
        <v>Seth</v>
      </c>
      <c r="H7" s="15" t="str">
        <f t="shared" si="2"/>
        <v>Sitara Seth</v>
      </c>
      <c r="I7" s="27" t="str">
        <f t="shared" si="3"/>
        <v>SitaraSeth@gmail.com</v>
      </c>
      <c r="J7" s="17" t="s">
        <v>157</v>
      </c>
      <c r="K7" s="25" t="s">
        <v>163</v>
      </c>
      <c r="L7" s="33" t="s">
        <v>120</v>
      </c>
      <c r="M7" s="30" t="s">
        <v>30</v>
      </c>
      <c r="N7" s="8" t="s">
        <v>134</v>
      </c>
      <c r="O7" s="34"/>
      <c r="P7" s="32" t="s">
        <v>144</v>
      </c>
      <c r="Q7" s="32"/>
      <c r="R7" s="32">
        <f t="shared" ref="R7:R30" si="9">EDATE(J7,-1)</f>
        <v>31575</v>
      </c>
      <c r="S7" s="32">
        <f t="shared" ref="S7:S30" si="10">EDATE(J7,440)</f>
        <v>44997</v>
      </c>
      <c r="T7" s="32">
        <f t="shared" si="8"/>
        <v>45953</v>
      </c>
      <c r="U7" s="30" t="s">
        <v>22</v>
      </c>
      <c r="V7" s="23" t="s">
        <v>170</v>
      </c>
      <c r="W7" s="30" t="s">
        <v>23</v>
      </c>
      <c r="X7" s="30" t="s">
        <v>24</v>
      </c>
      <c r="Y7" s="31" t="s">
        <v>25</v>
      </c>
      <c r="Z7" s="17" t="s">
        <v>25</v>
      </c>
      <c r="AA7" s="32">
        <f t="shared" ca="1" si="0"/>
        <v>45261</v>
      </c>
      <c r="AB7" s="24" t="s">
        <v>166</v>
      </c>
      <c r="AC7" s="24" t="s">
        <v>24</v>
      </c>
      <c r="AD7" s="30" t="s">
        <v>113</v>
      </c>
      <c r="AE7" s="15" t="str">
        <f t="shared" si="4"/>
        <v>Document Submitted for JC Approval : Sitara Seth</v>
      </c>
      <c r="AF7" s="30" t="s">
        <v>111</v>
      </c>
      <c r="AG7" s="30" t="s">
        <v>112</v>
      </c>
    </row>
    <row r="8" spans="1:33" s="9" customFormat="1" x14ac:dyDescent="0.25">
      <c r="A8" s="15" t="str">
        <f t="shared" si="1"/>
        <v>Doc_APRN</v>
      </c>
      <c r="B8" s="29"/>
      <c r="C8" s="29"/>
      <c r="D8" s="29"/>
      <c r="E8" s="15" t="str">
        <f t="shared" si="5"/>
        <v>solutions Ltd</v>
      </c>
      <c r="F8" s="14" t="str">
        <f t="shared" si="6"/>
        <v>Sitara</v>
      </c>
      <c r="G8" s="14" t="str">
        <f t="shared" si="7"/>
        <v>Seth</v>
      </c>
      <c r="H8" s="15" t="str">
        <f t="shared" si="2"/>
        <v>Sitara Seth</v>
      </c>
      <c r="I8" s="27" t="str">
        <f t="shared" si="3"/>
        <v>SitaraSeth@gmail.com</v>
      </c>
      <c r="J8" s="17" t="s">
        <v>157</v>
      </c>
      <c r="K8" s="25" t="s">
        <v>163</v>
      </c>
      <c r="L8" s="33" t="s">
        <v>120</v>
      </c>
      <c r="M8" s="30" t="s">
        <v>30</v>
      </c>
      <c r="N8" s="8" t="s">
        <v>138</v>
      </c>
      <c r="O8" s="34"/>
      <c r="P8" s="32" t="s">
        <v>144</v>
      </c>
      <c r="Q8" s="32"/>
      <c r="R8" s="32">
        <f t="shared" si="9"/>
        <v>31575</v>
      </c>
      <c r="S8" s="32">
        <f t="shared" si="10"/>
        <v>44997</v>
      </c>
      <c r="T8" s="32">
        <f t="shared" si="8"/>
        <v>45953</v>
      </c>
      <c r="U8" s="30" t="s">
        <v>22</v>
      </c>
      <c r="V8" s="23">
        <v>225412644542</v>
      </c>
      <c r="W8" s="30" t="s">
        <v>23</v>
      </c>
      <c r="X8" s="30" t="s">
        <v>24</v>
      </c>
      <c r="Y8" s="31" t="s">
        <v>25</v>
      </c>
      <c r="Z8" s="31" t="s">
        <v>117</v>
      </c>
      <c r="AA8" s="32">
        <f t="shared" ca="1" si="0"/>
        <v>45261</v>
      </c>
      <c r="AB8" s="24" t="s">
        <v>168</v>
      </c>
      <c r="AC8" s="24" t="s">
        <v>24</v>
      </c>
      <c r="AD8" s="30" t="s">
        <v>113</v>
      </c>
      <c r="AE8" s="15" t="str">
        <f t="shared" si="4"/>
        <v>Document Submitted for JC Approval : Sitara Seth</v>
      </c>
      <c r="AF8" s="30" t="s">
        <v>111</v>
      </c>
      <c r="AG8" s="30" t="s">
        <v>112</v>
      </c>
    </row>
    <row r="9" spans="1:33" s="9" customFormat="1" x14ac:dyDescent="0.25">
      <c r="A9" s="15" t="str">
        <f t="shared" si="1"/>
        <v>Doc_Certified Nurses Aid (CNA)</v>
      </c>
      <c r="B9" s="29"/>
      <c r="C9" s="29"/>
      <c r="D9" s="29"/>
      <c r="E9" s="15" t="str">
        <f t="shared" si="5"/>
        <v>solutions Ltd</v>
      </c>
      <c r="F9" s="14" t="str">
        <f t="shared" si="6"/>
        <v>Sitara</v>
      </c>
      <c r="G9" s="14" t="str">
        <f t="shared" si="7"/>
        <v>Seth</v>
      </c>
      <c r="H9" s="15" t="str">
        <f t="shared" si="2"/>
        <v>Sitara Seth</v>
      </c>
      <c r="I9" s="27" t="str">
        <f t="shared" si="3"/>
        <v>SitaraSeth@gmail.com</v>
      </c>
      <c r="J9" s="17" t="s">
        <v>157</v>
      </c>
      <c r="K9" s="25" t="s">
        <v>163</v>
      </c>
      <c r="L9" s="33" t="s">
        <v>120</v>
      </c>
      <c r="M9" s="30" t="s">
        <v>30</v>
      </c>
      <c r="N9" s="8" t="s">
        <v>31</v>
      </c>
      <c r="O9" s="34"/>
      <c r="P9" s="32" t="s">
        <v>144</v>
      </c>
      <c r="Q9" s="32"/>
      <c r="R9" s="32">
        <f t="shared" si="9"/>
        <v>31575</v>
      </c>
      <c r="S9" s="32">
        <f t="shared" si="10"/>
        <v>44997</v>
      </c>
      <c r="T9" s="32">
        <f t="shared" si="8"/>
        <v>45953</v>
      </c>
      <c r="U9" s="30" t="s">
        <v>22</v>
      </c>
      <c r="V9" s="23">
        <v>225412644543</v>
      </c>
      <c r="W9" s="30" t="s">
        <v>23</v>
      </c>
      <c r="X9" s="30" t="s">
        <v>24</v>
      </c>
      <c r="Y9" s="31" t="s">
        <v>25</v>
      </c>
      <c r="Z9" s="31" t="s">
        <v>117</v>
      </c>
      <c r="AA9" s="32">
        <f t="shared" ca="1" si="0"/>
        <v>45261</v>
      </c>
      <c r="AB9" s="24" t="s">
        <v>168</v>
      </c>
      <c r="AC9" s="24" t="s">
        <v>24</v>
      </c>
      <c r="AD9" s="30" t="s">
        <v>113</v>
      </c>
      <c r="AE9" s="15" t="str">
        <f t="shared" si="4"/>
        <v>Document Submitted for JC Approval : Sitara Seth</v>
      </c>
      <c r="AF9" s="30" t="s">
        <v>111</v>
      </c>
      <c r="AG9" s="30" t="s">
        <v>112</v>
      </c>
    </row>
    <row r="10" spans="1:33" s="9" customFormat="1" x14ac:dyDescent="0.25">
      <c r="A10" s="15" t="str">
        <f t="shared" si="1"/>
        <v>Doc_COTA</v>
      </c>
      <c r="B10" s="29"/>
      <c r="C10" s="29"/>
      <c r="D10" s="29"/>
      <c r="E10" s="15" t="str">
        <f t="shared" si="5"/>
        <v>solutions Ltd</v>
      </c>
      <c r="F10" s="14" t="str">
        <f t="shared" si="6"/>
        <v>Sitara</v>
      </c>
      <c r="G10" s="14" t="str">
        <f t="shared" si="7"/>
        <v>Seth</v>
      </c>
      <c r="H10" s="15" t="str">
        <f t="shared" si="2"/>
        <v>Sitara Seth</v>
      </c>
      <c r="I10" s="27" t="str">
        <f t="shared" si="3"/>
        <v>SitaraSeth@gmail.com</v>
      </c>
      <c r="J10" s="17" t="s">
        <v>157</v>
      </c>
      <c r="K10" s="25" t="s">
        <v>163</v>
      </c>
      <c r="L10" s="33" t="s">
        <v>120</v>
      </c>
      <c r="M10" s="30" t="s">
        <v>30</v>
      </c>
      <c r="N10" s="8" t="s">
        <v>137</v>
      </c>
      <c r="O10" s="34"/>
      <c r="P10" s="32" t="s">
        <v>144</v>
      </c>
      <c r="Q10" s="32"/>
      <c r="R10" s="32">
        <f t="shared" si="9"/>
        <v>31575</v>
      </c>
      <c r="S10" s="32">
        <f t="shared" si="10"/>
        <v>44997</v>
      </c>
      <c r="T10" s="32">
        <f t="shared" si="8"/>
        <v>45953</v>
      </c>
      <c r="U10" s="30" t="s">
        <v>22</v>
      </c>
      <c r="V10" s="23" t="s">
        <v>170</v>
      </c>
      <c r="W10" s="30" t="s">
        <v>23</v>
      </c>
      <c r="X10" s="30" t="s">
        <v>24</v>
      </c>
      <c r="Y10" s="31" t="s">
        <v>25</v>
      </c>
      <c r="Z10" s="17" t="s">
        <v>25</v>
      </c>
      <c r="AA10" s="32">
        <f t="shared" ca="1" si="0"/>
        <v>45261</v>
      </c>
      <c r="AB10" s="24" t="s">
        <v>169</v>
      </c>
      <c r="AC10" s="24" t="s">
        <v>24</v>
      </c>
      <c r="AD10" s="30" t="s">
        <v>113</v>
      </c>
      <c r="AE10" s="15" t="str">
        <f t="shared" si="4"/>
        <v>Document Submitted for JC Approval : Sitara Seth</v>
      </c>
      <c r="AF10" s="30" t="s">
        <v>111</v>
      </c>
      <c r="AG10" s="30" t="s">
        <v>112</v>
      </c>
    </row>
    <row r="11" spans="1:33" s="9" customFormat="1" x14ac:dyDescent="0.25">
      <c r="A11" s="15" t="str">
        <f t="shared" si="1"/>
        <v>Doc_LMFT</v>
      </c>
      <c r="B11" s="29"/>
      <c r="C11" s="29"/>
      <c r="D11" s="29"/>
      <c r="E11" s="15" t="str">
        <f t="shared" si="5"/>
        <v>solutions Ltd</v>
      </c>
      <c r="F11" s="14" t="str">
        <f t="shared" si="6"/>
        <v>Sitara</v>
      </c>
      <c r="G11" s="14" t="str">
        <f t="shared" si="7"/>
        <v>Seth</v>
      </c>
      <c r="H11" s="15" t="str">
        <f t="shared" si="2"/>
        <v>Sitara Seth</v>
      </c>
      <c r="I11" s="27" t="str">
        <f t="shared" si="3"/>
        <v>SitaraSeth@gmail.com</v>
      </c>
      <c r="J11" s="17" t="s">
        <v>157</v>
      </c>
      <c r="K11" s="25" t="s">
        <v>163</v>
      </c>
      <c r="L11" s="33" t="s">
        <v>120</v>
      </c>
      <c r="M11" s="30" t="s">
        <v>30</v>
      </c>
      <c r="N11" s="8" t="s">
        <v>136</v>
      </c>
      <c r="O11" s="34"/>
      <c r="P11" s="32" t="s">
        <v>144</v>
      </c>
      <c r="Q11" s="32"/>
      <c r="R11" s="32">
        <f t="shared" si="9"/>
        <v>31575</v>
      </c>
      <c r="S11" s="32">
        <f t="shared" si="10"/>
        <v>44997</v>
      </c>
      <c r="T11" s="32">
        <f t="shared" si="8"/>
        <v>45953</v>
      </c>
      <c r="U11" s="30" t="s">
        <v>22</v>
      </c>
      <c r="V11" s="23">
        <v>225412644545</v>
      </c>
      <c r="W11" s="30" t="s">
        <v>23</v>
      </c>
      <c r="X11" s="30" t="s">
        <v>24</v>
      </c>
      <c r="Y11" s="31" t="s">
        <v>25</v>
      </c>
      <c r="Z11" s="17" t="s">
        <v>25</v>
      </c>
      <c r="AA11" s="32">
        <f t="shared" ca="1" si="0"/>
        <v>45261</v>
      </c>
      <c r="AB11" s="24" t="s">
        <v>166</v>
      </c>
      <c r="AC11" s="24" t="s">
        <v>24</v>
      </c>
      <c r="AD11" s="30" t="s">
        <v>113</v>
      </c>
      <c r="AE11" s="15" t="str">
        <f t="shared" si="4"/>
        <v>Document Submitted for JC Approval : Sitara Seth</v>
      </c>
      <c r="AF11" s="30" t="s">
        <v>111</v>
      </c>
      <c r="AG11" s="30" t="s">
        <v>112</v>
      </c>
    </row>
    <row r="12" spans="1:33" s="9" customFormat="1" x14ac:dyDescent="0.25">
      <c r="A12" s="15" t="str">
        <f t="shared" si="1"/>
        <v>Doc_LPC</v>
      </c>
      <c r="B12" s="29"/>
      <c r="C12" s="29"/>
      <c r="D12" s="29"/>
      <c r="E12" s="15" t="str">
        <f t="shared" si="5"/>
        <v>solutions Ltd</v>
      </c>
      <c r="F12" s="14" t="str">
        <f t="shared" si="6"/>
        <v>Sitara</v>
      </c>
      <c r="G12" s="14" t="str">
        <f t="shared" si="7"/>
        <v>Seth</v>
      </c>
      <c r="H12" s="15" t="str">
        <f t="shared" si="2"/>
        <v>Sitara Seth</v>
      </c>
      <c r="I12" s="27" t="str">
        <f t="shared" si="3"/>
        <v>SitaraSeth@gmail.com</v>
      </c>
      <c r="J12" s="17" t="s">
        <v>157</v>
      </c>
      <c r="K12" s="25" t="s">
        <v>163</v>
      </c>
      <c r="L12" s="33" t="s">
        <v>120</v>
      </c>
      <c r="M12" s="30" t="s">
        <v>30</v>
      </c>
      <c r="N12" s="8" t="s">
        <v>135</v>
      </c>
      <c r="O12" s="34"/>
      <c r="P12" s="32" t="s">
        <v>144</v>
      </c>
      <c r="Q12" s="32"/>
      <c r="R12" s="32">
        <f t="shared" si="9"/>
        <v>31575</v>
      </c>
      <c r="S12" s="32">
        <f t="shared" si="10"/>
        <v>44997</v>
      </c>
      <c r="T12" s="32">
        <f t="shared" si="8"/>
        <v>45953</v>
      </c>
      <c r="U12" s="30" t="s">
        <v>22</v>
      </c>
      <c r="V12" s="23" t="s">
        <v>170</v>
      </c>
      <c r="W12" s="30" t="s">
        <v>23</v>
      </c>
      <c r="X12" s="30" t="s">
        <v>24</v>
      </c>
      <c r="Y12" s="31" t="s">
        <v>25</v>
      </c>
      <c r="Z12" s="31" t="s">
        <v>117</v>
      </c>
      <c r="AA12" s="32">
        <f t="shared" ca="1" si="0"/>
        <v>45261</v>
      </c>
      <c r="AB12" s="24" t="s">
        <v>167</v>
      </c>
      <c r="AC12" s="24" t="s">
        <v>24</v>
      </c>
      <c r="AD12" s="30" t="s">
        <v>113</v>
      </c>
      <c r="AE12" s="15" t="str">
        <f t="shared" si="4"/>
        <v>Document Submitted for JC Approval : Sitara Seth</v>
      </c>
      <c r="AF12" s="30" t="s">
        <v>111</v>
      </c>
      <c r="AG12" s="30" t="s">
        <v>112</v>
      </c>
    </row>
    <row r="13" spans="1:33" s="9" customFormat="1" x14ac:dyDescent="0.25">
      <c r="A13" s="15" t="str">
        <f t="shared" si="1"/>
        <v>Doc_Medical Assistant (MA)</v>
      </c>
      <c r="B13" s="29"/>
      <c r="C13" s="29"/>
      <c r="D13" s="29"/>
      <c r="E13" s="15" t="str">
        <f t="shared" si="5"/>
        <v>solutions Ltd</v>
      </c>
      <c r="F13" s="14" t="str">
        <f t="shared" si="6"/>
        <v>Sitara</v>
      </c>
      <c r="G13" s="14" t="str">
        <f t="shared" si="7"/>
        <v>Seth</v>
      </c>
      <c r="H13" s="15" t="str">
        <f t="shared" si="2"/>
        <v>Sitara Seth</v>
      </c>
      <c r="I13" s="27" t="str">
        <f t="shared" si="3"/>
        <v>SitaraSeth@gmail.com</v>
      </c>
      <c r="J13" s="17" t="s">
        <v>157</v>
      </c>
      <c r="K13" s="25" t="s">
        <v>163</v>
      </c>
      <c r="L13" s="33" t="s">
        <v>120</v>
      </c>
      <c r="M13" s="30" t="s">
        <v>30</v>
      </c>
      <c r="N13" s="8" t="s">
        <v>32</v>
      </c>
      <c r="O13" s="34"/>
      <c r="P13" s="32" t="s">
        <v>144</v>
      </c>
      <c r="Q13" s="32"/>
      <c r="R13" s="32">
        <f t="shared" si="9"/>
        <v>31575</v>
      </c>
      <c r="S13" s="32">
        <f t="shared" si="10"/>
        <v>44997</v>
      </c>
      <c r="T13" s="32">
        <f t="shared" si="8"/>
        <v>45953</v>
      </c>
      <c r="U13" s="30" t="s">
        <v>22</v>
      </c>
      <c r="V13" s="23">
        <v>22541264454</v>
      </c>
      <c r="W13" s="30" t="s">
        <v>23</v>
      </c>
      <c r="X13" s="30" t="s">
        <v>24</v>
      </c>
      <c r="Y13" s="31" t="s">
        <v>25</v>
      </c>
      <c r="Z13" s="17" t="s">
        <v>25</v>
      </c>
      <c r="AA13" s="32">
        <f t="shared" ca="1" si="0"/>
        <v>45261</v>
      </c>
      <c r="AB13" s="24" t="s">
        <v>168</v>
      </c>
      <c r="AC13" s="24" t="s">
        <v>24</v>
      </c>
      <c r="AD13" s="30" t="s">
        <v>113</v>
      </c>
      <c r="AE13" s="15" t="str">
        <f t="shared" si="4"/>
        <v>Document Submitted for JC Approval : Sitara Seth</v>
      </c>
      <c r="AF13" s="30" t="s">
        <v>111</v>
      </c>
      <c r="AG13" s="30" t="s">
        <v>112</v>
      </c>
    </row>
    <row r="14" spans="1:33" s="9" customFormat="1" x14ac:dyDescent="0.25">
      <c r="A14" s="15" t="str">
        <f t="shared" si="1"/>
        <v>Doc_Medical Physicist (MP)</v>
      </c>
      <c r="B14" s="29"/>
      <c r="C14" s="29"/>
      <c r="D14" s="29"/>
      <c r="E14" s="15" t="str">
        <f t="shared" si="5"/>
        <v>solutions Ltd</v>
      </c>
      <c r="F14" s="14" t="str">
        <f t="shared" si="6"/>
        <v>Sitara</v>
      </c>
      <c r="G14" s="14" t="str">
        <f t="shared" si="7"/>
        <v>Seth</v>
      </c>
      <c r="H14" s="15" t="str">
        <f t="shared" si="2"/>
        <v>Sitara Seth</v>
      </c>
      <c r="I14" s="27" t="str">
        <f t="shared" si="3"/>
        <v>SitaraSeth@gmail.com</v>
      </c>
      <c r="J14" s="17" t="s">
        <v>157</v>
      </c>
      <c r="K14" s="25" t="s">
        <v>163</v>
      </c>
      <c r="L14" s="33" t="s">
        <v>120</v>
      </c>
      <c r="M14" s="30" t="s">
        <v>30</v>
      </c>
      <c r="N14" s="8" t="s">
        <v>33</v>
      </c>
      <c r="O14" s="34"/>
      <c r="P14" s="32" t="s">
        <v>144</v>
      </c>
      <c r="Q14" s="32"/>
      <c r="R14" s="32">
        <f t="shared" si="9"/>
        <v>31575</v>
      </c>
      <c r="S14" s="32">
        <f t="shared" si="10"/>
        <v>44997</v>
      </c>
      <c r="T14" s="32">
        <f t="shared" si="8"/>
        <v>45953</v>
      </c>
      <c r="U14" s="30" t="s">
        <v>22</v>
      </c>
      <c r="V14" s="23" t="s">
        <v>170</v>
      </c>
      <c r="W14" s="30" t="s">
        <v>23</v>
      </c>
      <c r="X14" s="30" t="s">
        <v>24</v>
      </c>
      <c r="Y14" s="31" t="s">
        <v>25</v>
      </c>
      <c r="Z14" s="31" t="s">
        <v>117</v>
      </c>
      <c r="AA14" s="32">
        <f t="shared" ca="1" si="0"/>
        <v>45261</v>
      </c>
      <c r="AB14" s="24" t="s">
        <v>166</v>
      </c>
      <c r="AC14" s="24" t="s">
        <v>24</v>
      </c>
      <c r="AD14" s="30" t="s">
        <v>113</v>
      </c>
      <c r="AE14" s="15" t="str">
        <f t="shared" si="4"/>
        <v>Document Submitted for JC Approval : Sitara Seth</v>
      </c>
      <c r="AF14" s="30" t="s">
        <v>111</v>
      </c>
      <c r="AG14" s="30" t="s">
        <v>112</v>
      </c>
    </row>
    <row r="15" spans="1:33" s="9" customFormat="1" x14ac:dyDescent="0.25">
      <c r="A15" s="15" t="str">
        <f t="shared" si="1"/>
        <v>Doc_Medical Technologist (MT/MTL)</v>
      </c>
      <c r="B15" s="29"/>
      <c r="C15" s="29"/>
      <c r="D15" s="29"/>
      <c r="E15" s="15" t="str">
        <f t="shared" si="5"/>
        <v>solutions Ltd</v>
      </c>
      <c r="F15" s="14" t="str">
        <f t="shared" si="6"/>
        <v>Sitara</v>
      </c>
      <c r="G15" s="14" t="str">
        <f t="shared" si="7"/>
        <v>Seth</v>
      </c>
      <c r="H15" s="15" t="str">
        <f t="shared" si="2"/>
        <v>Sitara Seth</v>
      </c>
      <c r="I15" s="27" t="str">
        <f t="shared" si="3"/>
        <v>SitaraSeth@gmail.com</v>
      </c>
      <c r="J15" s="17" t="s">
        <v>157</v>
      </c>
      <c r="K15" s="25" t="s">
        <v>163</v>
      </c>
      <c r="L15" s="33" t="s">
        <v>120</v>
      </c>
      <c r="M15" s="30" t="s">
        <v>30</v>
      </c>
      <c r="N15" s="8" t="s">
        <v>34</v>
      </c>
      <c r="O15" s="34"/>
      <c r="P15" s="32" t="s">
        <v>144</v>
      </c>
      <c r="Q15" s="32"/>
      <c r="R15" s="32">
        <f t="shared" si="9"/>
        <v>31575</v>
      </c>
      <c r="S15" s="32">
        <f t="shared" si="10"/>
        <v>44997</v>
      </c>
      <c r="T15" s="32">
        <f t="shared" si="8"/>
        <v>45953</v>
      </c>
      <c r="U15" s="30" t="s">
        <v>22</v>
      </c>
      <c r="V15" s="23">
        <v>225412644549</v>
      </c>
      <c r="W15" s="30" t="s">
        <v>23</v>
      </c>
      <c r="X15" s="30" t="s">
        <v>24</v>
      </c>
      <c r="Y15" s="31" t="s">
        <v>25</v>
      </c>
      <c r="Z15" s="31" t="s">
        <v>117</v>
      </c>
      <c r="AA15" s="32">
        <f t="shared" ca="1" si="0"/>
        <v>45261</v>
      </c>
      <c r="AB15" s="24" t="s">
        <v>168</v>
      </c>
      <c r="AC15" s="24" t="s">
        <v>24</v>
      </c>
      <c r="AD15" s="30" t="s">
        <v>113</v>
      </c>
      <c r="AE15" s="15" t="str">
        <f t="shared" si="4"/>
        <v>Document Submitted for JC Approval : Sitara Seth</v>
      </c>
      <c r="AF15" s="30" t="s">
        <v>111</v>
      </c>
      <c r="AG15" s="30" t="s">
        <v>112</v>
      </c>
    </row>
    <row r="16" spans="1:33" s="9" customFormat="1" x14ac:dyDescent="0.25">
      <c r="A16" s="15" t="str">
        <f t="shared" si="1"/>
        <v>Doc_Occupational Therapist (OT)</v>
      </c>
      <c r="B16" s="29"/>
      <c r="C16" s="29"/>
      <c r="D16" s="29"/>
      <c r="E16" s="15" t="str">
        <f t="shared" si="5"/>
        <v>solutions Ltd</v>
      </c>
      <c r="F16" s="14" t="str">
        <f t="shared" si="6"/>
        <v>Sitara</v>
      </c>
      <c r="G16" s="14" t="str">
        <f t="shared" si="7"/>
        <v>Seth</v>
      </c>
      <c r="H16" s="15" t="str">
        <f t="shared" si="2"/>
        <v>Sitara Seth</v>
      </c>
      <c r="I16" s="27" t="str">
        <f t="shared" si="3"/>
        <v>SitaraSeth@gmail.com</v>
      </c>
      <c r="J16" s="17" t="s">
        <v>157</v>
      </c>
      <c r="K16" s="25" t="s">
        <v>163</v>
      </c>
      <c r="L16" s="33" t="s">
        <v>120</v>
      </c>
      <c r="M16" s="30" t="s">
        <v>30</v>
      </c>
      <c r="N16" s="8" t="s">
        <v>35</v>
      </c>
      <c r="O16" s="34"/>
      <c r="P16" s="32" t="s">
        <v>144</v>
      </c>
      <c r="Q16" s="32"/>
      <c r="R16" s="32">
        <f t="shared" si="9"/>
        <v>31575</v>
      </c>
      <c r="S16" s="32">
        <f t="shared" si="10"/>
        <v>44997</v>
      </c>
      <c r="T16" s="32">
        <f t="shared" si="8"/>
        <v>45953</v>
      </c>
      <c r="U16" s="30" t="s">
        <v>22</v>
      </c>
      <c r="V16" s="23" t="s">
        <v>170</v>
      </c>
      <c r="W16" s="30" t="s">
        <v>23</v>
      </c>
      <c r="X16" s="30" t="s">
        <v>24</v>
      </c>
      <c r="Y16" s="31" t="s">
        <v>25</v>
      </c>
      <c r="Z16" s="31" t="s">
        <v>117</v>
      </c>
      <c r="AA16" s="32">
        <f t="shared" ca="1" si="0"/>
        <v>45261</v>
      </c>
      <c r="AB16" s="24" t="s">
        <v>168</v>
      </c>
      <c r="AC16" s="24" t="s">
        <v>24</v>
      </c>
      <c r="AD16" s="30" t="s">
        <v>113</v>
      </c>
      <c r="AE16" s="15" t="str">
        <f t="shared" si="4"/>
        <v>Document Submitted for JC Approval : Sitara Seth</v>
      </c>
      <c r="AF16" s="30" t="s">
        <v>111</v>
      </c>
      <c r="AG16" s="30" t="s">
        <v>112</v>
      </c>
    </row>
    <row r="17" spans="1:33" s="9" customFormat="1" x14ac:dyDescent="0.25">
      <c r="A17" s="15" t="str">
        <f t="shared" si="1"/>
        <v>Doc_Pharmacist (PharmD)</v>
      </c>
      <c r="B17" s="29"/>
      <c r="C17" s="29"/>
      <c r="D17" s="29"/>
      <c r="E17" s="15" t="str">
        <f t="shared" si="5"/>
        <v>solutions Ltd</v>
      </c>
      <c r="F17" s="14" t="str">
        <f t="shared" si="6"/>
        <v>Sitara</v>
      </c>
      <c r="G17" s="14" t="str">
        <f t="shared" si="7"/>
        <v>Seth</v>
      </c>
      <c r="H17" s="15" t="str">
        <f t="shared" si="2"/>
        <v>Sitara Seth</v>
      </c>
      <c r="I17" s="27" t="str">
        <f t="shared" si="3"/>
        <v>SitaraSeth@gmail.com</v>
      </c>
      <c r="J17" s="17" t="s">
        <v>157</v>
      </c>
      <c r="K17" s="25" t="s">
        <v>163</v>
      </c>
      <c r="L17" s="33" t="s">
        <v>120</v>
      </c>
      <c r="M17" s="30" t="s">
        <v>30</v>
      </c>
      <c r="N17" s="8" t="s">
        <v>36</v>
      </c>
      <c r="O17" s="34"/>
      <c r="P17" s="32" t="s">
        <v>144</v>
      </c>
      <c r="Q17" s="32"/>
      <c r="R17" s="32">
        <f t="shared" si="9"/>
        <v>31575</v>
      </c>
      <c r="S17" s="32">
        <f t="shared" si="10"/>
        <v>44997</v>
      </c>
      <c r="T17" s="32">
        <f t="shared" si="8"/>
        <v>45953</v>
      </c>
      <c r="U17" s="30" t="s">
        <v>22</v>
      </c>
      <c r="V17" s="23">
        <v>225412644551</v>
      </c>
      <c r="W17" s="30" t="s">
        <v>23</v>
      </c>
      <c r="X17" s="30" t="s">
        <v>24</v>
      </c>
      <c r="Y17" s="31" t="s">
        <v>25</v>
      </c>
      <c r="Z17" s="17" t="s">
        <v>25</v>
      </c>
      <c r="AA17" s="32">
        <f t="shared" ca="1" si="0"/>
        <v>45261</v>
      </c>
      <c r="AB17" s="24" t="s">
        <v>167</v>
      </c>
      <c r="AC17" s="24" t="s">
        <v>24</v>
      </c>
      <c r="AD17" s="30" t="s">
        <v>113</v>
      </c>
      <c r="AE17" s="15" t="str">
        <f t="shared" si="4"/>
        <v>Document Submitted for JC Approval : Sitara Seth</v>
      </c>
      <c r="AF17" s="30" t="s">
        <v>111</v>
      </c>
      <c r="AG17" s="30" t="s">
        <v>112</v>
      </c>
    </row>
    <row r="18" spans="1:33" s="9" customFormat="1" x14ac:dyDescent="0.25">
      <c r="A18" s="15" t="str">
        <f t="shared" si="1"/>
        <v>Doc_Pharmacy Technician (CPhT)</v>
      </c>
      <c r="B18" s="29"/>
      <c r="C18" s="29"/>
      <c r="D18" s="29"/>
      <c r="E18" s="15" t="str">
        <f t="shared" si="5"/>
        <v>solutions Ltd</v>
      </c>
      <c r="F18" s="14" t="str">
        <f t="shared" si="6"/>
        <v>Sitara</v>
      </c>
      <c r="G18" s="14" t="str">
        <f t="shared" si="7"/>
        <v>Seth</v>
      </c>
      <c r="H18" s="15" t="str">
        <f t="shared" si="2"/>
        <v>Sitara Seth</v>
      </c>
      <c r="I18" s="27" t="str">
        <f t="shared" si="3"/>
        <v>SitaraSeth@gmail.com</v>
      </c>
      <c r="J18" s="17" t="s">
        <v>157</v>
      </c>
      <c r="K18" s="25" t="s">
        <v>163</v>
      </c>
      <c r="L18" s="33" t="s">
        <v>120</v>
      </c>
      <c r="M18" s="30" t="s">
        <v>30</v>
      </c>
      <c r="N18" s="8" t="s">
        <v>37</v>
      </c>
      <c r="O18" s="34"/>
      <c r="P18" s="32" t="s">
        <v>144</v>
      </c>
      <c r="Q18" s="32"/>
      <c r="R18" s="32">
        <f t="shared" si="9"/>
        <v>31575</v>
      </c>
      <c r="S18" s="32">
        <f t="shared" si="10"/>
        <v>44997</v>
      </c>
      <c r="T18" s="32">
        <f t="shared" si="8"/>
        <v>45953</v>
      </c>
      <c r="U18" s="30" t="s">
        <v>22</v>
      </c>
      <c r="V18" s="23">
        <v>225412644552</v>
      </c>
      <c r="W18" s="30" t="s">
        <v>23</v>
      </c>
      <c r="X18" s="30" t="s">
        <v>24</v>
      </c>
      <c r="Y18" s="31" t="s">
        <v>25</v>
      </c>
      <c r="Z18" s="31" t="s">
        <v>117</v>
      </c>
      <c r="AA18" s="32">
        <f t="shared" ca="1" si="0"/>
        <v>45261</v>
      </c>
      <c r="AB18" s="24" t="s">
        <v>166</v>
      </c>
      <c r="AC18" s="24" t="s">
        <v>24</v>
      </c>
      <c r="AD18" s="30" t="s">
        <v>113</v>
      </c>
      <c r="AE18" s="15" t="str">
        <f t="shared" si="4"/>
        <v>Document Submitted for JC Approval : Sitara Seth</v>
      </c>
      <c r="AF18" s="30" t="s">
        <v>111</v>
      </c>
      <c r="AG18" s="30" t="s">
        <v>112</v>
      </c>
    </row>
    <row r="19" spans="1:33" s="9" customFormat="1" x14ac:dyDescent="0.25">
      <c r="A19" s="15" t="str">
        <f t="shared" si="1"/>
        <v>Doc_Phlebotomist</v>
      </c>
      <c r="B19" s="29"/>
      <c r="C19" s="29"/>
      <c r="D19" s="29"/>
      <c r="E19" s="15" t="str">
        <f t="shared" si="5"/>
        <v>solutions Ltd</v>
      </c>
      <c r="F19" s="14" t="str">
        <f t="shared" si="6"/>
        <v>Sitara</v>
      </c>
      <c r="G19" s="14" t="str">
        <f t="shared" si="7"/>
        <v>Seth</v>
      </c>
      <c r="H19" s="15" t="str">
        <f t="shared" si="2"/>
        <v>Sitara Seth</v>
      </c>
      <c r="I19" s="27" t="str">
        <f t="shared" si="3"/>
        <v>SitaraSeth@gmail.com</v>
      </c>
      <c r="J19" s="17" t="s">
        <v>157</v>
      </c>
      <c r="K19" s="25" t="s">
        <v>163</v>
      </c>
      <c r="L19" s="33" t="s">
        <v>120</v>
      </c>
      <c r="M19" s="30" t="s">
        <v>30</v>
      </c>
      <c r="N19" s="8" t="s">
        <v>38</v>
      </c>
      <c r="O19" s="34"/>
      <c r="P19" s="32" t="s">
        <v>144</v>
      </c>
      <c r="Q19" s="32"/>
      <c r="R19" s="32">
        <f t="shared" si="9"/>
        <v>31575</v>
      </c>
      <c r="S19" s="32">
        <f t="shared" si="10"/>
        <v>44997</v>
      </c>
      <c r="T19" s="32">
        <f t="shared" si="8"/>
        <v>45953</v>
      </c>
      <c r="U19" s="30" t="s">
        <v>22</v>
      </c>
      <c r="V19" s="23" t="s">
        <v>170</v>
      </c>
      <c r="W19" s="30" t="s">
        <v>23</v>
      </c>
      <c r="X19" s="30" t="s">
        <v>24</v>
      </c>
      <c r="Y19" s="31" t="s">
        <v>25</v>
      </c>
      <c r="Z19" s="31" t="s">
        <v>117</v>
      </c>
      <c r="AA19" s="32">
        <f t="shared" ca="1" si="0"/>
        <v>45261</v>
      </c>
      <c r="AB19" s="24" t="s">
        <v>167</v>
      </c>
      <c r="AC19" s="24" t="s">
        <v>24</v>
      </c>
      <c r="AD19" s="30" t="s">
        <v>113</v>
      </c>
      <c r="AE19" s="15" t="str">
        <f t="shared" si="4"/>
        <v>Document Submitted for JC Approval : Sitara Seth</v>
      </c>
      <c r="AF19" s="30" t="s">
        <v>111</v>
      </c>
      <c r="AG19" s="30" t="s">
        <v>112</v>
      </c>
    </row>
    <row r="20" spans="1:33" s="9" customFormat="1" x14ac:dyDescent="0.25">
      <c r="A20" s="15" t="str">
        <f t="shared" si="1"/>
        <v>Doc_Physical Therapist (PT)</v>
      </c>
      <c r="B20" s="29"/>
      <c r="C20" s="29"/>
      <c r="D20" s="29"/>
      <c r="E20" s="15" t="str">
        <f t="shared" si="5"/>
        <v>solutions Ltd</v>
      </c>
      <c r="F20" s="14" t="str">
        <f t="shared" si="6"/>
        <v>Sitara</v>
      </c>
      <c r="G20" s="14" t="str">
        <f t="shared" si="7"/>
        <v>Seth</v>
      </c>
      <c r="H20" s="15" t="str">
        <f t="shared" si="2"/>
        <v>Sitara Seth</v>
      </c>
      <c r="I20" s="27" t="str">
        <f t="shared" si="3"/>
        <v>SitaraSeth@gmail.com</v>
      </c>
      <c r="J20" s="17" t="s">
        <v>157</v>
      </c>
      <c r="K20" s="25" t="s">
        <v>163</v>
      </c>
      <c r="L20" s="33" t="s">
        <v>120</v>
      </c>
      <c r="M20" s="30" t="s">
        <v>30</v>
      </c>
      <c r="N20" s="8" t="s">
        <v>39</v>
      </c>
      <c r="O20" s="34"/>
      <c r="P20" s="32" t="s">
        <v>144</v>
      </c>
      <c r="Q20" s="32"/>
      <c r="R20" s="32">
        <f t="shared" si="9"/>
        <v>31575</v>
      </c>
      <c r="S20" s="32">
        <f t="shared" si="10"/>
        <v>44997</v>
      </c>
      <c r="T20" s="32">
        <f t="shared" si="8"/>
        <v>45953</v>
      </c>
      <c r="U20" s="30" t="s">
        <v>22</v>
      </c>
      <c r="V20" s="23">
        <v>225412644554</v>
      </c>
      <c r="W20" s="30" t="s">
        <v>23</v>
      </c>
      <c r="X20" s="30" t="s">
        <v>24</v>
      </c>
      <c r="Y20" s="31" t="s">
        <v>25</v>
      </c>
      <c r="Z20" s="17" t="s">
        <v>25</v>
      </c>
      <c r="AA20" s="32">
        <f t="shared" ca="1" si="0"/>
        <v>45261</v>
      </c>
      <c r="AB20" s="24" t="s">
        <v>166</v>
      </c>
      <c r="AC20" s="24" t="s">
        <v>24</v>
      </c>
      <c r="AD20" s="30" t="s">
        <v>113</v>
      </c>
      <c r="AE20" s="15" t="str">
        <f t="shared" si="4"/>
        <v>Document Submitted for JC Approval : Sitara Seth</v>
      </c>
      <c r="AF20" s="30" t="s">
        <v>111</v>
      </c>
      <c r="AG20" s="30" t="s">
        <v>112</v>
      </c>
    </row>
    <row r="21" spans="1:33" s="9" customFormat="1" x14ac:dyDescent="0.25">
      <c r="A21" s="15" t="str">
        <f t="shared" si="1"/>
        <v>Doc_Physical Therapy Assistant (PTA)</v>
      </c>
      <c r="B21" s="29"/>
      <c r="C21" s="29"/>
      <c r="D21" s="29"/>
      <c r="E21" s="15" t="str">
        <f t="shared" si="5"/>
        <v>solutions Ltd</v>
      </c>
      <c r="F21" s="14" t="str">
        <f t="shared" si="6"/>
        <v>Sitara</v>
      </c>
      <c r="G21" s="14" t="str">
        <f t="shared" si="7"/>
        <v>Seth</v>
      </c>
      <c r="H21" s="15" t="str">
        <f t="shared" si="2"/>
        <v>Sitara Seth</v>
      </c>
      <c r="I21" s="27" t="str">
        <f t="shared" si="3"/>
        <v>SitaraSeth@gmail.com</v>
      </c>
      <c r="J21" s="17" t="s">
        <v>157</v>
      </c>
      <c r="K21" s="25" t="s">
        <v>163</v>
      </c>
      <c r="L21" s="33" t="s">
        <v>120</v>
      </c>
      <c r="M21" s="30" t="s">
        <v>30</v>
      </c>
      <c r="N21" s="8" t="s">
        <v>40</v>
      </c>
      <c r="O21" s="34"/>
      <c r="P21" s="32" t="s">
        <v>144</v>
      </c>
      <c r="Q21" s="32"/>
      <c r="R21" s="32">
        <f t="shared" si="9"/>
        <v>31575</v>
      </c>
      <c r="S21" s="32">
        <f t="shared" si="10"/>
        <v>44997</v>
      </c>
      <c r="T21" s="32">
        <f t="shared" si="8"/>
        <v>45953</v>
      </c>
      <c r="U21" s="30" t="s">
        <v>22</v>
      </c>
      <c r="V21" s="23" t="s">
        <v>170</v>
      </c>
      <c r="W21" s="30" t="s">
        <v>23</v>
      </c>
      <c r="X21" s="30" t="s">
        <v>24</v>
      </c>
      <c r="Y21" s="31" t="s">
        <v>25</v>
      </c>
      <c r="Z21" s="31" t="s">
        <v>117</v>
      </c>
      <c r="AA21" s="32">
        <f t="shared" ca="1" si="0"/>
        <v>45261</v>
      </c>
      <c r="AB21" s="24" t="s">
        <v>167</v>
      </c>
      <c r="AC21" s="24" t="s">
        <v>24</v>
      </c>
      <c r="AD21" s="30" t="s">
        <v>113</v>
      </c>
      <c r="AE21" s="15" t="str">
        <f t="shared" si="4"/>
        <v>Document Submitted for JC Approval : Sitara Seth</v>
      </c>
      <c r="AF21" s="30" t="s">
        <v>111</v>
      </c>
      <c r="AG21" s="30" t="s">
        <v>112</v>
      </c>
    </row>
    <row r="22" spans="1:33" s="9" customFormat="1" x14ac:dyDescent="0.25">
      <c r="A22" s="15" t="str">
        <f t="shared" si="1"/>
        <v>Doc_Primary Source Verification (Others)</v>
      </c>
      <c r="B22" s="29"/>
      <c r="C22" s="29"/>
      <c r="D22" s="29"/>
      <c r="E22" s="15" t="str">
        <f t="shared" si="5"/>
        <v>solutions Ltd</v>
      </c>
      <c r="F22" s="14" t="str">
        <f t="shared" si="6"/>
        <v>Sitara</v>
      </c>
      <c r="G22" s="14" t="str">
        <f t="shared" si="7"/>
        <v>Seth</v>
      </c>
      <c r="H22" s="15" t="str">
        <f t="shared" si="2"/>
        <v>Sitara Seth</v>
      </c>
      <c r="I22" s="27" t="str">
        <f t="shared" si="3"/>
        <v>SitaraSeth@gmail.com</v>
      </c>
      <c r="J22" s="17" t="s">
        <v>157</v>
      </c>
      <c r="K22" s="25" t="s">
        <v>163</v>
      </c>
      <c r="L22" s="33" t="s">
        <v>120</v>
      </c>
      <c r="M22" s="30" t="s">
        <v>30</v>
      </c>
      <c r="N22" s="8" t="s">
        <v>131</v>
      </c>
      <c r="O22" s="34"/>
      <c r="P22" s="32" t="s">
        <v>144</v>
      </c>
      <c r="Q22" s="32"/>
      <c r="R22" s="32">
        <f t="shared" si="9"/>
        <v>31575</v>
      </c>
      <c r="S22" s="32">
        <f t="shared" si="10"/>
        <v>44997</v>
      </c>
      <c r="T22" s="32">
        <f t="shared" si="8"/>
        <v>45953</v>
      </c>
      <c r="U22" s="30" t="s">
        <v>22</v>
      </c>
      <c r="V22" s="23">
        <v>225412644556</v>
      </c>
      <c r="W22" s="30" t="s">
        <v>23</v>
      </c>
      <c r="X22" s="30" t="s">
        <v>24</v>
      </c>
      <c r="Y22" s="31" t="s">
        <v>25</v>
      </c>
      <c r="Z22" s="17" t="s">
        <v>25</v>
      </c>
      <c r="AA22" s="32">
        <f t="shared" ca="1" si="0"/>
        <v>45261</v>
      </c>
      <c r="AB22" s="24" t="s">
        <v>166</v>
      </c>
      <c r="AC22" s="24" t="s">
        <v>24</v>
      </c>
      <c r="AD22" s="30" t="s">
        <v>113</v>
      </c>
      <c r="AE22" s="15" t="str">
        <f t="shared" si="4"/>
        <v>Document Submitted for JC Approval : Sitara Seth</v>
      </c>
      <c r="AF22" s="30" t="s">
        <v>111</v>
      </c>
      <c r="AG22" s="30" t="s">
        <v>112</v>
      </c>
    </row>
    <row r="23" spans="1:33" s="9" customFormat="1" x14ac:dyDescent="0.25">
      <c r="A23" s="15" t="str">
        <f t="shared" si="1"/>
        <v>Doc_Primary Source Verification (Nursys)</v>
      </c>
      <c r="B23" s="29"/>
      <c r="C23" s="29"/>
      <c r="D23" s="29"/>
      <c r="E23" s="15" t="str">
        <f t="shared" si="5"/>
        <v>solutions Ltd</v>
      </c>
      <c r="F23" s="14" t="str">
        <f t="shared" si="6"/>
        <v>Sitara</v>
      </c>
      <c r="G23" s="14" t="str">
        <f t="shared" si="7"/>
        <v>Seth</v>
      </c>
      <c r="H23" s="15" t="str">
        <f t="shared" si="2"/>
        <v>Sitara Seth</v>
      </c>
      <c r="I23" s="27" t="str">
        <f t="shared" si="3"/>
        <v>SitaraSeth@gmail.com</v>
      </c>
      <c r="J23" s="17" t="s">
        <v>157</v>
      </c>
      <c r="K23" s="25" t="s">
        <v>163</v>
      </c>
      <c r="L23" s="33" t="s">
        <v>120</v>
      </c>
      <c r="M23" s="30" t="s">
        <v>30</v>
      </c>
      <c r="N23" s="8" t="s">
        <v>132</v>
      </c>
      <c r="O23" s="34"/>
      <c r="P23" s="32" t="s">
        <v>144</v>
      </c>
      <c r="Q23" s="32"/>
      <c r="R23" s="32">
        <f t="shared" si="9"/>
        <v>31575</v>
      </c>
      <c r="S23" s="32">
        <f t="shared" si="10"/>
        <v>44997</v>
      </c>
      <c r="T23" s="32">
        <f t="shared" si="8"/>
        <v>45953</v>
      </c>
      <c r="U23" s="30" t="s">
        <v>22</v>
      </c>
      <c r="V23" s="23">
        <v>225412644557</v>
      </c>
      <c r="W23" s="30" t="s">
        <v>23</v>
      </c>
      <c r="X23" s="30" t="s">
        <v>24</v>
      </c>
      <c r="Y23" s="31" t="s">
        <v>25</v>
      </c>
      <c r="Z23" s="31" t="s">
        <v>117</v>
      </c>
      <c r="AA23" s="32">
        <f t="shared" ca="1" si="0"/>
        <v>45261</v>
      </c>
      <c r="AB23" s="24" t="s">
        <v>166</v>
      </c>
      <c r="AC23" s="24" t="s">
        <v>24</v>
      </c>
      <c r="AD23" s="30" t="s">
        <v>113</v>
      </c>
      <c r="AE23" s="15" t="str">
        <f t="shared" si="4"/>
        <v>Document Submitted for JC Approval : Sitara Seth</v>
      </c>
      <c r="AF23" s="30" t="s">
        <v>111</v>
      </c>
      <c r="AG23" s="30" t="s">
        <v>112</v>
      </c>
    </row>
    <row r="24" spans="1:33" s="9" customFormat="1" x14ac:dyDescent="0.25">
      <c r="A24" s="15" t="str">
        <f t="shared" si="1"/>
        <v>Doc_RRT/CRT</v>
      </c>
      <c r="B24" s="29"/>
      <c r="C24" s="29"/>
      <c r="D24" s="29"/>
      <c r="E24" s="15" t="str">
        <f t="shared" si="5"/>
        <v>solutions Ltd</v>
      </c>
      <c r="F24" s="14" t="str">
        <f t="shared" si="6"/>
        <v>Sitara</v>
      </c>
      <c r="G24" s="14" t="str">
        <f t="shared" si="7"/>
        <v>Seth</v>
      </c>
      <c r="H24" s="15" t="str">
        <f t="shared" si="2"/>
        <v>Sitara Seth</v>
      </c>
      <c r="I24" s="27" t="str">
        <f t="shared" si="3"/>
        <v>SitaraSeth@gmail.com</v>
      </c>
      <c r="J24" s="17" t="s">
        <v>157</v>
      </c>
      <c r="K24" s="25" t="s">
        <v>163</v>
      </c>
      <c r="L24" s="33" t="s">
        <v>120</v>
      </c>
      <c r="M24" s="30" t="s">
        <v>30</v>
      </c>
      <c r="N24" s="8" t="s">
        <v>130</v>
      </c>
      <c r="O24" s="34"/>
      <c r="P24" s="32" t="s">
        <v>144</v>
      </c>
      <c r="Q24" s="32"/>
      <c r="R24" s="32">
        <f t="shared" si="9"/>
        <v>31575</v>
      </c>
      <c r="S24" s="32">
        <f t="shared" si="10"/>
        <v>44997</v>
      </c>
      <c r="T24" s="32">
        <f t="shared" si="8"/>
        <v>45953</v>
      </c>
      <c r="U24" s="30" t="s">
        <v>22</v>
      </c>
      <c r="V24" s="23" t="s">
        <v>170</v>
      </c>
      <c r="W24" s="30" t="s">
        <v>23</v>
      </c>
      <c r="X24" s="30" t="s">
        <v>24</v>
      </c>
      <c r="Y24" s="31" t="s">
        <v>25</v>
      </c>
      <c r="Z24" s="31" t="s">
        <v>117</v>
      </c>
      <c r="AA24" s="32">
        <f t="shared" ca="1" si="0"/>
        <v>45261</v>
      </c>
      <c r="AB24" s="24" t="s">
        <v>168</v>
      </c>
      <c r="AC24" s="24" t="s">
        <v>24</v>
      </c>
      <c r="AD24" s="30" t="s">
        <v>113</v>
      </c>
      <c r="AE24" s="15" t="str">
        <f t="shared" si="4"/>
        <v>Document Submitted for JC Approval : Sitara Seth</v>
      </c>
      <c r="AF24" s="30" t="s">
        <v>111</v>
      </c>
      <c r="AG24" s="30" t="s">
        <v>112</v>
      </c>
    </row>
    <row r="25" spans="1:33" s="9" customFormat="1" x14ac:dyDescent="0.25">
      <c r="A25" s="15" t="str">
        <f t="shared" si="1"/>
        <v>Doc_LSW/LCSW/LISW/LMSW</v>
      </c>
      <c r="B25" s="29"/>
      <c r="C25" s="29"/>
      <c r="D25" s="29"/>
      <c r="E25" s="15" t="str">
        <f t="shared" si="5"/>
        <v>solutions Ltd</v>
      </c>
      <c r="F25" s="14" t="str">
        <f t="shared" si="6"/>
        <v>Sitara</v>
      </c>
      <c r="G25" s="14" t="str">
        <f t="shared" si="7"/>
        <v>Seth</v>
      </c>
      <c r="H25" s="15" t="str">
        <f t="shared" si="2"/>
        <v>Sitara Seth</v>
      </c>
      <c r="I25" s="27" t="str">
        <f t="shared" si="3"/>
        <v>SitaraSeth@gmail.com</v>
      </c>
      <c r="J25" s="17" t="s">
        <v>157</v>
      </c>
      <c r="K25" s="25" t="s">
        <v>163</v>
      </c>
      <c r="L25" s="33" t="s">
        <v>120</v>
      </c>
      <c r="M25" s="30" t="s">
        <v>30</v>
      </c>
      <c r="N25" s="8" t="s">
        <v>133</v>
      </c>
      <c r="O25" s="34"/>
      <c r="P25" s="32" t="s">
        <v>144</v>
      </c>
      <c r="Q25" s="32"/>
      <c r="R25" s="32">
        <f t="shared" si="9"/>
        <v>31575</v>
      </c>
      <c r="S25" s="32">
        <f t="shared" si="10"/>
        <v>44997</v>
      </c>
      <c r="T25" s="32">
        <f t="shared" si="8"/>
        <v>45953</v>
      </c>
      <c r="U25" s="30" t="s">
        <v>22</v>
      </c>
      <c r="V25" s="23">
        <v>225412644559</v>
      </c>
      <c r="W25" s="30" t="s">
        <v>23</v>
      </c>
      <c r="X25" s="30" t="s">
        <v>24</v>
      </c>
      <c r="Y25" s="31" t="s">
        <v>25</v>
      </c>
      <c r="Z25" s="31" t="s">
        <v>117</v>
      </c>
      <c r="AA25" s="32">
        <f t="shared" ca="1" si="0"/>
        <v>45261</v>
      </c>
      <c r="AB25" s="24" t="s">
        <v>168</v>
      </c>
      <c r="AC25" s="24" t="s">
        <v>24</v>
      </c>
      <c r="AD25" s="30" t="s">
        <v>113</v>
      </c>
      <c r="AE25" s="15" t="str">
        <f t="shared" si="4"/>
        <v>Document Submitted for JC Approval : Sitara Seth</v>
      </c>
      <c r="AF25" s="30" t="s">
        <v>111</v>
      </c>
      <c r="AG25" s="30" t="s">
        <v>112</v>
      </c>
    </row>
    <row r="26" spans="1:33" s="9" customFormat="1" x14ac:dyDescent="0.25">
      <c r="A26" s="15" t="str">
        <f t="shared" si="1"/>
        <v>Doc_SLP</v>
      </c>
      <c r="B26" s="29"/>
      <c r="C26" s="29"/>
      <c r="D26" s="29"/>
      <c r="E26" s="15" t="str">
        <f t="shared" si="5"/>
        <v>solutions Ltd</v>
      </c>
      <c r="F26" s="14" t="str">
        <f t="shared" si="6"/>
        <v>Sitara</v>
      </c>
      <c r="G26" s="14" t="str">
        <f t="shared" si="7"/>
        <v>Seth</v>
      </c>
      <c r="H26" s="15" t="str">
        <f t="shared" si="2"/>
        <v>Sitara Seth</v>
      </c>
      <c r="I26" s="27" t="str">
        <f t="shared" si="3"/>
        <v>SitaraSeth@gmail.com</v>
      </c>
      <c r="J26" s="17" t="s">
        <v>157</v>
      </c>
      <c r="K26" s="25" t="s">
        <v>163</v>
      </c>
      <c r="L26" s="33" t="s">
        <v>120</v>
      </c>
      <c r="M26" s="30" t="s">
        <v>30</v>
      </c>
      <c r="N26" s="8" t="s">
        <v>129</v>
      </c>
      <c r="O26" s="34"/>
      <c r="P26" s="32" t="s">
        <v>144</v>
      </c>
      <c r="Q26" s="32"/>
      <c r="R26" s="32">
        <f t="shared" si="9"/>
        <v>31575</v>
      </c>
      <c r="S26" s="32">
        <f t="shared" si="10"/>
        <v>44997</v>
      </c>
      <c r="T26" s="32">
        <f t="shared" si="8"/>
        <v>45953</v>
      </c>
      <c r="U26" s="30" t="s">
        <v>22</v>
      </c>
      <c r="V26" s="23" t="s">
        <v>170</v>
      </c>
      <c r="W26" s="30" t="s">
        <v>23</v>
      </c>
      <c r="X26" s="30" t="s">
        <v>24</v>
      </c>
      <c r="Y26" s="31" t="s">
        <v>25</v>
      </c>
      <c r="Z26" s="17" t="s">
        <v>25</v>
      </c>
      <c r="AA26" s="32">
        <f t="shared" ca="1" si="0"/>
        <v>45261</v>
      </c>
      <c r="AB26" s="24" t="s">
        <v>169</v>
      </c>
      <c r="AC26" s="24" t="s">
        <v>24</v>
      </c>
      <c r="AD26" s="30" t="s">
        <v>113</v>
      </c>
      <c r="AE26" s="15" t="str">
        <f t="shared" si="4"/>
        <v>Document Submitted for JC Approval : Sitara Seth</v>
      </c>
      <c r="AF26" s="30" t="s">
        <v>111</v>
      </c>
      <c r="AG26" s="30" t="s">
        <v>112</v>
      </c>
    </row>
    <row r="27" spans="1:33" s="9" customFormat="1" x14ac:dyDescent="0.25">
      <c r="A27" s="15" t="str">
        <f t="shared" si="1"/>
        <v>Doc_Physical License</v>
      </c>
      <c r="B27" s="29"/>
      <c r="C27" s="29"/>
      <c r="D27" s="29"/>
      <c r="E27" s="15" t="str">
        <f t="shared" si="5"/>
        <v>solutions Ltd</v>
      </c>
      <c r="F27" s="14" t="str">
        <f t="shared" si="6"/>
        <v>Sitara</v>
      </c>
      <c r="G27" s="14" t="str">
        <f t="shared" si="7"/>
        <v>Seth</v>
      </c>
      <c r="H27" s="15" t="str">
        <f t="shared" si="2"/>
        <v>Sitara Seth</v>
      </c>
      <c r="I27" s="27" t="str">
        <f t="shared" si="3"/>
        <v>SitaraSeth@gmail.com</v>
      </c>
      <c r="J27" s="17" t="s">
        <v>157</v>
      </c>
      <c r="K27" s="25" t="s">
        <v>163</v>
      </c>
      <c r="L27" s="33" t="s">
        <v>120</v>
      </c>
      <c r="M27" s="30" t="s">
        <v>30</v>
      </c>
      <c r="N27" s="8" t="s">
        <v>41</v>
      </c>
      <c r="O27" s="34"/>
      <c r="P27" s="32" t="s">
        <v>144</v>
      </c>
      <c r="Q27" s="32"/>
      <c r="R27" s="32">
        <f t="shared" si="9"/>
        <v>31575</v>
      </c>
      <c r="S27" s="32">
        <f t="shared" si="10"/>
        <v>44997</v>
      </c>
      <c r="T27" s="32">
        <f t="shared" si="8"/>
        <v>45953</v>
      </c>
      <c r="U27" s="30" t="s">
        <v>22</v>
      </c>
      <c r="V27" s="23">
        <v>225412644561</v>
      </c>
      <c r="W27" s="30" t="s">
        <v>23</v>
      </c>
      <c r="X27" s="30" t="s">
        <v>24</v>
      </c>
      <c r="Y27" s="31" t="s">
        <v>25</v>
      </c>
      <c r="Z27" s="31" t="s">
        <v>117</v>
      </c>
      <c r="AA27" s="32">
        <f t="shared" ca="1" si="0"/>
        <v>45261</v>
      </c>
      <c r="AB27" s="24" t="s">
        <v>166</v>
      </c>
      <c r="AC27" s="24" t="s">
        <v>24</v>
      </c>
      <c r="AD27" s="30" t="s">
        <v>113</v>
      </c>
      <c r="AE27" s="15" t="str">
        <f t="shared" si="4"/>
        <v>Document Submitted for JC Approval : Sitara Seth</v>
      </c>
      <c r="AF27" s="30" t="s">
        <v>111</v>
      </c>
      <c r="AG27" s="30" t="s">
        <v>112</v>
      </c>
    </row>
    <row r="28" spans="1:33" s="9" customFormat="1" x14ac:dyDescent="0.25">
      <c r="A28" s="15" t="str">
        <f t="shared" si="1"/>
        <v>Doc_SPT</v>
      </c>
      <c r="B28" s="29"/>
      <c r="C28" s="29"/>
      <c r="D28" s="29"/>
      <c r="E28" s="15" t="str">
        <f t="shared" si="5"/>
        <v>solutions Ltd</v>
      </c>
      <c r="F28" s="14" t="str">
        <f t="shared" si="6"/>
        <v>Sitara</v>
      </c>
      <c r="G28" s="14" t="str">
        <f t="shared" si="7"/>
        <v>Seth</v>
      </c>
      <c r="H28" s="15" t="str">
        <f t="shared" si="2"/>
        <v>Sitara Seth</v>
      </c>
      <c r="I28" s="27" t="str">
        <f t="shared" si="3"/>
        <v>SitaraSeth@gmail.com</v>
      </c>
      <c r="J28" s="17" t="s">
        <v>157</v>
      </c>
      <c r="K28" s="25" t="s">
        <v>163</v>
      </c>
      <c r="L28" s="33" t="s">
        <v>120</v>
      </c>
      <c r="M28" s="30" t="s">
        <v>30</v>
      </c>
      <c r="N28" s="8" t="s">
        <v>128</v>
      </c>
      <c r="O28" s="34"/>
      <c r="P28" s="32" t="s">
        <v>144</v>
      </c>
      <c r="Q28" s="32"/>
      <c r="R28" s="32">
        <f t="shared" si="9"/>
        <v>31575</v>
      </c>
      <c r="S28" s="32">
        <f t="shared" si="10"/>
        <v>44997</v>
      </c>
      <c r="T28" s="32">
        <f t="shared" si="8"/>
        <v>45953</v>
      </c>
      <c r="U28" s="30" t="s">
        <v>22</v>
      </c>
      <c r="V28" s="23" t="s">
        <v>170</v>
      </c>
      <c r="W28" s="30" t="s">
        <v>23</v>
      </c>
      <c r="X28" s="30" t="s">
        <v>24</v>
      </c>
      <c r="Y28" s="31" t="s">
        <v>25</v>
      </c>
      <c r="Z28" s="31" t="s">
        <v>117</v>
      </c>
      <c r="AA28" s="32">
        <f t="shared" ca="1" si="0"/>
        <v>45261</v>
      </c>
      <c r="AB28" s="24" t="s">
        <v>167</v>
      </c>
      <c r="AC28" s="24" t="s">
        <v>24</v>
      </c>
      <c r="AD28" s="30" t="s">
        <v>113</v>
      </c>
      <c r="AE28" s="15" t="str">
        <f t="shared" si="4"/>
        <v>Document Submitted for JC Approval : Sitara Seth</v>
      </c>
      <c r="AF28" s="30" t="s">
        <v>111</v>
      </c>
      <c r="AG28" s="30" t="s">
        <v>112</v>
      </c>
    </row>
    <row r="29" spans="1:33" s="9" customFormat="1" x14ac:dyDescent="0.25">
      <c r="A29" s="15" t="str">
        <f t="shared" si="1"/>
        <v>Doc_Surgical Technician</v>
      </c>
      <c r="B29" s="29"/>
      <c r="C29" s="29"/>
      <c r="D29" s="29"/>
      <c r="E29" s="15" t="str">
        <f t="shared" si="5"/>
        <v>solutions Ltd</v>
      </c>
      <c r="F29" s="14" t="str">
        <f t="shared" si="6"/>
        <v>Sitara</v>
      </c>
      <c r="G29" s="14" t="str">
        <f t="shared" si="7"/>
        <v>Seth</v>
      </c>
      <c r="H29" s="15" t="str">
        <f t="shared" si="2"/>
        <v>Sitara Seth</v>
      </c>
      <c r="I29" s="27" t="str">
        <f t="shared" si="3"/>
        <v>SitaraSeth@gmail.com</v>
      </c>
      <c r="J29" s="17" t="s">
        <v>157</v>
      </c>
      <c r="K29" s="25" t="s">
        <v>163</v>
      </c>
      <c r="L29" s="33" t="s">
        <v>120</v>
      </c>
      <c r="M29" s="30" t="s">
        <v>30</v>
      </c>
      <c r="N29" s="8" t="s">
        <v>42</v>
      </c>
      <c r="O29" s="34"/>
      <c r="P29" s="32" t="s">
        <v>144</v>
      </c>
      <c r="Q29" s="32"/>
      <c r="R29" s="32">
        <f t="shared" si="9"/>
        <v>31575</v>
      </c>
      <c r="S29" s="32">
        <f t="shared" si="10"/>
        <v>44997</v>
      </c>
      <c r="T29" s="32">
        <f t="shared" si="8"/>
        <v>45953</v>
      </c>
      <c r="U29" s="30" t="s">
        <v>22</v>
      </c>
      <c r="V29" s="23">
        <v>225412644563</v>
      </c>
      <c r="W29" s="30" t="s">
        <v>23</v>
      </c>
      <c r="X29" s="30" t="s">
        <v>24</v>
      </c>
      <c r="Y29" s="31" t="s">
        <v>25</v>
      </c>
      <c r="Z29" s="17" t="s">
        <v>25</v>
      </c>
      <c r="AA29" s="32">
        <f t="shared" ca="1" si="0"/>
        <v>45261</v>
      </c>
      <c r="AB29" s="24" t="s">
        <v>168</v>
      </c>
      <c r="AC29" s="24" t="s">
        <v>24</v>
      </c>
      <c r="AD29" s="30" t="s">
        <v>113</v>
      </c>
      <c r="AE29" s="15" t="str">
        <f t="shared" si="4"/>
        <v>Document Submitted for JC Approval : Sitara Seth</v>
      </c>
      <c r="AF29" s="30" t="s">
        <v>111</v>
      </c>
      <c r="AG29" s="30" t="s">
        <v>112</v>
      </c>
    </row>
    <row r="30" spans="1:33" s="9" customFormat="1" x14ac:dyDescent="0.25">
      <c r="A30" s="15" t="str">
        <f t="shared" si="1"/>
        <v>Doc_Others</v>
      </c>
      <c r="B30" s="29"/>
      <c r="C30" s="29"/>
      <c r="D30" s="29"/>
      <c r="E30" s="15" t="str">
        <f t="shared" si="5"/>
        <v>solutions Ltd</v>
      </c>
      <c r="F30" s="14" t="str">
        <f t="shared" si="6"/>
        <v>Sitara</v>
      </c>
      <c r="G30" s="14" t="str">
        <f t="shared" si="7"/>
        <v>Seth</v>
      </c>
      <c r="H30" s="15" t="str">
        <f t="shared" si="2"/>
        <v>Sitara Seth</v>
      </c>
      <c r="I30" s="27" t="str">
        <f t="shared" si="3"/>
        <v>SitaraSeth@gmail.com</v>
      </c>
      <c r="J30" s="17" t="s">
        <v>157</v>
      </c>
      <c r="K30" s="25" t="s">
        <v>163</v>
      </c>
      <c r="L30" s="33" t="s">
        <v>120</v>
      </c>
      <c r="M30" s="30" t="s">
        <v>30</v>
      </c>
      <c r="N30" s="8" t="s">
        <v>43</v>
      </c>
      <c r="O30" s="35" t="s">
        <v>43</v>
      </c>
      <c r="P30" s="32" t="s">
        <v>144</v>
      </c>
      <c r="Q30" s="32" t="s">
        <v>162</v>
      </c>
      <c r="R30" s="32">
        <f t="shared" si="9"/>
        <v>31575</v>
      </c>
      <c r="S30" s="32">
        <f t="shared" si="10"/>
        <v>44997</v>
      </c>
      <c r="T30" s="32">
        <f t="shared" si="8"/>
        <v>45953</v>
      </c>
      <c r="U30" s="30" t="s">
        <v>22</v>
      </c>
      <c r="V30" s="23">
        <v>225412644564</v>
      </c>
      <c r="W30" s="30" t="s">
        <v>23</v>
      </c>
      <c r="X30" s="30" t="s">
        <v>24</v>
      </c>
      <c r="Y30" s="31" t="s">
        <v>25</v>
      </c>
      <c r="Z30" s="31" t="s">
        <v>117</v>
      </c>
      <c r="AA30" s="32">
        <f t="shared" ca="1" si="0"/>
        <v>45261</v>
      </c>
      <c r="AB30" s="24" t="s">
        <v>166</v>
      </c>
      <c r="AC30" s="24" t="s">
        <v>24</v>
      </c>
      <c r="AD30" s="30" t="s">
        <v>113</v>
      </c>
      <c r="AE30" s="15" t="str">
        <f t="shared" si="4"/>
        <v>Document Submitted for JC Approval : Sitara Seth</v>
      </c>
      <c r="AF30" s="30" t="s">
        <v>111</v>
      </c>
      <c r="AG30" s="30" t="s">
        <v>112</v>
      </c>
    </row>
    <row r="31" spans="1:33" s="11" customFormat="1" x14ac:dyDescent="0.25">
      <c r="A31" s="15" t="str">
        <f t="shared" si="1"/>
        <v>Doc_Basic Life Support (BLS)</v>
      </c>
      <c r="B31" s="21"/>
      <c r="C31" s="21"/>
      <c r="D31" s="21"/>
      <c r="E31" s="15" t="str">
        <f t="shared" si="5"/>
        <v>solutions Ltd</v>
      </c>
      <c r="F31" s="14" t="str">
        <f t="shared" si="6"/>
        <v>Sitara</v>
      </c>
      <c r="G31" s="14" t="str">
        <f t="shared" si="7"/>
        <v>Seth</v>
      </c>
      <c r="H31" s="15" t="str">
        <f t="shared" si="2"/>
        <v>Sitara Seth</v>
      </c>
      <c r="I31" s="27" t="str">
        <f t="shared" si="3"/>
        <v>SitaraSeth@gmail.com</v>
      </c>
      <c r="J31" s="17" t="s">
        <v>157</v>
      </c>
      <c r="K31" s="25" t="s">
        <v>163</v>
      </c>
      <c r="L31" s="25" t="s">
        <v>120</v>
      </c>
      <c r="M31" s="22" t="s">
        <v>44</v>
      </c>
      <c r="N31" s="4" t="s">
        <v>45</v>
      </c>
      <c r="O31" s="10"/>
      <c r="P31" s="24" t="s">
        <v>146</v>
      </c>
      <c r="Q31" s="24"/>
      <c r="R31" s="24">
        <f>EDATE(K31,-25)</f>
        <v>44462</v>
      </c>
      <c r="S31" s="24">
        <f>EDATE(K31,-24)</f>
        <v>44492</v>
      </c>
      <c r="T31" s="24">
        <f t="shared" si="8"/>
        <v>45953</v>
      </c>
      <c r="U31" s="22" t="s">
        <v>22</v>
      </c>
      <c r="V31" s="23" t="s">
        <v>170</v>
      </c>
      <c r="W31" s="22" t="s">
        <v>23</v>
      </c>
      <c r="X31" s="22" t="s">
        <v>24</v>
      </c>
      <c r="Y31" s="23" t="s">
        <v>25</v>
      </c>
      <c r="Z31" s="23" t="s">
        <v>117</v>
      </c>
      <c r="AA31" s="24">
        <f t="shared" ca="1" si="0"/>
        <v>45261</v>
      </c>
      <c r="AB31" s="24" t="s">
        <v>168</v>
      </c>
      <c r="AC31" s="24" t="s">
        <v>24</v>
      </c>
      <c r="AD31" s="22" t="s">
        <v>113</v>
      </c>
      <c r="AE31" s="15" t="str">
        <f t="shared" si="4"/>
        <v>Document Submitted for JC Approval : Sitara Seth</v>
      </c>
      <c r="AF31" s="22" t="s">
        <v>111</v>
      </c>
      <c r="AG31" s="22" t="s">
        <v>112</v>
      </c>
    </row>
    <row r="32" spans="1:33" s="11" customFormat="1" x14ac:dyDescent="0.25">
      <c r="A32" s="15" t="str">
        <f t="shared" si="1"/>
        <v>Doc_ACLS</v>
      </c>
      <c r="B32" s="21"/>
      <c r="C32" s="21"/>
      <c r="D32" s="21"/>
      <c r="E32" s="15" t="str">
        <f t="shared" si="5"/>
        <v>solutions Ltd</v>
      </c>
      <c r="F32" s="14" t="str">
        <f t="shared" si="6"/>
        <v>Sitara</v>
      </c>
      <c r="G32" s="14" t="str">
        <f t="shared" si="7"/>
        <v>Seth</v>
      </c>
      <c r="H32" s="15" t="str">
        <f t="shared" si="2"/>
        <v>Sitara Seth</v>
      </c>
      <c r="I32" s="27" t="str">
        <f t="shared" si="3"/>
        <v>SitaraSeth@gmail.com</v>
      </c>
      <c r="J32" s="17" t="s">
        <v>157</v>
      </c>
      <c r="K32" s="25" t="s">
        <v>163</v>
      </c>
      <c r="L32" s="25" t="s">
        <v>120</v>
      </c>
      <c r="M32" s="22" t="s">
        <v>44</v>
      </c>
      <c r="N32" s="4" t="s">
        <v>93</v>
      </c>
      <c r="O32" s="10"/>
      <c r="P32" s="24" t="s">
        <v>146</v>
      </c>
      <c r="Q32" s="24"/>
      <c r="R32" s="24">
        <f>EDATE(K32,-25)</f>
        <v>44462</v>
      </c>
      <c r="S32" s="24">
        <f>EDATE(K32,-24)</f>
        <v>44492</v>
      </c>
      <c r="T32" s="24">
        <f t="shared" si="8"/>
        <v>45953</v>
      </c>
      <c r="U32" s="22" t="s">
        <v>22</v>
      </c>
      <c r="V32" s="23">
        <v>225412644566</v>
      </c>
      <c r="W32" s="22" t="s">
        <v>23</v>
      </c>
      <c r="X32" s="22" t="s">
        <v>24</v>
      </c>
      <c r="Y32" s="23" t="s">
        <v>25</v>
      </c>
      <c r="Z32" s="17" t="s">
        <v>25</v>
      </c>
      <c r="AA32" s="24">
        <f t="shared" ca="1" si="0"/>
        <v>45261</v>
      </c>
      <c r="AB32" s="24" t="s">
        <v>168</v>
      </c>
      <c r="AC32" s="24" t="s">
        <v>24</v>
      </c>
      <c r="AD32" s="22" t="s">
        <v>113</v>
      </c>
      <c r="AE32" s="15" t="str">
        <f t="shared" si="4"/>
        <v>Document Submitted for JC Approval : Sitara Seth</v>
      </c>
      <c r="AF32" s="22" t="s">
        <v>111</v>
      </c>
      <c r="AG32" s="22" t="s">
        <v>112</v>
      </c>
    </row>
    <row r="33" spans="1:33" s="11" customFormat="1" x14ac:dyDescent="0.25">
      <c r="A33" s="15" t="str">
        <f t="shared" si="1"/>
        <v>Doc_PALS</v>
      </c>
      <c r="B33" s="21"/>
      <c r="C33" s="21"/>
      <c r="D33" s="21"/>
      <c r="E33" s="15" t="str">
        <f t="shared" si="5"/>
        <v>solutions Ltd</v>
      </c>
      <c r="F33" s="14" t="str">
        <f t="shared" si="6"/>
        <v>Sitara</v>
      </c>
      <c r="G33" s="14" t="str">
        <f t="shared" si="7"/>
        <v>Seth</v>
      </c>
      <c r="H33" s="15" t="str">
        <f t="shared" si="2"/>
        <v>Sitara Seth</v>
      </c>
      <c r="I33" s="27" t="str">
        <f t="shared" si="3"/>
        <v>SitaraSeth@gmail.com</v>
      </c>
      <c r="J33" s="17" t="s">
        <v>157</v>
      </c>
      <c r="K33" s="25" t="s">
        <v>163</v>
      </c>
      <c r="L33" s="25" t="s">
        <v>120</v>
      </c>
      <c r="M33" s="22" t="s">
        <v>44</v>
      </c>
      <c r="N33" s="4" t="s">
        <v>94</v>
      </c>
      <c r="O33" s="10"/>
      <c r="P33" s="24" t="s">
        <v>146</v>
      </c>
      <c r="Q33" s="24"/>
      <c r="R33" s="24">
        <f>EDATE(K33,-25)</f>
        <v>44462</v>
      </c>
      <c r="S33" s="24">
        <f>EDATE(K33,-24)</f>
        <v>44492</v>
      </c>
      <c r="T33" s="24">
        <f t="shared" si="8"/>
        <v>45953</v>
      </c>
      <c r="U33" s="22" t="s">
        <v>22</v>
      </c>
      <c r="V33" s="23" t="s">
        <v>170</v>
      </c>
      <c r="W33" s="22" t="s">
        <v>23</v>
      </c>
      <c r="X33" s="22" t="s">
        <v>24</v>
      </c>
      <c r="Y33" s="23" t="s">
        <v>25</v>
      </c>
      <c r="Z33" s="23" t="s">
        <v>117</v>
      </c>
      <c r="AA33" s="24">
        <f t="shared" ref="AA33:AA64" ca="1" si="11">TODAY() + 10</f>
        <v>45261</v>
      </c>
      <c r="AB33" s="24" t="s">
        <v>167</v>
      </c>
      <c r="AC33" s="24" t="s">
        <v>24</v>
      </c>
      <c r="AD33" s="22" t="s">
        <v>113</v>
      </c>
      <c r="AE33" s="15" t="str">
        <f t="shared" si="4"/>
        <v>Document Submitted for JC Approval : Sitara Seth</v>
      </c>
      <c r="AF33" s="22" t="s">
        <v>111</v>
      </c>
      <c r="AG33" s="22" t="s">
        <v>112</v>
      </c>
    </row>
    <row r="34" spans="1:33" s="11" customFormat="1" x14ac:dyDescent="0.25">
      <c r="A34" s="15" t="str">
        <f t="shared" si="1"/>
        <v>Doc_NIHSS</v>
      </c>
      <c r="B34" s="21"/>
      <c r="C34" s="21"/>
      <c r="D34" s="21"/>
      <c r="E34" s="15" t="str">
        <f t="shared" si="5"/>
        <v>solutions Ltd</v>
      </c>
      <c r="F34" s="14" t="str">
        <f t="shared" si="6"/>
        <v>Sitara</v>
      </c>
      <c r="G34" s="14" t="str">
        <f t="shared" si="7"/>
        <v>Seth</v>
      </c>
      <c r="H34" s="15" t="str">
        <f t="shared" si="2"/>
        <v>Sitara Seth</v>
      </c>
      <c r="I34" s="27" t="str">
        <f t="shared" si="3"/>
        <v>SitaraSeth@gmail.com</v>
      </c>
      <c r="J34" s="17" t="s">
        <v>157</v>
      </c>
      <c r="K34" s="25" t="s">
        <v>163</v>
      </c>
      <c r="L34" s="25" t="s">
        <v>120</v>
      </c>
      <c r="M34" s="22" t="s">
        <v>44</v>
      </c>
      <c r="N34" s="4" t="s">
        <v>95</v>
      </c>
      <c r="O34" s="10"/>
      <c r="P34" s="24" t="s">
        <v>149</v>
      </c>
      <c r="Q34" s="24"/>
      <c r="R34" s="24">
        <f>EDATE(K34,-13)</f>
        <v>44827</v>
      </c>
      <c r="S34" s="24">
        <f>EDATE(K34,-12)</f>
        <v>44857</v>
      </c>
      <c r="T34" s="24">
        <f t="shared" si="8"/>
        <v>45953</v>
      </c>
      <c r="U34" s="22" t="s">
        <v>22</v>
      </c>
      <c r="V34" s="23">
        <v>225412644568</v>
      </c>
      <c r="W34" s="22" t="s">
        <v>23</v>
      </c>
      <c r="X34" s="22" t="s">
        <v>24</v>
      </c>
      <c r="Y34" s="23" t="s">
        <v>25</v>
      </c>
      <c r="Z34" s="17" t="s">
        <v>25</v>
      </c>
      <c r="AA34" s="24">
        <f t="shared" ca="1" si="11"/>
        <v>45261</v>
      </c>
      <c r="AB34" s="24" t="s">
        <v>166</v>
      </c>
      <c r="AC34" s="24" t="s">
        <v>24</v>
      </c>
      <c r="AD34" s="22" t="s">
        <v>113</v>
      </c>
      <c r="AE34" s="15" t="str">
        <f t="shared" si="4"/>
        <v>Document Submitted for JC Approval : Sitara Seth</v>
      </c>
      <c r="AF34" s="22" t="s">
        <v>111</v>
      </c>
      <c r="AG34" s="22" t="s">
        <v>112</v>
      </c>
    </row>
    <row r="35" spans="1:33" s="11" customFormat="1" x14ac:dyDescent="0.25">
      <c r="A35" s="15" t="str">
        <f t="shared" si="1"/>
        <v>Doc_TNCC</v>
      </c>
      <c r="B35" s="21"/>
      <c r="C35" s="21"/>
      <c r="D35" s="21"/>
      <c r="E35" s="15" t="str">
        <f t="shared" si="5"/>
        <v>solutions Ltd</v>
      </c>
      <c r="F35" s="14" t="str">
        <f t="shared" si="6"/>
        <v>Sitara</v>
      </c>
      <c r="G35" s="14" t="str">
        <f t="shared" si="7"/>
        <v>Seth</v>
      </c>
      <c r="H35" s="15" t="str">
        <f t="shared" si="2"/>
        <v>Sitara Seth</v>
      </c>
      <c r="I35" s="27" t="str">
        <f t="shared" si="3"/>
        <v>SitaraSeth@gmail.com</v>
      </c>
      <c r="J35" s="17" t="s">
        <v>157</v>
      </c>
      <c r="K35" s="25" t="s">
        <v>163</v>
      </c>
      <c r="L35" s="25" t="s">
        <v>120</v>
      </c>
      <c r="M35" s="22" t="s">
        <v>44</v>
      </c>
      <c r="N35" s="4" t="s">
        <v>96</v>
      </c>
      <c r="O35" s="10"/>
      <c r="P35" s="24" t="s">
        <v>148</v>
      </c>
      <c r="Q35" s="24"/>
      <c r="R35" s="24">
        <f>EDATE(K35,-49)</f>
        <v>43731</v>
      </c>
      <c r="S35" s="24">
        <f>EDATE(K35,-48)</f>
        <v>43761</v>
      </c>
      <c r="T35" s="24">
        <f t="shared" si="8"/>
        <v>45953</v>
      </c>
      <c r="U35" s="22" t="s">
        <v>22</v>
      </c>
      <c r="V35" s="23" t="s">
        <v>170</v>
      </c>
      <c r="W35" s="22" t="s">
        <v>23</v>
      </c>
      <c r="X35" s="22" t="s">
        <v>24</v>
      </c>
      <c r="Y35" s="23" t="s">
        <v>25</v>
      </c>
      <c r="Z35" s="23" t="s">
        <v>117</v>
      </c>
      <c r="AA35" s="24">
        <f t="shared" ca="1" si="11"/>
        <v>45261</v>
      </c>
      <c r="AB35" s="24" t="s">
        <v>167</v>
      </c>
      <c r="AC35" s="24" t="s">
        <v>24</v>
      </c>
      <c r="AD35" s="22" t="s">
        <v>113</v>
      </c>
      <c r="AE35" s="15" t="str">
        <f t="shared" si="4"/>
        <v>Document Submitted for JC Approval : Sitara Seth</v>
      </c>
      <c r="AF35" s="22" t="s">
        <v>111</v>
      </c>
      <c r="AG35" s="22" t="s">
        <v>112</v>
      </c>
    </row>
    <row r="36" spans="1:33" s="11" customFormat="1" x14ac:dyDescent="0.25">
      <c r="A36" s="15" t="str">
        <f t="shared" si="1"/>
        <v>Doc_NRP</v>
      </c>
      <c r="B36" s="21"/>
      <c r="C36" s="21"/>
      <c r="D36" s="21"/>
      <c r="E36" s="15" t="str">
        <f t="shared" si="5"/>
        <v>solutions Ltd</v>
      </c>
      <c r="F36" s="14" t="str">
        <f t="shared" si="6"/>
        <v>Sitara</v>
      </c>
      <c r="G36" s="14" t="str">
        <f t="shared" si="7"/>
        <v>Seth</v>
      </c>
      <c r="H36" s="15" t="str">
        <f t="shared" si="2"/>
        <v>Sitara Seth</v>
      </c>
      <c r="I36" s="27" t="str">
        <f t="shared" si="3"/>
        <v>SitaraSeth@gmail.com</v>
      </c>
      <c r="J36" s="17" t="s">
        <v>157</v>
      </c>
      <c r="K36" s="25" t="s">
        <v>163</v>
      </c>
      <c r="L36" s="25" t="s">
        <v>120</v>
      </c>
      <c r="M36" s="22" t="s">
        <v>44</v>
      </c>
      <c r="N36" s="4" t="s">
        <v>97</v>
      </c>
      <c r="O36" s="10"/>
      <c r="P36" s="24" t="s">
        <v>146</v>
      </c>
      <c r="Q36" s="24"/>
      <c r="R36" s="24">
        <f>EDATE(K36,-25)</f>
        <v>44462</v>
      </c>
      <c r="S36" s="24">
        <f>EDATE(K36,-24)</f>
        <v>44492</v>
      </c>
      <c r="T36" s="24">
        <f t="shared" ref="T36:T56" si="12">EDATE(K36,24)</f>
        <v>45953</v>
      </c>
      <c r="U36" s="22" t="s">
        <v>22</v>
      </c>
      <c r="V36" s="23">
        <v>225412644570</v>
      </c>
      <c r="W36" s="22" t="s">
        <v>23</v>
      </c>
      <c r="X36" s="22" t="s">
        <v>24</v>
      </c>
      <c r="Y36" s="23" t="s">
        <v>25</v>
      </c>
      <c r="Z36" s="23" t="s">
        <v>117</v>
      </c>
      <c r="AA36" s="24">
        <f t="shared" ca="1" si="11"/>
        <v>45261</v>
      </c>
      <c r="AB36" s="24" t="s">
        <v>166</v>
      </c>
      <c r="AC36" s="24" t="s">
        <v>24</v>
      </c>
      <c r="AD36" s="22" t="s">
        <v>113</v>
      </c>
      <c r="AE36" s="15" t="str">
        <f t="shared" si="4"/>
        <v>Document Submitted for JC Approval : Sitara Seth</v>
      </c>
      <c r="AF36" s="22" t="s">
        <v>111</v>
      </c>
      <c r="AG36" s="22" t="s">
        <v>112</v>
      </c>
    </row>
    <row r="37" spans="1:33" s="11" customFormat="1" x14ac:dyDescent="0.25">
      <c r="A37" s="15" t="str">
        <f t="shared" si="1"/>
        <v>Doc_ACS</v>
      </c>
      <c r="B37" s="21"/>
      <c r="C37" s="21"/>
      <c r="D37" s="21"/>
      <c r="E37" s="15" t="str">
        <f t="shared" si="5"/>
        <v>solutions Ltd</v>
      </c>
      <c r="F37" s="14" t="str">
        <f t="shared" si="6"/>
        <v>Sitara</v>
      </c>
      <c r="G37" s="14" t="str">
        <f t="shared" si="7"/>
        <v>Seth</v>
      </c>
      <c r="H37" s="15" t="str">
        <f t="shared" si="2"/>
        <v>Sitara Seth</v>
      </c>
      <c r="I37" s="27" t="str">
        <f t="shared" si="3"/>
        <v>SitaraSeth@gmail.com</v>
      </c>
      <c r="J37" s="17" t="s">
        <v>157</v>
      </c>
      <c r="K37" s="25" t="s">
        <v>163</v>
      </c>
      <c r="L37" s="25" t="s">
        <v>120</v>
      </c>
      <c r="M37" s="22" t="s">
        <v>44</v>
      </c>
      <c r="N37" s="4" t="s">
        <v>98</v>
      </c>
      <c r="O37" s="10"/>
      <c r="P37" s="24" t="s">
        <v>146</v>
      </c>
      <c r="Q37" s="24"/>
      <c r="R37" s="24">
        <f>EDATE(K37,-25)</f>
        <v>44462</v>
      </c>
      <c r="S37" s="24">
        <f>EDATE(K37,-24)</f>
        <v>44492</v>
      </c>
      <c r="T37" s="24">
        <f t="shared" si="12"/>
        <v>45953</v>
      </c>
      <c r="U37" s="22" t="s">
        <v>22</v>
      </c>
      <c r="V37" s="23">
        <v>225412644571</v>
      </c>
      <c r="W37" s="22" t="s">
        <v>23</v>
      </c>
      <c r="X37" s="22" t="s">
        <v>24</v>
      </c>
      <c r="Y37" s="23" t="s">
        <v>25</v>
      </c>
      <c r="Z37" s="23" t="s">
        <v>117</v>
      </c>
      <c r="AA37" s="24">
        <f t="shared" ca="1" si="11"/>
        <v>45261</v>
      </c>
      <c r="AB37" s="24" t="s">
        <v>167</v>
      </c>
      <c r="AC37" s="24" t="s">
        <v>24</v>
      </c>
      <c r="AD37" s="22" t="s">
        <v>113</v>
      </c>
      <c r="AE37" s="15" t="str">
        <f t="shared" si="4"/>
        <v>Document Submitted for JC Approval : Sitara Seth</v>
      </c>
      <c r="AF37" s="22" t="s">
        <v>111</v>
      </c>
      <c r="AG37" s="22" t="s">
        <v>112</v>
      </c>
    </row>
    <row r="38" spans="1:33" s="11" customFormat="1" x14ac:dyDescent="0.25">
      <c r="A38" s="15" t="str">
        <f t="shared" si="1"/>
        <v>Doc_ARDMS</v>
      </c>
      <c r="B38" s="21"/>
      <c r="C38" s="21"/>
      <c r="D38" s="21"/>
      <c r="E38" s="15" t="str">
        <f t="shared" si="5"/>
        <v>solutions Ltd</v>
      </c>
      <c r="F38" s="14" t="str">
        <f t="shared" si="6"/>
        <v>Sitara</v>
      </c>
      <c r="G38" s="14" t="str">
        <f t="shared" si="7"/>
        <v>Seth</v>
      </c>
      <c r="H38" s="15" t="str">
        <f t="shared" si="2"/>
        <v>Sitara Seth</v>
      </c>
      <c r="I38" s="27" t="str">
        <f t="shared" si="3"/>
        <v>SitaraSeth@gmail.com</v>
      </c>
      <c r="J38" s="17" t="s">
        <v>157</v>
      </c>
      <c r="K38" s="25" t="s">
        <v>163</v>
      </c>
      <c r="L38" s="25" t="s">
        <v>120</v>
      </c>
      <c r="M38" s="22" t="s">
        <v>44</v>
      </c>
      <c r="N38" s="4" t="s">
        <v>99</v>
      </c>
      <c r="O38" s="10"/>
      <c r="P38" s="24" t="s">
        <v>150</v>
      </c>
      <c r="Q38" s="24"/>
      <c r="R38" s="24">
        <f>EDATE(K38,-61)</f>
        <v>43366</v>
      </c>
      <c r="S38" s="24">
        <f>EDATE(K38,-60)</f>
        <v>43396</v>
      </c>
      <c r="T38" s="24">
        <f t="shared" si="12"/>
        <v>45953</v>
      </c>
      <c r="U38" s="22" t="s">
        <v>22</v>
      </c>
      <c r="V38" s="23">
        <v>225412644572</v>
      </c>
      <c r="W38" s="22" t="s">
        <v>23</v>
      </c>
      <c r="X38" s="22" t="s">
        <v>24</v>
      </c>
      <c r="Y38" s="23" t="s">
        <v>25</v>
      </c>
      <c r="Z38" s="23" t="s">
        <v>117</v>
      </c>
      <c r="AA38" s="24">
        <f t="shared" ca="1" si="11"/>
        <v>45261</v>
      </c>
      <c r="AB38" s="24" t="s">
        <v>166</v>
      </c>
      <c r="AC38" s="24" t="s">
        <v>24</v>
      </c>
      <c r="AD38" s="22" t="s">
        <v>113</v>
      </c>
      <c r="AE38" s="15" t="str">
        <f t="shared" si="4"/>
        <v>Document Submitted for JC Approval : Sitara Seth</v>
      </c>
      <c r="AF38" s="22" t="s">
        <v>111</v>
      </c>
      <c r="AG38" s="22" t="s">
        <v>112</v>
      </c>
    </row>
    <row r="39" spans="1:33" s="11" customFormat="1" x14ac:dyDescent="0.25">
      <c r="A39" s="15" t="str">
        <f t="shared" si="1"/>
        <v>Doc_ARRT</v>
      </c>
      <c r="B39" s="21"/>
      <c r="C39" s="21"/>
      <c r="D39" s="21"/>
      <c r="E39" s="15" t="str">
        <f t="shared" si="5"/>
        <v>solutions Ltd</v>
      </c>
      <c r="F39" s="14" t="str">
        <f t="shared" si="6"/>
        <v>Sitara</v>
      </c>
      <c r="G39" s="14" t="str">
        <f t="shared" si="7"/>
        <v>Seth</v>
      </c>
      <c r="H39" s="15" t="str">
        <f t="shared" si="2"/>
        <v>Sitara Seth</v>
      </c>
      <c r="I39" s="27" t="str">
        <f t="shared" si="3"/>
        <v>SitaraSeth@gmail.com</v>
      </c>
      <c r="J39" s="17" t="s">
        <v>157</v>
      </c>
      <c r="K39" s="25" t="s">
        <v>163</v>
      </c>
      <c r="L39" s="25" t="s">
        <v>120</v>
      </c>
      <c r="M39" s="22" t="s">
        <v>44</v>
      </c>
      <c r="N39" s="4" t="s">
        <v>100</v>
      </c>
      <c r="O39" s="10"/>
      <c r="P39" s="24" t="s">
        <v>146</v>
      </c>
      <c r="Q39" s="24"/>
      <c r="R39" s="24">
        <f>EDATE(K39,-25)</f>
        <v>44462</v>
      </c>
      <c r="S39" s="24">
        <f>EDATE(K39,-24)</f>
        <v>44492</v>
      </c>
      <c r="T39" s="24">
        <f t="shared" si="12"/>
        <v>45953</v>
      </c>
      <c r="U39" s="22" t="s">
        <v>22</v>
      </c>
      <c r="V39" s="23" t="s">
        <v>170</v>
      </c>
      <c r="W39" s="22" t="s">
        <v>23</v>
      </c>
      <c r="X39" s="22" t="s">
        <v>24</v>
      </c>
      <c r="Y39" s="23" t="s">
        <v>25</v>
      </c>
      <c r="Z39" s="23" t="s">
        <v>117</v>
      </c>
      <c r="AA39" s="24">
        <f t="shared" ca="1" si="11"/>
        <v>45261</v>
      </c>
      <c r="AB39" s="24" t="s">
        <v>166</v>
      </c>
      <c r="AC39" s="24" t="s">
        <v>24</v>
      </c>
      <c r="AD39" s="22" t="s">
        <v>113</v>
      </c>
      <c r="AE39" s="15" t="str">
        <f t="shared" si="4"/>
        <v>Document Submitted for JC Approval : Sitara Seth</v>
      </c>
      <c r="AF39" s="22" t="s">
        <v>111</v>
      </c>
      <c r="AG39" s="22" t="s">
        <v>112</v>
      </c>
    </row>
    <row r="40" spans="1:33" s="11" customFormat="1" x14ac:dyDescent="0.25">
      <c r="A40" s="15" t="str">
        <f t="shared" si="1"/>
        <v>Doc_AWHONN</v>
      </c>
      <c r="B40" s="21"/>
      <c r="C40" s="21"/>
      <c r="D40" s="21"/>
      <c r="E40" s="15" t="str">
        <f t="shared" si="5"/>
        <v>solutions Ltd</v>
      </c>
      <c r="F40" s="14" t="str">
        <f t="shared" si="6"/>
        <v>Sitara</v>
      </c>
      <c r="G40" s="14" t="str">
        <f t="shared" si="7"/>
        <v>Seth</v>
      </c>
      <c r="H40" s="15" t="str">
        <f t="shared" si="2"/>
        <v>Sitara Seth</v>
      </c>
      <c r="I40" s="27" t="str">
        <f t="shared" si="3"/>
        <v>SitaraSeth@gmail.com</v>
      </c>
      <c r="J40" s="17" t="s">
        <v>157</v>
      </c>
      <c r="K40" s="25" t="s">
        <v>163</v>
      </c>
      <c r="L40" s="25" t="s">
        <v>120</v>
      </c>
      <c r="M40" s="22" t="s">
        <v>44</v>
      </c>
      <c r="N40" s="4" t="s">
        <v>101</v>
      </c>
      <c r="O40" s="10"/>
      <c r="P40" s="24" t="s">
        <v>144</v>
      </c>
      <c r="Q40" s="24"/>
      <c r="R40" s="32">
        <f>EDATE(J40,-1)</f>
        <v>31575</v>
      </c>
      <c r="S40" s="32">
        <f>EDATE(J40,440)</f>
        <v>44997</v>
      </c>
      <c r="T40" s="24">
        <f t="shared" si="12"/>
        <v>45953</v>
      </c>
      <c r="U40" s="22" t="s">
        <v>22</v>
      </c>
      <c r="V40" s="23">
        <v>225412644574</v>
      </c>
      <c r="W40" s="22" t="s">
        <v>23</v>
      </c>
      <c r="X40" s="22" t="s">
        <v>24</v>
      </c>
      <c r="Y40" s="23" t="s">
        <v>25</v>
      </c>
      <c r="Z40" s="17" t="s">
        <v>25</v>
      </c>
      <c r="AA40" s="24">
        <f t="shared" ca="1" si="11"/>
        <v>45261</v>
      </c>
      <c r="AB40" s="24" t="s">
        <v>168</v>
      </c>
      <c r="AC40" s="24" t="s">
        <v>24</v>
      </c>
      <c r="AD40" s="22" t="s">
        <v>113</v>
      </c>
      <c r="AE40" s="15" t="str">
        <f t="shared" si="4"/>
        <v>Document Submitted for JC Approval : Sitara Seth</v>
      </c>
      <c r="AF40" s="22" t="s">
        <v>111</v>
      </c>
      <c r="AG40" s="22" t="s">
        <v>112</v>
      </c>
    </row>
    <row r="41" spans="1:33" s="11" customFormat="1" x14ac:dyDescent="0.25">
      <c r="A41" s="15" t="str">
        <f t="shared" si="1"/>
        <v>Doc_Behavioral Health Certificate</v>
      </c>
      <c r="B41" s="21"/>
      <c r="C41" s="21"/>
      <c r="D41" s="21"/>
      <c r="E41" s="15" t="str">
        <f t="shared" si="5"/>
        <v>solutions Ltd</v>
      </c>
      <c r="F41" s="14" t="str">
        <f t="shared" si="6"/>
        <v>Sitara</v>
      </c>
      <c r="G41" s="14" t="str">
        <f t="shared" si="7"/>
        <v>Seth</v>
      </c>
      <c r="H41" s="15" t="str">
        <f t="shared" si="2"/>
        <v>Sitara Seth</v>
      </c>
      <c r="I41" s="27" t="str">
        <f t="shared" si="3"/>
        <v>SitaraSeth@gmail.com</v>
      </c>
      <c r="J41" s="17" t="s">
        <v>157</v>
      </c>
      <c r="K41" s="25" t="s">
        <v>163</v>
      </c>
      <c r="L41" s="25" t="s">
        <v>120</v>
      </c>
      <c r="M41" s="22" t="s">
        <v>44</v>
      </c>
      <c r="N41" s="4" t="s">
        <v>46</v>
      </c>
      <c r="O41" s="10"/>
      <c r="P41" s="24" t="s">
        <v>147</v>
      </c>
      <c r="Q41" s="24"/>
      <c r="R41" s="24">
        <f>EDATE(K41,-37)</f>
        <v>44097</v>
      </c>
      <c r="S41" s="24">
        <f>EDATE(K41,-36)</f>
        <v>44127</v>
      </c>
      <c r="T41" s="24">
        <f t="shared" si="12"/>
        <v>45953</v>
      </c>
      <c r="U41" s="22" t="s">
        <v>22</v>
      </c>
      <c r="V41" s="23" t="s">
        <v>170</v>
      </c>
      <c r="W41" s="22" t="s">
        <v>23</v>
      </c>
      <c r="X41" s="22" t="s">
        <v>24</v>
      </c>
      <c r="Y41" s="23" t="s">
        <v>25</v>
      </c>
      <c r="Z41" s="23" t="s">
        <v>117</v>
      </c>
      <c r="AA41" s="24">
        <f t="shared" ca="1" si="11"/>
        <v>45261</v>
      </c>
      <c r="AB41" s="24" t="s">
        <v>168</v>
      </c>
      <c r="AC41" s="24" t="s">
        <v>24</v>
      </c>
      <c r="AD41" s="22" t="s">
        <v>113</v>
      </c>
      <c r="AE41" s="15" t="str">
        <f t="shared" si="4"/>
        <v>Document Submitted for JC Approval : Sitara Seth</v>
      </c>
      <c r="AF41" s="22" t="s">
        <v>111</v>
      </c>
      <c r="AG41" s="22" t="s">
        <v>112</v>
      </c>
    </row>
    <row r="42" spans="1:33" s="11" customFormat="1" x14ac:dyDescent="0.25">
      <c r="A42" s="15" t="str">
        <f t="shared" si="1"/>
        <v>Doc_Certified Nursing Assistant (CNA)</v>
      </c>
      <c r="B42" s="21"/>
      <c r="C42" s="21"/>
      <c r="D42" s="21"/>
      <c r="E42" s="15" t="str">
        <f t="shared" si="5"/>
        <v>solutions Ltd</v>
      </c>
      <c r="F42" s="14" t="str">
        <f t="shared" si="6"/>
        <v>Sitara</v>
      </c>
      <c r="G42" s="14" t="str">
        <f t="shared" si="7"/>
        <v>Seth</v>
      </c>
      <c r="H42" s="15" t="str">
        <f t="shared" si="2"/>
        <v>Sitara Seth</v>
      </c>
      <c r="I42" s="27" t="str">
        <f t="shared" si="3"/>
        <v>SitaraSeth@gmail.com</v>
      </c>
      <c r="J42" s="17" t="s">
        <v>157</v>
      </c>
      <c r="K42" s="25" t="s">
        <v>163</v>
      </c>
      <c r="L42" s="25" t="s">
        <v>120</v>
      </c>
      <c r="M42" s="22" t="s">
        <v>44</v>
      </c>
      <c r="N42" s="4" t="s">
        <v>47</v>
      </c>
      <c r="O42" s="10"/>
      <c r="P42" s="24" t="s">
        <v>146</v>
      </c>
      <c r="Q42" s="24"/>
      <c r="R42" s="24">
        <f>EDATE(K42,-25)</f>
        <v>44462</v>
      </c>
      <c r="S42" s="24">
        <f>EDATE(K42,-24)</f>
        <v>44492</v>
      </c>
      <c r="T42" s="24">
        <f t="shared" si="12"/>
        <v>45953</v>
      </c>
      <c r="U42" s="22" t="s">
        <v>22</v>
      </c>
      <c r="V42" s="23">
        <v>225412644576</v>
      </c>
      <c r="W42" s="22" t="s">
        <v>23</v>
      </c>
      <c r="X42" s="22" t="s">
        <v>24</v>
      </c>
      <c r="Y42" s="23" t="s">
        <v>25</v>
      </c>
      <c r="Z42" s="23" t="s">
        <v>117</v>
      </c>
      <c r="AA42" s="24">
        <f t="shared" ca="1" si="11"/>
        <v>45261</v>
      </c>
      <c r="AB42" s="24" t="s">
        <v>169</v>
      </c>
      <c r="AC42" s="24" t="s">
        <v>24</v>
      </c>
      <c r="AD42" s="22" t="s">
        <v>113</v>
      </c>
      <c r="AE42" s="15" t="str">
        <f t="shared" si="4"/>
        <v>Document Submitted for JC Approval : Sitara Seth</v>
      </c>
      <c r="AF42" s="22" t="s">
        <v>111</v>
      </c>
      <c r="AG42" s="22" t="s">
        <v>112</v>
      </c>
    </row>
    <row r="43" spans="1:33" s="11" customFormat="1" x14ac:dyDescent="0.25">
      <c r="A43" s="15" t="str">
        <f t="shared" si="1"/>
        <v>Doc_Certified Cardiographic Technician (CCT)</v>
      </c>
      <c r="B43" s="21"/>
      <c r="C43" s="21"/>
      <c r="D43" s="21"/>
      <c r="E43" s="15" t="str">
        <f t="shared" si="5"/>
        <v>solutions Ltd</v>
      </c>
      <c r="F43" s="14" t="str">
        <f t="shared" si="6"/>
        <v>Sitara</v>
      </c>
      <c r="G43" s="14" t="str">
        <f t="shared" si="7"/>
        <v>Seth</v>
      </c>
      <c r="H43" s="15" t="str">
        <f t="shared" si="2"/>
        <v>Sitara Seth</v>
      </c>
      <c r="I43" s="27" t="str">
        <f t="shared" si="3"/>
        <v>SitaraSeth@gmail.com</v>
      </c>
      <c r="J43" s="17" t="s">
        <v>157</v>
      </c>
      <c r="K43" s="25" t="s">
        <v>163</v>
      </c>
      <c r="L43" s="25" t="s">
        <v>120</v>
      </c>
      <c r="M43" s="22" t="s">
        <v>44</v>
      </c>
      <c r="N43" s="4" t="s">
        <v>48</v>
      </c>
      <c r="O43" s="10"/>
      <c r="P43" s="24" t="s">
        <v>148</v>
      </c>
      <c r="Q43" s="24"/>
      <c r="R43" s="24">
        <f>EDATE(K43,-49)</f>
        <v>43731</v>
      </c>
      <c r="S43" s="24">
        <f>EDATE(K43,-48)</f>
        <v>43761</v>
      </c>
      <c r="T43" s="24">
        <f t="shared" si="12"/>
        <v>45953</v>
      </c>
      <c r="U43" s="22" t="s">
        <v>22</v>
      </c>
      <c r="V43" s="23">
        <v>225412644577</v>
      </c>
      <c r="W43" s="22" t="s">
        <v>23</v>
      </c>
      <c r="X43" s="22" t="s">
        <v>24</v>
      </c>
      <c r="Y43" s="23" t="s">
        <v>25</v>
      </c>
      <c r="Z43" s="17" t="s">
        <v>25</v>
      </c>
      <c r="AA43" s="24">
        <f t="shared" ca="1" si="11"/>
        <v>45261</v>
      </c>
      <c r="AB43" s="24" t="s">
        <v>166</v>
      </c>
      <c r="AC43" s="24" t="s">
        <v>24</v>
      </c>
      <c r="AD43" s="22" t="s">
        <v>113</v>
      </c>
      <c r="AE43" s="15" t="str">
        <f t="shared" si="4"/>
        <v>Document Submitted for JC Approval : Sitara Seth</v>
      </c>
      <c r="AF43" s="22" t="s">
        <v>111</v>
      </c>
      <c r="AG43" s="22" t="s">
        <v>112</v>
      </c>
    </row>
    <row r="44" spans="1:33" s="11" customFormat="1" x14ac:dyDescent="0.25">
      <c r="A44" s="15" t="str">
        <f t="shared" si="1"/>
        <v>Doc_Certified Medical Assistant (CMA)</v>
      </c>
      <c r="B44" s="21"/>
      <c r="C44" s="21"/>
      <c r="D44" s="21"/>
      <c r="E44" s="15" t="str">
        <f t="shared" si="5"/>
        <v>solutions Ltd</v>
      </c>
      <c r="F44" s="14" t="str">
        <f t="shared" si="6"/>
        <v>Sitara</v>
      </c>
      <c r="G44" s="14" t="str">
        <f t="shared" si="7"/>
        <v>Seth</v>
      </c>
      <c r="H44" s="15" t="str">
        <f t="shared" si="2"/>
        <v>Sitara Seth</v>
      </c>
      <c r="I44" s="27" t="str">
        <f t="shared" si="3"/>
        <v>SitaraSeth@gmail.com</v>
      </c>
      <c r="J44" s="17" t="s">
        <v>157</v>
      </c>
      <c r="K44" s="25" t="s">
        <v>163</v>
      </c>
      <c r="L44" s="25" t="s">
        <v>120</v>
      </c>
      <c r="M44" s="22" t="s">
        <v>44</v>
      </c>
      <c r="N44" s="4" t="s">
        <v>49</v>
      </c>
      <c r="O44" s="10"/>
      <c r="P44" s="24" t="s">
        <v>150</v>
      </c>
      <c r="Q44" s="24"/>
      <c r="R44" s="24">
        <f>EDATE(K44,-61)</f>
        <v>43366</v>
      </c>
      <c r="S44" s="24">
        <f>EDATE(K44,-60)</f>
        <v>43396</v>
      </c>
      <c r="T44" s="24">
        <f t="shared" si="12"/>
        <v>45953</v>
      </c>
      <c r="U44" s="22" t="s">
        <v>22</v>
      </c>
      <c r="V44" s="23">
        <v>225412644578</v>
      </c>
      <c r="W44" s="22" t="s">
        <v>23</v>
      </c>
      <c r="X44" s="22" t="s">
        <v>24</v>
      </c>
      <c r="Y44" s="23" t="s">
        <v>25</v>
      </c>
      <c r="Z44" s="23" t="s">
        <v>117</v>
      </c>
      <c r="AA44" s="24">
        <f t="shared" ca="1" si="11"/>
        <v>45261</v>
      </c>
      <c r="AB44" s="24" t="s">
        <v>167</v>
      </c>
      <c r="AC44" s="24" t="s">
        <v>24</v>
      </c>
      <c r="AD44" s="22" t="s">
        <v>113</v>
      </c>
      <c r="AE44" s="15" t="str">
        <f t="shared" si="4"/>
        <v>Document Submitted for JC Approval : Sitara Seth</v>
      </c>
      <c r="AF44" s="22" t="s">
        <v>111</v>
      </c>
      <c r="AG44" s="22" t="s">
        <v>112</v>
      </c>
    </row>
    <row r="45" spans="1:33" s="11" customFormat="1" x14ac:dyDescent="0.25">
      <c r="A45" s="15" t="str">
        <f t="shared" si="1"/>
        <v>Doc_Certified Medical Technologist (CMT)</v>
      </c>
      <c r="B45" s="21"/>
      <c r="C45" s="21"/>
      <c r="D45" s="21"/>
      <c r="E45" s="15" t="str">
        <f t="shared" si="5"/>
        <v>solutions Ltd</v>
      </c>
      <c r="F45" s="14" t="str">
        <f t="shared" si="6"/>
        <v>Sitara</v>
      </c>
      <c r="G45" s="14" t="str">
        <f t="shared" si="7"/>
        <v>Seth</v>
      </c>
      <c r="H45" s="15" t="str">
        <f t="shared" si="2"/>
        <v>Sitara Seth</v>
      </c>
      <c r="I45" s="27" t="str">
        <f t="shared" si="3"/>
        <v>SitaraSeth@gmail.com</v>
      </c>
      <c r="J45" s="17" t="s">
        <v>157</v>
      </c>
      <c r="K45" s="25" t="s">
        <v>163</v>
      </c>
      <c r="L45" s="25" t="s">
        <v>120</v>
      </c>
      <c r="M45" s="22" t="s">
        <v>44</v>
      </c>
      <c r="N45" s="4" t="s">
        <v>50</v>
      </c>
      <c r="O45" s="10"/>
      <c r="P45" s="24" t="s">
        <v>146</v>
      </c>
      <c r="Q45" s="24"/>
      <c r="R45" s="24">
        <f>EDATE(K45,-25)</f>
        <v>44462</v>
      </c>
      <c r="S45" s="24">
        <f>EDATE(K45,-24)</f>
        <v>44492</v>
      </c>
      <c r="T45" s="24">
        <f t="shared" si="12"/>
        <v>45953</v>
      </c>
      <c r="U45" s="22" t="s">
        <v>22</v>
      </c>
      <c r="V45" s="23" t="s">
        <v>170</v>
      </c>
      <c r="W45" s="22" t="s">
        <v>23</v>
      </c>
      <c r="X45" s="22" t="s">
        <v>24</v>
      </c>
      <c r="Y45" s="23" t="s">
        <v>25</v>
      </c>
      <c r="Z45" s="23" t="s">
        <v>117</v>
      </c>
      <c r="AA45" s="24">
        <f t="shared" ca="1" si="11"/>
        <v>45261</v>
      </c>
      <c r="AB45" s="24" t="s">
        <v>168</v>
      </c>
      <c r="AC45" s="24" t="s">
        <v>24</v>
      </c>
      <c r="AD45" s="22" t="s">
        <v>113</v>
      </c>
      <c r="AE45" s="15" t="str">
        <f t="shared" si="4"/>
        <v>Document Submitted for JC Approval : Sitara Seth</v>
      </c>
      <c r="AF45" s="22" t="s">
        <v>111</v>
      </c>
      <c r="AG45" s="22" t="s">
        <v>112</v>
      </c>
    </row>
    <row r="46" spans="1:33" s="11" customFormat="1" x14ac:dyDescent="0.25">
      <c r="A46" s="15" t="str">
        <f t="shared" si="1"/>
        <v>Doc_Certified Nuclear Medicine Technologist (CNMT)</v>
      </c>
      <c r="B46" s="21"/>
      <c r="C46" s="21"/>
      <c r="D46" s="21"/>
      <c r="E46" s="15" t="str">
        <f t="shared" si="5"/>
        <v>solutions Ltd</v>
      </c>
      <c r="F46" s="14" t="str">
        <f t="shared" si="6"/>
        <v>Sitara</v>
      </c>
      <c r="G46" s="14" t="str">
        <f t="shared" si="7"/>
        <v>Seth</v>
      </c>
      <c r="H46" s="15" t="str">
        <f t="shared" si="2"/>
        <v>Sitara Seth</v>
      </c>
      <c r="I46" s="27" t="str">
        <f t="shared" si="3"/>
        <v>SitaraSeth@gmail.com</v>
      </c>
      <c r="J46" s="17" t="s">
        <v>157</v>
      </c>
      <c r="K46" s="25" t="s">
        <v>163</v>
      </c>
      <c r="L46" s="25" t="s">
        <v>120</v>
      </c>
      <c r="M46" s="22" t="s">
        <v>44</v>
      </c>
      <c r="N46" s="4" t="s">
        <v>51</v>
      </c>
      <c r="O46" s="10"/>
      <c r="P46" s="24" t="s">
        <v>146</v>
      </c>
      <c r="Q46" s="24"/>
      <c r="R46" s="24">
        <f>EDATE(K46,-25)</f>
        <v>44462</v>
      </c>
      <c r="S46" s="24">
        <f>EDATE(K46,-24)</f>
        <v>44492</v>
      </c>
      <c r="T46" s="24">
        <f t="shared" si="12"/>
        <v>45953</v>
      </c>
      <c r="U46" s="22" t="s">
        <v>22</v>
      </c>
      <c r="V46" s="23">
        <v>225412644580</v>
      </c>
      <c r="W46" s="22" t="s">
        <v>23</v>
      </c>
      <c r="X46" s="22" t="s">
        <v>24</v>
      </c>
      <c r="Y46" s="23" t="s">
        <v>25</v>
      </c>
      <c r="Z46" s="23" t="s">
        <v>117</v>
      </c>
      <c r="AA46" s="24">
        <f t="shared" ca="1" si="11"/>
        <v>45261</v>
      </c>
      <c r="AB46" s="24" t="s">
        <v>166</v>
      </c>
      <c r="AC46" s="24" t="s">
        <v>24</v>
      </c>
      <c r="AD46" s="22" t="s">
        <v>113</v>
      </c>
      <c r="AE46" s="15" t="str">
        <f t="shared" si="4"/>
        <v>Document Submitted for JC Approval : Sitara Seth</v>
      </c>
      <c r="AF46" s="22" t="s">
        <v>111</v>
      </c>
      <c r="AG46" s="22" t="s">
        <v>112</v>
      </c>
    </row>
    <row r="47" spans="1:33" s="11" customFormat="1" x14ac:dyDescent="0.25">
      <c r="A47" s="15" t="str">
        <f t="shared" si="1"/>
        <v>Doc_Certified Pharmacy Technician (CPhT)</v>
      </c>
      <c r="B47" s="21"/>
      <c r="C47" s="21"/>
      <c r="D47" s="21"/>
      <c r="E47" s="15" t="str">
        <f t="shared" si="5"/>
        <v>solutions Ltd</v>
      </c>
      <c r="F47" s="14" t="str">
        <f t="shared" si="6"/>
        <v>Sitara</v>
      </c>
      <c r="G47" s="14" t="str">
        <f t="shared" si="7"/>
        <v>Seth</v>
      </c>
      <c r="H47" s="15" t="str">
        <f t="shared" si="2"/>
        <v>Sitara Seth</v>
      </c>
      <c r="I47" s="27" t="str">
        <f t="shared" si="3"/>
        <v>SitaraSeth@gmail.com</v>
      </c>
      <c r="J47" s="17" t="s">
        <v>157</v>
      </c>
      <c r="K47" s="25" t="s">
        <v>163</v>
      </c>
      <c r="L47" s="25" t="s">
        <v>120</v>
      </c>
      <c r="M47" s="22" t="s">
        <v>44</v>
      </c>
      <c r="N47" s="4" t="s">
        <v>52</v>
      </c>
      <c r="O47" s="10"/>
      <c r="P47" s="24" t="s">
        <v>146</v>
      </c>
      <c r="Q47" s="24"/>
      <c r="R47" s="24">
        <f>EDATE(K47,-25)</f>
        <v>44462</v>
      </c>
      <c r="S47" s="24">
        <f>EDATE(K47,-24)</f>
        <v>44492</v>
      </c>
      <c r="T47" s="24">
        <f t="shared" si="12"/>
        <v>45953</v>
      </c>
      <c r="U47" s="22" t="s">
        <v>22</v>
      </c>
      <c r="V47" s="23" t="s">
        <v>170</v>
      </c>
      <c r="W47" s="22" t="s">
        <v>23</v>
      </c>
      <c r="X47" s="22" t="s">
        <v>24</v>
      </c>
      <c r="Y47" s="23" t="s">
        <v>25</v>
      </c>
      <c r="Z47" s="17" t="s">
        <v>25</v>
      </c>
      <c r="AA47" s="24">
        <f t="shared" ca="1" si="11"/>
        <v>45261</v>
      </c>
      <c r="AB47" s="24" t="s">
        <v>168</v>
      </c>
      <c r="AC47" s="24" t="s">
        <v>24</v>
      </c>
      <c r="AD47" s="22" t="s">
        <v>113</v>
      </c>
      <c r="AE47" s="15" t="str">
        <f t="shared" si="4"/>
        <v>Document Submitted for JC Approval : Sitara Seth</v>
      </c>
      <c r="AF47" s="22" t="s">
        <v>111</v>
      </c>
      <c r="AG47" s="22" t="s">
        <v>112</v>
      </c>
    </row>
    <row r="48" spans="1:33" s="11" customFormat="1" x14ac:dyDescent="0.25">
      <c r="A48" s="15" t="str">
        <f t="shared" si="1"/>
        <v>Doc_Certified Respiratory Therapist (CRT)</v>
      </c>
      <c r="B48" s="21"/>
      <c r="C48" s="21"/>
      <c r="D48" s="21"/>
      <c r="E48" s="15" t="str">
        <f t="shared" si="5"/>
        <v>solutions Ltd</v>
      </c>
      <c r="F48" s="14" t="str">
        <f t="shared" si="6"/>
        <v>Sitara</v>
      </c>
      <c r="G48" s="14" t="str">
        <f t="shared" si="7"/>
        <v>Seth</v>
      </c>
      <c r="H48" s="15" t="str">
        <f t="shared" si="2"/>
        <v>Sitara Seth</v>
      </c>
      <c r="I48" s="27" t="str">
        <f t="shared" si="3"/>
        <v>SitaraSeth@gmail.com</v>
      </c>
      <c r="J48" s="17" t="s">
        <v>157</v>
      </c>
      <c r="K48" s="25" t="s">
        <v>163</v>
      </c>
      <c r="L48" s="25" t="s">
        <v>120</v>
      </c>
      <c r="M48" s="22" t="s">
        <v>44</v>
      </c>
      <c r="N48" s="4" t="s">
        <v>53</v>
      </c>
      <c r="O48" s="10"/>
      <c r="P48" s="24" t="s">
        <v>148</v>
      </c>
      <c r="Q48" s="24"/>
      <c r="R48" s="24">
        <f>EDATE(K48,-49)</f>
        <v>43731</v>
      </c>
      <c r="S48" s="24">
        <f>EDATE(K48,-48)</f>
        <v>43761</v>
      </c>
      <c r="T48" s="24">
        <f t="shared" si="12"/>
        <v>45953</v>
      </c>
      <c r="U48" s="22" t="s">
        <v>22</v>
      </c>
      <c r="V48" s="23">
        <v>225412644582</v>
      </c>
      <c r="W48" s="22" t="s">
        <v>23</v>
      </c>
      <c r="X48" s="22" t="s">
        <v>24</v>
      </c>
      <c r="Y48" s="23" t="s">
        <v>25</v>
      </c>
      <c r="Z48" s="23" t="s">
        <v>117</v>
      </c>
      <c r="AA48" s="24">
        <f t="shared" ca="1" si="11"/>
        <v>45261</v>
      </c>
      <c r="AB48" s="24" t="s">
        <v>168</v>
      </c>
      <c r="AC48" s="24" t="s">
        <v>24</v>
      </c>
      <c r="AD48" s="22" t="s">
        <v>113</v>
      </c>
      <c r="AE48" s="15" t="str">
        <f t="shared" si="4"/>
        <v>Document Submitted for JC Approval : Sitara Seth</v>
      </c>
      <c r="AF48" s="22" t="s">
        <v>111</v>
      </c>
      <c r="AG48" s="22" t="s">
        <v>112</v>
      </c>
    </row>
    <row r="49" spans="1:33" s="11" customFormat="1" x14ac:dyDescent="0.25">
      <c r="A49" s="15" t="str">
        <f t="shared" si="1"/>
        <v>Doc_Certified Surgical First Assistants (CSFA)</v>
      </c>
      <c r="B49" s="21"/>
      <c r="C49" s="21"/>
      <c r="D49" s="21"/>
      <c r="E49" s="15" t="str">
        <f t="shared" si="5"/>
        <v>solutions Ltd</v>
      </c>
      <c r="F49" s="14" t="str">
        <f t="shared" si="6"/>
        <v>Sitara</v>
      </c>
      <c r="G49" s="14" t="str">
        <f t="shared" si="7"/>
        <v>Seth</v>
      </c>
      <c r="H49" s="15" t="str">
        <f t="shared" si="2"/>
        <v>Sitara Seth</v>
      </c>
      <c r="I49" s="27" t="str">
        <f t="shared" si="3"/>
        <v>SitaraSeth@gmail.com</v>
      </c>
      <c r="J49" s="17" t="s">
        <v>157</v>
      </c>
      <c r="K49" s="25" t="s">
        <v>163</v>
      </c>
      <c r="L49" s="25" t="s">
        <v>120</v>
      </c>
      <c r="M49" s="22" t="s">
        <v>44</v>
      </c>
      <c r="N49" s="4" t="s">
        <v>54</v>
      </c>
      <c r="O49" s="10"/>
      <c r="P49" s="24" t="s">
        <v>146</v>
      </c>
      <c r="Q49" s="24"/>
      <c r="R49" s="24">
        <f>EDATE(K49,-25)</f>
        <v>44462</v>
      </c>
      <c r="S49" s="24">
        <f>EDATE(K49,-24)</f>
        <v>44492</v>
      </c>
      <c r="T49" s="24">
        <f t="shared" si="12"/>
        <v>45953</v>
      </c>
      <c r="U49" s="22" t="s">
        <v>22</v>
      </c>
      <c r="V49" s="23" t="s">
        <v>170</v>
      </c>
      <c r="W49" s="22" t="s">
        <v>23</v>
      </c>
      <c r="X49" s="22" t="s">
        <v>24</v>
      </c>
      <c r="Y49" s="23" t="s">
        <v>25</v>
      </c>
      <c r="Z49" s="23" t="s">
        <v>117</v>
      </c>
      <c r="AA49" s="24">
        <f t="shared" ca="1" si="11"/>
        <v>45261</v>
      </c>
      <c r="AB49" s="24" t="s">
        <v>167</v>
      </c>
      <c r="AC49" s="24" t="s">
        <v>24</v>
      </c>
      <c r="AD49" s="22" t="s">
        <v>113</v>
      </c>
      <c r="AE49" s="15" t="str">
        <f t="shared" si="4"/>
        <v>Document Submitted for JC Approval : Sitara Seth</v>
      </c>
      <c r="AF49" s="22" t="s">
        <v>111</v>
      </c>
      <c r="AG49" s="22" t="s">
        <v>112</v>
      </c>
    </row>
    <row r="50" spans="1:33" s="11" customFormat="1" x14ac:dyDescent="0.25">
      <c r="A50" s="15" t="str">
        <f t="shared" si="1"/>
        <v>Doc_Certified Surgical Technologists (CST)</v>
      </c>
      <c r="B50" s="21"/>
      <c r="C50" s="21"/>
      <c r="D50" s="21"/>
      <c r="E50" s="15" t="str">
        <f t="shared" si="5"/>
        <v>solutions Ltd</v>
      </c>
      <c r="F50" s="14" t="str">
        <f t="shared" si="6"/>
        <v>Sitara</v>
      </c>
      <c r="G50" s="14" t="str">
        <f t="shared" si="7"/>
        <v>Seth</v>
      </c>
      <c r="H50" s="15" t="str">
        <f t="shared" si="2"/>
        <v>Sitara Seth</v>
      </c>
      <c r="I50" s="27" t="str">
        <f t="shared" si="3"/>
        <v>SitaraSeth@gmail.com</v>
      </c>
      <c r="J50" s="17" t="s">
        <v>157</v>
      </c>
      <c r="K50" s="25" t="s">
        <v>163</v>
      </c>
      <c r="L50" s="25" t="s">
        <v>120</v>
      </c>
      <c r="M50" s="22" t="s">
        <v>44</v>
      </c>
      <c r="N50" s="4" t="s">
        <v>55</v>
      </c>
      <c r="O50" s="10"/>
      <c r="P50" s="24" t="s">
        <v>148</v>
      </c>
      <c r="Q50" s="24"/>
      <c r="R50" s="24">
        <f>EDATE(K50,-49)</f>
        <v>43731</v>
      </c>
      <c r="S50" s="24">
        <f>EDATE(K50,-48)</f>
        <v>43761</v>
      </c>
      <c r="T50" s="24">
        <f t="shared" si="12"/>
        <v>45953</v>
      </c>
      <c r="U50" s="22" t="s">
        <v>22</v>
      </c>
      <c r="V50" s="23">
        <v>225412644584</v>
      </c>
      <c r="W50" s="22" t="s">
        <v>23</v>
      </c>
      <c r="X50" s="22" t="s">
        <v>24</v>
      </c>
      <c r="Y50" s="23" t="s">
        <v>25</v>
      </c>
      <c r="Z50" s="23" t="s">
        <v>117</v>
      </c>
      <c r="AA50" s="24">
        <f t="shared" ca="1" si="11"/>
        <v>45261</v>
      </c>
      <c r="AB50" s="24" t="s">
        <v>166</v>
      </c>
      <c r="AC50" s="24" t="s">
        <v>24</v>
      </c>
      <c r="AD50" s="22" t="s">
        <v>113</v>
      </c>
      <c r="AE50" s="15" t="str">
        <f t="shared" si="4"/>
        <v>Document Submitted for JC Approval : Sitara Seth</v>
      </c>
      <c r="AF50" s="22" t="s">
        <v>111</v>
      </c>
      <c r="AG50" s="22" t="s">
        <v>112</v>
      </c>
    </row>
    <row r="51" spans="1:33" s="11" customFormat="1" x14ac:dyDescent="0.25">
      <c r="A51" s="15" t="str">
        <f t="shared" si="1"/>
        <v>Doc_Crisis Prevention Institute (CPI)</v>
      </c>
      <c r="B51" s="21"/>
      <c r="C51" s="21"/>
      <c r="D51" s="21"/>
      <c r="E51" s="15" t="str">
        <f t="shared" si="5"/>
        <v>solutions Ltd</v>
      </c>
      <c r="F51" s="14" t="str">
        <f t="shared" si="6"/>
        <v>Sitara</v>
      </c>
      <c r="G51" s="14" t="str">
        <f t="shared" si="7"/>
        <v>Seth</v>
      </c>
      <c r="H51" s="15" t="str">
        <f t="shared" si="2"/>
        <v>Sitara Seth</v>
      </c>
      <c r="I51" s="27" t="str">
        <f t="shared" si="3"/>
        <v>SitaraSeth@gmail.com</v>
      </c>
      <c r="J51" s="17" t="s">
        <v>157</v>
      </c>
      <c r="K51" s="25" t="s">
        <v>163</v>
      </c>
      <c r="L51" s="25" t="s">
        <v>120</v>
      </c>
      <c r="M51" s="22" t="s">
        <v>44</v>
      </c>
      <c r="N51" s="4" t="s">
        <v>56</v>
      </c>
      <c r="O51" s="10"/>
      <c r="P51" s="24" t="s">
        <v>149</v>
      </c>
      <c r="Q51" s="24"/>
      <c r="R51" s="24">
        <f>EDATE(K51,-13)</f>
        <v>44827</v>
      </c>
      <c r="S51" s="24">
        <f>EDATE(K51,-12)</f>
        <v>44857</v>
      </c>
      <c r="T51" s="24">
        <f t="shared" si="12"/>
        <v>45953</v>
      </c>
      <c r="U51" s="22" t="s">
        <v>22</v>
      </c>
      <c r="V51" s="23">
        <v>225412644585</v>
      </c>
      <c r="W51" s="22" t="s">
        <v>23</v>
      </c>
      <c r="X51" s="22" t="s">
        <v>24</v>
      </c>
      <c r="Y51" s="23" t="s">
        <v>25</v>
      </c>
      <c r="Z51" s="23" t="s">
        <v>117</v>
      </c>
      <c r="AA51" s="24">
        <f t="shared" ca="1" si="11"/>
        <v>45261</v>
      </c>
      <c r="AB51" s="24" t="s">
        <v>167</v>
      </c>
      <c r="AC51" s="24" t="s">
        <v>24</v>
      </c>
      <c r="AD51" s="22" t="s">
        <v>113</v>
      </c>
      <c r="AE51" s="15" t="str">
        <f t="shared" si="4"/>
        <v>Document Submitted for JC Approval : Sitara Seth</v>
      </c>
      <c r="AF51" s="22" t="s">
        <v>111</v>
      </c>
      <c r="AG51" s="22" t="s">
        <v>112</v>
      </c>
    </row>
    <row r="52" spans="1:33" s="11" customFormat="1" x14ac:dyDescent="0.25">
      <c r="A52" s="15" t="str">
        <f t="shared" si="1"/>
        <v>Doc_Emergency Nursing Pediatric Course (ENPC)</v>
      </c>
      <c r="B52" s="21"/>
      <c r="C52" s="21"/>
      <c r="D52" s="21"/>
      <c r="E52" s="15" t="str">
        <f t="shared" si="5"/>
        <v>solutions Ltd</v>
      </c>
      <c r="F52" s="14" t="str">
        <f t="shared" si="6"/>
        <v>Sitara</v>
      </c>
      <c r="G52" s="14" t="str">
        <f t="shared" si="7"/>
        <v>Seth</v>
      </c>
      <c r="H52" s="15" t="str">
        <f t="shared" si="2"/>
        <v>Sitara Seth</v>
      </c>
      <c r="I52" s="27" t="str">
        <f t="shared" si="3"/>
        <v>SitaraSeth@gmail.com</v>
      </c>
      <c r="J52" s="17" t="s">
        <v>157</v>
      </c>
      <c r="K52" s="25" t="s">
        <v>163</v>
      </c>
      <c r="L52" s="25" t="s">
        <v>120</v>
      </c>
      <c r="M52" s="22" t="s">
        <v>44</v>
      </c>
      <c r="N52" s="4" t="s">
        <v>57</v>
      </c>
      <c r="O52" s="10"/>
      <c r="P52" s="24" t="s">
        <v>148</v>
      </c>
      <c r="Q52" s="24"/>
      <c r="R52" s="24">
        <f>EDATE(K52,-49)</f>
        <v>43731</v>
      </c>
      <c r="S52" s="24">
        <f>EDATE(K52,-48)</f>
        <v>43761</v>
      </c>
      <c r="T52" s="24">
        <f t="shared" si="12"/>
        <v>45953</v>
      </c>
      <c r="U52" s="22" t="s">
        <v>22</v>
      </c>
      <c r="V52" s="23" t="s">
        <v>170</v>
      </c>
      <c r="W52" s="22" t="s">
        <v>23</v>
      </c>
      <c r="X52" s="22" t="s">
        <v>24</v>
      </c>
      <c r="Y52" s="23" t="s">
        <v>25</v>
      </c>
      <c r="Z52" s="17" t="s">
        <v>25</v>
      </c>
      <c r="AA52" s="24">
        <f t="shared" ca="1" si="11"/>
        <v>45261</v>
      </c>
      <c r="AB52" s="24" t="s">
        <v>166</v>
      </c>
      <c r="AC52" s="24" t="s">
        <v>24</v>
      </c>
      <c r="AD52" s="22" t="s">
        <v>113</v>
      </c>
      <c r="AE52" s="15" t="str">
        <f t="shared" si="4"/>
        <v>Document Submitted for JC Approval : Sitara Seth</v>
      </c>
      <c r="AF52" s="22" t="s">
        <v>111</v>
      </c>
      <c r="AG52" s="22" t="s">
        <v>112</v>
      </c>
    </row>
    <row r="53" spans="1:33" s="11" customFormat="1" x14ac:dyDescent="0.25">
      <c r="A53" s="15" t="str">
        <f t="shared" si="1"/>
        <v>Doc_Medical Coder (CPC, COC, CIC, CRC, Specialty)</v>
      </c>
      <c r="B53" s="21"/>
      <c r="C53" s="21"/>
      <c r="D53" s="21"/>
      <c r="E53" s="15" t="str">
        <f t="shared" si="5"/>
        <v>solutions Ltd</v>
      </c>
      <c r="F53" s="14" t="str">
        <f t="shared" si="6"/>
        <v>Sitara</v>
      </c>
      <c r="G53" s="14" t="str">
        <f t="shared" si="7"/>
        <v>Seth</v>
      </c>
      <c r="H53" s="15" t="str">
        <f t="shared" si="2"/>
        <v>Sitara Seth</v>
      </c>
      <c r="I53" s="27" t="str">
        <f t="shared" si="3"/>
        <v>SitaraSeth@gmail.com</v>
      </c>
      <c r="J53" s="17" t="s">
        <v>157</v>
      </c>
      <c r="K53" s="25" t="s">
        <v>163</v>
      </c>
      <c r="L53" s="25" t="s">
        <v>120</v>
      </c>
      <c r="M53" s="22" t="s">
        <v>44</v>
      </c>
      <c r="N53" s="4" t="s">
        <v>58</v>
      </c>
      <c r="O53" s="10"/>
      <c r="P53" s="24" t="s">
        <v>146</v>
      </c>
      <c r="Q53" s="24"/>
      <c r="R53" s="24">
        <f>EDATE(K53,-25)</f>
        <v>44462</v>
      </c>
      <c r="S53" s="24">
        <f>EDATE(K53,-24)</f>
        <v>44492</v>
      </c>
      <c r="T53" s="24">
        <f t="shared" si="12"/>
        <v>45953</v>
      </c>
      <c r="U53" s="22" t="s">
        <v>22</v>
      </c>
      <c r="V53" s="23" t="s">
        <v>170</v>
      </c>
      <c r="W53" s="22" t="s">
        <v>23</v>
      </c>
      <c r="X53" s="22" t="s">
        <v>24</v>
      </c>
      <c r="Y53" s="23" t="s">
        <v>25</v>
      </c>
      <c r="Z53" s="23" t="s">
        <v>117</v>
      </c>
      <c r="AA53" s="24">
        <f t="shared" ca="1" si="11"/>
        <v>45261</v>
      </c>
      <c r="AB53" s="24" t="s">
        <v>167</v>
      </c>
      <c r="AC53" s="24" t="s">
        <v>24</v>
      </c>
      <c r="AD53" s="22" t="s">
        <v>113</v>
      </c>
      <c r="AE53" s="15" t="str">
        <f t="shared" si="4"/>
        <v>Document Submitted for JC Approval : Sitara Seth</v>
      </c>
      <c r="AF53" s="22" t="s">
        <v>111</v>
      </c>
      <c r="AG53" s="22" t="s">
        <v>112</v>
      </c>
    </row>
    <row r="54" spans="1:33" s="11" customFormat="1" x14ac:dyDescent="0.25">
      <c r="A54" s="15" t="str">
        <f t="shared" si="1"/>
        <v>Doc_Neonatal STABLE Program</v>
      </c>
      <c r="B54" s="21"/>
      <c r="C54" s="21"/>
      <c r="D54" s="21"/>
      <c r="E54" s="15" t="str">
        <f t="shared" si="5"/>
        <v>solutions Ltd</v>
      </c>
      <c r="F54" s="14" t="str">
        <f t="shared" si="6"/>
        <v>Sitara</v>
      </c>
      <c r="G54" s="14" t="str">
        <f t="shared" si="7"/>
        <v>Seth</v>
      </c>
      <c r="H54" s="15" t="str">
        <f t="shared" si="2"/>
        <v>Sitara Seth</v>
      </c>
      <c r="I54" s="27" t="str">
        <f t="shared" si="3"/>
        <v>SitaraSeth@gmail.com</v>
      </c>
      <c r="J54" s="17" t="s">
        <v>157</v>
      </c>
      <c r="K54" s="25" t="s">
        <v>163</v>
      </c>
      <c r="L54" s="25" t="s">
        <v>120</v>
      </c>
      <c r="M54" s="22" t="s">
        <v>44</v>
      </c>
      <c r="N54" s="4" t="s">
        <v>59</v>
      </c>
      <c r="O54" s="10"/>
      <c r="P54" s="24" t="s">
        <v>146</v>
      </c>
      <c r="Q54" s="24"/>
      <c r="R54" s="24">
        <f>EDATE(K54,-25)</f>
        <v>44462</v>
      </c>
      <c r="S54" s="24">
        <f>EDATE(K54,-24)</f>
        <v>44492</v>
      </c>
      <c r="T54" s="24">
        <f t="shared" si="12"/>
        <v>45953</v>
      </c>
      <c r="U54" s="22" t="s">
        <v>22</v>
      </c>
      <c r="V54" s="23">
        <v>225412644588</v>
      </c>
      <c r="W54" s="22" t="s">
        <v>23</v>
      </c>
      <c r="X54" s="22" t="s">
        <v>24</v>
      </c>
      <c r="Y54" s="23" t="s">
        <v>25</v>
      </c>
      <c r="Z54" s="23" t="s">
        <v>117</v>
      </c>
      <c r="AA54" s="24">
        <f t="shared" ca="1" si="11"/>
        <v>45261</v>
      </c>
      <c r="AB54" s="24" t="s">
        <v>166</v>
      </c>
      <c r="AC54" s="24" t="s">
        <v>24</v>
      </c>
      <c r="AD54" s="22" t="s">
        <v>113</v>
      </c>
      <c r="AE54" s="15" t="str">
        <f t="shared" si="4"/>
        <v>Document Submitted for JC Approval : Sitara Seth</v>
      </c>
      <c r="AF54" s="22" t="s">
        <v>111</v>
      </c>
      <c r="AG54" s="22" t="s">
        <v>112</v>
      </c>
    </row>
    <row r="55" spans="1:33" s="11" customFormat="1" x14ac:dyDescent="0.25">
      <c r="A55" s="15" t="str">
        <f t="shared" si="1"/>
        <v>Doc_Nephrology Nursing Certification Commission</v>
      </c>
      <c r="B55" s="21"/>
      <c r="C55" s="21"/>
      <c r="D55" s="21"/>
      <c r="E55" s="15" t="str">
        <f t="shared" si="5"/>
        <v>solutions Ltd</v>
      </c>
      <c r="F55" s="14" t="str">
        <f t="shared" si="6"/>
        <v>Sitara</v>
      </c>
      <c r="G55" s="14" t="str">
        <f t="shared" si="7"/>
        <v>Seth</v>
      </c>
      <c r="H55" s="15" t="str">
        <f t="shared" si="2"/>
        <v>Sitara Seth</v>
      </c>
      <c r="I55" s="27" t="str">
        <f t="shared" si="3"/>
        <v>SitaraSeth@gmail.com</v>
      </c>
      <c r="J55" s="17" t="s">
        <v>157</v>
      </c>
      <c r="K55" s="25" t="s">
        <v>163</v>
      </c>
      <c r="L55" s="25" t="s">
        <v>120</v>
      </c>
      <c r="M55" s="22" t="s">
        <v>44</v>
      </c>
      <c r="N55" s="22" t="s">
        <v>127</v>
      </c>
      <c r="O55" s="12"/>
      <c r="P55" s="24" t="s">
        <v>150</v>
      </c>
      <c r="Q55" s="24"/>
      <c r="R55" s="24">
        <f>EDATE(K55,-61)</f>
        <v>43366</v>
      </c>
      <c r="S55" s="24">
        <f>EDATE(K55,-60)</f>
        <v>43396</v>
      </c>
      <c r="T55" s="24">
        <f t="shared" si="12"/>
        <v>45953</v>
      </c>
      <c r="U55" s="22" t="s">
        <v>22</v>
      </c>
      <c r="V55" s="23" t="s">
        <v>170</v>
      </c>
      <c r="W55" s="22" t="s">
        <v>23</v>
      </c>
      <c r="X55" s="22" t="s">
        <v>24</v>
      </c>
      <c r="Y55" s="23" t="s">
        <v>25</v>
      </c>
      <c r="Z55" s="17" t="s">
        <v>25</v>
      </c>
      <c r="AA55" s="24">
        <f t="shared" ca="1" si="11"/>
        <v>45261</v>
      </c>
      <c r="AB55" s="24" t="s">
        <v>166</v>
      </c>
      <c r="AC55" s="24" t="s">
        <v>24</v>
      </c>
      <c r="AD55" s="22" t="s">
        <v>113</v>
      </c>
      <c r="AE55" s="15" t="str">
        <f t="shared" si="4"/>
        <v>Document Submitted for JC Approval : Sitara Seth</v>
      </c>
      <c r="AF55" s="22" t="s">
        <v>111</v>
      </c>
      <c r="AG55" s="22" t="s">
        <v>112</v>
      </c>
    </row>
    <row r="56" spans="1:33" s="11" customFormat="1" x14ac:dyDescent="0.25">
      <c r="A56" s="15" t="str">
        <f t="shared" si="1"/>
        <v>Doc_Other Certifications</v>
      </c>
      <c r="B56" s="21"/>
      <c r="C56" s="21"/>
      <c r="D56" s="21"/>
      <c r="E56" s="15" t="str">
        <f t="shared" si="5"/>
        <v>solutions Ltd</v>
      </c>
      <c r="F56" s="14" t="str">
        <f t="shared" si="6"/>
        <v>Sitara</v>
      </c>
      <c r="G56" s="14" t="str">
        <f t="shared" si="7"/>
        <v>Seth</v>
      </c>
      <c r="H56" s="15" t="str">
        <f t="shared" si="2"/>
        <v>Sitara Seth</v>
      </c>
      <c r="I56" s="27" t="str">
        <f t="shared" si="3"/>
        <v>SitaraSeth@gmail.com</v>
      </c>
      <c r="J56" s="17" t="s">
        <v>157</v>
      </c>
      <c r="K56" s="25" t="s">
        <v>163</v>
      </c>
      <c r="L56" s="25" t="s">
        <v>120</v>
      </c>
      <c r="M56" s="22" t="s">
        <v>44</v>
      </c>
      <c r="N56" s="22" t="s">
        <v>61</v>
      </c>
      <c r="O56" s="12" t="s">
        <v>105</v>
      </c>
      <c r="P56" s="24" t="s">
        <v>144</v>
      </c>
      <c r="Q56" s="24" t="s">
        <v>162</v>
      </c>
      <c r="R56" s="32">
        <f>EDATE(J56,-1)</f>
        <v>31575</v>
      </c>
      <c r="S56" s="32">
        <f>EDATE(J56,440)</f>
        <v>44997</v>
      </c>
      <c r="T56" s="24">
        <f t="shared" si="12"/>
        <v>45953</v>
      </c>
      <c r="U56" s="22" t="s">
        <v>22</v>
      </c>
      <c r="V56" s="23">
        <v>225412644590</v>
      </c>
      <c r="W56" s="22" t="s">
        <v>23</v>
      </c>
      <c r="X56" s="22" t="s">
        <v>24</v>
      </c>
      <c r="Y56" s="23" t="s">
        <v>25</v>
      </c>
      <c r="Z56" s="23" t="s">
        <v>117</v>
      </c>
      <c r="AA56" s="24">
        <f t="shared" ca="1" si="11"/>
        <v>45261</v>
      </c>
      <c r="AB56" s="24" t="s">
        <v>168</v>
      </c>
      <c r="AC56" s="24" t="s">
        <v>24</v>
      </c>
      <c r="AD56" s="22" t="s">
        <v>113</v>
      </c>
      <c r="AE56" s="15" t="str">
        <f t="shared" si="4"/>
        <v>Document Submitted for JC Approval : Sitara Seth</v>
      </c>
      <c r="AF56" s="22" t="s">
        <v>111</v>
      </c>
      <c r="AG56" s="22" t="s">
        <v>112</v>
      </c>
    </row>
    <row r="57" spans="1:33" s="9" customFormat="1" x14ac:dyDescent="0.25">
      <c r="A57" s="15" t="str">
        <f t="shared" si="1"/>
        <v>Doc_Core l</v>
      </c>
      <c r="B57" s="29"/>
      <c r="C57" s="29"/>
      <c r="D57" s="29"/>
      <c r="E57" s="15" t="str">
        <f t="shared" si="5"/>
        <v>solutions Ltd</v>
      </c>
      <c r="F57" s="14" t="str">
        <f t="shared" si="6"/>
        <v>Sitara</v>
      </c>
      <c r="G57" s="14" t="str">
        <f t="shared" si="7"/>
        <v>Seth</v>
      </c>
      <c r="H57" s="15" t="str">
        <f t="shared" si="2"/>
        <v>Sitara Seth</v>
      </c>
      <c r="I57" s="27" t="str">
        <f t="shared" si="3"/>
        <v>SitaraSeth@gmail.com</v>
      </c>
      <c r="J57" s="17" t="s">
        <v>157</v>
      </c>
      <c r="K57" s="25" t="s">
        <v>163</v>
      </c>
      <c r="L57" s="33" t="s">
        <v>120</v>
      </c>
      <c r="M57" s="30" t="s">
        <v>60</v>
      </c>
      <c r="N57" s="30" t="s">
        <v>62</v>
      </c>
      <c r="O57" s="34"/>
      <c r="P57" s="32" t="s">
        <v>149</v>
      </c>
      <c r="Q57" s="32"/>
      <c r="R57" s="32">
        <f t="shared" ref="R57:R64" si="13">EDATE(K57,-13)</f>
        <v>44827</v>
      </c>
      <c r="S57" s="32">
        <f t="shared" ref="S57:S63" si="14">EDATE(K57,-12)</f>
        <v>44857</v>
      </c>
      <c r="T57" s="32"/>
      <c r="U57" s="30" t="s">
        <v>22</v>
      </c>
      <c r="V57" s="31"/>
      <c r="W57" s="30" t="s">
        <v>23</v>
      </c>
      <c r="X57" s="30" t="s">
        <v>24</v>
      </c>
      <c r="Y57" s="31" t="s">
        <v>25</v>
      </c>
      <c r="Z57" s="31" t="s">
        <v>117</v>
      </c>
      <c r="AA57" s="32">
        <f t="shared" ca="1" si="11"/>
        <v>45261</v>
      </c>
      <c r="AB57" s="24" t="s">
        <v>168</v>
      </c>
      <c r="AC57" s="24" t="s">
        <v>24</v>
      </c>
      <c r="AD57" s="30" t="s">
        <v>113</v>
      </c>
      <c r="AE57" s="15" t="str">
        <f t="shared" si="4"/>
        <v>Document Submitted for JC Approval : Sitara Seth</v>
      </c>
      <c r="AF57" s="30" t="s">
        <v>111</v>
      </c>
      <c r="AG57" s="30" t="s">
        <v>112</v>
      </c>
    </row>
    <row r="58" spans="1:33" s="9" customFormat="1" x14ac:dyDescent="0.25">
      <c r="A58" s="15" t="str">
        <f t="shared" si="1"/>
        <v>Doc_Core ll</v>
      </c>
      <c r="B58" s="29"/>
      <c r="C58" s="29"/>
      <c r="D58" s="29"/>
      <c r="E58" s="15" t="str">
        <f t="shared" si="5"/>
        <v>solutions Ltd</v>
      </c>
      <c r="F58" s="14" t="str">
        <f t="shared" si="6"/>
        <v>Sitara</v>
      </c>
      <c r="G58" s="14" t="str">
        <f t="shared" si="7"/>
        <v>Seth</v>
      </c>
      <c r="H58" s="15" t="str">
        <f t="shared" si="2"/>
        <v>Sitara Seth</v>
      </c>
      <c r="I58" s="27" t="str">
        <f t="shared" si="3"/>
        <v>SitaraSeth@gmail.com</v>
      </c>
      <c r="J58" s="17" t="s">
        <v>157</v>
      </c>
      <c r="K58" s="25" t="s">
        <v>163</v>
      </c>
      <c r="L58" s="33" t="s">
        <v>120</v>
      </c>
      <c r="M58" s="30" t="s">
        <v>60</v>
      </c>
      <c r="N58" s="30" t="s">
        <v>63</v>
      </c>
      <c r="O58" s="34"/>
      <c r="P58" s="32" t="s">
        <v>149</v>
      </c>
      <c r="Q58" s="32"/>
      <c r="R58" s="32">
        <f t="shared" si="13"/>
        <v>44827</v>
      </c>
      <c r="S58" s="32">
        <f t="shared" si="14"/>
        <v>44857</v>
      </c>
      <c r="T58" s="32"/>
      <c r="U58" s="30" t="s">
        <v>22</v>
      </c>
      <c r="V58" s="31"/>
      <c r="W58" s="30" t="s">
        <v>23</v>
      </c>
      <c r="X58" s="30" t="s">
        <v>24</v>
      </c>
      <c r="Y58" s="31" t="s">
        <v>25</v>
      </c>
      <c r="Z58" s="17" t="s">
        <v>25</v>
      </c>
      <c r="AA58" s="32">
        <f t="shared" ca="1" si="11"/>
        <v>45261</v>
      </c>
      <c r="AB58" s="24" t="s">
        <v>169</v>
      </c>
      <c r="AC58" s="24" t="s">
        <v>24</v>
      </c>
      <c r="AD58" s="30" t="s">
        <v>113</v>
      </c>
      <c r="AE58" s="15" t="str">
        <f t="shared" si="4"/>
        <v>Document Submitted for JC Approval : Sitara Seth</v>
      </c>
      <c r="AF58" s="30" t="s">
        <v>111</v>
      </c>
      <c r="AG58" s="30" t="s">
        <v>112</v>
      </c>
    </row>
    <row r="59" spans="1:33" s="9" customFormat="1" x14ac:dyDescent="0.25">
      <c r="A59" s="15" t="str">
        <f t="shared" si="1"/>
        <v>Doc_Core lll</v>
      </c>
      <c r="B59" s="29"/>
      <c r="C59" s="29"/>
      <c r="D59" s="29"/>
      <c r="E59" s="15" t="str">
        <f t="shared" si="5"/>
        <v>solutions Ltd</v>
      </c>
      <c r="F59" s="14" t="str">
        <f t="shared" si="6"/>
        <v>Sitara</v>
      </c>
      <c r="G59" s="14" t="str">
        <f t="shared" si="7"/>
        <v>Seth</v>
      </c>
      <c r="H59" s="15" t="str">
        <f t="shared" si="2"/>
        <v>Sitara Seth</v>
      </c>
      <c r="I59" s="27" t="str">
        <f t="shared" si="3"/>
        <v>SitaraSeth@gmail.com</v>
      </c>
      <c r="J59" s="17" t="s">
        <v>157</v>
      </c>
      <c r="K59" s="25" t="s">
        <v>163</v>
      </c>
      <c r="L59" s="33" t="s">
        <v>120</v>
      </c>
      <c r="M59" s="30" t="s">
        <v>60</v>
      </c>
      <c r="N59" s="30" t="s">
        <v>64</v>
      </c>
      <c r="O59" s="34"/>
      <c r="P59" s="32" t="s">
        <v>149</v>
      </c>
      <c r="Q59" s="32"/>
      <c r="R59" s="32">
        <f t="shared" si="13"/>
        <v>44827</v>
      </c>
      <c r="S59" s="32">
        <f t="shared" si="14"/>
        <v>44857</v>
      </c>
      <c r="T59" s="32"/>
      <c r="U59" s="30" t="s">
        <v>22</v>
      </c>
      <c r="V59" s="31"/>
      <c r="W59" s="30" t="s">
        <v>23</v>
      </c>
      <c r="X59" s="30" t="s">
        <v>24</v>
      </c>
      <c r="Y59" s="31" t="s">
        <v>25</v>
      </c>
      <c r="Z59" s="17" t="s">
        <v>25</v>
      </c>
      <c r="AA59" s="32">
        <f t="shared" ca="1" si="11"/>
        <v>45261</v>
      </c>
      <c r="AB59" s="24" t="s">
        <v>166</v>
      </c>
      <c r="AC59" s="24" t="s">
        <v>24</v>
      </c>
      <c r="AD59" s="30" t="s">
        <v>113</v>
      </c>
      <c r="AE59" s="15" t="str">
        <f t="shared" si="4"/>
        <v>Document Submitted for JC Approval : Sitara Seth</v>
      </c>
      <c r="AF59" s="30" t="s">
        <v>111</v>
      </c>
      <c r="AG59" s="30" t="s">
        <v>112</v>
      </c>
    </row>
    <row r="60" spans="1:33" s="9" customFormat="1" x14ac:dyDescent="0.25">
      <c r="A60" s="15" t="str">
        <f t="shared" si="1"/>
        <v>Doc_Speciality I</v>
      </c>
      <c r="B60" s="29"/>
      <c r="C60" s="29"/>
      <c r="D60" s="29"/>
      <c r="E60" s="15" t="str">
        <f t="shared" si="5"/>
        <v>solutions Ltd</v>
      </c>
      <c r="F60" s="14" t="str">
        <f t="shared" si="6"/>
        <v>Sitara</v>
      </c>
      <c r="G60" s="14" t="str">
        <f t="shared" si="7"/>
        <v>Seth</v>
      </c>
      <c r="H60" s="15" t="str">
        <f t="shared" si="2"/>
        <v>Sitara Seth</v>
      </c>
      <c r="I60" s="27" t="str">
        <f t="shared" si="3"/>
        <v>SitaraSeth@gmail.com</v>
      </c>
      <c r="J60" s="17" t="s">
        <v>157</v>
      </c>
      <c r="K60" s="25" t="s">
        <v>163</v>
      </c>
      <c r="L60" s="33" t="s">
        <v>120</v>
      </c>
      <c r="M60" s="30" t="s">
        <v>60</v>
      </c>
      <c r="N60" s="36" t="s">
        <v>153</v>
      </c>
      <c r="O60" s="37" t="s">
        <v>124</v>
      </c>
      <c r="P60" s="32" t="s">
        <v>149</v>
      </c>
      <c r="Q60" s="32"/>
      <c r="R60" s="32">
        <f t="shared" si="13"/>
        <v>44827</v>
      </c>
      <c r="S60" s="32">
        <f t="shared" si="14"/>
        <v>44857</v>
      </c>
      <c r="T60" s="32"/>
      <c r="U60" s="30" t="s">
        <v>22</v>
      </c>
      <c r="V60" s="31"/>
      <c r="W60" s="30" t="s">
        <v>23</v>
      </c>
      <c r="X60" s="30" t="s">
        <v>24</v>
      </c>
      <c r="Y60" s="31" t="s">
        <v>25</v>
      </c>
      <c r="Z60" s="31" t="s">
        <v>117</v>
      </c>
      <c r="AA60" s="32">
        <f t="shared" ca="1" si="11"/>
        <v>45261</v>
      </c>
      <c r="AB60" s="24" t="s">
        <v>167</v>
      </c>
      <c r="AC60" s="24" t="s">
        <v>24</v>
      </c>
      <c r="AD60" s="30" t="s">
        <v>113</v>
      </c>
      <c r="AE60" s="15" t="str">
        <f t="shared" si="4"/>
        <v>Document Submitted for JC Approval : Sitara Seth</v>
      </c>
      <c r="AF60" s="30" t="s">
        <v>111</v>
      </c>
      <c r="AG60" s="30" t="s">
        <v>112</v>
      </c>
    </row>
    <row r="61" spans="1:33" s="9" customFormat="1" x14ac:dyDescent="0.25">
      <c r="A61" s="15" t="str">
        <f t="shared" si="1"/>
        <v>Doc_Speciality II</v>
      </c>
      <c r="B61" s="29"/>
      <c r="C61" s="29"/>
      <c r="D61" s="29"/>
      <c r="E61" s="15" t="str">
        <f t="shared" si="5"/>
        <v>solutions Ltd</v>
      </c>
      <c r="F61" s="14" t="str">
        <f t="shared" si="6"/>
        <v>Sitara</v>
      </c>
      <c r="G61" s="14" t="str">
        <f t="shared" si="7"/>
        <v>Seth</v>
      </c>
      <c r="H61" s="15" t="str">
        <f t="shared" si="2"/>
        <v>Sitara Seth</v>
      </c>
      <c r="I61" s="27" t="str">
        <f t="shared" si="3"/>
        <v>SitaraSeth@gmail.com</v>
      </c>
      <c r="J61" s="17" t="s">
        <v>157</v>
      </c>
      <c r="K61" s="25" t="s">
        <v>163</v>
      </c>
      <c r="L61" s="33" t="s">
        <v>120</v>
      </c>
      <c r="M61" s="30" t="s">
        <v>60</v>
      </c>
      <c r="N61" s="36" t="s">
        <v>154</v>
      </c>
      <c r="O61" s="37" t="s">
        <v>125</v>
      </c>
      <c r="P61" s="32" t="s">
        <v>149</v>
      </c>
      <c r="Q61" s="32"/>
      <c r="R61" s="32">
        <f t="shared" si="13"/>
        <v>44827</v>
      </c>
      <c r="S61" s="32">
        <f t="shared" si="14"/>
        <v>44857</v>
      </c>
      <c r="T61" s="32"/>
      <c r="U61" s="30" t="s">
        <v>22</v>
      </c>
      <c r="V61" s="31"/>
      <c r="W61" s="30" t="s">
        <v>23</v>
      </c>
      <c r="X61" s="30" t="s">
        <v>24</v>
      </c>
      <c r="Y61" s="31" t="s">
        <v>25</v>
      </c>
      <c r="Z61" s="31" t="s">
        <v>117</v>
      </c>
      <c r="AA61" s="32">
        <f t="shared" ca="1" si="11"/>
        <v>45261</v>
      </c>
      <c r="AB61" s="24" t="s">
        <v>168</v>
      </c>
      <c r="AC61" s="24" t="s">
        <v>24</v>
      </c>
      <c r="AD61" s="30" t="s">
        <v>113</v>
      </c>
      <c r="AE61" s="15" t="str">
        <f t="shared" si="4"/>
        <v>Document Submitted for JC Approval : Sitara Seth</v>
      </c>
      <c r="AF61" s="30" t="s">
        <v>111</v>
      </c>
      <c r="AG61" s="30" t="s">
        <v>112</v>
      </c>
    </row>
    <row r="62" spans="1:33" s="9" customFormat="1" x14ac:dyDescent="0.25">
      <c r="A62" s="15" t="str">
        <f t="shared" si="1"/>
        <v>Doc_Speciality III</v>
      </c>
      <c r="B62" s="29"/>
      <c r="C62" s="29"/>
      <c r="D62" s="29"/>
      <c r="E62" s="15" t="str">
        <f t="shared" si="5"/>
        <v>solutions Ltd</v>
      </c>
      <c r="F62" s="14" t="str">
        <f t="shared" si="6"/>
        <v>Sitara</v>
      </c>
      <c r="G62" s="14" t="str">
        <f t="shared" si="7"/>
        <v>Seth</v>
      </c>
      <c r="H62" s="15" t="str">
        <f t="shared" si="2"/>
        <v>Sitara Seth</v>
      </c>
      <c r="I62" s="27" t="str">
        <f t="shared" si="3"/>
        <v>SitaraSeth@gmail.com</v>
      </c>
      <c r="J62" s="17" t="s">
        <v>157</v>
      </c>
      <c r="K62" s="25" t="s">
        <v>163</v>
      </c>
      <c r="L62" s="33" t="s">
        <v>120</v>
      </c>
      <c r="M62" s="30" t="s">
        <v>60</v>
      </c>
      <c r="N62" s="36" t="s">
        <v>155</v>
      </c>
      <c r="O62" s="37" t="s">
        <v>126</v>
      </c>
      <c r="P62" s="32" t="s">
        <v>149</v>
      </c>
      <c r="Q62" s="32"/>
      <c r="R62" s="32">
        <f t="shared" si="13"/>
        <v>44827</v>
      </c>
      <c r="S62" s="32">
        <f t="shared" si="14"/>
        <v>44857</v>
      </c>
      <c r="T62" s="32"/>
      <c r="U62" s="30" t="s">
        <v>22</v>
      </c>
      <c r="V62" s="31"/>
      <c r="W62" s="30" t="s">
        <v>23</v>
      </c>
      <c r="X62" s="30" t="s">
        <v>24</v>
      </c>
      <c r="Y62" s="31" t="s">
        <v>25</v>
      </c>
      <c r="Z62" s="17" t="s">
        <v>25</v>
      </c>
      <c r="AA62" s="32">
        <f t="shared" ca="1" si="11"/>
        <v>45261</v>
      </c>
      <c r="AB62" s="24" t="s">
        <v>166</v>
      </c>
      <c r="AC62" s="24" t="s">
        <v>24</v>
      </c>
      <c r="AD62" s="30" t="s">
        <v>113</v>
      </c>
      <c r="AE62" s="15" t="str">
        <f t="shared" si="4"/>
        <v>Document Submitted for JC Approval : Sitara Seth</v>
      </c>
      <c r="AF62" s="30" t="s">
        <v>111</v>
      </c>
      <c r="AG62" s="30" t="s">
        <v>112</v>
      </c>
    </row>
    <row r="63" spans="1:33" s="9" customFormat="1" x14ac:dyDescent="0.25">
      <c r="A63" s="15" t="str">
        <f t="shared" si="1"/>
        <v>Doc_Prevention Medication Errors</v>
      </c>
      <c r="B63" s="29"/>
      <c r="C63" s="29"/>
      <c r="D63" s="29"/>
      <c r="E63" s="15" t="str">
        <f t="shared" si="5"/>
        <v>solutions Ltd</v>
      </c>
      <c r="F63" s="14" t="str">
        <f t="shared" si="6"/>
        <v>Sitara</v>
      </c>
      <c r="G63" s="14" t="str">
        <f t="shared" si="7"/>
        <v>Seth</v>
      </c>
      <c r="H63" s="15" t="str">
        <f t="shared" si="2"/>
        <v>Sitara Seth</v>
      </c>
      <c r="I63" s="27" t="str">
        <f t="shared" si="3"/>
        <v>SitaraSeth@gmail.com</v>
      </c>
      <c r="J63" s="17" t="s">
        <v>157</v>
      </c>
      <c r="K63" s="25" t="s">
        <v>163</v>
      </c>
      <c r="L63" s="33" t="s">
        <v>120</v>
      </c>
      <c r="M63" s="30" t="s">
        <v>60</v>
      </c>
      <c r="N63" s="30" t="s">
        <v>65</v>
      </c>
      <c r="O63" s="34"/>
      <c r="P63" s="32" t="s">
        <v>149</v>
      </c>
      <c r="Q63" s="32"/>
      <c r="R63" s="32">
        <f t="shared" si="13"/>
        <v>44827</v>
      </c>
      <c r="S63" s="32">
        <f t="shared" si="14"/>
        <v>44857</v>
      </c>
      <c r="T63" s="32"/>
      <c r="U63" s="30" t="s">
        <v>22</v>
      </c>
      <c r="V63" s="31"/>
      <c r="W63" s="30" t="s">
        <v>23</v>
      </c>
      <c r="X63" s="30" t="s">
        <v>24</v>
      </c>
      <c r="Y63" s="31" t="s">
        <v>25</v>
      </c>
      <c r="Z63" s="31" t="s">
        <v>117</v>
      </c>
      <c r="AA63" s="32">
        <f t="shared" ca="1" si="11"/>
        <v>45261</v>
      </c>
      <c r="AB63" s="24" t="s">
        <v>168</v>
      </c>
      <c r="AC63" s="24" t="s">
        <v>24</v>
      </c>
      <c r="AD63" s="30" t="s">
        <v>113</v>
      </c>
      <c r="AE63" s="15" t="str">
        <f t="shared" si="4"/>
        <v>Document Submitted for JC Approval : Sitara Seth</v>
      </c>
      <c r="AF63" s="30" t="s">
        <v>111</v>
      </c>
      <c r="AG63" s="30" t="s">
        <v>112</v>
      </c>
    </row>
    <row r="64" spans="1:33" s="9" customFormat="1" x14ac:dyDescent="0.25">
      <c r="A64" s="15" t="str">
        <f t="shared" si="1"/>
        <v>Doc_Annual Training</v>
      </c>
      <c r="B64" s="29"/>
      <c r="C64" s="29"/>
      <c r="D64" s="29"/>
      <c r="E64" s="15" t="str">
        <f t="shared" si="5"/>
        <v>solutions Ltd</v>
      </c>
      <c r="F64" s="14" t="str">
        <f t="shared" si="6"/>
        <v>Sitara</v>
      </c>
      <c r="G64" s="14" t="str">
        <f t="shared" si="7"/>
        <v>Seth</v>
      </c>
      <c r="H64" s="15" t="str">
        <f t="shared" si="2"/>
        <v>Sitara Seth</v>
      </c>
      <c r="I64" s="27" t="str">
        <f t="shared" si="3"/>
        <v>SitaraSeth@gmail.com</v>
      </c>
      <c r="J64" s="17" t="s">
        <v>157</v>
      </c>
      <c r="K64" s="25" t="s">
        <v>163</v>
      </c>
      <c r="L64" s="33" t="s">
        <v>120</v>
      </c>
      <c r="M64" s="30" t="s">
        <v>60</v>
      </c>
      <c r="N64" s="30" t="s">
        <v>66</v>
      </c>
      <c r="O64" s="34"/>
      <c r="P64" s="32" t="s">
        <v>149</v>
      </c>
      <c r="Q64" s="32"/>
      <c r="R64" s="32">
        <f t="shared" si="13"/>
        <v>44827</v>
      </c>
      <c r="S64" s="32">
        <f ca="1">TODAY()</f>
        <v>45251</v>
      </c>
      <c r="T64" s="38"/>
      <c r="U64" s="30" t="s">
        <v>22</v>
      </c>
      <c r="V64" s="31"/>
      <c r="W64" s="30" t="s">
        <v>23</v>
      </c>
      <c r="X64" s="30" t="s">
        <v>24</v>
      </c>
      <c r="Y64" s="31" t="s">
        <v>25</v>
      </c>
      <c r="Z64" s="31" t="s">
        <v>117</v>
      </c>
      <c r="AA64" s="32">
        <f t="shared" ca="1" si="11"/>
        <v>45261</v>
      </c>
      <c r="AB64" s="24" t="s">
        <v>168</v>
      </c>
      <c r="AC64" s="24" t="s">
        <v>24</v>
      </c>
      <c r="AD64" s="30" t="s">
        <v>113</v>
      </c>
      <c r="AE64" s="15" t="str">
        <f t="shared" si="4"/>
        <v>Document Submitted for JC Approval : Sitara Seth</v>
      </c>
      <c r="AF64" s="30" t="s">
        <v>111</v>
      </c>
      <c r="AG64" s="30" t="s">
        <v>112</v>
      </c>
    </row>
    <row r="65" spans="1:33" s="9" customFormat="1" x14ac:dyDescent="0.25">
      <c r="A65" s="15" t="str">
        <f t="shared" si="1"/>
        <v>Doc_Client Modules/Misc trainings</v>
      </c>
      <c r="B65" s="29"/>
      <c r="C65" s="29"/>
      <c r="D65" s="29"/>
      <c r="E65" s="15" t="str">
        <f t="shared" si="5"/>
        <v>solutions Ltd</v>
      </c>
      <c r="F65" s="14" t="str">
        <f t="shared" si="6"/>
        <v>Sitara</v>
      </c>
      <c r="G65" s="14" t="str">
        <f t="shared" si="7"/>
        <v>Seth</v>
      </c>
      <c r="H65" s="15" t="str">
        <f t="shared" si="2"/>
        <v>Sitara Seth</v>
      </c>
      <c r="I65" s="27" t="str">
        <f t="shared" si="3"/>
        <v>SitaraSeth@gmail.com</v>
      </c>
      <c r="J65" s="17" t="s">
        <v>157</v>
      </c>
      <c r="K65" s="25" t="s">
        <v>163</v>
      </c>
      <c r="L65" s="33" t="s">
        <v>120</v>
      </c>
      <c r="M65" s="30" t="s">
        <v>60</v>
      </c>
      <c r="N65" s="30" t="s">
        <v>67</v>
      </c>
      <c r="O65" s="35" t="s">
        <v>104</v>
      </c>
      <c r="P65" s="32" t="s">
        <v>142</v>
      </c>
      <c r="Q65" s="32" t="s">
        <v>162</v>
      </c>
      <c r="R65" s="32">
        <f ca="1">TODAY()</f>
        <v>45251</v>
      </c>
      <c r="S65" s="32">
        <f ca="1">TODAY()</f>
        <v>45251</v>
      </c>
      <c r="T65" s="32">
        <f>EDATE(K65,24)</f>
        <v>45953</v>
      </c>
      <c r="U65" s="30" t="s">
        <v>22</v>
      </c>
      <c r="V65" s="31"/>
      <c r="W65" s="30" t="s">
        <v>23</v>
      </c>
      <c r="X65" s="30" t="s">
        <v>24</v>
      </c>
      <c r="Y65" s="31" t="s">
        <v>25</v>
      </c>
      <c r="Z65" s="17" t="s">
        <v>25</v>
      </c>
      <c r="AA65" s="32">
        <f t="shared" ref="AA65:AA95" ca="1" si="15">TODAY() + 10</f>
        <v>45261</v>
      </c>
      <c r="AB65" s="24" t="s">
        <v>167</v>
      </c>
      <c r="AC65" s="24" t="s">
        <v>24</v>
      </c>
      <c r="AD65" s="30" t="s">
        <v>113</v>
      </c>
      <c r="AE65" s="15" t="str">
        <f t="shared" si="4"/>
        <v>Document Submitted for JC Approval : Sitara Seth</v>
      </c>
      <c r="AF65" s="30" t="s">
        <v>111</v>
      </c>
      <c r="AG65" s="30" t="s">
        <v>112</v>
      </c>
    </row>
    <row r="66" spans="1:33" s="9" customFormat="1" x14ac:dyDescent="0.25">
      <c r="A66" s="15" t="str">
        <f t="shared" si="1"/>
        <v>Doc_Pharmacology</v>
      </c>
      <c r="B66" s="29"/>
      <c r="C66" s="29"/>
      <c r="D66" s="29"/>
      <c r="E66" s="15" t="str">
        <f t="shared" si="5"/>
        <v>solutions Ltd</v>
      </c>
      <c r="F66" s="14" t="str">
        <f t="shared" si="6"/>
        <v>Sitara</v>
      </c>
      <c r="G66" s="14" t="str">
        <f t="shared" si="7"/>
        <v>Seth</v>
      </c>
      <c r="H66" s="15" t="str">
        <f t="shared" ref="H66:H95" si="16">CONCATENATE(F66," ",G66)</f>
        <v>Sitara Seth</v>
      </c>
      <c r="I66" s="27" t="str">
        <f t="shared" si="3"/>
        <v>SitaraSeth@gmail.com</v>
      </c>
      <c r="J66" s="17" t="s">
        <v>157</v>
      </c>
      <c r="K66" s="25" t="s">
        <v>163</v>
      </c>
      <c r="L66" s="33" t="s">
        <v>120</v>
      </c>
      <c r="M66" s="30" t="s">
        <v>60</v>
      </c>
      <c r="N66" s="30" t="s">
        <v>121</v>
      </c>
      <c r="O66" s="35"/>
      <c r="P66" s="32" t="s">
        <v>149</v>
      </c>
      <c r="Q66" s="32"/>
      <c r="R66" s="32">
        <f>EDATE(K66,-13)</f>
        <v>44827</v>
      </c>
      <c r="S66" s="32">
        <f>EDATE(K66,-12)</f>
        <v>44857</v>
      </c>
      <c r="T66" s="32"/>
      <c r="U66" s="30" t="s">
        <v>22</v>
      </c>
      <c r="V66" s="31"/>
      <c r="W66" s="30" t="s">
        <v>23</v>
      </c>
      <c r="X66" s="30" t="s">
        <v>24</v>
      </c>
      <c r="Y66" s="31" t="s">
        <v>25</v>
      </c>
      <c r="Z66" s="31" t="s">
        <v>117</v>
      </c>
      <c r="AA66" s="32">
        <f t="shared" ca="1" si="15"/>
        <v>45261</v>
      </c>
      <c r="AB66" s="24" t="s">
        <v>166</v>
      </c>
      <c r="AC66" s="24" t="s">
        <v>24</v>
      </c>
      <c r="AD66" s="30" t="s">
        <v>113</v>
      </c>
      <c r="AE66" s="15" t="str">
        <f t="shared" si="4"/>
        <v>Document Submitted for JC Approval : Sitara Seth</v>
      </c>
      <c r="AF66" s="30" t="s">
        <v>111</v>
      </c>
      <c r="AG66" s="30" t="s">
        <v>112</v>
      </c>
    </row>
    <row r="67" spans="1:33" s="9" customFormat="1" x14ac:dyDescent="0.25">
      <c r="A67" s="15" t="str">
        <f t="shared" ref="A67:A95" si="17">CONCATENATE("Doc","_",N67)</f>
        <v>Doc_Sexual Harassment Training</v>
      </c>
      <c r="B67" s="29"/>
      <c r="C67" s="29"/>
      <c r="D67" s="29"/>
      <c r="E67" s="15" t="str">
        <f t="shared" ref="E67:G95" si="18">E66</f>
        <v>solutions Ltd</v>
      </c>
      <c r="F67" s="14" t="str">
        <f t="shared" si="18"/>
        <v>Sitara</v>
      </c>
      <c r="G67" s="14" t="str">
        <f t="shared" si="18"/>
        <v>Seth</v>
      </c>
      <c r="H67" s="15" t="str">
        <f t="shared" si="16"/>
        <v>Sitara Seth</v>
      </c>
      <c r="I67" s="27" t="str">
        <f t="shared" ref="I67:I95" si="19">CONCATENATE(F67,G67,"@gmail.com")</f>
        <v>SitaraSeth@gmail.com</v>
      </c>
      <c r="J67" s="17" t="s">
        <v>157</v>
      </c>
      <c r="K67" s="25" t="s">
        <v>163</v>
      </c>
      <c r="L67" s="33" t="s">
        <v>120</v>
      </c>
      <c r="M67" s="30" t="s">
        <v>60</v>
      </c>
      <c r="N67" s="30" t="s">
        <v>140</v>
      </c>
      <c r="O67" s="35"/>
      <c r="P67" s="32" t="s">
        <v>142</v>
      </c>
      <c r="Q67" s="32"/>
      <c r="R67" s="32">
        <f ca="1">TODAY()</f>
        <v>45251</v>
      </c>
      <c r="S67" s="32">
        <f ca="1">TODAY()</f>
        <v>45251</v>
      </c>
      <c r="T67" s="32">
        <f>EDATE(K67,24)</f>
        <v>45953</v>
      </c>
      <c r="U67" s="30" t="s">
        <v>22</v>
      </c>
      <c r="V67" s="31"/>
      <c r="W67" s="30" t="s">
        <v>23</v>
      </c>
      <c r="X67" s="30" t="s">
        <v>24</v>
      </c>
      <c r="Y67" s="31" t="s">
        <v>25</v>
      </c>
      <c r="Z67" s="31" t="s">
        <v>117</v>
      </c>
      <c r="AA67" s="32">
        <f t="shared" ca="1" si="15"/>
        <v>45261</v>
      </c>
      <c r="AB67" s="24" t="s">
        <v>167</v>
      </c>
      <c r="AC67" s="24" t="s">
        <v>24</v>
      </c>
      <c r="AD67" s="30" t="s">
        <v>113</v>
      </c>
      <c r="AE67" s="15" t="str">
        <f t="shared" ref="AE67:AE95" si="20">CONCATENATE("Document Submitted for JC Approval :"," ",H67)</f>
        <v>Document Submitted for JC Approval : Sitara Seth</v>
      </c>
      <c r="AF67" s="30" t="s">
        <v>111</v>
      </c>
      <c r="AG67" s="30" t="s">
        <v>112</v>
      </c>
    </row>
    <row r="68" spans="1:33" s="9" customFormat="1" x14ac:dyDescent="0.25">
      <c r="A68" s="15" t="str">
        <f t="shared" si="17"/>
        <v>Doc_HSH Combined Core</v>
      </c>
      <c r="B68" s="29"/>
      <c r="C68" s="29"/>
      <c r="D68" s="29"/>
      <c r="E68" s="15" t="str">
        <f t="shared" si="18"/>
        <v>solutions Ltd</v>
      </c>
      <c r="F68" s="14" t="str">
        <f t="shared" si="18"/>
        <v>Sitara</v>
      </c>
      <c r="G68" s="14" t="str">
        <f t="shared" si="18"/>
        <v>Seth</v>
      </c>
      <c r="H68" s="15" t="str">
        <f t="shared" si="16"/>
        <v>Sitara Seth</v>
      </c>
      <c r="I68" s="27" t="str">
        <f t="shared" si="19"/>
        <v>SitaraSeth@gmail.com</v>
      </c>
      <c r="J68" s="17" t="s">
        <v>157</v>
      </c>
      <c r="K68" s="25" t="s">
        <v>163</v>
      </c>
      <c r="L68" s="33" t="s">
        <v>120</v>
      </c>
      <c r="M68" s="30" t="s">
        <v>60</v>
      </c>
      <c r="N68" s="30" t="s">
        <v>139</v>
      </c>
      <c r="O68" s="35"/>
      <c r="P68" s="32" t="s">
        <v>149</v>
      </c>
      <c r="Q68" s="32"/>
      <c r="R68" s="32">
        <f>EDATE(K68,-13)</f>
        <v>44827</v>
      </c>
      <c r="S68" s="32">
        <f>EDATE(K68,-12)</f>
        <v>44857</v>
      </c>
      <c r="T68" s="32"/>
      <c r="U68" s="30" t="s">
        <v>22</v>
      </c>
      <c r="V68" s="31"/>
      <c r="W68" s="30" t="s">
        <v>23</v>
      </c>
      <c r="X68" s="30" t="s">
        <v>24</v>
      </c>
      <c r="Y68" s="31" t="s">
        <v>25</v>
      </c>
      <c r="Z68" s="17" t="s">
        <v>25</v>
      </c>
      <c r="AA68" s="32">
        <f t="shared" ca="1" si="15"/>
        <v>45261</v>
      </c>
      <c r="AB68" s="24" t="s">
        <v>166</v>
      </c>
      <c r="AC68" s="24" t="s">
        <v>24</v>
      </c>
      <c r="AD68" s="30" t="s">
        <v>113</v>
      </c>
      <c r="AE68" s="15" t="str">
        <f t="shared" si="20"/>
        <v>Document Submitted for JC Approval : Sitara Seth</v>
      </c>
      <c r="AF68" s="30" t="s">
        <v>111</v>
      </c>
      <c r="AG68" s="30" t="s">
        <v>112</v>
      </c>
    </row>
    <row r="69" spans="1:33" s="11" customFormat="1" x14ac:dyDescent="0.25">
      <c r="A69" s="15" t="str">
        <f t="shared" si="17"/>
        <v>Doc_Hepatitis A Titers/Series of vaccine</v>
      </c>
      <c r="B69" s="21"/>
      <c r="C69" s="21"/>
      <c r="D69" s="21"/>
      <c r="E69" s="15" t="str">
        <f t="shared" si="18"/>
        <v>solutions Ltd</v>
      </c>
      <c r="F69" s="14" t="str">
        <f t="shared" si="18"/>
        <v>Sitara</v>
      </c>
      <c r="G69" s="14" t="str">
        <f t="shared" si="18"/>
        <v>Seth</v>
      </c>
      <c r="H69" s="15" t="str">
        <f t="shared" si="16"/>
        <v>Sitara Seth</v>
      </c>
      <c r="I69" s="27" t="str">
        <f t="shared" si="19"/>
        <v>SitaraSeth@gmail.com</v>
      </c>
      <c r="J69" s="17" t="s">
        <v>157</v>
      </c>
      <c r="K69" s="25" t="s">
        <v>163</v>
      </c>
      <c r="L69" s="25" t="s">
        <v>120</v>
      </c>
      <c r="M69" s="22" t="s">
        <v>68</v>
      </c>
      <c r="N69" s="22" t="s">
        <v>69</v>
      </c>
      <c r="O69" s="10"/>
      <c r="P69" s="24" t="s">
        <v>144</v>
      </c>
      <c r="Q69" s="24"/>
      <c r="R69" s="32">
        <f>EDATE(J69,-1)</f>
        <v>31575</v>
      </c>
      <c r="S69" s="32">
        <f>EDATE(J69,440)</f>
        <v>44997</v>
      </c>
      <c r="T69" s="24">
        <f>EDATE(K69,24)</f>
        <v>45953</v>
      </c>
      <c r="U69" s="22" t="s">
        <v>22</v>
      </c>
      <c r="V69" s="23"/>
      <c r="W69" s="22" t="s">
        <v>23</v>
      </c>
      <c r="X69" s="22" t="s">
        <v>24</v>
      </c>
      <c r="Y69" s="23" t="s">
        <v>25</v>
      </c>
      <c r="Z69" s="23" t="s">
        <v>117</v>
      </c>
      <c r="AA69" s="24">
        <f t="shared" ca="1" si="15"/>
        <v>45261</v>
      </c>
      <c r="AB69" s="24" t="s">
        <v>167</v>
      </c>
      <c r="AC69" s="24" t="s">
        <v>24</v>
      </c>
      <c r="AD69" s="22" t="s">
        <v>113</v>
      </c>
      <c r="AE69" s="15" t="str">
        <f t="shared" si="20"/>
        <v>Document Submitted for JC Approval : Sitara Seth</v>
      </c>
      <c r="AF69" s="22" t="s">
        <v>111</v>
      </c>
      <c r="AG69" s="22" t="s">
        <v>112</v>
      </c>
    </row>
    <row r="70" spans="1:33" s="11" customFormat="1" x14ac:dyDescent="0.25">
      <c r="A70" s="15" t="str">
        <f t="shared" si="17"/>
        <v>Doc_Hepatitis B Titers/Series of vaccine</v>
      </c>
      <c r="B70" s="21"/>
      <c r="C70" s="21"/>
      <c r="D70" s="21"/>
      <c r="E70" s="15" t="str">
        <f t="shared" si="18"/>
        <v>solutions Ltd</v>
      </c>
      <c r="F70" s="14" t="str">
        <f t="shared" si="18"/>
        <v>Sitara</v>
      </c>
      <c r="G70" s="14" t="str">
        <f t="shared" si="18"/>
        <v>Seth</v>
      </c>
      <c r="H70" s="15" t="str">
        <f t="shared" si="16"/>
        <v>Sitara Seth</v>
      </c>
      <c r="I70" s="27" t="str">
        <f t="shared" si="19"/>
        <v>SitaraSeth@gmail.com</v>
      </c>
      <c r="J70" s="17" t="s">
        <v>157</v>
      </c>
      <c r="K70" s="25" t="s">
        <v>163</v>
      </c>
      <c r="L70" s="25" t="s">
        <v>120</v>
      </c>
      <c r="M70" s="22" t="s">
        <v>68</v>
      </c>
      <c r="N70" s="22" t="s">
        <v>70</v>
      </c>
      <c r="O70" s="10"/>
      <c r="P70" s="24" t="s">
        <v>144</v>
      </c>
      <c r="Q70" s="24"/>
      <c r="R70" s="32">
        <f>EDATE(J70,-1)</f>
        <v>31575</v>
      </c>
      <c r="S70" s="32">
        <f>EDATE(J70,440)</f>
        <v>44997</v>
      </c>
      <c r="T70" s="24">
        <f>EDATE(K70,24)</f>
        <v>45953</v>
      </c>
      <c r="U70" s="22" t="s">
        <v>22</v>
      </c>
      <c r="V70" s="23"/>
      <c r="W70" s="22" t="s">
        <v>23</v>
      </c>
      <c r="X70" s="22" t="s">
        <v>24</v>
      </c>
      <c r="Y70" s="23" t="s">
        <v>25</v>
      </c>
      <c r="Z70" s="23" t="s">
        <v>117</v>
      </c>
      <c r="AA70" s="24">
        <f t="shared" ca="1" si="15"/>
        <v>45261</v>
      </c>
      <c r="AB70" s="24" t="s">
        <v>166</v>
      </c>
      <c r="AC70" s="24" t="s">
        <v>24</v>
      </c>
      <c r="AD70" s="22" t="s">
        <v>113</v>
      </c>
      <c r="AE70" s="15" t="str">
        <f t="shared" si="20"/>
        <v>Document Submitted for JC Approval : Sitara Seth</v>
      </c>
      <c r="AF70" s="22" t="s">
        <v>111</v>
      </c>
      <c r="AG70" s="22" t="s">
        <v>112</v>
      </c>
    </row>
    <row r="71" spans="1:33" s="11" customFormat="1" x14ac:dyDescent="0.25">
      <c r="A71" s="15" t="str">
        <f t="shared" si="17"/>
        <v>Doc_Hepatitis C Titers/Series of vaccine</v>
      </c>
      <c r="B71" s="21"/>
      <c r="C71" s="21"/>
      <c r="D71" s="21"/>
      <c r="E71" s="15" t="str">
        <f t="shared" si="18"/>
        <v>solutions Ltd</v>
      </c>
      <c r="F71" s="14" t="str">
        <f t="shared" si="18"/>
        <v>Sitara</v>
      </c>
      <c r="G71" s="14" t="str">
        <f t="shared" si="18"/>
        <v>Seth</v>
      </c>
      <c r="H71" s="15" t="str">
        <f t="shared" si="16"/>
        <v>Sitara Seth</v>
      </c>
      <c r="I71" s="27" t="str">
        <f t="shared" si="19"/>
        <v>SitaraSeth@gmail.com</v>
      </c>
      <c r="J71" s="17" t="s">
        <v>157</v>
      </c>
      <c r="K71" s="25" t="s">
        <v>163</v>
      </c>
      <c r="L71" s="25" t="s">
        <v>120</v>
      </c>
      <c r="M71" s="22" t="s">
        <v>68</v>
      </c>
      <c r="N71" s="22" t="s">
        <v>71</v>
      </c>
      <c r="O71" s="10"/>
      <c r="P71" s="24" t="s">
        <v>144</v>
      </c>
      <c r="Q71" s="24"/>
      <c r="R71" s="32">
        <f>EDATE(J71,-1)</f>
        <v>31575</v>
      </c>
      <c r="S71" s="32">
        <f>EDATE(J71,440)</f>
        <v>44997</v>
      </c>
      <c r="T71" s="24">
        <f>EDATE(K71,24)</f>
        <v>45953</v>
      </c>
      <c r="U71" s="22" t="s">
        <v>22</v>
      </c>
      <c r="V71" s="23"/>
      <c r="W71" s="22" t="s">
        <v>23</v>
      </c>
      <c r="X71" s="22" t="s">
        <v>24</v>
      </c>
      <c r="Y71" s="23" t="s">
        <v>25</v>
      </c>
      <c r="Z71" s="17" t="s">
        <v>25</v>
      </c>
      <c r="AA71" s="24">
        <f t="shared" ca="1" si="15"/>
        <v>45261</v>
      </c>
      <c r="AB71" s="24" t="s">
        <v>166</v>
      </c>
      <c r="AC71" s="24" t="s">
        <v>24</v>
      </c>
      <c r="AD71" s="22" t="s">
        <v>113</v>
      </c>
      <c r="AE71" s="15" t="str">
        <f t="shared" si="20"/>
        <v>Document Submitted for JC Approval : Sitara Seth</v>
      </c>
      <c r="AF71" s="22" t="s">
        <v>111</v>
      </c>
      <c r="AG71" s="22" t="s">
        <v>112</v>
      </c>
    </row>
    <row r="72" spans="1:33" s="11" customFormat="1" x14ac:dyDescent="0.25">
      <c r="A72" s="15" t="str">
        <f t="shared" si="17"/>
        <v>Doc_MMR Titers/Series of Vaccine</v>
      </c>
      <c r="B72" s="21"/>
      <c r="C72" s="21"/>
      <c r="D72" s="21"/>
      <c r="E72" s="15" t="str">
        <f t="shared" si="18"/>
        <v>solutions Ltd</v>
      </c>
      <c r="F72" s="14" t="str">
        <f t="shared" si="18"/>
        <v>Sitara</v>
      </c>
      <c r="G72" s="14" t="str">
        <f t="shared" si="18"/>
        <v>Seth</v>
      </c>
      <c r="H72" s="15" t="str">
        <f t="shared" si="16"/>
        <v>Sitara Seth</v>
      </c>
      <c r="I72" s="27" t="str">
        <f t="shared" si="19"/>
        <v>SitaraSeth@gmail.com</v>
      </c>
      <c r="J72" s="17" t="s">
        <v>157</v>
      </c>
      <c r="K72" s="25" t="s">
        <v>163</v>
      </c>
      <c r="L72" s="25" t="s">
        <v>120</v>
      </c>
      <c r="M72" s="22" t="s">
        <v>68</v>
      </c>
      <c r="N72" s="22" t="s">
        <v>160</v>
      </c>
      <c r="O72" s="10"/>
      <c r="P72" s="24" t="s">
        <v>144</v>
      </c>
      <c r="Q72" s="24"/>
      <c r="R72" s="32">
        <f>EDATE(J72,-1)</f>
        <v>31575</v>
      </c>
      <c r="S72" s="32">
        <f>EDATE(J72,440)</f>
        <v>44997</v>
      </c>
      <c r="T72" s="24">
        <f>EDATE(K72,24)</f>
        <v>45953</v>
      </c>
      <c r="U72" s="22" t="s">
        <v>22</v>
      </c>
      <c r="V72" s="23"/>
      <c r="W72" s="22" t="s">
        <v>23</v>
      </c>
      <c r="X72" s="22" t="s">
        <v>24</v>
      </c>
      <c r="Y72" s="23" t="s">
        <v>25</v>
      </c>
      <c r="Z72" s="23" t="s">
        <v>117</v>
      </c>
      <c r="AA72" s="24">
        <f t="shared" ca="1" si="15"/>
        <v>45261</v>
      </c>
      <c r="AB72" s="24" t="s">
        <v>168</v>
      </c>
      <c r="AC72" s="24" t="s">
        <v>24</v>
      </c>
      <c r="AD72" s="22" t="s">
        <v>113</v>
      </c>
      <c r="AE72" s="15" t="str">
        <f t="shared" si="20"/>
        <v>Document Submitted for JC Approval : Sitara Seth</v>
      </c>
      <c r="AF72" s="22" t="s">
        <v>111</v>
      </c>
      <c r="AG72" s="22" t="s">
        <v>112</v>
      </c>
    </row>
    <row r="73" spans="1:33" s="11" customFormat="1" x14ac:dyDescent="0.25">
      <c r="A73" s="15" t="str">
        <f t="shared" si="17"/>
        <v>Doc_Varicella Titers/Series of vaccine</v>
      </c>
      <c r="B73" s="21"/>
      <c r="C73" s="21"/>
      <c r="D73" s="21"/>
      <c r="E73" s="15" t="str">
        <f t="shared" si="18"/>
        <v>solutions Ltd</v>
      </c>
      <c r="F73" s="14" t="str">
        <f t="shared" si="18"/>
        <v>Sitara</v>
      </c>
      <c r="G73" s="14" t="str">
        <f t="shared" si="18"/>
        <v>Seth</v>
      </c>
      <c r="H73" s="15" t="str">
        <f t="shared" si="16"/>
        <v>Sitara Seth</v>
      </c>
      <c r="I73" s="27" t="str">
        <f t="shared" si="19"/>
        <v>SitaraSeth@gmail.com</v>
      </c>
      <c r="J73" s="17" t="s">
        <v>157</v>
      </c>
      <c r="K73" s="25" t="s">
        <v>163</v>
      </c>
      <c r="L73" s="25" t="s">
        <v>120</v>
      </c>
      <c r="M73" s="22" t="s">
        <v>68</v>
      </c>
      <c r="N73" s="22" t="s">
        <v>72</v>
      </c>
      <c r="O73" s="10"/>
      <c r="P73" s="24" t="s">
        <v>144</v>
      </c>
      <c r="Q73" s="24"/>
      <c r="R73" s="32">
        <f>EDATE(J73,-1)</f>
        <v>31575</v>
      </c>
      <c r="S73" s="32">
        <f>EDATE(J73,440)</f>
        <v>44997</v>
      </c>
      <c r="T73" s="24">
        <f>EDATE(K73,24)</f>
        <v>45953</v>
      </c>
      <c r="U73" s="22" t="s">
        <v>22</v>
      </c>
      <c r="V73" s="23"/>
      <c r="W73" s="22" t="s">
        <v>23</v>
      </c>
      <c r="X73" s="22" t="s">
        <v>24</v>
      </c>
      <c r="Y73" s="23" t="s">
        <v>25</v>
      </c>
      <c r="Z73" s="17" t="s">
        <v>25</v>
      </c>
      <c r="AA73" s="24">
        <f t="shared" ca="1" si="15"/>
        <v>45261</v>
      </c>
      <c r="AB73" s="24" t="s">
        <v>168</v>
      </c>
      <c r="AC73" s="24" t="s">
        <v>24</v>
      </c>
      <c r="AD73" s="22" t="s">
        <v>113</v>
      </c>
      <c r="AE73" s="15" t="str">
        <f t="shared" si="20"/>
        <v>Document Submitted for JC Approval : Sitara Seth</v>
      </c>
      <c r="AF73" s="22" t="s">
        <v>111</v>
      </c>
      <c r="AG73" s="22" t="s">
        <v>112</v>
      </c>
    </row>
    <row r="74" spans="1:33" s="11" customFormat="1" x14ac:dyDescent="0.25">
      <c r="A74" s="15" t="str">
        <f t="shared" si="17"/>
        <v>Doc_T-Spot/TB Gold/TB Skin Test</v>
      </c>
      <c r="B74" s="21"/>
      <c r="C74" s="21"/>
      <c r="D74" s="21"/>
      <c r="E74" s="15" t="str">
        <f t="shared" si="18"/>
        <v>solutions Ltd</v>
      </c>
      <c r="F74" s="14" t="str">
        <f t="shared" si="18"/>
        <v>Sitara</v>
      </c>
      <c r="G74" s="14" t="str">
        <f t="shared" si="18"/>
        <v>Seth</v>
      </c>
      <c r="H74" s="15" t="str">
        <f t="shared" si="16"/>
        <v>Sitara Seth</v>
      </c>
      <c r="I74" s="27" t="str">
        <f t="shared" si="19"/>
        <v>SitaraSeth@gmail.com</v>
      </c>
      <c r="J74" s="17" t="s">
        <v>157</v>
      </c>
      <c r="K74" s="25" t="s">
        <v>163</v>
      </c>
      <c r="L74" s="25" t="s">
        <v>120</v>
      </c>
      <c r="M74" s="22" t="s">
        <v>68</v>
      </c>
      <c r="N74" s="22" t="s">
        <v>73</v>
      </c>
      <c r="O74" s="10"/>
      <c r="P74" s="24" t="s">
        <v>149</v>
      </c>
      <c r="Q74" s="24"/>
      <c r="R74" s="32">
        <f>EDATE(K74,-13)</f>
        <v>44827</v>
      </c>
      <c r="S74" s="24">
        <f>EDATE(K74,-12)</f>
        <v>44857</v>
      </c>
      <c r="T74" s="24"/>
      <c r="U74" s="22" t="s">
        <v>22</v>
      </c>
      <c r="V74" s="23"/>
      <c r="W74" s="22" t="s">
        <v>23</v>
      </c>
      <c r="X74" s="22" t="s">
        <v>24</v>
      </c>
      <c r="Y74" s="23" t="s">
        <v>25</v>
      </c>
      <c r="Z74" s="23" t="s">
        <v>117</v>
      </c>
      <c r="AA74" s="24">
        <f t="shared" ca="1" si="15"/>
        <v>45261</v>
      </c>
      <c r="AB74" s="24" t="s">
        <v>169</v>
      </c>
      <c r="AC74" s="24" t="s">
        <v>24</v>
      </c>
      <c r="AD74" s="22" t="s">
        <v>113</v>
      </c>
      <c r="AE74" s="15" t="str">
        <f t="shared" si="20"/>
        <v>Document Submitted for JC Approval : Sitara Seth</v>
      </c>
      <c r="AF74" s="22" t="s">
        <v>111</v>
      </c>
      <c r="AG74" s="22" t="s">
        <v>112</v>
      </c>
    </row>
    <row r="75" spans="1:33" s="11" customFormat="1" x14ac:dyDescent="0.25">
      <c r="A75" s="15" t="str">
        <f t="shared" si="17"/>
        <v>Doc_Chest Xray</v>
      </c>
      <c r="B75" s="21"/>
      <c r="C75" s="21"/>
      <c r="D75" s="21"/>
      <c r="E75" s="15" t="str">
        <f t="shared" si="18"/>
        <v>solutions Ltd</v>
      </c>
      <c r="F75" s="14" t="str">
        <f t="shared" si="18"/>
        <v>Sitara</v>
      </c>
      <c r="G75" s="14" t="str">
        <f t="shared" si="18"/>
        <v>Seth</v>
      </c>
      <c r="H75" s="15" t="str">
        <f t="shared" si="16"/>
        <v>Sitara Seth</v>
      </c>
      <c r="I75" s="27" t="str">
        <f t="shared" si="19"/>
        <v>SitaraSeth@gmail.com</v>
      </c>
      <c r="J75" s="17" t="s">
        <v>157</v>
      </c>
      <c r="K75" s="25" t="s">
        <v>163</v>
      </c>
      <c r="L75" s="25" t="s">
        <v>120</v>
      </c>
      <c r="M75" s="22" t="s">
        <v>68</v>
      </c>
      <c r="N75" s="22" t="s">
        <v>74</v>
      </c>
      <c r="O75" s="10"/>
      <c r="P75" s="24" t="s">
        <v>150</v>
      </c>
      <c r="Q75" s="24"/>
      <c r="R75" s="24">
        <f>EDATE(K75,-61)</f>
        <v>43366</v>
      </c>
      <c r="S75" s="24">
        <f>EDATE(K75,-60)</f>
        <v>43396</v>
      </c>
      <c r="T75" s="24"/>
      <c r="U75" s="22" t="s">
        <v>22</v>
      </c>
      <c r="V75" s="23"/>
      <c r="W75" s="22" t="s">
        <v>23</v>
      </c>
      <c r="X75" s="22" t="s">
        <v>24</v>
      </c>
      <c r="Y75" s="23" t="s">
        <v>25</v>
      </c>
      <c r="Z75" s="23" t="s">
        <v>117</v>
      </c>
      <c r="AA75" s="24">
        <f t="shared" ca="1" si="15"/>
        <v>45261</v>
      </c>
      <c r="AB75" s="24" t="s">
        <v>166</v>
      </c>
      <c r="AC75" s="24" t="s">
        <v>24</v>
      </c>
      <c r="AD75" s="22" t="s">
        <v>113</v>
      </c>
      <c r="AE75" s="15" t="str">
        <f t="shared" si="20"/>
        <v>Document Submitted for JC Approval : Sitara Seth</v>
      </c>
      <c r="AF75" s="22" t="s">
        <v>111</v>
      </c>
      <c r="AG75" s="22" t="s">
        <v>112</v>
      </c>
    </row>
    <row r="76" spans="1:33" s="11" customFormat="1" x14ac:dyDescent="0.25">
      <c r="A76" s="15" t="str">
        <f t="shared" si="17"/>
        <v>Doc_TB Questionnaire</v>
      </c>
      <c r="B76" s="21"/>
      <c r="C76" s="21"/>
      <c r="D76" s="21"/>
      <c r="E76" s="15" t="str">
        <f t="shared" si="18"/>
        <v>solutions Ltd</v>
      </c>
      <c r="F76" s="14" t="str">
        <f t="shared" si="18"/>
        <v>Sitara</v>
      </c>
      <c r="G76" s="14" t="str">
        <f t="shared" si="18"/>
        <v>Seth</v>
      </c>
      <c r="H76" s="15" t="str">
        <f t="shared" si="16"/>
        <v>Sitara Seth</v>
      </c>
      <c r="I76" s="27" t="str">
        <f t="shared" si="19"/>
        <v>SitaraSeth@gmail.com</v>
      </c>
      <c r="J76" s="17" t="s">
        <v>157</v>
      </c>
      <c r="K76" s="25" t="s">
        <v>163</v>
      </c>
      <c r="L76" s="25" t="s">
        <v>120</v>
      </c>
      <c r="M76" s="22" t="s">
        <v>68</v>
      </c>
      <c r="N76" s="22" t="s">
        <v>75</v>
      </c>
      <c r="O76" s="10"/>
      <c r="P76" s="24" t="s">
        <v>149</v>
      </c>
      <c r="Q76" s="24"/>
      <c r="R76" s="24">
        <f>EDATE(K76,-13)</f>
        <v>44827</v>
      </c>
      <c r="S76" s="24">
        <f>EDATE(K76,-12)</f>
        <v>44857</v>
      </c>
      <c r="T76" s="24"/>
      <c r="U76" s="22" t="s">
        <v>22</v>
      </c>
      <c r="V76" s="23"/>
      <c r="W76" s="22" t="s">
        <v>23</v>
      </c>
      <c r="X76" s="22" t="s">
        <v>24</v>
      </c>
      <c r="Y76" s="23" t="s">
        <v>25</v>
      </c>
      <c r="Z76" s="17" t="s">
        <v>25</v>
      </c>
      <c r="AA76" s="24">
        <f t="shared" ca="1" si="15"/>
        <v>45261</v>
      </c>
      <c r="AB76" s="24" t="s">
        <v>167</v>
      </c>
      <c r="AC76" s="24" t="s">
        <v>24</v>
      </c>
      <c r="AD76" s="22" t="s">
        <v>113</v>
      </c>
      <c r="AE76" s="15" t="str">
        <f t="shared" si="20"/>
        <v>Document Submitted for JC Approval : Sitara Seth</v>
      </c>
      <c r="AF76" s="22" t="s">
        <v>111</v>
      </c>
      <c r="AG76" s="22" t="s">
        <v>112</v>
      </c>
    </row>
    <row r="77" spans="1:33" s="11" customFormat="1" x14ac:dyDescent="0.25">
      <c r="A77" s="15" t="str">
        <f t="shared" si="17"/>
        <v>Doc_Tdap Vaccine</v>
      </c>
      <c r="B77" s="21"/>
      <c r="C77" s="21"/>
      <c r="D77" s="21"/>
      <c r="E77" s="15" t="str">
        <f t="shared" si="18"/>
        <v>solutions Ltd</v>
      </c>
      <c r="F77" s="14" t="str">
        <f t="shared" si="18"/>
        <v>Sitara</v>
      </c>
      <c r="G77" s="14" t="str">
        <f t="shared" si="18"/>
        <v>Seth</v>
      </c>
      <c r="H77" s="15" t="str">
        <f t="shared" si="16"/>
        <v>Sitara Seth</v>
      </c>
      <c r="I77" s="27" t="str">
        <f t="shared" si="19"/>
        <v>SitaraSeth@gmail.com</v>
      </c>
      <c r="J77" s="17" t="s">
        <v>157</v>
      </c>
      <c r="K77" s="25" t="s">
        <v>163</v>
      </c>
      <c r="L77" s="25" t="s">
        <v>120</v>
      </c>
      <c r="M77" s="22" t="s">
        <v>68</v>
      </c>
      <c r="N77" s="22" t="s">
        <v>76</v>
      </c>
      <c r="O77" s="10"/>
      <c r="P77" s="24" t="s">
        <v>151</v>
      </c>
      <c r="Q77" s="24"/>
      <c r="R77" s="24">
        <f>EDATE(K77,-122)</f>
        <v>41509</v>
      </c>
      <c r="S77" s="24">
        <f>EDATE(K77,-20)</f>
        <v>44615</v>
      </c>
      <c r="T77" s="26"/>
      <c r="U77" s="22" t="s">
        <v>22</v>
      </c>
      <c r="V77" s="23"/>
      <c r="W77" s="22" t="s">
        <v>23</v>
      </c>
      <c r="X77" s="22" t="s">
        <v>24</v>
      </c>
      <c r="Y77" s="23" t="s">
        <v>25</v>
      </c>
      <c r="Z77" s="23" t="s">
        <v>117</v>
      </c>
      <c r="AA77" s="24">
        <f t="shared" ca="1" si="15"/>
        <v>45261</v>
      </c>
      <c r="AB77" s="24" t="s">
        <v>168</v>
      </c>
      <c r="AC77" s="24" t="s">
        <v>24</v>
      </c>
      <c r="AD77" s="22" t="s">
        <v>113</v>
      </c>
      <c r="AE77" s="15" t="str">
        <f t="shared" si="20"/>
        <v>Document Submitted for JC Approval : Sitara Seth</v>
      </c>
      <c r="AF77" s="22" t="s">
        <v>111</v>
      </c>
      <c r="AG77" s="22" t="s">
        <v>112</v>
      </c>
    </row>
    <row r="78" spans="1:33" s="11" customFormat="1" x14ac:dyDescent="0.25">
      <c r="A78" s="15" t="str">
        <f t="shared" si="17"/>
        <v>Doc_Flu Vaccine</v>
      </c>
      <c r="B78" s="21"/>
      <c r="C78" s="21"/>
      <c r="D78" s="21"/>
      <c r="E78" s="15" t="str">
        <f t="shared" si="18"/>
        <v>solutions Ltd</v>
      </c>
      <c r="F78" s="14" t="str">
        <f t="shared" si="18"/>
        <v>Sitara</v>
      </c>
      <c r="G78" s="14" t="str">
        <f t="shared" si="18"/>
        <v>Seth</v>
      </c>
      <c r="H78" s="15" t="str">
        <f t="shared" si="16"/>
        <v>Sitara Seth</v>
      </c>
      <c r="I78" s="27" t="str">
        <f t="shared" si="19"/>
        <v>SitaraSeth@gmail.com</v>
      </c>
      <c r="J78" s="17" t="s">
        <v>157</v>
      </c>
      <c r="K78" s="25" t="s">
        <v>163</v>
      </c>
      <c r="L78" s="25" t="s">
        <v>120</v>
      </c>
      <c r="M78" s="22" t="s">
        <v>68</v>
      </c>
      <c r="N78" s="22" t="s">
        <v>77</v>
      </c>
      <c r="O78" s="10"/>
      <c r="P78" s="24" t="s">
        <v>152</v>
      </c>
      <c r="Q78" s="24"/>
      <c r="R78" s="24">
        <v>44434</v>
      </c>
      <c r="S78" s="24">
        <v>44799</v>
      </c>
      <c r="T78" s="24">
        <f>EDATE(K78,24)</f>
        <v>45953</v>
      </c>
      <c r="U78" s="22" t="s">
        <v>22</v>
      </c>
      <c r="V78" s="23"/>
      <c r="W78" s="22" t="s">
        <v>23</v>
      </c>
      <c r="X78" s="22" t="s">
        <v>24</v>
      </c>
      <c r="Y78" s="23" t="s">
        <v>25</v>
      </c>
      <c r="Z78" s="17" t="s">
        <v>25</v>
      </c>
      <c r="AA78" s="24">
        <f t="shared" ca="1" si="15"/>
        <v>45261</v>
      </c>
      <c r="AB78" s="24" t="s">
        <v>166</v>
      </c>
      <c r="AC78" s="24" t="s">
        <v>24</v>
      </c>
      <c r="AD78" s="22" t="s">
        <v>113</v>
      </c>
      <c r="AE78" s="15" t="str">
        <f t="shared" si="20"/>
        <v>Document Submitted for JC Approval : Sitara Seth</v>
      </c>
      <c r="AF78" s="22" t="s">
        <v>111</v>
      </c>
      <c r="AG78" s="22" t="s">
        <v>112</v>
      </c>
    </row>
    <row r="79" spans="1:33" s="11" customFormat="1" x14ac:dyDescent="0.25">
      <c r="A79" s="15" t="str">
        <f t="shared" si="17"/>
        <v>Doc_COVID Vaccine</v>
      </c>
      <c r="B79" s="21"/>
      <c r="C79" s="21"/>
      <c r="D79" s="21"/>
      <c r="E79" s="15" t="str">
        <f t="shared" si="18"/>
        <v>solutions Ltd</v>
      </c>
      <c r="F79" s="14" t="str">
        <f t="shared" si="18"/>
        <v>Sitara</v>
      </c>
      <c r="G79" s="14" t="str">
        <f t="shared" si="18"/>
        <v>Seth</v>
      </c>
      <c r="H79" s="15" t="str">
        <f t="shared" si="16"/>
        <v>Sitara Seth</v>
      </c>
      <c r="I79" s="27" t="str">
        <f t="shared" si="19"/>
        <v>SitaraSeth@gmail.com</v>
      </c>
      <c r="J79" s="17" t="s">
        <v>157</v>
      </c>
      <c r="K79" s="25" t="s">
        <v>163</v>
      </c>
      <c r="L79" s="25" t="s">
        <v>120</v>
      </c>
      <c r="M79" s="22" t="s">
        <v>68</v>
      </c>
      <c r="N79" s="22" t="s">
        <v>78</v>
      </c>
      <c r="O79" s="10"/>
      <c r="P79" s="24" t="s">
        <v>142</v>
      </c>
      <c r="Q79" s="24"/>
      <c r="R79" s="24">
        <f>EDATE(K79,-12)</f>
        <v>44857</v>
      </c>
      <c r="S79" s="24">
        <f t="shared" ref="S79:S95" si="21">EDATE(K79,-12)</f>
        <v>44857</v>
      </c>
      <c r="T79" s="24">
        <f>EDATE(K79,24)</f>
        <v>45953</v>
      </c>
      <c r="U79" s="22" t="s">
        <v>22</v>
      </c>
      <c r="V79" s="23"/>
      <c r="W79" s="22" t="s">
        <v>23</v>
      </c>
      <c r="X79" s="22" t="s">
        <v>24</v>
      </c>
      <c r="Y79" s="23" t="s">
        <v>25</v>
      </c>
      <c r="Z79" s="23" t="s">
        <v>117</v>
      </c>
      <c r="AA79" s="24">
        <f t="shared" ca="1" si="15"/>
        <v>45261</v>
      </c>
      <c r="AB79" s="24" t="s">
        <v>168</v>
      </c>
      <c r="AC79" s="24" t="s">
        <v>24</v>
      </c>
      <c r="AD79" s="22" t="s">
        <v>113</v>
      </c>
      <c r="AE79" s="15" t="str">
        <f t="shared" si="20"/>
        <v>Document Submitted for JC Approval : Sitara Seth</v>
      </c>
      <c r="AF79" s="22" t="s">
        <v>111</v>
      </c>
      <c r="AG79" s="22" t="s">
        <v>112</v>
      </c>
    </row>
    <row r="80" spans="1:33" s="11" customFormat="1" x14ac:dyDescent="0.25">
      <c r="A80" s="15" t="str">
        <f t="shared" si="17"/>
        <v>Doc_COVID Vaccine Booster Dose</v>
      </c>
      <c r="B80" s="21"/>
      <c r="C80" s="21"/>
      <c r="D80" s="21"/>
      <c r="E80" s="15" t="str">
        <f t="shared" si="18"/>
        <v>solutions Ltd</v>
      </c>
      <c r="F80" s="14" t="str">
        <f t="shared" si="18"/>
        <v>Sitara</v>
      </c>
      <c r="G80" s="14" t="str">
        <f t="shared" si="18"/>
        <v>Seth</v>
      </c>
      <c r="H80" s="15" t="str">
        <f t="shared" si="16"/>
        <v>Sitara Seth</v>
      </c>
      <c r="I80" s="27" t="str">
        <f t="shared" si="19"/>
        <v>SitaraSeth@gmail.com</v>
      </c>
      <c r="J80" s="17" t="s">
        <v>157</v>
      </c>
      <c r="K80" s="25" t="s">
        <v>163</v>
      </c>
      <c r="L80" s="25" t="s">
        <v>120</v>
      </c>
      <c r="M80" s="22" t="s">
        <v>68</v>
      </c>
      <c r="N80" s="22" t="s">
        <v>122</v>
      </c>
      <c r="O80" s="10"/>
      <c r="P80" s="24" t="s">
        <v>142</v>
      </c>
      <c r="Q80" s="24"/>
      <c r="R80" s="24">
        <f>EDATE(K80,-12)</f>
        <v>44857</v>
      </c>
      <c r="S80" s="24">
        <f t="shared" si="21"/>
        <v>44857</v>
      </c>
      <c r="T80" s="24">
        <f>EDATE(K80,24)</f>
        <v>45953</v>
      </c>
      <c r="U80" s="22" t="s">
        <v>22</v>
      </c>
      <c r="V80" s="23"/>
      <c r="W80" s="22" t="s">
        <v>23</v>
      </c>
      <c r="X80" s="22" t="s">
        <v>24</v>
      </c>
      <c r="Y80" s="23" t="s">
        <v>25</v>
      </c>
      <c r="Z80" s="23" t="s">
        <v>117</v>
      </c>
      <c r="AA80" s="24">
        <f t="shared" ca="1" si="15"/>
        <v>45261</v>
      </c>
      <c r="AB80" s="24" t="s">
        <v>168</v>
      </c>
      <c r="AC80" s="24" t="s">
        <v>24</v>
      </c>
      <c r="AD80" s="22" t="s">
        <v>113</v>
      </c>
      <c r="AE80" s="15" t="str">
        <f t="shared" si="20"/>
        <v>Document Submitted for JC Approval : Sitara Seth</v>
      </c>
      <c r="AF80" s="22" t="s">
        <v>111</v>
      </c>
      <c r="AG80" s="22" t="s">
        <v>112</v>
      </c>
    </row>
    <row r="81" spans="1:33" s="11" customFormat="1" x14ac:dyDescent="0.25">
      <c r="A81" s="15" t="str">
        <f t="shared" si="17"/>
        <v>Doc_Physical Exam</v>
      </c>
      <c r="B81" s="21"/>
      <c r="C81" s="21"/>
      <c r="D81" s="21"/>
      <c r="E81" s="15" t="str">
        <f t="shared" si="18"/>
        <v>solutions Ltd</v>
      </c>
      <c r="F81" s="14" t="str">
        <f t="shared" si="18"/>
        <v>Sitara</v>
      </c>
      <c r="G81" s="14" t="str">
        <f t="shared" si="18"/>
        <v>Seth</v>
      </c>
      <c r="H81" s="15" t="str">
        <f t="shared" si="16"/>
        <v>Sitara Seth</v>
      </c>
      <c r="I81" s="27" t="str">
        <f t="shared" si="19"/>
        <v>SitaraSeth@gmail.com</v>
      </c>
      <c r="J81" s="17" t="s">
        <v>157</v>
      </c>
      <c r="K81" s="25" t="s">
        <v>163</v>
      </c>
      <c r="L81" s="25" t="s">
        <v>120</v>
      </c>
      <c r="M81" s="22" t="s">
        <v>68</v>
      </c>
      <c r="N81" s="22" t="s">
        <v>79</v>
      </c>
      <c r="O81" s="10"/>
      <c r="P81" s="24" t="s">
        <v>149</v>
      </c>
      <c r="Q81" s="24"/>
      <c r="R81" s="32">
        <f t="shared" ref="R81:R95" si="22">EDATE(K81,-13)</f>
        <v>44827</v>
      </c>
      <c r="S81" s="24">
        <f t="shared" si="21"/>
        <v>44857</v>
      </c>
      <c r="T81" s="24"/>
      <c r="U81" s="22" t="s">
        <v>22</v>
      </c>
      <c r="V81" s="23"/>
      <c r="W81" s="22" t="s">
        <v>23</v>
      </c>
      <c r="X81" s="22" t="s">
        <v>24</v>
      </c>
      <c r="Y81" s="23" t="s">
        <v>25</v>
      </c>
      <c r="Z81" s="23" t="s">
        <v>117</v>
      </c>
      <c r="AA81" s="24">
        <f t="shared" ca="1" si="15"/>
        <v>45261</v>
      </c>
      <c r="AB81" s="24" t="s">
        <v>167</v>
      </c>
      <c r="AC81" s="24" t="s">
        <v>24</v>
      </c>
      <c r="AD81" s="22" t="s">
        <v>113</v>
      </c>
      <c r="AE81" s="15" t="str">
        <f t="shared" si="20"/>
        <v>Document Submitted for JC Approval : Sitara Seth</v>
      </c>
      <c r="AF81" s="22" t="s">
        <v>111</v>
      </c>
      <c r="AG81" s="22" t="s">
        <v>112</v>
      </c>
    </row>
    <row r="82" spans="1:33" s="11" customFormat="1" x14ac:dyDescent="0.25">
      <c r="A82" s="15" t="str">
        <f t="shared" si="17"/>
        <v>Doc_Fit test</v>
      </c>
      <c r="B82" s="21"/>
      <c r="C82" s="21"/>
      <c r="D82" s="21"/>
      <c r="E82" s="15" t="str">
        <f t="shared" si="18"/>
        <v>solutions Ltd</v>
      </c>
      <c r="F82" s="14" t="str">
        <f t="shared" si="18"/>
        <v>Sitara</v>
      </c>
      <c r="G82" s="14" t="str">
        <f t="shared" si="18"/>
        <v>Seth</v>
      </c>
      <c r="H82" s="15" t="str">
        <f t="shared" si="16"/>
        <v>Sitara Seth</v>
      </c>
      <c r="I82" s="27" t="str">
        <f t="shared" si="19"/>
        <v>SitaraSeth@gmail.com</v>
      </c>
      <c r="J82" s="17" t="s">
        <v>157</v>
      </c>
      <c r="K82" s="25" t="s">
        <v>163</v>
      </c>
      <c r="L82" s="25" t="s">
        <v>120</v>
      </c>
      <c r="M82" s="22" t="s">
        <v>68</v>
      </c>
      <c r="N82" s="22" t="s">
        <v>80</v>
      </c>
      <c r="O82" s="10"/>
      <c r="P82" s="24" t="s">
        <v>149</v>
      </c>
      <c r="Q82" s="24"/>
      <c r="R82" s="32">
        <f t="shared" si="22"/>
        <v>44827</v>
      </c>
      <c r="S82" s="24">
        <f t="shared" si="21"/>
        <v>44857</v>
      </c>
      <c r="T82" s="24"/>
      <c r="U82" s="22" t="s">
        <v>22</v>
      </c>
      <c r="V82" s="23"/>
      <c r="W82" s="22" t="s">
        <v>23</v>
      </c>
      <c r="X82" s="22" t="s">
        <v>24</v>
      </c>
      <c r="Y82" s="23" t="s">
        <v>25</v>
      </c>
      <c r="Z82" s="23" t="s">
        <v>117</v>
      </c>
      <c r="AA82" s="24">
        <f t="shared" ca="1" si="15"/>
        <v>45261</v>
      </c>
      <c r="AB82" s="24" t="s">
        <v>166</v>
      </c>
      <c r="AC82" s="24" t="s">
        <v>24</v>
      </c>
      <c r="AD82" s="22" t="s">
        <v>113</v>
      </c>
      <c r="AE82" s="15" t="str">
        <f t="shared" si="20"/>
        <v>Document Submitted for JC Approval : Sitara Seth</v>
      </c>
      <c r="AF82" s="22" t="s">
        <v>111</v>
      </c>
      <c r="AG82" s="22" t="s">
        <v>112</v>
      </c>
    </row>
    <row r="83" spans="1:33" s="11" customFormat="1" x14ac:dyDescent="0.25">
      <c r="A83" s="15" t="str">
        <f t="shared" si="17"/>
        <v>Doc_Color Vision test</v>
      </c>
      <c r="B83" s="21"/>
      <c r="C83" s="21"/>
      <c r="D83" s="21"/>
      <c r="E83" s="15" t="str">
        <f t="shared" si="18"/>
        <v>solutions Ltd</v>
      </c>
      <c r="F83" s="14" t="str">
        <f t="shared" si="18"/>
        <v>Sitara</v>
      </c>
      <c r="G83" s="14" t="str">
        <f t="shared" si="18"/>
        <v>Seth</v>
      </c>
      <c r="H83" s="15" t="str">
        <f t="shared" si="16"/>
        <v>Sitara Seth</v>
      </c>
      <c r="I83" s="27" t="str">
        <f t="shared" si="19"/>
        <v>SitaraSeth@gmail.com</v>
      </c>
      <c r="J83" s="17" t="s">
        <v>157</v>
      </c>
      <c r="K83" s="25" t="s">
        <v>163</v>
      </c>
      <c r="L83" s="25" t="s">
        <v>120</v>
      </c>
      <c r="M83" s="22" t="s">
        <v>68</v>
      </c>
      <c r="N83" s="22" t="s">
        <v>81</v>
      </c>
      <c r="O83" s="10"/>
      <c r="P83" s="24" t="s">
        <v>149</v>
      </c>
      <c r="Q83" s="24"/>
      <c r="R83" s="32">
        <f t="shared" si="22"/>
        <v>44827</v>
      </c>
      <c r="S83" s="24">
        <f t="shared" si="21"/>
        <v>44857</v>
      </c>
      <c r="T83" s="24"/>
      <c r="U83" s="22" t="s">
        <v>22</v>
      </c>
      <c r="V83" s="23"/>
      <c r="W83" s="22" t="s">
        <v>23</v>
      </c>
      <c r="X83" s="22" t="s">
        <v>24</v>
      </c>
      <c r="Y83" s="23" t="s">
        <v>25</v>
      </c>
      <c r="Z83" s="23" t="s">
        <v>117</v>
      </c>
      <c r="AA83" s="24">
        <f t="shared" ca="1" si="15"/>
        <v>45261</v>
      </c>
      <c r="AB83" s="24" t="s">
        <v>167</v>
      </c>
      <c r="AC83" s="24" t="s">
        <v>24</v>
      </c>
      <c r="AD83" s="22" t="s">
        <v>113</v>
      </c>
      <c r="AE83" s="15" t="str">
        <f t="shared" si="20"/>
        <v>Document Submitted for JC Approval : Sitara Seth</v>
      </c>
      <c r="AF83" s="22" t="s">
        <v>111</v>
      </c>
      <c r="AG83" s="22" t="s">
        <v>112</v>
      </c>
    </row>
    <row r="84" spans="1:33" s="9" customFormat="1" x14ac:dyDescent="0.25">
      <c r="A84" s="15" t="str">
        <f t="shared" si="17"/>
        <v>Doc_Criminal Check</v>
      </c>
      <c r="B84" s="29"/>
      <c r="C84" s="29"/>
      <c r="D84" s="29"/>
      <c r="E84" s="15" t="str">
        <f>E2</f>
        <v>solutions Ltd</v>
      </c>
      <c r="F84" s="14" t="str">
        <f>F2</f>
        <v>Sitara</v>
      </c>
      <c r="G84" s="14" t="str">
        <f>G2</f>
        <v>Seth</v>
      </c>
      <c r="H84" s="15" t="str">
        <f t="shared" si="16"/>
        <v>Sitara Seth</v>
      </c>
      <c r="I84" s="27" t="str">
        <f t="shared" si="19"/>
        <v>SitaraSeth@gmail.com</v>
      </c>
      <c r="J84" s="17" t="s">
        <v>157</v>
      </c>
      <c r="K84" s="25" t="s">
        <v>163</v>
      </c>
      <c r="L84" s="33" t="s">
        <v>120</v>
      </c>
      <c r="M84" s="30" t="s">
        <v>82</v>
      </c>
      <c r="N84" s="30" t="s">
        <v>83</v>
      </c>
      <c r="O84" s="34"/>
      <c r="P84" s="32" t="s">
        <v>149</v>
      </c>
      <c r="Q84" s="32" t="s">
        <v>162</v>
      </c>
      <c r="R84" s="32">
        <f t="shared" si="22"/>
        <v>44827</v>
      </c>
      <c r="S84" s="32">
        <f t="shared" si="21"/>
        <v>44857</v>
      </c>
      <c r="T84" s="32">
        <f>EDATE(K84,24)</f>
        <v>45953</v>
      </c>
      <c r="U84" s="30" t="s">
        <v>22</v>
      </c>
      <c r="V84" s="31"/>
      <c r="W84" s="30" t="s">
        <v>23</v>
      </c>
      <c r="X84" s="30" t="s">
        <v>24</v>
      </c>
      <c r="Y84" s="31" t="s">
        <v>25</v>
      </c>
      <c r="Z84" s="31" t="s">
        <v>117</v>
      </c>
      <c r="AA84" s="32">
        <f t="shared" ca="1" si="15"/>
        <v>45261</v>
      </c>
      <c r="AB84" s="24" t="s">
        <v>166</v>
      </c>
      <c r="AC84" s="24" t="s">
        <v>24</v>
      </c>
      <c r="AD84" s="30" t="s">
        <v>113</v>
      </c>
      <c r="AE84" s="15" t="str">
        <f t="shared" si="20"/>
        <v>Document Submitted for JC Approval : Sitara Seth</v>
      </c>
      <c r="AF84" s="30" t="s">
        <v>111</v>
      </c>
      <c r="AG84" s="30" t="s">
        <v>112</v>
      </c>
    </row>
    <row r="85" spans="1:33" s="9" customFormat="1" x14ac:dyDescent="0.25">
      <c r="A85" s="15" t="str">
        <f t="shared" si="17"/>
        <v>Doc_Education Verification</v>
      </c>
      <c r="B85" s="29"/>
      <c r="C85" s="29"/>
      <c r="D85" s="29"/>
      <c r="E85" s="15" t="str">
        <f t="shared" si="18"/>
        <v>solutions Ltd</v>
      </c>
      <c r="F85" s="14" t="str">
        <f t="shared" si="18"/>
        <v>Sitara</v>
      </c>
      <c r="G85" s="14" t="str">
        <f t="shared" si="18"/>
        <v>Seth</v>
      </c>
      <c r="H85" s="15" t="str">
        <f t="shared" si="16"/>
        <v>Sitara Seth</v>
      </c>
      <c r="I85" s="27" t="str">
        <f t="shared" si="19"/>
        <v>SitaraSeth@gmail.com</v>
      </c>
      <c r="J85" s="17" t="s">
        <v>157</v>
      </c>
      <c r="K85" s="25" t="s">
        <v>163</v>
      </c>
      <c r="L85" s="33" t="s">
        <v>120</v>
      </c>
      <c r="M85" s="30" t="s">
        <v>82</v>
      </c>
      <c r="N85" s="30" t="s">
        <v>84</v>
      </c>
      <c r="O85" s="34"/>
      <c r="P85" s="32" t="s">
        <v>149</v>
      </c>
      <c r="Q85" s="32" t="s">
        <v>162</v>
      </c>
      <c r="R85" s="32">
        <f t="shared" si="22"/>
        <v>44827</v>
      </c>
      <c r="S85" s="32">
        <f t="shared" si="21"/>
        <v>44857</v>
      </c>
      <c r="T85" s="32">
        <f>EDATE(K85,24)</f>
        <v>45953</v>
      </c>
      <c r="U85" s="30" t="s">
        <v>22</v>
      </c>
      <c r="V85" s="31"/>
      <c r="W85" s="30" t="s">
        <v>23</v>
      </c>
      <c r="X85" s="30" t="s">
        <v>24</v>
      </c>
      <c r="Y85" s="31" t="s">
        <v>25</v>
      </c>
      <c r="Z85" s="31" t="s">
        <v>25</v>
      </c>
      <c r="AA85" s="32">
        <f t="shared" ca="1" si="15"/>
        <v>45261</v>
      </c>
      <c r="AB85" s="24" t="s">
        <v>167</v>
      </c>
      <c r="AC85" s="24" t="s">
        <v>24</v>
      </c>
      <c r="AD85" s="30" t="s">
        <v>113</v>
      </c>
      <c r="AE85" s="15" t="str">
        <f t="shared" si="20"/>
        <v>Document Submitted for JC Approval : Sitara Seth</v>
      </c>
      <c r="AF85" s="30" t="s">
        <v>111</v>
      </c>
      <c r="AG85" s="30" t="s">
        <v>112</v>
      </c>
    </row>
    <row r="86" spans="1:33" s="9" customFormat="1" x14ac:dyDescent="0.25">
      <c r="A86" s="15" t="str">
        <f t="shared" si="17"/>
        <v>Doc_Employment Verification (7 Years)</v>
      </c>
      <c r="B86" s="29"/>
      <c r="C86" s="29"/>
      <c r="D86" s="29"/>
      <c r="E86" s="15" t="str">
        <f t="shared" si="18"/>
        <v>solutions Ltd</v>
      </c>
      <c r="F86" s="14" t="str">
        <f t="shared" si="18"/>
        <v>Sitara</v>
      </c>
      <c r="G86" s="14" t="str">
        <f t="shared" si="18"/>
        <v>Seth</v>
      </c>
      <c r="H86" s="15" t="str">
        <f t="shared" si="16"/>
        <v>Sitara Seth</v>
      </c>
      <c r="I86" s="27" t="str">
        <f t="shared" si="19"/>
        <v>SitaraSeth@gmail.com</v>
      </c>
      <c r="J86" s="17" t="s">
        <v>157</v>
      </c>
      <c r="K86" s="25" t="s">
        <v>163</v>
      </c>
      <c r="L86" s="33" t="s">
        <v>120</v>
      </c>
      <c r="M86" s="30" t="s">
        <v>82</v>
      </c>
      <c r="N86" s="30" t="s">
        <v>85</v>
      </c>
      <c r="O86" s="34"/>
      <c r="P86" s="32" t="s">
        <v>149</v>
      </c>
      <c r="Q86" s="32" t="s">
        <v>162</v>
      </c>
      <c r="R86" s="32">
        <f t="shared" si="22"/>
        <v>44827</v>
      </c>
      <c r="S86" s="32">
        <f t="shared" si="21"/>
        <v>44857</v>
      </c>
      <c r="T86" s="32">
        <f>EDATE(K86,24)</f>
        <v>45953</v>
      </c>
      <c r="U86" s="30" t="s">
        <v>22</v>
      </c>
      <c r="V86" s="31"/>
      <c r="W86" s="30" t="s">
        <v>23</v>
      </c>
      <c r="X86" s="30" t="s">
        <v>24</v>
      </c>
      <c r="Y86" s="31" t="s">
        <v>25</v>
      </c>
      <c r="Z86" s="31" t="s">
        <v>117</v>
      </c>
      <c r="AA86" s="32">
        <f t="shared" ca="1" si="15"/>
        <v>45261</v>
      </c>
      <c r="AB86" s="24" t="s">
        <v>166</v>
      </c>
      <c r="AC86" s="24" t="s">
        <v>24</v>
      </c>
      <c r="AD86" s="30" t="s">
        <v>113</v>
      </c>
      <c r="AE86" s="15" t="str">
        <f t="shared" si="20"/>
        <v>Document Submitted for JC Approval : Sitara Seth</v>
      </c>
      <c r="AF86" s="30" t="s">
        <v>111</v>
      </c>
      <c r="AG86" s="30" t="s">
        <v>112</v>
      </c>
    </row>
    <row r="87" spans="1:33" s="9" customFormat="1" x14ac:dyDescent="0.25">
      <c r="A87" s="15" t="str">
        <f t="shared" si="17"/>
        <v>Doc_Reference Checks</v>
      </c>
      <c r="B87" s="29"/>
      <c r="C87" s="29"/>
      <c r="D87" s="29"/>
      <c r="E87" s="15" t="str">
        <f t="shared" si="18"/>
        <v>solutions Ltd</v>
      </c>
      <c r="F87" s="14" t="str">
        <f t="shared" si="18"/>
        <v>Sitara</v>
      </c>
      <c r="G87" s="14" t="str">
        <f t="shared" si="18"/>
        <v>Seth</v>
      </c>
      <c r="H87" s="15" t="str">
        <f t="shared" si="16"/>
        <v>Sitara Seth</v>
      </c>
      <c r="I87" s="27" t="str">
        <f t="shared" si="19"/>
        <v>SitaraSeth@gmail.com</v>
      </c>
      <c r="J87" s="17" t="s">
        <v>157</v>
      </c>
      <c r="K87" s="25" t="s">
        <v>163</v>
      </c>
      <c r="L87" s="33" t="s">
        <v>120</v>
      </c>
      <c r="M87" s="30" t="s">
        <v>82</v>
      </c>
      <c r="N87" s="30" t="s">
        <v>86</v>
      </c>
      <c r="O87" s="34"/>
      <c r="P87" s="32" t="s">
        <v>149</v>
      </c>
      <c r="Q87" s="32" t="s">
        <v>162</v>
      </c>
      <c r="R87" s="32">
        <f t="shared" si="22"/>
        <v>44827</v>
      </c>
      <c r="S87" s="32">
        <f t="shared" si="21"/>
        <v>44857</v>
      </c>
      <c r="T87" s="40">
        <f>EDATE(K87,24)</f>
        <v>45953</v>
      </c>
      <c r="U87" s="30" t="s">
        <v>22</v>
      </c>
      <c r="V87" s="31"/>
      <c r="W87" s="30" t="s">
        <v>23</v>
      </c>
      <c r="X87" s="30" t="s">
        <v>24</v>
      </c>
      <c r="Y87" s="31" t="s">
        <v>25</v>
      </c>
      <c r="Z87" s="31" t="s">
        <v>117</v>
      </c>
      <c r="AA87" s="32">
        <f t="shared" ca="1" si="15"/>
        <v>45261</v>
      </c>
      <c r="AB87" s="24" t="s">
        <v>166</v>
      </c>
      <c r="AC87" s="24" t="s">
        <v>24</v>
      </c>
      <c r="AD87" s="30" t="s">
        <v>113</v>
      </c>
      <c r="AE87" s="15" t="str">
        <f t="shared" si="20"/>
        <v>Document Submitted for JC Approval : Sitara Seth</v>
      </c>
      <c r="AF87" s="30" t="s">
        <v>111</v>
      </c>
      <c r="AG87" s="30" t="s">
        <v>112</v>
      </c>
    </row>
    <row r="88" spans="1:33" s="9" customFormat="1" x14ac:dyDescent="0.25">
      <c r="A88" s="15" t="str">
        <f t="shared" si="17"/>
        <v>Doc_Drug Test</v>
      </c>
      <c r="B88" s="29"/>
      <c r="C88" s="29"/>
      <c r="D88" s="29"/>
      <c r="E88" s="15" t="str">
        <f t="shared" si="18"/>
        <v>solutions Ltd</v>
      </c>
      <c r="F88" s="14" t="str">
        <f t="shared" si="18"/>
        <v>Sitara</v>
      </c>
      <c r="G88" s="14" t="str">
        <f t="shared" si="18"/>
        <v>Seth</v>
      </c>
      <c r="H88" s="15" t="str">
        <f t="shared" si="16"/>
        <v>Sitara Seth</v>
      </c>
      <c r="I88" s="27" t="str">
        <f t="shared" si="19"/>
        <v>SitaraSeth@gmail.com</v>
      </c>
      <c r="J88" s="17" t="s">
        <v>157</v>
      </c>
      <c r="K88" s="25" t="s">
        <v>163</v>
      </c>
      <c r="L88" s="33" t="s">
        <v>120</v>
      </c>
      <c r="M88" s="30" t="s">
        <v>82</v>
      </c>
      <c r="N88" s="30" t="s">
        <v>87</v>
      </c>
      <c r="O88" s="34"/>
      <c r="P88" s="32" t="s">
        <v>149</v>
      </c>
      <c r="Q88" s="32"/>
      <c r="R88" s="32">
        <f t="shared" si="22"/>
        <v>44827</v>
      </c>
      <c r="S88" s="32">
        <f t="shared" si="21"/>
        <v>44857</v>
      </c>
      <c r="T88" s="32">
        <f>EDATE(K87,24)</f>
        <v>45953</v>
      </c>
      <c r="U88" s="30" t="s">
        <v>22</v>
      </c>
      <c r="V88" s="31"/>
      <c r="W88" s="30" t="s">
        <v>23</v>
      </c>
      <c r="X88" s="30" t="s">
        <v>24</v>
      </c>
      <c r="Y88" s="31" t="s">
        <v>25</v>
      </c>
      <c r="Z88" s="31" t="s">
        <v>117</v>
      </c>
      <c r="AA88" s="32">
        <f t="shared" ca="1" si="15"/>
        <v>45261</v>
      </c>
      <c r="AB88" s="24" t="s">
        <v>168</v>
      </c>
      <c r="AC88" s="24" t="s">
        <v>24</v>
      </c>
      <c r="AD88" s="30" t="s">
        <v>113</v>
      </c>
      <c r="AE88" s="15" t="str">
        <f t="shared" si="20"/>
        <v>Document Submitted for JC Approval : Sitara Seth</v>
      </c>
      <c r="AF88" s="30" t="s">
        <v>111</v>
      </c>
      <c r="AG88" s="30" t="s">
        <v>112</v>
      </c>
    </row>
    <row r="89" spans="1:33" s="9" customFormat="1" x14ac:dyDescent="0.25">
      <c r="A89" s="15" t="str">
        <f t="shared" si="17"/>
        <v>Doc_OIG</v>
      </c>
      <c r="B89" s="29"/>
      <c r="C89" s="29"/>
      <c r="D89" s="29"/>
      <c r="E89" s="15" t="str">
        <f t="shared" si="18"/>
        <v>solutions Ltd</v>
      </c>
      <c r="F89" s="14" t="str">
        <f t="shared" si="18"/>
        <v>Sitara</v>
      </c>
      <c r="G89" s="14" t="str">
        <f t="shared" si="18"/>
        <v>Seth</v>
      </c>
      <c r="H89" s="15" t="str">
        <f t="shared" si="16"/>
        <v>Sitara Seth</v>
      </c>
      <c r="I89" s="27" t="str">
        <f t="shared" si="19"/>
        <v>SitaraSeth@gmail.com</v>
      </c>
      <c r="J89" s="17" t="s">
        <v>157</v>
      </c>
      <c r="K89" s="25" t="s">
        <v>163</v>
      </c>
      <c r="L89" s="33" t="s">
        <v>120</v>
      </c>
      <c r="M89" s="30" t="s">
        <v>82</v>
      </c>
      <c r="N89" s="34" t="s">
        <v>102</v>
      </c>
      <c r="O89" s="34"/>
      <c r="P89" s="32" t="s">
        <v>149</v>
      </c>
      <c r="Q89" s="32"/>
      <c r="R89" s="32">
        <f t="shared" si="22"/>
        <v>44827</v>
      </c>
      <c r="S89" s="32">
        <f t="shared" si="21"/>
        <v>44857</v>
      </c>
      <c r="T89" s="32"/>
      <c r="U89" s="30" t="s">
        <v>22</v>
      </c>
      <c r="V89" s="31"/>
      <c r="W89" s="30" t="s">
        <v>23</v>
      </c>
      <c r="X89" s="30" t="s">
        <v>24</v>
      </c>
      <c r="Y89" s="31" t="s">
        <v>25</v>
      </c>
      <c r="Z89" s="31" t="s">
        <v>117</v>
      </c>
      <c r="AA89" s="32">
        <f t="shared" ca="1" si="15"/>
        <v>45261</v>
      </c>
      <c r="AB89" s="24" t="s">
        <v>168</v>
      </c>
      <c r="AC89" s="24" t="s">
        <v>24</v>
      </c>
      <c r="AD89" s="30" t="s">
        <v>113</v>
      </c>
      <c r="AE89" s="15" t="str">
        <f t="shared" si="20"/>
        <v>Document Submitted for JC Approval : Sitara Seth</v>
      </c>
      <c r="AF89" s="30" t="s">
        <v>111</v>
      </c>
      <c r="AG89" s="30" t="s">
        <v>112</v>
      </c>
    </row>
    <row r="90" spans="1:33" s="9" customFormat="1" x14ac:dyDescent="0.25">
      <c r="A90" s="15" t="str">
        <f t="shared" si="17"/>
        <v>Doc_SAM</v>
      </c>
      <c r="B90" s="29"/>
      <c r="C90" s="29"/>
      <c r="D90" s="29"/>
      <c r="E90" s="15" t="str">
        <f t="shared" si="18"/>
        <v>solutions Ltd</v>
      </c>
      <c r="F90" s="14" t="str">
        <f t="shared" si="18"/>
        <v>Sitara</v>
      </c>
      <c r="G90" s="14" t="str">
        <f t="shared" si="18"/>
        <v>Seth</v>
      </c>
      <c r="H90" s="15" t="str">
        <f t="shared" si="16"/>
        <v>Sitara Seth</v>
      </c>
      <c r="I90" s="27" t="str">
        <f t="shared" si="19"/>
        <v>SitaraSeth@gmail.com</v>
      </c>
      <c r="J90" s="17" t="s">
        <v>157</v>
      </c>
      <c r="K90" s="25" t="s">
        <v>163</v>
      </c>
      <c r="L90" s="33" t="s">
        <v>120</v>
      </c>
      <c r="M90" s="30" t="s">
        <v>82</v>
      </c>
      <c r="N90" s="30" t="s">
        <v>88</v>
      </c>
      <c r="O90" s="34"/>
      <c r="P90" s="32" t="s">
        <v>149</v>
      </c>
      <c r="Q90" s="32"/>
      <c r="R90" s="32">
        <f t="shared" si="22"/>
        <v>44827</v>
      </c>
      <c r="S90" s="32">
        <f t="shared" si="21"/>
        <v>44857</v>
      </c>
      <c r="T90" s="32"/>
      <c r="U90" s="30" t="s">
        <v>22</v>
      </c>
      <c r="V90" s="31"/>
      <c r="W90" s="30" t="s">
        <v>23</v>
      </c>
      <c r="X90" s="30" t="s">
        <v>24</v>
      </c>
      <c r="Y90" s="31" t="s">
        <v>25</v>
      </c>
      <c r="Z90" s="31" t="s">
        <v>25</v>
      </c>
      <c r="AA90" s="32">
        <f t="shared" ca="1" si="15"/>
        <v>45261</v>
      </c>
      <c r="AB90" s="24" t="s">
        <v>169</v>
      </c>
      <c r="AC90" s="24" t="s">
        <v>24</v>
      </c>
      <c r="AD90" s="30" t="s">
        <v>113</v>
      </c>
      <c r="AE90" s="15" t="str">
        <f t="shared" si="20"/>
        <v>Document Submitted for JC Approval : Sitara Seth</v>
      </c>
      <c r="AF90" s="30" t="s">
        <v>111</v>
      </c>
      <c r="AG90" s="30" t="s">
        <v>112</v>
      </c>
    </row>
    <row r="91" spans="1:33" s="9" customFormat="1" x14ac:dyDescent="0.25">
      <c r="A91" s="15" t="str">
        <f t="shared" si="17"/>
        <v>Doc_OFAC</v>
      </c>
      <c r="B91" s="29"/>
      <c r="C91" s="29"/>
      <c r="D91" s="29"/>
      <c r="E91" s="15" t="str">
        <f t="shared" si="18"/>
        <v>solutions Ltd</v>
      </c>
      <c r="F91" s="14" t="str">
        <f t="shared" si="18"/>
        <v>Sitara</v>
      </c>
      <c r="G91" s="14" t="str">
        <f t="shared" si="18"/>
        <v>Seth</v>
      </c>
      <c r="H91" s="15" t="str">
        <f t="shared" si="16"/>
        <v>Sitara Seth</v>
      </c>
      <c r="I91" s="27" t="str">
        <f t="shared" si="19"/>
        <v>SitaraSeth@gmail.com</v>
      </c>
      <c r="J91" s="17" t="s">
        <v>157</v>
      </c>
      <c r="K91" s="25" t="s">
        <v>163</v>
      </c>
      <c r="L91" s="33" t="s">
        <v>120</v>
      </c>
      <c r="M91" s="30" t="s">
        <v>82</v>
      </c>
      <c r="N91" s="30" t="s">
        <v>89</v>
      </c>
      <c r="O91" s="34"/>
      <c r="P91" s="32" t="s">
        <v>149</v>
      </c>
      <c r="Q91" s="32"/>
      <c r="R91" s="32">
        <f t="shared" si="22"/>
        <v>44827</v>
      </c>
      <c r="S91" s="32">
        <f t="shared" si="21"/>
        <v>44857</v>
      </c>
      <c r="T91" s="32"/>
      <c r="U91" s="30" t="s">
        <v>22</v>
      </c>
      <c r="V91" s="31"/>
      <c r="W91" s="30" t="s">
        <v>23</v>
      </c>
      <c r="X91" s="30" t="s">
        <v>24</v>
      </c>
      <c r="Y91" s="31" t="s">
        <v>25</v>
      </c>
      <c r="Z91" s="31" t="s">
        <v>117</v>
      </c>
      <c r="AA91" s="32">
        <f t="shared" ca="1" si="15"/>
        <v>45261</v>
      </c>
      <c r="AB91" s="24" t="s">
        <v>166</v>
      </c>
      <c r="AC91" s="24" t="s">
        <v>24</v>
      </c>
      <c r="AD91" s="30" t="s">
        <v>113</v>
      </c>
      <c r="AE91" s="15" t="str">
        <f t="shared" si="20"/>
        <v>Document Submitted for JC Approval : Sitara Seth</v>
      </c>
      <c r="AF91" s="30" t="s">
        <v>111</v>
      </c>
      <c r="AG91" s="30" t="s">
        <v>112</v>
      </c>
    </row>
    <row r="92" spans="1:33" s="9" customFormat="1" x14ac:dyDescent="0.25">
      <c r="A92" s="15" t="str">
        <f t="shared" si="17"/>
        <v>Doc_National Sex Offender</v>
      </c>
      <c r="B92" s="29"/>
      <c r="C92" s="29"/>
      <c r="D92" s="29"/>
      <c r="E92" s="15" t="str">
        <f t="shared" si="18"/>
        <v>solutions Ltd</v>
      </c>
      <c r="F92" s="14" t="str">
        <f t="shared" si="18"/>
        <v>Sitara</v>
      </c>
      <c r="G92" s="14" t="str">
        <f t="shared" si="18"/>
        <v>Seth</v>
      </c>
      <c r="H92" s="15" t="str">
        <f t="shared" si="16"/>
        <v>Sitara Seth</v>
      </c>
      <c r="I92" s="27" t="str">
        <f t="shared" si="19"/>
        <v>SitaraSeth@gmail.com</v>
      </c>
      <c r="J92" s="17" t="s">
        <v>157</v>
      </c>
      <c r="K92" s="25" t="s">
        <v>163</v>
      </c>
      <c r="L92" s="33" t="s">
        <v>120</v>
      </c>
      <c r="M92" s="30" t="s">
        <v>82</v>
      </c>
      <c r="N92" s="30" t="s">
        <v>90</v>
      </c>
      <c r="O92" s="34"/>
      <c r="P92" s="32" t="s">
        <v>149</v>
      </c>
      <c r="Q92" s="32"/>
      <c r="R92" s="32">
        <f t="shared" si="22"/>
        <v>44827</v>
      </c>
      <c r="S92" s="32">
        <f t="shared" si="21"/>
        <v>44857</v>
      </c>
      <c r="T92" s="32"/>
      <c r="U92" s="30" t="s">
        <v>22</v>
      </c>
      <c r="V92" s="31"/>
      <c r="W92" s="30" t="s">
        <v>23</v>
      </c>
      <c r="X92" s="30" t="s">
        <v>24</v>
      </c>
      <c r="Y92" s="31" t="s">
        <v>25</v>
      </c>
      <c r="Z92" s="31" t="s">
        <v>117</v>
      </c>
      <c r="AA92" s="32">
        <f t="shared" ca="1" si="15"/>
        <v>45261</v>
      </c>
      <c r="AB92" s="24" t="s">
        <v>167</v>
      </c>
      <c r="AC92" s="24" t="s">
        <v>24</v>
      </c>
      <c r="AD92" s="30" t="s">
        <v>113</v>
      </c>
      <c r="AE92" s="15" t="str">
        <f t="shared" si="20"/>
        <v>Document Submitted for JC Approval : Sitara Seth</v>
      </c>
      <c r="AF92" s="30" t="s">
        <v>111</v>
      </c>
      <c r="AG92" s="30" t="s">
        <v>112</v>
      </c>
    </row>
    <row r="93" spans="1:33" s="9" customFormat="1" x14ac:dyDescent="0.25">
      <c r="A93" s="15" t="str">
        <f t="shared" si="17"/>
        <v>Doc_Fingerprinting</v>
      </c>
      <c r="B93" s="29"/>
      <c r="C93" s="29"/>
      <c r="D93" s="29"/>
      <c r="E93" s="15" t="str">
        <f t="shared" si="18"/>
        <v>solutions Ltd</v>
      </c>
      <c r="F93" s="14" t="str">
        <f t="shared" si="18"/>
        <v>Sitara</v>
      </c>
      <c r="G93" s="14" t="str">
        <f t="shared" si="18"/>
        <v>Seth</v>
      </c>
      <c r="H93" s="15" t="str">
        <f t="shared" si="16"/>
        <v>Sitara Seth</v>
      </c>
      <c r="I93" s="27" t="str">
        <f t="shared" si="19"/>
        <v>SitaraSeth@gmail.com</v>
      </c>
      <c r="J93" s="17" t="s">
        <v>157</v>
      </c>
      <c r="K93" s="25" t="s">
        <v>163</v>
      </c>
      <c r="L93" s="33" t="s">
        <v>120</v>
      </c>
      <c r="M93" s="30" t="s">
        <v>82</v>
      </c>
      <c r="N93" s="30" t="s">
        <v>159</v>
      </c>
      <c r="O93" s="34"/>
      <c r="P93" s="32" t="s">
        <v>149</v>
      </c>
      <c r="Q93" s="32"/>
      <c r="R93" s="32">
        <f t="shared" si="22"/>
        <v>44827</v>
      </c>
      <c r="S93" s="32">
        <f t="shared" si="21"/>
        <v>44857</v>
      </c>
      <c r="T93" s="32">
        <f>EDATE(K93,24)</f>
        <v>45953</v>
      </c>
      <c r="U93" s="30" t="s">
        <v>22</v>
      </c>
      <c r="V93" s="31"/>
      <c r="W93" s="30" t="s">
        <v>23</v>
      </c>
      <c r="X93" s="30" t="s">
        <v>24</v>
      </c>
      <c r="Y93" s="31" t="s">
        <v>25</v>
      </c>
      <c r="Z93" s="31" t="s">
        <v>25</v>
      </c>
      <c r="AA93" s="32">
        <f t="shared" ca="1" si="15"/>
        <v>45261</v>
      </c>
      <c r="AB93" s="24" t="s">
        <v>168</v>
      </c>
      <c r="AC93" s="24" t="s">
        <v>24</v>
      </c>
      <c r="AD93" s="30" t="s">
        <v>113</v>
      </c>
      <c r="AE93" s="15" t="str">
        <f t="shared" si="20"/>
        <v>Document Submitted for JC Approval : Sitara Seth</v>
      </c>
      <c r="AF93" s="30" t="s">
        <v>111</v>
      </c>
      <c r="AG93" s="30" t="s">
        <v>112</v>
      </c>
    </row>
    <row r="94" spans="1:33" s="9" customFormat="1" x14ac:dyDescent="0.25">
      <c r="A94" s="15" t="str">
        <f t="shared" si="17"/>
        <v>Doc_Other Background releted documents</v>
      </c>
      <c r="B94" s="29"/>
      <c r="C94" s="29"/>
      <c r="D94" s="29"/>
      <c r="E94" s="15" t="str">
        <f t="shared" si="18"/>
        <v>solutions Ltd</v>
      </c>
      <c r="F94" s="14" t="str">
        <f t="shared" si="18"/>
        <v>Sitara</v>
      </c>
      <c r="G94" s="14" t="str">
        <f t="shared" si="18"/>
        <v>Seth</v>
      </c>
      <c r="H94" s="15" t="str">
        <f t="shared" si="16"/>
        <v>Sitara Seth</v>
      </c>
      <c r="I94" s="27" t="str">
        <f t="shared" si="19"/>
        <v>SitaraSeth@gmail.com</v>
      </c>
      <c r="J94" s="17" t="s">
        <v>157</v>
      </c>
      <c r="K94" s="25" t="s">
        <v>163</v>
      </c>
      <c r="L94" s="33" t="s">
        <v>120</v>
      </c>
      <c r="M94" s="30" t="s">
        <v>82</v>
      </c>
      <c r="N94" s="30" t="s">
        <v>91</v>
      </c>
      <c r="O94" s="35" t="s">
        <v>103</v>
      </c>
      <c r="P94" s="32" t="s">
        <v>149</v>
      </c>
      <c r="Q94" s="32" t="s">
        <v>162</v>
      </c>
      <c r="R94" s="32">
        <f t="shared" si="22"/>
        <v>44827</v>
      </c>
      <c r="S94" s="32">
        <f t="shared" si="21"/>
        <v>44857</v>
      </c>
      <c r="T94" s="32">
        <f>EDATE(K94,24)</f>
        <v>45953</v>
      </c>
      <c r="U94" s="30" t="s">
        <v>22</v>
      </c>
      <c r="V94" s="31"/>
      <c r="W94" s="30" t="s">
        <v>23</v>
      </c>
      <c r="X94" s="30" t="s">
        <v>24</v>
      </c>
      <c r="Y94" s="31" t="s">
        <v>25</v>
      </c>
      <c r="Z94" s="31" t="s">
        <v>117</v>
      </c>
      <c r="AA94" s="32">
        <f t="shared" ca="1" si="15"/>
        <v>45261</v>
      </c>
      <c r="AB94" s="24" t="s">
        <v>166</v>
      </c>
      <c r="AC94" s="24" t="s">
        <v>24</v>
      </c>
      <c r="AD94" s="30" t="s">
        <v>113</v>
      </c>
      <c r="AE94" s="15" t="str">
        <f t="shared" si="20"/>
        <v>Document Submitted for JC Approval : Sitara Seth</v>
      </c>
      <c r="AF94" s="30" t="s">
        <v>111</v>
      </c>
      <c r="AG94" s="30" t="s">
        <v>112</v>
      </c>
    </row>
    <row r="95" spans="1:33" s="9" customFormat="1" ht="16.5" customHeight="1" x14ac:dyDescent="0.25">
      <c r="A95" s="15" t="str">
        <f t="shared" si="17"/>
        <v>Doc_FACIS 3</v>
      </c>
      <c r="B95" s="29"/>
      <c r="C95" s="29"/>
      <c r="D95" s="29"/>
      <c r="E95" s="15" t="str">
        <f t="shared" si="18"/>
        <v>solutions Ltd</v>
      </c>
      <c r="F95" s="14" t="str">
        <f t="shared" si="18"/>
        <v>Sitara</v>
      </c>
      <c r="G95" s="14" t="str">
        <f t="shared" si="18"/>
        <v>Seth</v>
      </c>
      <c r="H95" s="15" t="str">
        <f t="shared" si="16"/>
        <v>Sitara Seth</v>
      </c>
      <c r="I95" s="27" t="str">
        <f t="shared" si="19"/>
        <v>SitaraSeth@gmail.com</v>
      </c>
      <c r="J95" s="17" t="s">
        <v>157</v>
      </c>
      <c r="K95" s="25" t="s">
        <v>163</v>
      </c>
      <c r="L95" s="33" t="s">
        <v>120</v>
      </c>
      <c r="M95" s="30" t="s">
        <v>82</v>
      </c>
      <c r="N95" s="39" t="s">
        <v>156</v>
      </c>
      <c r="O95" s="35"/>
      <c r="P95" s="32" t="s">
        <v>149</v>
      </c>
      <c r="Q95" s="32"/>
      <c r="R95" s="32">
        <f t="shared" si="22"/>
        <v>44827</v>
      </c>
      <c r="S95" s="32">
        <f t="shared" si="21"/>
        <v>44857</v>
      </c>
      <c r="T95" s="32"/>
      <c r="U95" s="30" t="s">
        <v>22</v>
      </c>
      <c r="V95" s="31"/>
      <c r="W95" s="30" t="s">
        <v>23</v>
      </c>
      <c r="X95" s="30" t="s">
        <v>24</v>
      </c>
      <c r="Y95" s="31" t="s">
        <v>25</v>
      </c>
      <c r="Z95" s="31" t="s">
        <v>117</v>
      </c>
      <c r="AA95" s="32">
        <f t="shared" ca="1" si="15"/>
        <v>45261</v>
      </c>
      <c r="AB95" s="24" t="s">
        <v>168</v>
      </c>
      <c r="AC95" s="24" t="s">
        <v>24</v>
      </c>
      <c r="AD95" s="30" t="s">
        <v>113</v>
      </c>
      <c r="AE95" s="15" t="str">
        <f t="shared" si="20"/>
        <v>Document Submitted for JC Approval : Sitara Seth</v>
      </c>
      <c r="AF95" s="30" t="s">
        <v>111</v>
      </c>
      <c r="AG95" s="30" t="s">
        <v>112</v>
      </c>
    </row>
    <row r="126" spans="20:29" x14ac:dyDescent="0.25">
      <c r="AB126"/>
      <c r="AC126"/>
    </row>
    <row r="127" spans="20:29" x14ac:dyDescent="0.25">
      <c r="AB127"/>
      <c r="AC127"/>
    </row>
    <row r="128" spans="20:29" x14ac:dyDescent="0.25">
      <c r="T128"/>
      <c r="AA128"/>
      <c r="AB128"/>
      <c r="AC128"/>
    </row>
    <row r="129" spans="20:29" x14ac:dyDescent="0.25">
      <c r="T129"/>
      <c r="AA129"/>
      <c r="AB129"/>
      <c r="AC129"/>
    </row>
    <row r="130" spans="20:29" x14ac:dyDescent="0.25">
      <c r="T130"/>
      <c r="AA130"/>
      <c r="AB130"/>
      <c r="AC130"/>
    </row>
    <row r="131" spans="20:29" x14ac:dyDescent="0.25">
      <c r="T131"/>
      <c r="AA131"/>
    </row>
    <row r="132" spans="20:29" x14ac:dyDescent="0.25">
      <c r="T132"/>
      <c r="AA132"/>
    </row>
  </sheetData>
  <phoneticPr fontId="4" type="noConversion"/>
  <dataValidations count="1">
    <dataValidation allowBlank="1" showErrorMessage="1" errorTitle="Not valid" sqref="T65:T73 T78:T80 T2:T56 T84:T95" xr:uid="{6398C0AA-6CEA-4A03-9248-17E2344AD3DD}"/>
  </dataValidations>
  <hyperlinks>
    <hyperlink ref="D2" r:id="rId1" xr:uid="{4500AA5E-2F59-40CD-A5B3-3C633730EEA4}"/>
    <hyperlink ref="C2" r:id="rId2" xr:uid="{8B5B3D8B-AE01-45FC-ACA3-3E84FB4338C9}"/>
    <hyperlink ref="I2" r:id="rId3" display="Gnapikam@gmail.com" xr:uid="{03C82DCB-F6D5-416C-97B7-C1A5573872BA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2023-05-24T07:00:58Z</dcterms:created>
  <dcterms:modified xsi:type="dcterms:W3CDTF">2023-11-21T06:32:58Z</dcterms:modified>
</cp:coreProperties>
</file>