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main\resources\US_TestData\"/>
    </mc:Choice>
  </mc:AlternateContent>
  <xr:revisionPtr revIDLastSave="0" documentId="13_ncr:1_{3ACBA762-AF83-409B-9E22-96E5F10A1734}" xr6:coauthVersionLast="47" xr6:coauthVersionMax="47" xr10:uidLastSave="{00000000-0000-0000-0000-000000000000}"/>
  <bookViews>
    <workbookView xWindow="-120" yWindow="-120" windowWidth="20730" windowHeight="11040" xr2:uid="{0E107105-E78A-4136-A245-CEB3B7AECEE9}"/>
  </bookViews>
  <sheets>
    <sheet name="TestCaseShe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I17" i="1" l="1"/>
  <c r="JI2" i="1"/>
  <c r="IK2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BC18" i="1"/>
  <c r="AX18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DR2" i="1"/>
  <c r="A17" i="1"/>
  <c r="IT11" i="1"/>
  <c r="IS11" i="1"/>
  <c r="IS4" i="1"/>
  <c r="IS2" i="1"/>
  <c r="JB16" i="1"/>
  <c r="AO16" i="1"/>
  <c r="IM16" i="1" s="1"/>
  <c r="IS16" i="1" s="1"/>
  <c r="A16" i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IJ17" i="1" s="1"/>
  <c r="E2" i="1"/>
  <c r="BS2" i="1"/>
  <c r="W2" i="1"/>
  <c r="BP2" i="1"/>
  <c r="IJ2" i="1"/>
  <c r="FT2" i="1"/>
  <c r="IT16" i="1" l="1"/>
  <c r="IU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IJ16" i="1" l="1"/>
  <c r="E16" i="1"/>
  <c r="AL2" i="1"/>
  <c r="HK17" i="1"/>
  <c r="HD17" i="1"/>
  <c r="HK2" i="1"/>
  <c r="HD2" i="1"/>
  <c r="JB3" i="1" l="1"/>
  <c r="JB4" i="1"/>
  <c r="JB5" i="1"/>
  <c r="JB6" i="1"/>
  <c r="JB7" i="1"/>
  <c r="JB8" i="1"/>
  <c r="JB9" i="1"/>
  <c r="JB10" i="1"/>
  <c r="JB11" i="1"/>
  <c r="JB12" i="1"/>
  <c r="JB13" i="1"/>
  <c r="JB14" i="1"/>
  <c r="JB15" i="1"/>
  <c r="JB17" i="1"/>
  <c r="JB2" i="1"/>
  <c r="IT4" i="1"/>
  <c r="IT2" i="1"/>
  <c r="AO9" i="1"/>
  <c r="IM9" i="1" s="1"/>
  <c r="AO10" i="1"/>
  <c r="IM10" i="1" s="1"/>
  <c r="IU10" i="1" s="1"/>
  <c r="IT9" i="1" l="1"/>
  <c r="IS9" i="1"/>
  <c r="BA2" i="1"/>
  <c r="E5" i="1" l="1"/>
  <c r="E3" i="1"/>
  <c r="E6" i="1"/>
  <c r="E7" i="1"/>
  <c r="E4" i="1"/>
  <c r="E8" i="1" l="1"/>
  <c r="E11" i="1"/>
  <c r="E14" i="1"/>
  <c r="E17" i="1"/>
  <c r="E13" i="1"/>
  <c r="E15" i="1"/>
  <c r="IJ9" i="1"/>
  <c r="E9" i="1"/>
  <c r="E12" i="1"/>
  <c r="IJ10" i="1"/>
  <c r="E10" i="1"/>
  <c r="AO3" i="1"/>
  <c r="IM3" i="1" s="1"/>
  <c r="IT3" i="1" s="1"/>
  <c r="AO4" i="1"/>
  <c r="IM4" i="1" s="1"/>
  <c r="AO5" i="1"/>
  <c r="IM5" i="1" s="1"/>
  <c r="AO6" i="1"/>
  <c r="IM6" i="1" s="1"/>
  <c r="IT6" i="1" s="1"/>
  <c r="AO7" i="1"/>
  <c r="IM7" i="1" s="1"/>
  <c r="IT7" i="1" s="1"/>
  <c r="AO8" i="1"/>
  <c r="IM8" i="1" s="1"/>
  <c r="AO11" i="1"/>
  <c r="IM11" i="1" s="1"/>
  <c r="AO12" i="1"/>
  <c r="IM12" i="1" s="1"/>
  <c r="AO13" i="1"/>
  <c r="IM13" i="1" s="1"/>
  <c r="AO14" i="1"/>
  <c r="IM14" i="1" s="1"/>
  <c r="AO15" i="1"/>
  <c r="IM15" i="1" s="1"/>
  <c r="AO17" i="1"/>
  <c r="IJ4" i="1"/>
  <c r="IJ5" i="1"/>
  <c r="IJ6" i="1"/>
  <c r="IJ7" i="1"/>
  <c r="IJ8" i="1"/>
  <c r="IJ11" i="1"/>
  <c r="IJ12" i="1"/>
  <c r="IJ13" i="1"/>
  <c r="IJ14" i="1"/>
  <c r="IJ15" i="1"/>
  <c r="IJ3" i="1"/>
  <c r="BC3" i="1"/>
  <c r="BC4" i="1" s="1"/>
  <c r="IL2" i="1"/>
  <c r="GM2" i="1"/>
  <c r="DZ2" i="1"/>
  <c r="DY2" i="1"/>
  <c r="EA2" i="1"/>
  <c r="GI2" i="1"/>
  <c r="GG2" i="1"/>
  <c r="GE2" i="1"/>
  <c r="GC2" i="1"/>
  <c r="DX2" i="1"/>
  <c r="GL2" i="1" s="1"/>
  <c r="BR2" i="1"/>
  <c r="BQ2" i="1"/>
  <c r="AO2" i="1"/>
  <c r="IM2" i="1" s="1"/>
  <c r="IU2" i="1" s="1"/>
  <c r="AN2" i="1"/>
  <c r="AK2" i="1"/>
  <c r="AI2" i="1"/>
  <c r="IS15" i="1" l="1"/>
  <c r="IT15" i="1"/>
  <c r="IS13" i="1"/>
  <c r="IT13" i="1"/>
  <c r="IS14" i="1"/>
  <c r="IT14" i="1"/>
  <c r="IT12" i="1"/>
  <c r="IS12" i="1"/>
  <c r="IS7" i="1"/>
  <c r="IS6" i="1"/>
  <c r="IS5" i="1"/>
  <c r="IT5" i="1"/>
  <c r="IS3" i="1"/>
  <c r="IM17" i="1"/>
  <c r="IU17" i="1" s="1"/>
  <c r="IU8" i="1"/>
  <c r="IU14" i="1"/>
  <c r="IU5" i="1"/>
  <c r="IU12" i="1"/>
  <c r="IU4" i="1"/>
  <c r="IU15" i="1"/>
  <c r="IU11" i="1"/>
  <c r="IU13" i="1"/>
  <c r="IL3" i="1"/>
  <c r="IL4" i="1"/>
  <c r="BC5" i="1"/>
  <c r="GK2" i="1"/>
  <c r="IL5" i="1" l="1"/>
  <c r="BC6" i="1"/>
  <c r="BC7" i="1" s="1"/>
  <c r="BC8" i="1" l="1"/>
  <c r="IL7" i="1"/>
  <c r="IL6" i="1"/>
  <c r="IL8" i="1" l="1"/>
  <c r="BC9" i="1"/>
  <c r="IT8" i="1" l="1"/>
  <c r="IS8" i="1"/>
  <c r="IL9" i="1"/>
  <c r="BC10" i="1"/>
  <c r="BC11" i="1" l="1"/>
  <c r="IL10" i="1"/>
  <c r="BC12" i="1" l="1"/>
  <c r="IL11" i="1"/>
  <c r="IL12" i="1" l="1"/>
  <c r="BC13" i="1"/>
  <c r="IL13" i="1" l="1"/>
  <c r="BC14" i="1"/>
  <c r="BC15" i="1" l="1"/>
  <c r="IL14" i="1"/>
  <c r="BC16" i="1" l="1"/>
  <c r="IL15" i="1"/>
  <c r="IL16" i="1" l="1"/>
  <c r="BC17" i="1"/>
  <c r="IL17" i="1" l="1"/>
  <c r="IT17" i="1" l="1"/>
  <c r="IS17" i="1"/>
</calcChain>
</file>

<file path=xl/sharedStrings.xml><?xml version="1.0" encoding="utf-8"?>
<sst xmlns="http://schemas.openxmlformats.org/spreadsheetml/2006/main" count="1073" uniqueCount="752">
  <si>
    <t>TestCase_ID</t>
  </si>
  <si>
    <t>url</t>
  </si>
  <si>
    <t>UserName</t>
  </si>
  <si>
    <t>Password</t>
  </si>
  <si>
    <t>Clientname</t>
  </si>
  <si>
    <t>ClientMSP</t>
  </si>
  <si>
    <t>ClientFee</t>
  </si>
  <si>
    <t>ClientTSFreq</t>
  </si>
  <si>
    <t>ClientTSTemp</t>
  </si>
  <si>
    <t>Clientadd</t>
  </si>
  <si>
    <t>ClientCity</t>
  </si>
  <si>
    <t>ClientCountry</t>
  </si>
  <si>
    <t>Clientstate</t>
  </si>
  <si>
    <t>ClientzipCode</t>
  </si>
  <si>
    <t>ClientStatus</t>
  </si>
  <si>
    <t>Clientpayment</t>
  </si>
  <si>
    <t>ClientInvFlag</t>
  </si>
  <si>
    <t>ClientInvFreq</t>
  </si>
  <si>
    <t>ClientInvMethod</t>
  </si>
  <si>
    <t>InvoiceEmailID</t>
  </si>
  <si>
    <t>ConsInvoiceValue</t>
  </si>
  <si>
    <t>ConsolidatedBy</t>
  </si>
  <si>
    <t>SrchByWord</t>
  </si>
  <si>
    <t>Assignedby</t>
  </si>
  <si>
    <t>TaskApp</t>
  </si>
  <si>
    <t>NewLocType</t>
  </si>
  <si>
    <t>NewLocName</t>
  </si>
  <si>
    <t>NewLocationAdd</t>
  </si>
  <si>
    <t>NewLocCity</t>
  </si>
  <si>
    <t>NewLocCountry</t>
  </si>
  <si>
    <t>NewLocState</t>
  </si>
  <si>
    <t>NewLocZipCode</t>
  </si>
  <si>
    <t>NewLocPhoneNum</t>
  </si>
  <si>
    <t>ISActive</t>
  </si>
  <si>
    <t>TaskTitle</t>
  </si>
  <si>
    <t>TaskToApp</t>
  </si>
  <si>
    <t>JobWorkLoc</t>
  </si>
  <si>
    <t>ATS_JobNum</t>
  </si>
  <si>
    <t>ATS_JobDivision</t>
  </si>
  <si>
    <t>Job_Issuedate</t>
  </si>
  <si>
    <t>Job_Startdate</t>
  </si>
  <si>
    <t>Job_Enddate</t>
  </si>
  <si>
    <t>BillType</t>
  </si>
  <si>
    <t>PayType</t>
  </si>
  <si>
    <t>MinBillRate</t>
  </si>
  <si>
    <t>MaxBillRate</t>
  </si>
  <si>
    <t>MinPayRate</t>
  </si>
  <si>
    <t>MaxPayRate</t>
  </si>
  <si>
    <t>JobDesc</t>
  </si>
  <si>
    <t>Cand_FName</t>
  </si>
  <si>
    <t>Cand_LName</t>
  </si>
  <si>
    <t>Cand_Name</t>
  </si>
  <si>
    <t>Cand_Mobile</t>
  </si>
  <si>
    <t>Cand_SSN</t>
  </si>
  <si>
    <t>Cand_DOB</t>
  </si>
  <si>
    <t>Cand_Add</t>
  </si>
  <si>
    <t>Cand_City</t>
  </si>
  <si>
    <t>Cand_State</t>
  </si>
  <si>
    <t>Cand_Country</t>
  </si>
  <si>
    <t>Cand_ZipCode</t>
  </si>
  <si>
    <t>JobDiva_Num</t>
  </si>
  <si>
    <t>NewClient</t>
  </si>
  <si>
    <t>NewWorkLoc</t>
  </si>
  <si>
    <t>NewJob</t>
  </si>
  <si>
    <t>NewCandidate</t>
  </si>
  <si>
    <t>SelectClient</t>
  </si>
  <si>
    <t>WorkLocCheckBox</t>
  </si>
  <si>
    <t>SelectcandName</t>
  </si>
  <si>
    <t>SelectCand</t>
  </si>
  <si>
    <t>RecName</t>
  </si>
  <si>
    <t>TeamLead</t>
  </si>
  <si>
    <t>CandSource</t>
  </si>
  <si>
    <t>CandVisaType</t>
  </si>
  <si>
    <t>IsOnSiteJob</t>
  </si>
  <si>
    <t>IsClinicalJob</t>
  </si>
  <si>
    <t>CliPatientFacing</t>
  </si>
  <si>
    <t>Emp_Type</t>
  </si>
  <si>
    <t>ExemptStatus</t>
  </si>
  <si>
    <t>PayrollFreq</t>
  </si>
  <si>
    <t>PSNnotes</t>
  </si>
  <si>
    <t>PSNStndHrs</t>
  </si>
  <si>
    <t>StndShifts</t>
  </si>
  <si>
    <t>WeekendShifts</t>
  </si>
  <si>
    <t>GurantedHrs</t>
  </si>
  <si>
    <t>Reg_BillRate</t>
  </si>
  <si>
    <t>Reg_PayRate</t>
  </si>
  <si>
    <t>OT_BillRate</t>
  </si>
  <si>
    <t>OT_PayRate</t>
  </si>
  <si>
    <t>ClientPayOTRate</t>
  </si>
  <si>
    <t>DTRate</t>
  </si>
  <si>
    <t>DT_BR</t>
  </si>
  <si>
    <t>DT_PR</t>
  </si>
  <si>
    <t>HolRate</t>
  </si>
  <si>
    <t>Hol_BR</t>
  </si>
  <si>
    <t>Hol_PR</t>
  </si>
  <si>
    <t>OnCallRate</t>
  </si>
  <si>
    <t>OnCall_BR</t>
  </si>
  <si>
    <t>OnCall_PR</t>
  </si>
  <si>
    <t>CallbackRate</t>
  </si>
  <si>
    <t>Callback_BR</t>
  </si>
  <si>
    <t>Callback_PR</t>
  </si>
  <si>
    <t>ChargeRate</t>
  </si>
  <si>
    <t>Charge_BR</t>
  </si>
  <si>
    <t>Charge_PR</t>
  </si>
  <si>
    <t>OrientRate</t>
  </si>
  <si>
    <t>Orient_BR</t>
  </si>
  <si>
    <t>Orient_PR</t>
  </si>
  <si>
    <t>OrientHrs</t>
  </si>
  <si>
    <t>JoiningBonusAmt</t>
  </si>
  <si>
    <t>JoiningBonusType</t>
  </si>
  <si>
    <t>CompletionBonusAmt</t>
  </si>
  <si>
    <t>CompletionBonusType</t>
  </si>
  <si>
    <t>AddBonusAmt</t>
  </si>
  <si>
    <t>AddBonusType</t>
  </si>
  <si>
    <t>Exp_Reimbursement</t>
  </si>
  <si>
    <t>GuarantedHrs</t>
  </si>
  <si>
    <t>Cancellable_Shifts</t>
  </si>
  <si>
    <t>Schedule_Notes</t>
  </si>
  <si>
    <t>App_Timeoff</t>
  </si>
  <si>
    <t>TaskSrchWord</t>
  </si>
  <si>
    <t>EAContract_Opt</t>
  </si>
  <si>
    <t>EADecline_Reason</t>
  </si>
  <si>
    <t>NewPassword</t>
  </si>
  <si>
    <t>ConfirmPassword</t>
  </si>
  <si>
    <t>confirmSSN</t>
  </si>
  <si>
    <t>vm_DOB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</si>
  <si>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</si>
  <si>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</si>
  <si>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</si>
  <si>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</si>
  <si>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</si>
  <si>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</si>
  <si>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</si>
  <si>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</si>
  <si>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</si>
  <si>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W4MulJobs</t>
  </si>
  <si>
    <t>W4x2000</t>
  </si>
  <si>
    <t>W4x500</t>
  </si>
  <si>
    <t>w4Otherinc</t>
  </si>
  <si>
    <t>w4Ded</t>
  </si>
  <si>
    <t>w4Withholdings</t>
  </si>
  <si>
    <t>w4Moneypar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</si>
  <si>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</si>
  <si>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</si>
  <si>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</si>
  <si>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</si>
  <si>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</si>
  <si>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</si>
  <si>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</si>
  <si>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</si>
  <si>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</si>
  <si>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</si>
  <si>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EmployerName</t>
  </si>
  <si>
    <t>Businesstype</t>
  </si>
  <si>
    <t>EmpAddress</t>
  </si>
  <si>
    <t>Empcity</t>
  </si>
  <si>
    <t>EmpCountry</t>
  </si>
  <si>
    <t>Empstate</t>
  </si>
  <si>
    <t>Empzipcode</t>
  </si>
  <si>
    <t>Workstartdate</t>
  </si>
  <si>
    <t>WorkEnddate</t>
  </si>
  <si>
    <t>EmpJobtitle</t>
  </si>
  <si>
    <t>DocumentTitle</t>
  </si>
  <si>
    <t>IssuedBy</t>
  </si>
  <si>
    <t>DocNo</t>
  </si>
  <si>
    <t>ExpDate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</si>
  <si>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</si>
  <si>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</si>
  <si>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</si>
  <si>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</si>
  <si>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</si>
  <si>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</si>
  <si>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</si>
  <si>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</si>
  <si>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</si>
  <si>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VmAmount</t>
  </si>
  <si>
    <t>EsignEmail</t>
  </si>
  <si>
    <t>EsignNewPassword</t>
  </si>
  <si>
    <t>EsignSSN</t>
  </si>
  <si>
    <t>BackGroundStatus</t>
  </si>
  <si>
    <t>DrugStatus</t>
  </si>
  <si>
    <t>AddDoc1</t>
  </si>
  <si>
    <t>AddDoc2</t>
  </si>
  <si>
    <t>AddDoc3</t>
  </si>
  <si>
    <t>AssetType</t>
  </si>
  <si>
    <t>AssetType1</t>
  </si>
  <si>
    <t>Assetcost</t>
  </si>
  <si>
    <t>TrackingId</t>
  </si>
  <si>
    <t>Taskto</t>
  </si>
  <si>
    <t>TaskTo1</t>
  </si>
  <si>
    <t>TaskTo2</t>
  </si>
  <si>
    <t>TaskTo3</t>
  </si>
  <si>
    <t>https://uat.acretix.net/lancesoft</t>
  </si>
  <si>
    <t>Bindhu.tr@lancesoft.com</t>
  </si>
  <si>
    <t>Bindhu@T1</t>
  </si>
  <si>
    <t>Allegis</t>
  </si>
  <si>
    <t>7</t>
  </si>
  <si>
    <t>Weekly</t>
  </si>
  <si>
    <t>Monday to Sunday</t>
  </si>
  <si>
    <t>#1505</t>
  </si>
  <si>
    <t>Austin</t>
  </si>
  <si>
    <t>United States</t>
  </si>
  <si>
    <t>California</t>
  </si>
  <si>
    <t>Active</t>
  </si>
  <si>
    <t>Prepaid</t>
  </si>
  <si>
    <t>Invoiceable</t>
  </si>
  <si>
    <t>Email</t>
  </si>
  <si>
    <t>Testing@lancesoft.com</t>
  </si>
  <si>
    <t>True</t>
  </si>
  <si>
    <t>Work Location</t>
  </si>
  <si>
    <t>Bindhu Thoti Reddy</t>
  </si>
  <si>
    <t>New Client Approvers</t>
  </si>
  <si>
    <t>Remote Address</t>
  </si>
  <si>
    <t>13545, Sunrise Valley Drive</t>
  </si>
  <si>
    <t>Herndon</t>
  </si>
  <si>
    <t>Florida</t>
  </si>
  <si>
    <t>28976</t>
  </si>
  <si>
    <t>8977832542</t>
  </si>
  <si>
    <t>CEO_CFO</t>
  </si>
  <si>
    <t>Biotech/ Clinical/ R&amp;D</t>
  </si>
  <si>
    <t>11/07/2024</t>
  </si>
  <si>
    <t>Hourly</t>
  </si>
  <si>
    <t>90</t>
  </si>
  <si>
    <t>110</t>
  </si>
  <si>
    <t>72</t>
  </si>
  <si>
    <t>80</t>
  </si>
  <si>
    <t>Test</t>
  </si>
  <si>
    <t>M</t>
  </si>
  <si>
    <t>07/17/1992</t>
  </si>
  <si>
    <t>Mrs Smith 813</t>
  </si>
  <si>
    <t>Howard</t>
  </si>
  <si>
    <t>Connecticut</t>
  </si>
  <si>
    <t>89765</t>
  </si>
  <si>
    <t>No</t>
  </si>
  <si>
    <t>Nadhiya M</t>
  </si>
  <si>
    <t>Ganesan</t>
  </si>
  <si>
    <t>JobDiva</t>
  </si>
  <si>
    <t>Green Card</t>
  </si>
  <si>
    <t>40</t>
  </si>
  <si>
    <t>Weekends not required</t>
  </si>
  <si>
    <t>130</t>
  </si>
  <si>
    <t>100</t>
  </si>
  <si>
    <t>150</t>
  </si>
  <si>
    <t>14</t>
  </si>
  <si>
    <t>9</t>
  </si>
  <si>
    <t>False</t>
  </si>
  <si>
    <t>120</t>
  </si>
  <si>
    <t>70</t>
  </si>
  <si>
    <t>1000</t>
  </si>
  <si>
    <t>1st Paycheck</t>
  </si>
  <si>
    <t>800</t>
  </si>
  <si>
    <t>500</t>
  </si>
  <si>
    <t>20</t>
  </si>
  <si>
    <t>3</t>
  </si>
  <si>
    <t>4</t>
  </si>
  <si>
    <t>Onboarding</t>
  </si>
  <si>
    <t>I Accepted Another Job Offer</t>
  </si>
  <si>
    <t>Lanceb1</t>
  </si>
  <si>
    <t>Single</t>
  </si>
  <si>
    <t>Amrutha</t>
  </si>
  <si>
    <t>L</t>
  </si>
  <si>
    <t>Mother</t>
  </si>
  <si>
    <t>2199476676</t>
  </si>
  <si>
    <t>Male</t>
  </si>
  <si>
    <t>Asian American</t>
  </si>
  <si>
    <t>Single or Married filling separately</t>
  </si>
  <si>
    <t>true</t>
  </si>
  <si>
    <t>SRIT</t>
  </si>
  <si>
    <t>Jawaharlal Nehru University</t>
  </si>
  <si>
    <t>Bachelors</t>
  </si>
  <si>
    <t>June</t>
  </si>
  <si>
    <t>2012</t>
  </si>
  <si>
    <t>August</t>
  </si>
  <si>
    <t>2016</t>
  </si>
  <si>
    <t>Atp</t>
  </si>
  <si>
    <t>Arizona</t>
  </si>
  <si>
    <t>HUL</t>
  </si>
  <si>
    <t>Accounting/Financial Support Analyst</t>
  </si>
  <si>
    <t>156</t>
  </si>
  <si>
    <t>Alan Empire</t>
  </si>
  <si>
    <t>Arkansas</t>
  </si>
  <si>
    <t>51590</t>
  </si>
  <si>
    <t>02/12/2018</t>
  </si>
  <si>
    <t>05/11/2021</t>
  </si>
  <si>
    <t>Test Engineer</t>
  </si>
  <si>
    <t>1. U.S. Passport or U.S. Passport Card</t>
  </si>
  <si>
    <t>U.S. Department</t>
  </si>
  <si>
    <t>65498712345</t>
  </si>
  <si>
    <t>06/27/2025</t>
  </si>
  <si>
    <t>07/14/2023</t>
  </si>
  <si>
    <t>1</t>
  </si>
  <si>
    <t>RNB Bank</t>
  </si>
  <si>
    <t>198475725652</t>
  </si>
  <si>
    <t>216267546</t>
  </si>
  <si>
    <t>Savings</t>
  </si>
  <si>
    <t>6</t>
  </si>
  <si>
    <t>Pass</t>
  </si>
  <si>
    <t>Equipement Policy</t>
  </si>
  <si>
    <t>Pending Background Check - Consent</t>
  </si>
  <si>
    <t>Revocation of Meal Period Waiver</t>
  </si>
  <si>
    <t>Desktop</t>
  </si>
  <si>
    <t>Routers</t>
  </si>
  <si>
    <t>OB Verify Group</t>
  </si>
  <si>
    <t>US HR Group</t>
  </si>
  <si>
    <t>Payroll Group</t>
  </si>
  <si>
    <t>OB Approval Group</t>
  </si>
  <si>
    <t>Aramco Ltd</t>
  </si>
  <si>
    <t>category</t>
  </si>
  <si>
    <t>SSN</t>
  </si>
  <si>
    <t>EmpName</t>
  </si>
  <si>
    <t>DOB</t>
  </si>
  <si>
    <t>startDate</t>
  </si>
  <si>
    <t>DocumentCatID</t>
  </si>
  <si>
    <t>DocumentTypeID</t>
  </si>
  <si>
    <t>DocumentName</t>
  </si>
  <si>
    <t>DocValidFrom</t>
  </si>
  <si>
    <t>DocValidTill</t>
  </si>
  <si>
    <t>DocumentStatus</t>
  </si>
  <si>
    <t>DocUniqueId</t>
  </si>
  <si>
    <t>DocumentSourceid</t>
  </si>
  <si>
    <t>DocumentPortal</t>
  </si>
  <si>
    <t>ShowEmpPortal</t>
  </si>
  <si>
    <t>ReqExp</t>
  </si>
  <si>
    <t>ExpDuedate</t>
  </si>
  <si>
    <t>JCApproval</t>
  </si>
  <si>
    <t>JCApproval1</t>
  </si>
  <si>
    <t>JCApproval2</t>
  </si>
  <si>
    <t>JCDocApproval</t>
  </si>
  <si>
    <t>ReqForDoc</t>
  </si>
  <si>
    <t>ReqForDoc1</t>
  </si>
  <si>
    <t>General Requirements</t>
  </si>
  <si>
    <t>Resume</t>
  </si>
  <si>
    <t>Candidate</t>
  </si>
  <si>
    <t>3083</t>
  </si>
  <si>
    <t>3084</t>
  </si>
  <si>
    <t>3085</t>
  </si>
  <si>
    <t>Skills Checklist</t>
  </si>
  <si>
    <t>Client Checklist</t>
  </si>
  <si>
    <t>Certifications</t>
  </si>
  <si>
    <t>Basic Life Support (BLS)</t>
  </si>
  <si>
    <t>Exams/Modules</t>
  </si>
  <si>
    <t>Annual Training</t>
  </si>
  <si>
    <t>License</t>
  </si>
  <si>
    <t>Immunizations</t>
  </si>
  <si>
    <t>Hepatitis B Titers/Series of vaccine</t>
  </si>
  <si>
    <t>T-Spot/TB Gold/TB Skin Test</t>
  </si>
  <si>
    <t>Flu Vaccine</t>
  </si>
  <si>
    <t>COVID Vaccine</t>
  </si>
  <si>
    <t>Background Checks &amp; Drug Test</t>
  </si>
  <si>
    <t>Criminal Check</t>
  </si>
  <si>
    <t>Education Verification</t>
  </si>
  <si>
    <t>Employment Verification (7 Years)</t>
  </si>
  <si>
    <t>Reference Checks</t>
  </si>
  <si>
    <t>Reason</t>
  </si>
  <si>
    <t>Client Approved</t>
  </si>
  <si>
    <t>Immunizations series pending.</t>
  </si>
  <si>
    <t>Meets Client Requirements/checklist.</t>
  </si>
  <si>
    <t>Notes</t>
  </si>
  <si>
    <t>W2 - Salaried</t>
  </si>
  <si>
    <t>Aazam Sheikh</t>
  </si>
  <si>
    <t>JC_Owner</t>
  </si>
  <si>
    <t>CategoryType</t>
  </si>
  <si>
    <t>JC Document</t>
  </si>
  <si>
    <t>TaskApproval</t>
  </si>
  <si>
    <t>TaskJCApp</t>
  </si>
  <si>
    <t>Pharmacology</t>
  </si>
  <si>
    <t>Speciality I</t>
  </si>
  <si>
    <t>Spec 1</t>
  </si>
  <si>
    <t>Doc</t>
  </si>
  <si>
    <t>Validation</t>
  </si>
  <si>
    <t>N/A</t>
  </si>
  <si>
    <t>1Year from startDate</t>
  </si>
  <si>
    <t>2 Year from startDate</t>
  </si>
  <si>
    <t>1 Year from startDate</t>
  </si>
  <si>
    <t>Not Older than DOB</t>
  </si>
  <si>
    <t>1st of Aug precede year</t>
  </si>
  <si>
    <t>SPT</t>
  </si>
  <si>
    <t>Required for Joint commission only.</t>
  </si>
  <si>
    <t>California_WithHoldingStatus</t>
  </si>
  <si>
    <t>California_FillOption</t>
  </si>
  <si>
    <t>Est_Deductions_A</t>
  </si>
  <si>
    <t>Est_Deductions_B</t>
  </si>
  <si>
    <t>Additional_Amount</t>
  </si>
  <si>
    <t>NewJersey_WithHoldingStatus</t>
  </si>
  <si>
    <t>NJ_InsLetter</t>
  </si>
  <si>
    <t>NJ_Allowances</t>
  </si>
  <si>
    <t>NJ_AddAmount</t>
  </si>
  <si>
    <t>Virginia_Option</t>
  </si>
  <si>
    <t>Virginia_ClaimYourself</t>
  </si>
  <si>
    <t>VA_ClaimSpouse</t>
  </si>
  <si>
    <t>VA_Dependents</t>
  </si>
  <si>
    <t>VA_AddAmount</t>
  </si>
  <si>
    <t>NewYork_WithHoldingStatus</t>
  </si>
  <si>
    <t>NY_ResOfNYcity</t>
  </si>
  <si>
    <t>NY_ResOfYonkercity</t>
  </si>
  <si>
    <t>NY_TotalAllowances</t>
  </si>
  <si>
    <t>NY_Allowances</t>
  </si>
  <si>
    <t>NY_StateAmt</t>
  </si>
  <si>
    <t>NY_CityAmt</t>
  </si>
  <si>
    <t>NY_YonkersAmt</t>
  </si>
  <si>
    <t>Georgia_Scenerios</t>
  </si>
  <si>
    <t>GA_Maritalstatus</t>
  </si>
  <si>
    <t>GA_MaritalStatus_Num</t>
  </si>
  <si>
    <t>GA_DepAllowances</t>
  </si>
  <si>
    <t>GA_AddAmt</t>
  </si>
  <si>
    <t>GA_AddAllowances</t>
  </si>
  <si>
    <t>GA_StndDedChkBoxOpt</t>
  </si>
  <si>
    <t>GA_FedEstDed</t>
  </si>
  <si>
    <t>GA_StndDed</t>
  </si>
  <si>
    <t>GA_AllowableDed</t>
  </si>
  <si>
    <t>GA_TaxableIncome</t>
  </si>
  <si>
    <t>GA_StateofRes</t>
  </si>
  <si>
    <t>Illinios_Scenerios</t>
  </si>
  <si>
    <t>IL_PerAllowances</t>
  </si>
  <si>
    <t>IL_Dependents</t>
  </si>
  <si>
    <t>IL_TotalNoPerAllowances</t>
  </si>
  <si>
    <t>IL_AddAllowances</t>
  </si>
  <si>
    <t>IL_TotalAddAllowances</t>
  </si>
  <si>
    <t>IL_AddAmt</t>
  </si>
  <si>
    <t>IL_PerAllowances1</t>
  </si>
  <si>
    <t>Ohio_DistOfResidence</t>
  </si>
  <si>
    <t>OH_SchoolDistNo</t>
  </si>
  <si>
    <t>OH_PerExmp_Yourself</t>
  </si>
  <si>
    <t>OH_PerExmp_Spouse</t>
  </si>
  <si>
    <t>OH_ExmpDependents</t>
  </si>
  <si>
    <t>OH_AddWithHoldings</t>
  </si>
  <si>
    <t>NorthCarolina_MaritalStatus</t>
  </si>
  <si>
    <t>NC_Allowances</t>
  </si>
  <si>
    <t>NC_AddAmount</t>
  </si>
  <si>
    <t>Massachusetts_ClaimYourself</t>
  </si>
  <si>
    <t>MA_ClaimForSpouse</t>
  </si>
  <si>
    <t>MA_Dependents</t>
  </si>
  <si>
    <t>MA_AddWithHoldings</t>
  </si>
  <si>
    <t>MA_Status</t>
  </si>
  <si>
    <t>Minnesota_MaritalStatus</t>
  </si>
  <si>
    <t>MN_SectionSelection</t>
  </si>
  <si>
    <t>MN_Dependent</t>
  </si>
  <si>
    <t>MN_1forSpouse0forWorkingspouse</t>
  </si>
  <si>
    <t>MN_Dependents</t>
  </si>
  <si>
    <t>MN_HeadofHousehold</t>
  </si>
  <si>
    <t>MN_Allowances</t>
  </si>
  <si>
    <t>MN_ExmpWithHoldings</t>
  </si>
  <si>
    <t>MN_ResName</t>
  </si>
  <si>
    <t>MN_CDIBEnrollmentNumber</t>
  </si>
  <si>
    <t>MN_AddWithHoldings</t>
  </si>
  <si>
    <t>Maryland_MaritalStatus</t>
  </si>
  <si>
    <t>Arizona_Scenerios</t>
  </si>
  <si>
    <t>AZ_WithHoldingsRate</t>
  </si>
  <si>
    <t>AZ_AdditionalAmt</t>
  </si>
  <si>
    <t>Indiana_ExmpforYourself</t>
  </si>
  <si>
    <t>IN_ExmpforSpouse</t>
  </si>
  <si>
    <t>IN_Dependents</t>
  </si>
  <si>
    <t>IN_AdditionalExmp</t>
  </si>
  <si>
    <t>IN_ExmpForQualifyingDep</t>
  </si>
  <si>
    <t>IN_ExmpForAdoptedQualifyingDep</t>
  </si>
  <si>
    <t>IN_AddStateWithHoldings</t>
  </si>
  <si>
    <t>IN_AddCountryWithHoldings</t>
  </si>
  <si>
    <t>Michigan_Scenerios</t>
  </si>
  <si>
    <t>MI_NewEmp</t>
  </si>
  <si>
    <t>MI_DateofHire</t>
  </si>
  <si>
    <t>MI_personalAndDepExmp</t>
  </si>
  <si>
    <t>MI_AdditionalAmt</t>
  </si>
  <si>
    <t>MI_ClaimExmp</t>
  </si>
  <si>
    <t>Wisconsin_Scenerios</t>
  </si>
  <si>
    <t>WI_MaritalStatus</t>
  </si>
  <si>
    <t>WI_ExmpStatus</t>
  </si>
  <si>
    <t>WI_Dependencies</t>
  </si>
  <si>
    <t>WI_AdditionalAmt</t>
  </si>
  <si>
    <t>Missouri_MaritalStatus</t>
  </si>
  <si>
    <t>MO_AddWithHoldings</t>
  </si>
  <si>
    <t>MO_ReducedWithHoldings</t>
  </si>
  <si>
    <t>MO_ExemptStatus</t>
  </si>
  <si>
    <t>Connecticut_scenerio</t>
  </si>
  <si>
    <t>CT_WithHoldingCode</t>
  </si>
  <si>
    <t>CT_AddWithHoldingAmt</t>
  </si>
  <si>
    <t>CT_LegalResidence</t>
  </si>
  <si>
    <t>Kansas_Scenerios</t>
  </si>
  <si>
    <t>KS_AllowanceRate</t>
  </si>
  <si>
    <t>KS_ClaimYourselfDep</t>
  </si>
  <si>
    <t>KS_ClaimSpouseDep</t>
  </si>
  <si>
    <t>KS_HeadofHousehold</t>
  </si>
  <si>
    <t>KS_Dependents</t>
  </si>
  <si>
    <t>KS_AdditionalAmt</t>
  </si>
  <si>
    <t>SouthCarolina_MaritalStatus</t>
  </si>
  <si>
    <t>SC_Dependents</t>
  </si>
  <si>
    <t>SC_AddAllowances</t>
  </si>
  <si>
    <t>SC_ClaimExmp</t>
  </si>
  <si>
    <t>Kentucky_CheckifExempt</t>
  </si>
  <si>
    <t>Kentucky_CheckifExempt1</t>
  </si>
  <si>
    <t>KY_ResidentOf</t>
  </si>
  <si>
    <t>KY_AdditionalAmt</t>
  </si>
  <si>
    <t>Oregon_MaritalStatus</t>
  </si>
  <si>
    <t>OR_Dependents</t>
  </si>
  <si>
    <t>OR_AddAllowances</t>
  </si>
  <si>
    <t>OR_ExmpCode</t>
  </si>
  <si>
    <t>RhodeIsland_Scenerios</t>
  </si>
  <si>
    <t>RI_YourselfDep</t>
  </si>
  <si>
    <t>RI_SpouseDep</t>
  </si>
  <si>
    <t>RI_Dependents</t>
  </si>
  <si>
    <t>RI_AddAllowances</t>
  </si>
  <si>
    <t>RI_AdditionalAmt</t>
  </si>
  <si>
    <t>Louisiana_PersonalAllowances</t>
  </si>
  <si>
    <t>LA_Dependents</t>
  </si>
  <si>
    <t>LA_AddAmt</t>
  </si>
  <si>
    <t>Alabama_ExmpFilingSeparately</t>
  </si>
  <si>
    <t>AL_ExmpClaimHeadOfFamily</t>
  </si>
  <si>
    <t>AL_Dependents</t>
  </si>
  <si>
    <t>AL_AddAmt</t>
  </si>
  <si>
    <t>DC_TaxFilingStatus</t>
  </si>
  <si>
    <t>DC_AddAmt</t>
  </si>
  <si>
    <t>DC_WithHoldingAllow</t>
  </si>
  <si>
    <t>DC_WithHoldingAllow1</t>
  </si>
  <si>
    <t>DC_Dependents</t>
  </si>
  <si>
    <t>DC_ItemizedDed</t>
  </si>
  <si>
    <t>DC_ClaimExmp_FullTime</t>
  </si>
  <si>
    <t>DC_StateOfColumbia</t>
  </si>
  <si>
    <t>DC_StateOfDomicile</t>
  </si>
  <si>
    <t>Nebraska_Scenerios</t>
  </si>
  <si>
    <t>NE_MaritalStatus</t>
  </si>
  <si>
    <t>NE_NoOfAllowances</t>
  </si>
  <si>
    <t>NE_AddAmt</t>
  </si>
  <si>
    <t>NE_ClaimAsDep</t>
  </si>
  <si>
    <t>NE_MorePension</t>
  </si>
  <si>
    <t>NE_WorkingSpouse</t>
  </si>
  <si>
    <t>NE_PerExmp</t>
  </si>
  <si>
    <t>NE_HeadofHousehold</t>
  </si>
  <si>
    <t>Maine_MaritalStatus</t>
  </si>
  <si>
    <t>ME_AddAmt</t>
  </si>
  <si>
    <t>ME_ClaimExempt</t>
  </si>
  <si>
    <t>ME_Cmpd_Federal</t>
  </si>
  <si>
    <t>ME_SpouseMemofMilitary</t>
  </si>
  <si>
    <t>ME_ClaimYouselfDep</t>
  </si>
  <si>
    <t>ME_ClaimSpouseDep</t>
  </si>
  <si>
    <t>ME_HeadHousehold</t>
  </si>
  <si>
    <t>ME_otherDep</t>
  </si>
  <si>
    <t>Oklahoma_MaritalStatus</t>
  </si>
  <si>
    <t>OK_ClaimSelf</t>
  </si>
  <si>
    <t>OK_ClaimSpouse</t>
  </si>
  <si>
    <t>OK_Dependents</t>
  </si>
  <si>
    <t>OK_AddAllowances</t>
  </si>
  <si>
    <t>OK_AddAmt</t>
  </si>
  <si>
    <t>Iowa_MaritalStatus</t>
  </si>
  <si>
    <t>IA_StateDomicile</t>
  </si>
  <si>
    <t>IA_PerAllowances</t>
  </si>
  <si>
    <t>IA_Dependents</t>
  </si>
  <si>
    <t>IA_ItemizedDed</t>
  </si>
  <si>
    <t>IA_AdjToIncome</t>
  </si>
  <si>
    <t>IA_ChildAndDep</t>
  </si>
  <si>
    <t>IA_AddAmt</t>
  </si>
  <si>
    <t>MS_SpouseEmp</t>
  </si>
  <si>
    <t>MS_Dep</t>
  </si>
  <si>
    <t>MS_AddAmt</t>
  </si>
  <si>
    <t>Arkansas_Exmp</t>
  </si>
  <si>
    <t>AK_Dep</t>
  </si>
  <si>
    <t>AK_AddAmt</t>
  </si>
  <si>
    <t>AK_ITRates</t>
  </si>
  <si>
    <t>AK_Maritalstatus</t>
  </si>
  <si>
    <t>Hawai_MaritalStatus</t>
  </si>
  <si>
    <t>HI_DisabledPer</t>
  </si>
  <si>
    <t>HI_MilSpouse</t>
  </si>
  <si>
    <t>HI_Allowances</t>
  </si>
  <si>
    <t>HI_AddAmt</t>
  </si>
  <si>
    <t>WestVirginia_MarStatus</t>
  </si>
  <si>
    <t>WV_ExmpClaimed</t>
  </si>
  <si>
    <t>WV_AddAmount</t>
  </si>
  <si>
    <t>Vermont_MarStatus</t>
  </si>
  <si>
    <t>VT_ClaimSelf</t>
  </si>
  <si>
    <t>VT_FilingJointly</t>
  </si>
  <si>
    <t>VT_Dep</t>
  </si>
  <si>
    <t>VT_HeadHouse</t>
  </si>
  <si>
    <t>VT_AddWH</t>
  </si>
  <si>
    <t>Idaho_WHStatus</t>
  </si>
  <si>
    <t>ID_Allowances</t>
  </si>
  <si>
    <t>ID_AddAmt</t>
  </si>
  <si>
    <t>Montana_CalimSelf</t>
  </si>
  <si>
    <t>MT_OneJob</t>
  </si>
  <si>
    <t>MT_FilingJointly</t>
  </si>
  <si>
    <t>MT_Depts</t>
  </si>
  <si>
    <t>MT_Ded</t>
  </si>
  <si>
    <t>MT_Household</t>
  </si>
  <si>
    <t>MT_AddAmt</t>
  </si>
  <si>
    <t>MT_Sec2_ITTax</t>
  </si>
  <si>
    <t>Single or Married (with two or more incomes)</t>
  </si>
  <si>
    <t>Fill 1&amp;2</t>
  </si>
  <si>
    <t>C</t>
  </si>
  <si>
    <t>checkbox</t>
  </si>
  <si>
    <t>Data</t>
  </si>
  <si>
    <t>My age is 65 or above</t>
  </si>
  <si>
    <t>Georgia</t>
  </si>
  <si>
    <t>No one else can Claim as dependent</t>
  </si>
  <si>
    <t>I'm 65 or older</t>
  </si>
  <si>
    <t>No one else can claim as dependent</t>
  </si>
  <si>
    <t>SouthWest Local</t>
  </si>
  <si>
    <t>The Is Both Spouses field is required.</t>
  </si>
  <si>
    <t>Section 1</t>
  </si>
  <si>
    <t>Single or Married filling Separately</t>
  </si>
  <si>
    <t>1.5%</t>
  </si>
  <si>
    <t>Yes</t>
  </si>
  <si>
    <t>I'm legally blind</t>
  </si>
  <si>
    <t>A Michigan income tax liability is not expected this year</t>
  </si>
  <si>
    <t>Exemption for yourself</t>
  </si>
  <si>
    <t>Single or Married Spouse Works or Married Filing Separate</t>
  </si>
  <si>
    <t>ChkBox</t>
  </si>
  <si>
    <t>D</t>
  </si>
  <si>
    <t>connecticut Test</t>
  </si>
  <si>
    <t>The Is W4 CertExmpt Witholding field is required.</t>
  </si>
  <si>
    <t>Kentucky income tax liability is not expected this year (see instructions)</t>
  </si>
  <si>
    <t>You qualify for the nonresident military spouse exemption</t>
  </si>
  <si>
    <t>Kentucky</t>
  </si>
  <si>
    <t>Claim yourself</t>
  </si>
  <si>
    <t>Head of household</t>
  </si>
  <si>
    <t>I'm 65 or over</t>
  </si>
  <si>
    <t>Myself</t>
  </si>
  <si>
    <t>DC</t>
  </si>
  <si>
    <t>Iowa</t>
  </si>
  <si>
    <t>PayOptionID</t>
  </si>
  <si>
    <t>Direct Deposit To Bank</t>
  </si>
  <si>
    <t>SterlingURL</t>
  </si>
  <si>
    <t>Sterling_UserName</t>
  </si>
  <si>
    <t>Sterling_Pwd</t>
  </si>
  <si>
    <t>SSNTrace_Option</t>
  </si>
  <si>
    <t>CriminalSearch_Option</t>
  </si>
  <si>
    <t>LocatorSelect_Option</t>
  </si>
  <si>
    <t>LocCountryValidator_Opt</t>
  </si>
  <si>
    <t>DOJOffender_Opt</t>
  </si>
  <si>
    <t>LicenseNum</t>
  </si>
  <si>
    <t>State_LN</t>
  </si>
  <si>
    <t>Edu_InstName</t>
  </si>
  <si>
    <t>Edu_DegreeCptd</t>
  </si>
  <si>
    <t>Edu_InstCity</t>
  </si>
  <si>
    <t>Edu_SchoolType</t>
  </si>
  <si>
    <t>Edu_StartDate</t>
  </si>
  <si>
    <t>Edu_EndDate</t>
  </si>
  <si>
    <t>Edu_DegName</t>
  </si>
  <si>
    <t>IE_InstName</t>
  </si>
  <si>
    <t>IE_Startdate</t>
  </si>
  <si>
    <t>IE_EndDate</t>
  </si>
  <si>
    <t>IE_InstCtry</t>
  </si>
  <si>
    <t>IE_SchoolType</t>
  </si>
  <si>
    <t>IE_Region</t>
  </si>
  <si>
    <t>IE_DegreeName</t>
  </si>
  <si>
    <t>Empl_EmpName</t>
  </si>
  <si>
    <t>Empl_Curr</t>
  </si>
  <si>
    <t>Empl_State</t>
  </si>
  <si>
    <t>Empl_StartDate</t>
  </si>
  <si>
    <t>Empl_EndDate</t>
  </si>
  <si>
    <t>Empl_City</t>
  </si>
  <si>
    <t>Empl_PhoneNum</t>
  </si>
  <si>
    <t>Per_Fname</t>
  </si>
  <si>
    <t>Per_Lname</t>
  </si>
  <si>
    <t>Per_PhoneNum</t>
  </si>
  <si>
    <t>https://developer.sterlingcheck.app/v2-login</t>
  </si>
  <si>
    <t>ApiUserLanceSoft</t>
  </si>
  <si>
    <t>Sterling2023!</t>
  </si>
  <si>
    <t>Mark as Clear (regular)</t>
  </si>
  <si>
    <t>Mark as Consider (regular)</t>
  </si>
  <si>
    <t>Mark as Passed (CMA 2-score)</t>
  </si>
  <si>
    <t>Alaska</t>
  </si>
  <si>
    <t>Nirmala</t>
  </si>
  <si>
    <t>College</t>
  </si>
  <si>
    <t>08/04/2005</t>
  </si>
  <si>
    <t>08/10/2012</t>
  </si>
  <si>
    <t>Narmada</t>
  </si>
  <si>
    <t>02/02/2013</t>
  </si>
  <si>
    <t>08/28/2015</t>
  </si>
  <si>
    <t>India</t>
  </si>
  <si>
    <t>Dallas</t>
  </si>
  <si>
    <t>UPS Ltd</t>
  </si>
  <si>
    <t>Colorado</t>
  </si>
  <si>
    <t>08/01/2018</t>
  </si>
  <si>
    <t>08/01/2023</t>
  </si>
  <si>
    <t>Downtown</t>
  </si>
  <si>
    <t>Mike</t>
  </si>
  <si>
    <t>H</t>
  </si>
  <si>
    <t>08/20/2018</t>
  </si>
  <si>
    <t>06/01/2023</t>
  </si>
  <si>
    <t>DXC Pvt Ltd</t>
  </si>
  <si>
    <t>23-36202</t>
  </si>
  <si>
    <t>4 x 12</t>
  </si>
  <si>
    <t>I9TransCert</t>
  </si>
  <si>
    <t>APRN</t>
  </si>
  <si>
    <t>I9_FirstName</t>
  </si>
  <si>
    <t>I9_LastName</t>
  </si>
  <si>
    <t>I9_Address</t>
  </si>
  <si>
    <t>I9_City</t>
  </si>
  <si>
    <t>I9_StateID</t>
  </si>
  <si>
    <t>I9_ZipCode</t>
  </si>
  <si>
    <t>Adam</t>
  </si>
  <si>
    <t>Selve</t>
  </si>
  <si>
    <t>States</t>
  </si>
  <si>
    <t>Alabama</t>
  </si>
  <si>
    <t>D.C</t>
  </si>
  <si>
    <t>Delaware</t>
  </si>
  <si>
    <t>Hawaii</t>
  </si>
  <si>
    <t>Idaho</t>
  </si>
  <si>
    <t>Illinois</t>
  </si>
  <si>
    <t>Indiana</t>
  </si>
  <si>
    <t>Kansas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</si>
  <si>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</si>
  <si>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</si>
  <si>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</si>
  <si>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</si>
  <si>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</si>
  <si>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</si>
  <si>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</si>
  <si>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</si>
  <si>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</si>
  <si>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</si>
  <si>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</si>
  <si>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</si>
  <si>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</si>
  <si>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</si>
  <si>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</si>
  <si>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</si>
  <si>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</si>
  <si>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</si>
  <si>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</si>
  <si>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</si>
  <si>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</si>
  <si>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</si>
  <si>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</si>
  <si>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</si>
  <si>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</si>
  <si>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</si>
  <si>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</si>
  <si>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</si>
  <si>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</si>
  <si>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</si>
  <si>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</si>
  <si>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</si>
  <si>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</si>
  <si>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</si>
  <si>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4. A noncitizen (other than Item Numbers 2. and 3. above) authorized to work until (exp. date, if any)</t>
  </si>
  <si>
    <t>3. A lawful permanent resident (Enter USCIS or A-Number.)</t>
  </si>
  <si>
    <t>2. A noncitizen national of the United States (See Instructions.)</t>
  </si>
  <si>
    <t>1. A citizen of the United States</t>
  </si>
  <si>
    <t>I9_Immigration Status</t>
  </si>
  <si>
    <t>I9_ImmigStatus</t>
  </si>
  <si>
    <t>I9_ExpiryOn</t>
  </si>
  <si>
    <t>I9_USCISNo</t>
  </si>
  <si>
    <t>Medefis Ltd</t>
  </si>
  <si>
    <t>23-48150</t>
  </si>
  <si>
    <t>23-74653</t>
  </si>
  <si>
    <t>Aya Healthcare</t>
  </si>
  <si>
    <t>Tracy734@yahoo.com</t>
  </si>
  <si>
    <t>I did not use a preparer or translator</t>
  </si>
  <si>
    <t>9876554118</t>
  </si>
  <si>
    <t>873-56-7614</t>
  </si>
  <si>
    <t>Drug Test</t>
  </si>
  <si>
    <t>DocValidFrom1</t>
  </si>
  <si>
    <t>Tracy</t>
  </si>
  <si>
    <t>Binau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</si>
</sst>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24009]mm/d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8"/>
      <color rgb="FF003366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49" fontId="2" fillId="4" borderId="1" xfId="1" quotePrefix="1" applyNumberForma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4" borderId="1" xfId="0" quotePrefix="1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5" fontId="0" fillId="5" borderId="1" xfId="0" quotePrefix="1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3" borderId="1" xfId="0" quotePrefix="1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0" fontId="1" fillId="8" borderId="1" xfId="0" applyFont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5" fontId="0" fillId="9" borderId="1" xfId="0" quotePrefix="1" applyNumberFormat="1" applyFill="1" applyBorder="1" applyAlignment="1">
      <alignment horizontal="center"/>
    </xf>
    <xf numFmtId="165" fontId="0" fillId="10" borderId="1" xfId="0" quotePrefix="1" applyNumberForma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5" borderId="3" xfId="0" quotePrefix="1" applyFill="1" applyBorder="1" applyAlignment="1">
      <alignment horizontal="center"/>
    </xf>
    <xf numFmtId="10" fontId="0" fillId="5" borderId="1" xfId="0" quotePrefix="1" applyNumberForma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4" borderId="3" xfId="0" quotePrefix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0" fillId="14" borderId="0" xfId="0" applyFill="1"/>
    <xf numFmtId="0" fontId="7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ing@lancesoft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eloper.sterlingcheck.app/v2-login" TargetMode="External"/><Relationship Id="rId4" Type="http://schemas.openxmlformats.org/officeDocument/2006/relationships/hyperlink" Target="https://developer.sterlingcheck.app/v2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E016-11CF-4FAA-9E2A-75EDB6E91197}">
  <sheetPr codeName="Sheet1"/>
  <dimension ref="A1:RI20"/>
  <sheetViews>
    <sheetView tabSelected="1" workbookViewId="0">
      <pane xSplit="1" topLeftCell="JE1" activePane="topRight" state="frozen"/>
      <selection activeCell="A5" sqref="A5"/>
      <selection pane="topRight" activeCell="JI11" sqref="JI11"/>
    </sheetView>
  </sheetViews>
  <sheetFormatPr defaultRowHeight="15" x14ac:dyDescent="0.25"/>
  <cols>
    <col min="1" max="1" width="36.7109375" bestFit="1" customWidth="1" collapsed="1"/>
    <col min="2" max="2" width="30.5703125" bestFit="1" customWidth="1" collapsed="1"/>
    <col min="3" max="3" width="24" bestFit="1" customWidth="1" collapsed="1"/>
    <col min="4" max="4" width="11.140625" bestFit="1" customWidth="1" collapsed="1"/>
    <col min="5" max="5" width="14.42578125" bestFit="1" customWidth="1" collapsed="1"/>
    <col min="6" max="6" width="10.28515625" bestFit="1" customWidth="1" collapsed="1"/>
    <col min="7" max="7" width="10.85546875" bestFit="1" customWidth="1" collapsed="1"/>
    <col min="8" max="8" width="12.28515625" bestFit="1" customWidth="1" collapsed="1"/>
    <col min="9" max="9" width="17.5703125" bestFit="1" customWidth="1" collapsed="1"/>
    <col min="10" max="10" width="9.5703125" bestFit="1" customWidth="1" collapsed="1"/>
    <col min="11" max="11" width="9.7109375" bestFit="1" customWidth="1" collapsed="1"/>
    <col min="12" max="12" width="13.42578125" bestFit="1" customWidth="1" collapsed="1"/>
    <col min="13" max="13" width="10.7109375" bestFit="1" customWidth="1" collapsed="1"/>
    <col min="14" max="14" width="13.5703125" bestFit="1" customWidth="1" collapsed="1"/>
    <col min="15" max="15" width="11.7109375" bestFit="1" customWidth="1" collapsed="1"/>
    <col min="16" max="16" width="14.28515625" bestFit="1" customWidth="1" collapsed="1"/>
    <col min="17" max="17" width="12.5703125" bestFit="1" customWidth="1" collapsed="1"/>
    <col min="18" max="18" width="13.140625" bestFit="1" customWidth="1" collapsed="1"/>
    <col min="19" max="19" width="16.28515625" bestFit="1" customWidth="1" collapsed="1"/>
    <col min="20" max="20" width="22.140625" bestFit="1" customWidth="1" collapsed="1"/>
    <col min="21" max="21" width="17" bestFit="1" customWidth="1" collapsed="1"/>
    <col min="22" max="22" width="15" bestFit="1" customWidth="1" collapsed="1"/>
    <col min="23" max="23" width="25.7109375" bestFit="1" customWidth="1" collapsed="1"/>
    <col min="24" max="24" width="18.5703125" bestFit="1" customWidth="1" collapsed="1"/>
    <col min="25" max="25" width="20.7109375" bestFit="1" customWidth="1" collapsed="1"/>
    <col min="26" max="26" width="15.7109375" bestFit="1" customWidth="1" collapsed="1"/>
    <col min="27" max="27" width="13.42578125" bestFit="1" customWidth="1" collapsed="1"/>
    <col min="28" max="28" width="25.140625" bestFit="1" customWidth="1" collapsed="1"/>
    <col min="29" max="29" width="11.42578125" bestFit="1" customWidth="1" collapsed="1"/>
    <col min="30" max="30" width="15.140625" bestFit="1" customWidth="1" collapsed="1"/>
    <col min="31" max="31" width="12.5703125" bestFit="1" customWidth="1" collapsed="1"/>
    <col min="32" max="32" width="15.42578125" bestFit="1" customWidth="1" collapsed="1"/>
    <col min="33" max="33" width="18.28515625" bestFit="1" customWidth="1" collapsed="1"/>
    <col min="34" max="34" width="8.140625" bestFit="1" customWidth="1" collapsed="1"/>
    <col min="35" max="35" width="20.42578125" bestFit="1" customWidth="1" collapsed="1"/>
    <col min="36" max="36" width="10.5703125" bestFit="1" customWidth="1" collapsed="1"/>
    <col min="37" max="37" width="11.7109375" bestFit="1" customWidth="1" collapsed="1"/>
    <col min="38" max="38" width="12.5703125" bestFit="1" customWidth="1" collapsed="1"/>
    <col min="39" max="39" width="20.85546875" bestFit="1" customWidth="1" collapsed="1"/>
    <col min="40" max="40" width="13.7109375" bestFit="1" customWidth="1" collapsed="1"/>
    <col min="41" max="41" width="13.28515625" style="33" bestFit="1" customWidth="1" collapsed="1"/>
    <col min="42" max="42" width="12.28515625" bestFit="1" customWidth="1" collapsed="1"/>
    <col min="43" max="43" width="8.140625" bestFit="1" customWidth="1" collapsed="1"/>
    <col min="44" max="44" width="8.42578125" bestFit="1" customWidth="1" collapsed="1"/>
    <col min="45" max="45" width="11.42578125" bestFit="1" customWidth="1" collapsed="1"/>
    <col min="46" max="47" width="11.7109375" bestFit="1" customWidth="1" collapsed="1"/>
    <col min="48" max="48" width="12" bestFit="1" customWidth="1" collapsed="1"/>
    <col min="49" max="49" width="8.140625" bestFit="1" customWidth="1" collapsed="1"/>
    <col min="50" max="50" width="14.42578125" bestFit="1" customWidth="1" collapsed="1"/>
    <col min="51" max="51" width="12.7109375" bestFit="1" customWidth="1" collapsed="1"/>
    <col min="52" max="52" width="12.5703125" bestFit="1" customWidth="1" collapsed="1"/>
    <col min="53" max="53" width="11.7109375" bestFit="1" customWidth="1" collapsed="1"/>
    <col min="54" max="54" width="20.42578125" bestFit="1" customWidth="1" collapsed="1"/>
    <col min="55" max="55" width="10.7109375" bestFit="1" customWidth="1" collapsed="1"/>
    <col min="56" max="56" width="12.85546875" bestFit="1" customWidth="1" collapsed="1"/>
    <col min="57" max="57" width="11.42578125" bestFit="1" customWidth="1" collapsed="1"/>
    <col min="58" max="58" width="13.42578125" bestFit="1" customWidth="1" collapsed="1"/>
    <col min="59" max="59" width="9.85546875" bestFit="1" customWidth="1" collapsed="1"/>
    <col min="60" max="60" width="11.5703125" bestFit="1" customWidth="1" collapsed="1"/>
    <col min="61" max="61" width="13.5703125" bestFit="1" customWidth="1" collapsed="1"/>
    <col min="62" max="62" width="13.85546875" bestFit="1" customWidth="1" collapsed="1"/>
    <col min="63" max="63" width="13.28515625" bestFit="1" customWidth="1" collapsed="1"/>
    <col min="64" max="64" width="10.42578125" bestFit="1" customWidth="1" collapsed="1"/>
    <col min="65" max="65" width="12.7109375" bestFit="1" customWidth="1" collapsed="1"/>
    <col min="66" max="66" width="8.140625" bestFit="1" customWidth="1" collapsed="1"/>
    <col min="67" max="67" width="14.28515625" bestFit="1" customWidth="1" collapsed="1"/>
    <col min="68" max="68" width="14.42578125" bestFit="1" customWidth="1" collapsed="1"/>
    <col min="69" max="69" width="17.5703125" bestFit="1" customWidth="1" collapsed="1"/>
    <col min="70" max="70" width="16" bestFit="1" customWidth="1" collapsed="1"/>
    <col min="71" max="71" width="20.42578125" bestFit="1" customWidth="1" collapsed="1"/>
    <col min="72" max="72" width="10.42578125" bestFit="1" customWidth="1" collapsed="1"/>
    <col min="73" max="73" width="10" bestFit="1" customWidth="1" collapsed="1"/>
    <col min="74" max="74" width="11.42578125" bestFit="1" customWidth="1" collapsed="1"/>
    <col min="75" max="75" width="13.5703125" bestFit="1" customWidth="1" collapsed="1"/>
    <col min="76" max="76" width="11.42578125" bestFit="1" customWidth="1" collapsed="1"/>
    <col min="77" max="77" width="11.85546875" bestFit="1" customWidth="1" collapsed="1"/>
    <col min="78" max="78" width="15.42578125" bestFit="1" customWidth="1" collapsed="1"/>
    <col min="79" max="79" width="12.5703125" bestFit="1" customWidth="1" collapsed="1"/>
    <col min="80" max="80" width="13.28515625" bestFit="1" customWidth="1" collapsed="1"/>
    <col min="81" max="81" width="11.140625" bestFit="1" customWidth="1" collapsed="1"/>
    <col min="82" max="82" width="9.5703125" bestFit="1" customWidth="1" collapsed="1"/>
    <col min="83" max="83" width="11.42578125" bestFit="1" customWidth="1" collapsed="1"/>
    <col min="84" max="84" width="10" bestFit="1" customWidth="1" collapsed="1"/>
    <col min="85" max="85" width="22.42578125" bestFit="1" customWidth="1" collapsed="1"/>
    <col min="86" max="87" width="12.140625" bestFit="1" customWidth="1" collapsed="1"/>
    <col min="88" max="88" width="12.42578125" bestFit="1" customWidth="1" collapsed="1"/>
    <col min="89" max="89" width="11.28515625" bestFit="1" customWidth="1" collapsed="1"/>
    <col min="90" max="90" width="11.5703125" bestFit="1" customWidth="1" collapsed="1"/>
    <col min="91" max="91" width="16" bestFit="1" customWidth="1" collapsed="1"/>
    <col min="92" max="92" width="7.28515625" bestFit="1" customWidth="1" collapsed="1"/>
    <col min="93" max="94" width="6.5703125" bestFit="1" customWidth="1" collapsed="1"/>
    <col min="95" max="95" width="8" bestFit="1" customWidth="1" collapsed="1"/>
    <col min="96" max="97" width="7.28515625" bestFit="1" customWidth="1" collapsed="1"/>
    <col min="98" max="98" width="10.85546875" bestFit="1" customWidth="1" collapsed="1"/>
    <col min="99" max="100" width="10.140625" bestFit="1" customWidth="1" collapsed="1"/>
    <col min="101" max="101" width="12.28515625" bestFit="1" customWidth="1" collapsed="1"/>
    <col min="102" max="103" width="11.5703125" bestFit="1" customWidth="1" collapsed="1"/>
    <col min="104" max="104" width="11.140625" bestFit="1" customWidth="1" collapsed="1"/>
    <col min="105" max="106" width="10.42578125" bestFit="1" customWidth="1" collapsed="1"/>
    <col min="107" max="107" width="10.7109375" bestFit="1" customWidth="1" collapsed="1"/>
    <col min="108" max="109" width="10" bestFit="1" customWidth="1" collapsed="1"/>
    <col min="110" max="110" width="9.5703125" bestFit="1" customWidth="1" collapsed="1"/>
    <col min="111" max="111" width="16.5703125" bestFit="1" customWidth="1" collapsed="1"/>
    <col min="112" max="112" width="17.28515625" bestFit="1" customWidth="1" collapsed="1"/>
    <col min="113" max="113" width="20.85546875" bestFit="1" customWidth="1" collapsed="1"/>
    <col min="114" max="114" width="21.5703125" bestFit="1" customWidth="1" collapsed="1"/>
    <col min="115" max="115" width="13.85546875" bestFit="1" customWidth="1" collapsed="1"/>
    <col min="116" max="116" width="14.42578125" bestFit="1" customWidth="1" collapsed="1"/>
    <col min="117" max="117" width="19.7109375" bestFit="1" customWidth="1" collapsed="1"/>
    <col min="118" max="118" width="13.28515625" bestFit="1" customWidth="1" collapsed="1"/>
    <col min="119" max="119" width="17.5703125" bestFit="1" customWidth="1" collapsed="1"/>
    <col min="120" max="120" width="15.5703125" bestFit="1" customWidth="1" collapsed="1"/>
    <col min="121" max="121" width="12.5703125" bestFit="1" customWidth="1" collapsed="1"/>
    <col min="122" max="122" width="22" bestFit="1" customWidth="1" collapsed="1"/>
    <col min="123" max="123" width="18.5703125" bestFit="1" customWidth="1" collapsed="1"/>
    <col min="124" max="124" width="11.42578125" bestFit="1" customWidth="1" collapsed="1"/>
    <col min="125" max="125" width="15.140625" bestFit="1" customWidth="1" collapsed="1"/>
    <col min="126" max="126" width="27.140625" bestFit="1" customWidth="1" collapsed="1"/>
    <col min="127" max="127" width="13.7109375" bestFit="1" customWidth="1" collapsed="1"/>
    <col min="128" max="128" width="16.7109375" bestFit="1" customWidth="1" collapsed="1"/>
    <col min="129" max="130" width="11.42578125" bestFit="1" customWidth="1" collapsed="1"/>
    <col min="131" max="131" width="10.7109375" bestFit="1" customWidth="1" collapsed="1"/>
    <col min="132" max="132" width="12.7109375" bestFit="1" customWidth="1" collapsed="1"/>
    <col min="133" max="133" width="8.7109375" bestFit="1" customWidth="1" collapsed="1"/>
    <col min="134" max="134" width="7.140625" bestFit="1" customWidth="1" collapsed="1"/>
    <col min="135" max="135" width="12.140625" bestFit="1" customWidth="1" collapsed="1"/>
    <col min="136" max="136" width="14.7109375" bestFit="1" customWidth="1" collapsed="1"/>
    <col min="137" max="137" width="7.28515625" bestFit="1" customWidth="1" collapsed="1"/>
    <col min="138" max="138" width="14.85546875" bestFit="1" customWidth="1" collapsed="1"/>
    <col min="139" max="139" width="13.5703125" bestFit="1" customWidth="1" collapsed="1"/>
    <col min="140" max="140" width="32.140625" bestFit="1" customWidth="1" collapsed="1"/>
    <col min="141" max="141" width="11.42578125" bestFit="1" customWidth="1" collapsed="1"/>
    <col min="142" max="142" width="9" bestFit="1" customWidth="1" collapsed="1"/>
    <col min="143" max="143" width="8" bestFit="1" customWidth="1" collapsed="1"/>
    <col min="144" max="144" width="11.28515625" bestFit="1" customWidth="1" collapsed="1"/>
    <col min="145" max="145" width="7.140625" bestFit="1" customWidth="1" collapsed="1"/>
    <col min="146" max="146" width="15.7109375" bestFit="1" customWidth="1" collapsed="1"/>
    <col min="147" max="147" width="12.7109375" bestFit="1" customWidth="1" collapsed="1"/>
    <col min="148" max="148" width="13.7109375" bestFit="1" customWidth="1" collapsed="1"/>
    <col min="149" max="149" width="26.28515625" bestFit="1" customWidth="1" collapsed="1"/>
    <col min="150" max="150" width="9.5703125" bestFit="1" customWidth="1" collapsed="1"/>
    <col min="151" max="151" width="18.85546875" bestFit="1" customWidth="1" collapsed="1"/>
    <col min="152" max="152" width="16.85546875" bestFit="1" customWidth="1" collapsed="1"/>
    <col min="153" max="153" width="18.140625" bestFit="1" customWidth="1" collapsed="1"/>
    <col min="154" max="154" width="16" bestFit="1" customWidth="1" collapsed="1"/>
    <col min="155" max="155" width="12" bestFit="1" customWidth="1" collapsed="1"/>
    <col min="156" max="156" width="15.7109375" bestFit="1" customWidth="1" collapsed="1"/>
    <col min="157" max="157" width="12" bestFit="1" customWidth="1" collapsed="1"/>
    <col min="158" max="158" width="14.85546875" bestFit="1" customWidth="1" collapsed="1"/>
    <col min="159" max="159" width="34.85546875" bestFit="1" customWidth="1" collapsed="1"/>
    <col min="160" max="160" width="12" bestFit="1" customWidth="1" collapsed="1"/>
    <col min="161" max="161" width="11.7109375" bestFit="1" customWidth="1" collapsed="1"/>
    <col min="162" max="162" width="12.85546875" bestFit="1" customWidth="1" collapsed="1"/>
    <col min="163" max="163" width="9.28515625" bestFit="1" customWidth="1" collapsed="1"/>
    <col min="164" max="164" width="11.7109375" bestFit="1" customWidth="1" collapsed="1"/>
    <col min="165" max="165" width="14" bestFit="1" customWidth="1" collapsed="1"/>
    <col min="166" max="166" width="13.28515625" bestFit="1" customWidth="1" collapsed="1"/>
    <col min="167" max="167" width="13.140625" bestFit="1" customWidth="1" collapsed="1"/>
    <col min="168" max="168" width="33.42578125" bestFit="1" customWidth="1" collapsed="1"/>
    <col min="169" max="169" width="12.7109375" bestFit="1" customWidth="1" collapsed="1"/>
    <col min="170" max="170" width="12.28515625" bestFit="1" customWidth="1" collapsed="1"/>
    <col min="171" max="172" width="10.7109375" bestFit="1" customWidth="1" collapsed="1"/>
    <col min="173" max="173" width="10" bestFit="1" customWidth="1" collapsed="1"/>
    <col min="174" max="174" width="10.85546875" bestFit="1" customWidth="1" collapsed="1"/>
    <col min="175" max="175" width="29.140625" bestFit="1" customWidth="1" collapsed="1"/>
    <col min="176" max="176" width="11.5703125" bestFit="1" customWidth="1" collapsed="1"/>
    <col min="177" max="177" width="11.28515625" bestFit="1" customWidth="1" collapsed="1"/>
    <col min="178" max="178" width="33.85546875" bestFit="1" customWidth="1" collapsed="1"/>
    <col min="179" max="179" width="15.7109375" bestFit="1" customWidth="1" collapsed="1"/>
    <col min="180" max="180" width="12" bestFit="1" customWidth="1" collapsed="1"/>
    <col min="181" max="181" width="10.7109375" bestFit="1" customWidth="1" collapsed="1"/>
    <col min="182" max="182" width="21.140625" bestFit="1" customWidth="1" collapsed="1"/>
    <col min="183" max="183" width="13.42578125" bestFit="1" customWidth="1" collapsed="1"/>
    <col min="184" max="184" width="18.140625" bestFit="1" customWidth="1" collapsed="1"/>
    <col min="185" max="185" width="25.5703125" bestFit="1" customWidth="1" collapsed="1"/>
    <col min="186" max="186" width="13.140625" bestFit="1" customWidth="1" collapsed="1"/>
    <col min="187" max="187" width="18.140625" bestFit="1" customWidth="1" collapsed="1"/>
    <col min="188" max="188" width="10.42578125" bestFit="1" customWidth="1" collapsed="1"/>
    <col min="189" max="189" width="14.7109375" bestFit="1" customWidth="1" collapsed="1"/>
    <col min="190" max="190" width="8.28515625" style="2" bestFit="1" customWidth="1" collapsed="1"/>
    <col min="191" max="191" width="12.42578125" style="2" bestFit="1" customWidth="1" collapsed="1"/>
    <col min="192" max="192" width="11.140625" style="2" bestFit="1" customWidth="1" collapsed="1"/>
    <col min="193" max="193" width="20.42578125" style="2" bestFit="1" customWidth="1" collapsed="1"/>
    <col min="194" max="194" width="18.42578125" style="2" bestFit="1" customWidth="1" collapsed="1"/>
    <col min="195" max="195" width="11.42578125" style="2" bestFit="1" customWidth="1" collapsed="1"/>
    <col min="196" max="196" width="42.28515625" style="2" bestFit="1" customWidth="1" collapsed="1"/>
    <col min="197" max="197" width="18.5703125" style="2" bestFit="1" customWidth="1" collapsed="1"/>
    <col min="198" max="198" width="12.7109375" style="2" bestFit="1" customWidth="1" collapsed="1"/>
    <col min="199" max="199" width="21.140625" style="2" bestFit="1" customWidth="1" collapsed="1"/>
    <col min="200" max="200" width="24.5703125" style="2" bestFit="1" customWidth="1" collapsed="1"/>
    <col min="201" max="201" width="21.140625" style="2" bestFit="1" customWidth="1" collapsed="1"/>
    <col min="202" max="202" width="27.7109375" style="2" bestFit="1" customWidth="1" collapsed="1"/>
    <col min="203" max="203" width="24.5703125" style="2" bestFit="1" customWidth="1" collapsed="1"/>
    <col min="204" max="204" width="11.85546875" style="2" bestFit="1" customWidth="1" collapsed="1"/>
    <col min="205" max="205" width="8.85546875" style="2" bestFit="1" customWidth="1" collapsed="1"/>
    <col min="206" max="206" width="14" style="2" bestFit="1" customWidth="1" collapsed="1"/>
    <col min="207" max="207" width="16" style="2" bestFit="1" customWidth="1" collapsed="1"/>
    <col min="208" max="208" width="12" style="2" bestFit="1" customWidth="1" collapsed="1"/>
    <col min="209" max="209" width="15.5703125" style="2" bestFit="1" customWidth="1" collapsed="1"/>
    <col min="210" max="210" width="13.7109375" style="2" bestFit="1" customWidth="1" collapsed="1"/>
    <col min="211" max="211" width="12.7109375" style="2" bestFit="1" customWidth="1" collapsed="1"/>
    <col min="212" max="212" width="14.140625" style="2" bestFit="1" customWidth="1" collapsed="1"/>
    <col min="213" max="213" width="12.140625" style="2" bestFit="1" customWidth="1" collapsed="1"/>
    <col min="214" max="214" width="11.7109375" style="2" bestFit="1" customWidth="1" collapsed="1"/>
    <col min="215" max="215" width="11" style="2" bestFit="1" customWidth="1" collapsed="1"/>
    <col min="216" max="216" width="10.42578125" style="2" bestFit="1" customWidth="1" collapsed="1"/>
    <col min="217" max="217" width="13.85546875" style="2" bestFit="1" customWidth="1" collapsed="1"/>
    <col min="218" max="218" width="9.7109375" style="2" bestFit="1" customWidth="1" collapsed="1"/>
    <col min="219" max="219" width="15.42578125" style="2" bestFit="1" customWidth="1" collapsed="1"/>
    <col min="220" max="220" width="15.7109375" style="2" bestFit="1" customWidth="1" collapsed="1"/>
    <col min="221" max="221" width="10.140625" style="2" bestFit="1" customWidth="1" collapsed="1"/>
    <col min="222" max="222" width="11" style="2" bestFit="1" customWidth="1" collapsed="1"/>
    <col min="223" max="223" width="14.85546875" style="2" bestFit="1" customWidth="1" collapsed="1"/>
    <col min="224" max="224" width="14" bestFit="1" customWidth="1" collapsed="1"/>
    <col min="225" max="225" width="10.7109375" bestFit="1" customWidth="1" collapsed="1"/>
    <col min="226" max="226" width="16.5703125" bestFit="1" customWidth="1" collapsed="1"/>
    <col min="227" max="227" width="11" bestFit="1" customWidth="1" collapsed="1"/>
    <col min="228" max="228" width="10.85546875" bestFit="1" customWidth="1" collapsed="1"/>
    <col min="229" max="229" width="15.140625" bestFit="1" customWidth="1" collapsed="1"/>
    <col min="230" max="230" width="17.42578125" bestFit="1" customWidth="1" collapsed="1"/>
    <col min="231" max="231" width="10.5703125" bestFit="1" customWidth="1" collapsed="1"/>
    <col min="232" max="232" width="17.85546875" bestFit="1" customWidth="1" collapsed="1"/>
    <col min="233" max="233" width="34.42578125" bestFit="1" customWidth="1" collapsed="1"/>
    <col min="234" max="234" width="31.7109375" bestFit="1" customWidth="1" collapsed="1"/>
    <col min="235" max="235" width="10.140625" bestFit="1" customWidth="1" collapsed="1"/>
    <col min="236" max="236" width="11.140625" bestFit="1" customWidth="1" collapsed="1"/>
    <col min="237" max="237" width="9.42578125" bestFit="1" customWidth="1" collapsed="1"/>
    <col min="238" max="238" width="10" bestFit="1" customWidth="1" collapsed="1"/>
    <col min="239" max="239" width="15.42578125" style="2" bestFit="1" customWidth="1" collapsed="1"/>
    <col min="240" max="240" width="12" style="2" bestFit="1" customWidth="1" collapsed="1"/>
    <col min="241" max="241" width="13.140625" style="31" bestFit="1" customWidth="1" collapsed="1"/>
    <col min="242" max="243" width="18.140625" style="2" bestFit="1" customWidth="1" collapsed="1"/>
    <col min="244" max="244" width="14.42578125" style="2" bestFit="1" customWidth="1" collapsed="1"/>
    <col min="245" max="245" width="11.28515625" style="2" bestFit="1" customWidth="1" collapsed="1"/>
    <col min="246" max="246" width="10.7109375" style="2" bestFit="1" customWidth="1" collapsed="1"/>
    <col min="247" max="247" width="10.7109375" bestFit="1" customWidth="1" collapsed="1"/>
    <col min="248" max="248" width="13.28515625" style="2" bestFit="1" customWidth="1" collapsed="1"/>
    <col min="249" max="249" width="29" style="2" bestFit="1" customWidth="1" collapsed="1"/>
    <col min="250" max="250" width="32.28515625" style="2" bestFit="1" customWidth="1" collapsed="1"/>
    <col min="251" max="251" width="15.5703125" style="2" bestFit="1" customWidth="1" collapsed="1"/>
    <col min="252" max="252" width="22.140625" style="2" bestFit="1" customWidth="1" collapsed="1"/>
    <col min="253" max="253" width="14.5703125" style="2" bestFit="1" customWidth="1" collapsed="1"/>
    <col min="254" max="254" width="13.5703125" style="2" bestFit="1" customWidth="1" collapsed="1"/>
    <col min="255" max="255" width="12.42578125" style="2" bestFit="1" customWidth="1" collapsed="1"/>
    <col min="256" max="256" width="15.7109375" style="2" bestFit="1" customWidth="1" collapsed="1"/>
    <col min="257" max="257" width="12.5703125" style="2" bestFit="1" customWidth="1" collapsed="1"/>
    <col min="258" max="258" width="18.140625" style="2" bestFit="1" customWidth="1" collapsed="1"/>
    <col min="259" max="259" width="18.7109375" style="2" bestFit="1" customWidth="1" collapsed="1"/>
    <col min="260" max="260" width="15.140625" style="2" bestFit="1" customWidth="1" collapsed="1"/>
    <col min="261" max="261" width="10.7109375" style="2" bestFit="1" customWidth="1" collapsed="1"/>
    <col min="262" max="262" width="11.7109375" style="2" bestFit="1" customWidth="1" collapsed="1"/>
    <col min="263" max="263" width="35.28515625" style="2" bestFit="1" customWidth="1" collapsed="1"/>
    <col min="264" max="264" width="10" style="2" bestFit="1" customWidth="1" collapsed="1"/>
    <col min="265" max="265" width="13.42578125" style="2" bestFit="1" customWidth="1" collapsed="1"/>
    <col min="266" max="266" width="10.85546875" style="2" bestFit="1" customWidth="1" collapsed="1"/>
    <col min="267" max="267" width="11.85546875" style="2" bestFit="1" customWidth="1" collapsed="1"/>
    <col min="268" max="268" width="11.85546875" bestFit="1" customWidth="1" collapsed="1"/>
    <col min="269" max="269" width="40.42578125" bestFit="1" customWidth="1" collapsed="1"/>
    <col min="270" max="270" width="18.5703125" bestFit="1" customWidth="1" collapsed="1"/>
    <col min="271" max="271" width="13.42578125" bestFit="1" customWidth="1" collapsed="1"/>
    <col min="272" max="272" width="13.5703125" bestFit="1" customWidth="1" collapsed="1"/>
    <col min="273" max="273" width="11.5703125" bestFit="1" customWidth="1" collapsed="1"/>
    <col min="274" max="274" width="42.28515625" bestFit="1" customWidth="1" collapsed="1"/>
    <col min="275" max="275" width="30.7109375" bestFit="1" customWidth="1" collapsed="1"/>
    <col min="276" max="276" width="18.5703125" bestFit="1" customWidth="1" collapsed="1"/>
    <col min="277" max="277" width="16.85546875" bestFit="1" customWidth="1" collapsed="1"/>
    <col min="278" max="278" width="18.7109375" bestFit="1" customWidth="1" collapsed="1"/>
    <col min="279" max="279" width="29" bestFit="1" customWidth="1" collapsed="1"/>
    <col min="280" max="280" width="12" bestFit="1" customWidth="1" collapsed="1"/>
    <col min="281" max="281" width="14.42578125" bestFit="1" customWidth="1" collapsed="1"/>
    <col min="282" max="282" width="15" bestFit="1" customWidth="1" collapsed="1"/>
    <col min="283" max="283" width="15.140625" bestFit="1" customWidth="1" collapsed="1"/>
    <col min="284" max="284" width="21.7109375" bestFit="1" customWidth="1" collapsed="1"/>
    <col min="285" max="285" width="16.140625" bestFit="1" customWidth="1" collapsed="1"/>
    <col min="286" max="286" width="15.5703125" bestFit="1" customWidth="1" collapsed="1"/>
    <col min="287" max="287" width="15.42578125" bestFit="1" customWidth="1" collapsed="1"/>
    <col min="288" max="288" width="27.42578125" bestFit="1" customWidth="1" collapsed="1"/>
    <col min="289" max="289" width="15.7109375" bestFit="1" customWidth="1" collapsed="1"/>
    <col min="290" max="290" width="19.5703125" bestFit="1" customWidth="1" collapsed="1"/>
    <col min="291" max="291" width="19.42578125" bestFit="1" customWidth="1" collapsed="1"/>
    <col min="292" max="292" width="14.85546875" bestFit="1" customWidth="1" collapsed="1"/>
    <col min="293" max="293" width="12.85546875" bestFit="1" customWidth="1" collapsed="1"/>
    <col min="294" max="294" width="11.7109375" bestFit="1" customWidth="1" collapsed="1"/>
    <col min="295" max="295" width="15.5703125" bestFit="1" customWidth="1" collapsed="1"/>
    <col min="296" max="296" width="17.85546875" bestFit="1" customWidth="1" collapsed="1"/>
    <col min="297" max="297" width="16.5703125" bestFit="1" customWidth="1" collapsed="1"/>
    <col min="298" max="298" width="22.28515625" bestFit="1" customWidth="1" collapsed="1"/>
    <col min="299" max="299" width="18.7109375" bestFit="1" customWidth="1" collapsed="1"/>
    <col min="300" max="300" width="12" bestFit="1" customWidth="1" collapsed="1"/>
    <col min="301" max="301" width="18.7109375" bestFit="1" customWidth="1" collapsed="1"/>
    <col min="302" max="302" width="22.5703125" bestFit="1" customWidth="1" collapsed="1"/>
    <col min="303" max="303" width="14.28515625" bestFit="1" customWidth="1" collapsed="1"/>
    <col min="304" max="304" width="12.28515625" bestFit="1" customWidth="1" collapsed="1"/>
    <col min="305" max="305" width="17.5703125" bestFit="1" customWidth="1" collapsed="1"/>
    <col min="306" max="306" width="18.42578125" bestFit="1" customWidth="1" collapsed="1"/>
    <col min="307" max="307" width="14.42578125" bestFit="1" customWidth="1" collapsed="1"/>
    <col min="308" max="308" width="16.7109375" bestFit="1" customWidth="1" collapsed="1"/>
    <col min="309" max="309" width="33.85546875" bestFit="1" customWidth="1" collapsed="1"/>
    <col min="310" max="310" width="14.42578125" bestFit="1" customWidth="1" collapsed="1"/>
    <col min="311" max="311" width="24" bestFit="1" customWidth="1" collapsed="1"/>
    <col min="312" max="312" width="17.42578125" bestFit="1" customWidth="1" collapsed="1"/>
    <col min="313" max="313" width="22" bestFit="1" customWidth="1" collapsed="1"/>
    <col min="314" max="314" width="10.7109375" bestFit="1" customWidth="1" collapsed="1"/>
    <col min="315" max="315" width="33.42578125" bestFit="1" customWidth="1" collapsed="1"/>
    <col min="316" max="316" width="21.42578125" bestFit="1" customWidth="1" collapsed="1"/>
    <col min="317" max="317" width="16.7109375" bestFit="1" customWidth="1" collapsed="1"/>
    <col min="318" max="318" width="21.42578125" bestFit="1" customWidth="1" collapsed="1"/>
    <col min="319" max="319" width="20.28515625" bestFit="1" customWidth="1" collapsed="1"/>
    <col min="320" max="321" width="20.7109375" bestFit="1" customWidth="1" collapsed="1"/>
    <col min="322" max="322" width="26.85546875" bestFit="1" customWidth="1" collapsed="1"/>
    <col min="323" max="323" width="14.85546875" bestFit="1" customWidth="1" collapsed="1"/>
    <col min="324" max="324" width="15.42578125" bestFit="1" customWidth="1" collapsed="1"/>
    <col min="325" max="325" width="28" bestFit="1" customWidth="1" collapsed="1"/>
    <col min="326" max="326" width="19.7109375" bestFit="1" customWidth="1" collapsed="1"/>
    <col min="327" max="327" width="16.140625" bestFit="1" customWidth="1" collapsed="1"/>
    <col min="328" max="328" width="21.140625" bestFit="1" customWidth="1" collapsed="1"/>
    <col min="329" max="329" width="34.42578125" bestFit="1" customWidth="1" collapsed="1"/>
    <col min="330" max="330" width="23.85546875" bestFit="1" customWidth="1" collapsed="1"/>
    <col min="331" max="331" width="20.42578125" bestFit="1" customWidth="1" collapsed="1"/>
    <col min="332" max="332" width="15.42578125" bestFit="1" customWidth="1" collapsed="1"/>
    <col min="333" max="333" width="33.42578125" bestFit="1" customWidth="1" collapsed="1"/>
    <col min="334" max="334" width="16.28515625" bestFit="1" customWidth="1" collapsed="1"/>
    <col min="335" max="335" width="21.7109375" bestFit="1" customWidth="1" collapsed="1"/>
    <col min="336" max="336" width="15.5703125" bestFit="1" customWidth="1" collapsed="1"/>
    <col min="337" max="337" width="22.7109375" bestFit="1" customWidth="1" collapsed="1"/>
    <col min="338" max="338" width="13.85546875" bestFit="1" customWidth="1" collapsed="1"/>
    <col min="339" max="339" width="27.140625" bestFit="1" customWidth="1" collapsed="1"/>
    <col min="340" max="340" width="21.42578125" bestFit="1" customWidth="1" collapsed="1"/>
    <col min="341" max="341" width="32.28515625" bestFit="1" customWidth="1" collapsed="1"/>
    <col min="342" max="342" width="17.5703125" bestFit="1" customWidth="1" collapsed="1"/>
    <col min="343" max="343" width="20.7109375" bestFit="1" customWidth="1" collapsed="1"/>
    <col min="344" max="344" width="17.5703125" bestFit="1" customWidth="1" collapsed="1"/>
    <col min="345" max="345" width="23.85546875" bestFit="1" customWidth="1" collapsed="1"/>
    <col min="346" max="346" width="18.140625" bestFit="1" customWidth="1" collapsed="1"/>
    <col min="347" max="347" width="15" bestFit="1" customWidth="1" collapsed="1"/>
    <col min="348" max="348" width="18.42578125" bestFit="1" customWidth="1" collapsed="1"/>
    <col min="349" max="349" width="24.85546875" bestFit="1" customWidth="1" collapsed="1"/>
    <col min="350" max="350" width="32.85546875" bestFit="1" customWidth="1" collapsed="1"/>
    <col min="351" max="351" width="24.7109375" bestFit="1" customWidth="1" collapsed="1"/>
    <col min="352" max="352" width="27.28515625" bestFit="1" customWidth="1" collapsed="1"/>
    <col min="353" max="353" width="19" bestFit="1" customWidth="1" collapsed="1"/>
    <col min="354" max="354" width="12.42578125" bestFit="1" customWidth="1" collapsed="1"/>
    <col min="355" max="355" width="14.28515625" bestFit="1" customWidth="1" collapsed="1"/>
    <col min="356" max="356" width="24.5703125" bestFit="1" customWidth="1" collapsed="1"/>
    <col min="357" max="357" width="17.7109375" bestFit="1" customWidth="1" collapsed="1"/>
    <col min="358" max="358" width="51.42578125" bestFit="1" customWidth="1" collapsed="1"/>
    <col min="359" max="359" width="20" bestFit="1" customWidth="1" collapsed="1"/>
    <col min="360" max="360" width="16.5703125" bestFit="1" customWidth="1" collapsed="1"/>
    <col min="361" max="361" width="21.7109375" bestFit="1" customWidth="1" collapsed="1"/>
    <col min="362" max="362" width="17.5703125" bestFit="1" customWidth="1" collapsed="1"/>
    <col min="363" max="363" width="17.85546875" bestFit="1" customWidth="1" collapsed="1"/>
    <col min="364" max="364" width="53.7109375" bestFit="1" customWidth="1" collapsed="1"/>
    <col min="365" max="365" width="21.42578125" bestFit="1" customWidth="1" collapsed="1"/>
    <col min="366" max="366" width="25.7109375" bestFit="1" customWidth="1" collapsed="1"/>
    <col min="367" max="367" width="17.7109375" bestFit="1" customWidth="1" collapsed="1"/>
    <col min="368" max="368" width="20.42578125" bestFit="1" customWidth="1" collapsed="1"/>
    <col min="369" max="369" width="20.28515625" bestFit="1" customWidth="1" collapsed="1"/>
    <col min="370" max="370" width="23.140625" bestFit="1" customWidth="1" collapsed="1"/>
    <col min="371" max="371" width="18.140625" bestFit="1" customWidth="1" collapsed="1"/>
    <col min="372" max="372" width="16.7109375" bestFit="1" customWidth="1" collapsed="1"/>
    <col min="373" max="373" width="17.7109375" bestFit="1" customWidth="1" collapsed="1"/>
    <col min="374" max="374" width="20.42578125" bestFit="1" customWidth="1" collapsed="1"/>
    <col min="375" max="375" width="19.42578125" bestFit="1" customWidth="1" collapsed="1"/>
    <col min="376" max="376" width="20.42578125" bestFit="1" customWidth="1" collapsed="1"/>
    <col min="377" max="377" width="15.140625" bestFit="1" customWidth="1" collapsed="1"/>
    <col min="378" max="378" width="17.42578125" bestFit="1" customWidth="1" collapsed="1"/>
    <col min="379" max="379" width="26.85546875" bestFit="1" customWidth="1" collapsed="1"/>
    <col min="380" max="380" width="15.140625" bestFit="1" customWidth="1" collapsed="1"/>
    <col min="381" max="381" width="18.140625" bestFit="1" customWidth="1" collapsed="1"/>
    <col min="382" max="382" width="45.7109375" bestFit="1" customWidth="1" collapsed="1"/>
    <col min="383" max="383" width="66.140625" bestFit="1" customWidth="1" collapsed="1"/>
    <col min="384" max="384" width="54.140625" bestFit="1" customWidth="1" collapsed="1"/>
    <col min="385" max="385" width="14.42578125" bestFit="1" customWidth="1" collapsed="1"/>
    <col min="386" max="386" width="17.5703125" bestFit="1" customWidth="1" collapsed="1"/>
    <col min="387" max="387" width="20.7109375" bestFit="1" customWidth="1" collapsed="1"/>
    <col min="388" max="388" width="15.5703125" bestFit="1" customWidth="1" collapsed="1"/>
    <col min="389" max="389" width="18.5703125" bestFit="1" customWidth="1" collapsed="1"/>
    <col min="390" max="390" width="14.140625" bestFit="1" customWidth="1" collapsed="1"/>
    <col min="391" max="391" width="22" bestFit="1" customWidth="1" collapsed="1"/>
    <col min="392" max="392" width="14.85546875" bestFit="1" customWidth="1" collapsed="1"/>
    <col min="393" max="393" width="13.85546875" bestFit="1" customWidth="1" collapsed="1"/>
    <col min="394" max="394" width="14.7109375" bestFit="1" customWidth="1" collapsed="1"/>
    <col min="395" max="395" width="17.7109375" bestFit="1" customWidth="1" collapsed="1"/>
    <col min="396" max="396" width="16.85546875" bestFit="1" customWidth="1" collapsed="1"/>
    <col min="397" max="397" width="28.7109375" bestFit="1" customWidth="1" collapsed="1"/>
    <col min="398" max="398" width="15.140625" bestFit="1" customWidth="1" collapsed="1"/>
    <col min="399" max="399" width="11.42578125" bestFit="1" customWidth="1" collapsed="1"/>
    <col min="400" max="400" width="29.42578125" bestFit="1" customWidth="1" collapsed="1"/>
    <col min="401" max="401" width="27.140625" bestFit="1" customWidth="1" collapsed="1"/>
    <col min="402" max="402" width="15.140625" bestFit="1" customWidth="1" collapsed="1"/>
    <col min="403" max="403" width="11.42578125" bestFit="1" customWidth="1" collapsed="1"/>
    <col min="404" max="404" width="18" bestFit="1" customWidth="1" collapsed="1"/>
    <col min="405" max="405" width="11.7109375" bestFit="1" customWidth="1" collapsed="1"/>
    <col min="406" max="406" width="21.140625" bestFit="1" customWidth="1" collapsed="1"/>
    <col min="407" max="407" width="22.28515625" bestFit="1" customWidth="1" collapsed="1"/>
    <col min="408" max="408" width="15.42578125" bestFit="1" customWidth="1" collapsed="1"/>
    <col min="409" max="409" width="16" bestFit="1" customWidth="1" collapsed="1"/>
    <col min="410" max="410" width="23.42578125" bestFit="1" customWidth="1" collapsed="1"/>
    <col min="411" max="411" width="19.85546875" bestFit="1" customWidth="1" collapsed="1"/>
    <col min="412" max="412" width="19.28515625" bestFit="1" customWidth="1" collapsed="1"/>
    <col min="413" max="413" width="19.140625" bestFit="1" customWidth="1" collapsed="1"/>
    <col min="414" max="414" width="16.42578125" bestFit="1" customWidth="1" collapsed="1"/>
    <col min="415" max="415" width="19.5703125" bestFit="1" customWidth="1" collapsed="1"/>
    <col min="416" max="416" width="11.7109375" bestFit="1" customWidth="1" collapsed="1"/>
    <col min="417" max="417" width="15.28515625" bestFit="1" customWidth="1" collapsed="1"/>
    <col min="418" max="418" width="16.5703125" bestFit="1" customWidth="1" collapsed="1"/>
    <col min="419" max="419" width="18.7109375" bestFit="1" customWidth="1" collapsed="1"/>
    <col min="420" max="420" width="12.28515625" bestFit="1" customWidth="1" collapsed="1"/>
    <col min="421" max="421" width="20.7109375" bestFit="1" customWidth="1" collapsed="1"/>
    <col min="422" max="422" width="19.85546875" bestFit="1" customWidth="1" collapsed="1"/>
    <col min="423" max="423" width="12.140625" bestFit="1" customWidth="1" collapsed="1"/>
    <col min="424" max="424" width="16.7109375" bestFit="1" customWidth="1" collapsed="1"/>
    <col min="425" max="425" width="18" bestFit="1" customWidth="1" collapsed="1"/>
    <col min="426" max="426" width="25.28515625" bestFit="1" customWidth="1" collapsed="1"/>
    <col min="427" max="427" width="20.42578125" bestFit="1" customWidth="1" collapsed="1"/>
    <col min="428" max="428" width="20.140625" bestFit="1" customWidth="1" collapsed="1"/>
    <col min="429" max="429" width="19.28515625" bestFit="1" customWidth="1" collapsed="1"/>
    <col min="430" max="430" width="13.42578125" bestFit="1" customWidth="1" collapsed="1"/>
    <col min="431" max="431" width="23.28515625" bestFit="1" customWidth="1" collapsed="1"/>
    <col min="432" max="432" width="13.140625" bestFit="1" customWidth="1" collapsed="1"/>
    <col min="433" max="433" width="16.140625" bestFit="1" customWidth="1" collapsed="1"/>
    <col min="434" max="434" width="15.5703125" bestFit="1" customWidth="1" collapsed="1"/>
    <col min="435" max="435" width="18.5703125" bestFit="1" customWidth="1" collapsed="1"/>
    <col min="436" max="436" width="11.85546875" bestFit="1" customWidth="1" collapsed="1"/>
    <col min="437" max="437" width="18.42578125" bestFit="1" customWidth="1" collapsed="1"/>
    <col min="438" max="438" width="16.42578125" bestFit="1" customWidth="1" collapsed="1"/>
    <col min="439" max="439" width="17.28515625" bestFit="1" customWidth="1" collapsed="1"/>
    <col min="440" max="440" width="14.85546875" bestFit="1" customWidth="1" collapsed="1"/>
    <col min="441" max="441" width="15.42578125" bestFit="1" customWidth="1" collapsed="1"/>
    <col min="442" max="443" width="15.7109375" bestFit="1" customWidth="1" collapsed="1"/>
    <col min="444" max="444" width="11.140625" bestFit="1" customWidth="1" collapsed="1"/>
    <col min="445" max="445" width="15.28515625" bestFit="1" customWidth="1" collapsed="1"/>
    <col min="446" max="446" width="8.42578125" bestFit="1" customWidth="1" collapsed="1"/>
    <col min="447" max="447" width="12.140625" bestFit="1" customWidth="1" collapsed="1"/>
    <col min="448" max="448" width="14.85546875" bestFit="1" customWidth="1" collapsed="1"/>
    <col min="449" max="449" width="8" bestFit="1" customWidth="1" collapsed="1"/>
    <col min="450" max="450" width="11.7109375" bestFit="1" customWidth="1" collapsed="1"/>
    <col min="451" max="451" width="10.85546875" bestFit="1" customWidth="1" collapsed="1"/>
    <col min="452" max="452" width="16.28515625" bestFit="1" customWidth="1" collapsed="1"/>
    <col min="453" max="453" width="19.5703125" bestFit="1" customWidth="1" collapsed="1"/>
    <col min="454" max="454" width="14.7109375" bestFit="1" customWidth="1" collapsed="1"/>
    <col min="455" max="455" width="13.42578125" bestFit="1" customWidth="1" collapsed="1"/>
    <col min="456" max="456" width="14.140625" bestFit="1" customWidth="1" collapsed="1"/>
    <col min="457" max="457" width="11.140625" bestFit="1" customWidth="1" collapsed="1"/>
    <col min="458" max="458" width="23" bestFit="1" customWidth="1" collapsed="1"/>
    <col min="459" max="459" width="17.7109375" bestFit="1" customWidth="1" collapsed="1"/>
    <col min="460" max="460" width="16.140625" bestFit="1" customWidth="1" collapsed="1"/>
    <col min="461" max="461" width="19.140625" bestFit="1" customWidth="1" collapsed="1"/>
    <col min="462" max="462" width="12.7109375" bestFit="1" customWidth="1" collapsed="1"/>
    <col min="463" max="463" width="15.140625" bestFit="1" customWidth="1" collapsed="1"/>
    <col min="464" max="464" width="7.85546875" bestFit="1" customWidth="1" collapsed="1"/>
    <col min="465" max="465" width="14.5703125" bestFit="1" customWidth="1" collapsed="1"/>
    <col min="466" max="466" width="11.140625" bestFit="1" customWidth="1" collapsed="1"/>
    <col min="467" max="467" width="15.85546875" bestFit="1" customWidth="1" collapsed="1"/>
    <col min="468" max="468" width="14.140625" bestFit="1" customWidth="1" collapsed="1"/>
    <col min="469" max="469" width="11.140625" bestFit="1" customWidth="1" collapsed="1"/>
    <col min="470" max="470" width="18.7109375" bestFit="1" customWidth="1" collapsed="1"/>
    <col min="471" max="471" width="11.5703125" bestFit="1" customWidth="1" collapsed="1"/>
    <col min="472" max="472" width="15.7109375" bestFit="1" customWidth="1" collapsed="1"/>
    <col min="473" max="473" width="10" bestFit="1" customWidth="1" collapsed="1"/>
    <col min="474" max="474" width="8.42578125" bestFit="1" customWidth="1" collapsed="1"/>
    <col min="475" max="475" width="14.5703125" bestFit="1" customWidth="1" collapsed="1"/>
    <col min="476" max="476" width="12.140625" bestFit="1" customWidth="1" collapsed="1"/>
    <col min="477" max="477" width="14.5703125" bestFit="1" customWidth="1" collapsed="1"/>
  </cols>
  <sheetData>
    <row r="1" spans="1:477" s="1" customForma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363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8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7" t="s">
        <v>4</v>
      </c>
      <c r="AY1" s="27" t="s">
        <v>49</v>
      </c>
      <c r="AZ1" s="27" t="s">
        <v>50</v>
      </c>
      <c r="BA1" s="27" t="s">
        <v>51</v>
      </c>
      <c r="BB1" s="27" t="s">
        <v>206</v>
      </c>
      <c r="BC1" s="27" t="s">
        <v>54</v>
      </c>
      <c r="BD1" s="27" t="s">
        <v>52</v>
      </c>
      <c r="BE1" s="27" t="s">
        <v>53</v>
      </c>
      <c r="BF1" s="27" t="s">
        <v>55</v>
      </c>
      <c r="BG1" s="27" t="s">
        <v>56</v>
      </c>
      <c r="BH1" s="27" t="s">
        <v>57</v>
      </c>
      <c r="BI1" s="27" t="s">
        <v>58</v>
      </c>
      <c r="BJ1" s="27" t="s">
        <v>59</v>
      </c>
      <c r="BK1" s="5" t="s">
        <v>60</v>
      </c>
      <c r="BL1" s="29" t="s">
        <v>61</v>
      </c>
      <c r="BM1" s="29" t="s">
        <v>62</v>
      </c>
      <c r="BN1" s="29" t="s">
        <v>63</v>
      </c>
      <c r="BO1" s="29" t="s">
        <v>64</v>
      </c>
      <c r="BP1" s="27" t="s">
        <v>65</v>
      </c>
      <c r="BQ1" s="27" t="s">
        <v>66</v>
      </c>
      <c r="BR1" s="27" t="s">
        <v>67</v>
      </c>
      <c r="BS1" s="27" t="s">
        <v>68</v>
      </c>
      <c r="BT1" s="27" t="s">
        <v>69</v>
      </c>
      <c r="BU1" s="27" t="s">
        <v>70</v>
      </c>
      <c r="BV1" s="27" t="s">
        <v>71</v>
      </c>
      <c r="BW1" s="27" t="s">
        <v>72</v>
      </c>
      <c r="BX1" s="27" t="s">
        <v>73</v>
      </c>
      <c r="BY1" s="27" t="s">
        <v>74</v>
      </c>
      <c r="BZ1" s="27" t="s">
        <v>75</v>
      </c>
      <c r="CA1" s="27" t="s">
        <v>76</v>
      </c>
      <c r="CB1" s="27" t="s">
        <v>77</v>
      </c>
      <c r="CC1" s="27" t="s">
        <v>78</v>
      </c>
      <c r="CD1" s="27" t="s">
        <v>79</v>
      </c>
      <c r="CE1" s="27" t="s">
        <v>80</v>
      </c>
      <c r="CF1" s="27" t="s">
        <v>81</v>
      </c>
      <c r="CG1" s="27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23</v>
      </c>
      <c r="DT1" s="5" t="s">
        <v>307</v>
      </c>
      <c r="DU1" s="14" t="s">
        <v>120</v>
      </c>
      <c r="DV1" s="5" t="s">
        <v>121</v>
      </c>
      <c r="DW1" s="27" t="s">
        <v>122</v>
      </c>
      <c r="DX1" s="27" t="s">
        <v>123</v>
      </c>
      <c r="DY1" s="27" t="s">
        <v>308</v>
      </c>
      <c r="DZ1" s="27" t="s">
        <v>124</v>
      </c>
      <c r="EA1" s="27" t="s">
        <v>125</v>
      </c>
      <c r="EB1" s="27" t="s">
        <v>126</v>
      </c>
      <c r="EC1" s="27" t="s">
        <v>127</v>
      </c>
      <c r="ED1" s="27" t="s">
        <v>128</v>
      </c>
      <c r="EE1" s="27" t="s">
        <v>129</v>
      </c>
      <c r="EF1" s="27" t="s">
        <v>130</v>
      </c>
      <c r="EG1" s="27" t="s">
        <v>131</v>
      </c>
      <c r="EH1" s="27" t="s">
        <v>132</v>
      </c>
      <c r="EI1" s="27" t="s">
        <v>133</v>
      </c>
      <c r="EJ1" s="27" t="s">
        <v>134</v>
      </c>
      <c r="EK1" s="27" t="s">
        <v>135</v>
      </c>
      <c r="EL1" s="27" t="s">
        <v>136</v>
      </c>
      <c r="EM1" s="27" t="s">
        <v>137</v>
      </c>
      <c r="EN1" s="27" t="s">
        <v>138</v>
      </c>
      <c r="EO1" s="27" t="s">
        <v>139</v>
      </c>
      <c r="EP1" s="27" t="s">
        <v>140</v>
      </c>
      <c r="EQ1" s="27" t="s">
        <v>141</v>
      </c>
      <c r="ER1" s="27" t="s">
        <v>142</v>
      </c>
      <c r="ES1" s="27" t="s">
        <v>143</v>
      </c>
      <c r="ET1" s="27" t="s">
        <v>144</v>
      </c>
      <c r="EU1" s="27" t="s">
        <v>145</v>
      </c>
      <c r="EV1" s="27" t="s">
        <v>146</v>
      </c>
      <c r="EW1" s="27" t="s">
        <v>147</v>
      </c>
      <c r="EX1" s="27" t="s">
        <v>148</v>
      </c>
      <c r="EY1" s="27" t="s">
        <v>149</v>
      </c>
      <c r="EZ1" s="27" t="s">
        <v>150</v>
      </c>
      <c r="FA1" s="27" t="s">
        <v>151</v>
      </c>
      <c r="FB1" s="27" t="s">
        <v>152</v>
      </c>
      <c r="FC1" s="27" t="s">
        <v>153</v>
      </c>
      <c r="FD1" s="27" t="s">
        <v>154</v>
      </c>
      <c r="FE1" s="27" t="s">
        <v>155</v>
      </c>
      <c r="FF1" s="27" t="s">
        <v>156</v>
      </c>
      <c r="FG1" s="27" t="s">
        <v>157</v>
      </c>
      <c r="FH1" s="27" t="s">
        <v>158</v>
      </c>
      <c r="FI1" s="27" t="s">
        <v>159</v>
      </c>
      <c r="FJ1" s="27" t="s">
        <v>160</v>
      </c>
      <c r="FK1" s="27" t="s">
        <v>161</v>
      </c>
      <c r="FL1" s="57" t="s">
        <v>679</v>
      </c>
      <c r="FM1" s="57" t="s">
        <v>681</v>
      </c>
      <c r="FN1" s="57" t="s">
        <v>682</v>
      </c>
      <c r="FO1" s="57" t="s">
        <v>683</v>
      </c>
      <c r="FP1" s="57" t="s">
        <v>684</v>
      </c>
      <c r="FQ1" s="57" t="s">
        <v>685</v>
      </c>
      <c r="FR1" s="57" t="s">
        <v>686</v>
      </c>
      <c r="FS1" s="57" t="s">
        <v>737</v>
      </c>
      <c r="FT1" s="57" t="s">
        <v>738</v>
      </c>
      <c r="FU1" s="57" t="s">
        <v>739</v>
      </c>
      <c r="FV1" s="27" t="s">
        <v>162</v>
      </c>
      <c r="FW1" s="27" t="s">
        <v>163</v>
      </c>
      <c r="FX1" s="27" t="s">
        <v>164</v>
      </c>
      <c r="FY1" s="27" t="s">
        <v>165</v>
      </c>
      <c r="FZ1" s="46" t="s">
        <v>615</v>
      </c>
      <c r="GA1" s="47" t="s">
        <v>166</v>
      </c>
      <c r="GB1" s="27" t="s">
        <v>167</v>
      </c>
      <c r="GC1" s="27" t="s">
        <v>168</v>
      </c>
      <c r="GD1" s="27" t="s">
        <v>169</v>
      </c>
      <c r="GE1" s="27" t="s">
        <v>170</v>
      </c>
      <c r="GF1" s="27" t="s">
        <v>171</v>
      </c>
      <c r="GG1" s="27" t="s">
        <v>172</v>
      </c>
      <c r="GH1" s="27" t="s">
        <v>173</v>
      </c>
      <c r="GI1" s="27" t="s">
        <v>174</v>
      </c>
      <c r="GJ1" s="27" t="s">
        <v>175</v>
      </c>
      <c r="GK1" s="27" t="s">
        <v>176</v>
      </c>
      <c r="GL1" s="27" t="s">
        <v>177</v>
      </c>
      <c r="GM1" s="27" t="s">
        <v>178</v>
      </c>
      <c r="GN1" s="49" t="s">
        <v>617</v>
      </c>
      <c r="GO1" s="49" t="s">
        <v>618</v>
      </c>
      <c r="GP1" s="49" t="s">
        <v>619</v>
      </c>
      <c r="GQ1" s="49" t="s">
        <v>620</v>
      </c>
      <c r="GR1" s="49" t="s">
        <v>621</v>
      </c>
      <c r="GS1" s="49" t="s">
        <v>622</v>
      </c>
      <c r="GT1" s="49" t="s">
        <v>623</v>
      </c>
      <c r="GU1" s="49" t="s">
        <v>624</v>
      </c>
      <c r="GV1" s="50" t="s">
        <v>625</v>
      </c>
      <c r="GW1" s="50" t="s">
        <v>626</v>
      </c>
      <c r="GX1" s="50" t="s">
        <v>627</v>
      </c>
      <c r="GY1" s="50" t="s">
        <v>628</v>
      </c>
      <c r="GZ1" s="50" t="s">
        <v>629</v>
      </c>
      <c r="HA1" s="50" t="s">
        <v>630</v>
      </c>
      <c r="HB1" s="50" t="s">
        <v>631</v>
      </c>
      <c r="HC1" s="50" t="s">
        <v>632</v>
      </c>
      <c r="HD1" s="50" t="s">
        <v>633</v>
      </c>
      <c r="HE1" s="50" t="s">
        <v>634</v>
      </c>
      <c r="HF1" s="50" t="s">
        <v>635</v>
      </c>
      <c r="HG1" s="50" t="s">
        <v>636</v>
      </c>
      <c r="HH1" s="50" t="s">
        <v>637</v>
      </c>
      <c r="HI1" s="50" t="s">
        <v>638</v>
      </c>
      <c r="HJ1" s="50" t="s">
        <v>639</v>
      </c>
      <c r="HK1" s="50" t="s">
        <v>640</v>
      </c>
      <c r="HL1" s="50" t="s">
        <v>641</v>
      </c>
      <c r="HM1" s="50" t="s">
        <v>642</v>
      </c>
      <c r="HN1" s="50" t="s">
        <v>643</v>
      </c>
      <c r="HO1" s="50" t="s">
        <v>644</v>
      </c>
      <c r="HP1" s="50" t="s">
        <v>645</v>
      </c>
      <c r="HQ1" s="50" t="s">
        <v>646</v>
      </c>
      <c r="HR1" s="50" t="s">
        <v>647</v>
      </c>
      <c r="HS1" s="50" t="s">
        <v>648</v>
      </c>
      <c r="HT1" s="50" t="s">
        <v>649</v>
      </c>
      <c r="HU1" s="50" t="s">
        <v>650</v>
      </c>
      <c r="HV1" s="27" t="s">
        <v>179</v>
      </c>
      <c r="HW1" s="27" t="s">
        <v>180</v>
      </c>
      <c r="HX1" s="27" t="s">
        <v>181</v>
      </c>
      <c r="HY1" s="27" t="s">
        <v>182</v>
      </c>
      <c r="HZ1" s="27" t="s">
        <v>183</v>
      </c>
      <c r="IA1" s="27" t="s">
        <v>184</v>
      </c>
      <c r="IB1" s="27" t="s">
        <v>185</v>
      </c>
      <c r="IC1" s="27" t="s">
        <v>186</v>
      </c>
      <c r="ID1" s="27" t="s">
        <v>187</v>
      </c>
      <c r="IE1" s="27" t="s">
        <v>24</v>
      </c>
      <c r="IF1" s="27" t="s">
        <v>188</v>
      </c>
      <c r="IG1" s="27" t="s">
        <v>189</v>
      </c>
      <c r="IH1" s="27" t="s">
        <v>190</v>
      </c>
      <c r="II1" s="27" t="s">
        <v>191</v>
      </c>
      <c r="IJ1" s="27" t="s">
        <v>4</v>
      </c>
      <c r="IK1" s="27" t="s">
        <v>309</v>
      </c>
      <c r="IL1" s="27" t="s">
        <v>310</v>
      </c>
      <c r="IM1" s="28" t="s">
        <v>311</v>
      </c>
      <c r="IN1" s="34" t="s">
        <v>361</v>
      </c>
      <c r="IO1" s="27" t="s">
        <v>312</v>
      </c>
      <c r="IP1" s="27" t="s">
        <v>313</v>
      </c>
      <c r="IQ1" s="27" t="s">
        <v>314</v>
      </c>
      <c r="IR1" s="37" t="s">
        <v>369</v>
      </c>
      <c r="IS1" s="28" t="s">
        <v>749</v>
      </c>
      <c r="IT1" s="28" t="s">
        <v>315</v>
      </c>
      <c r="IU1" s="28" t="s">
        <v>316</v>
      </c>
      <c r="IV1" s="27" t="s">
        <v>317</v>
      </c>
      <c r="IW1" s="27" t="s">
        <v>318</v>
      </c>
      <c r="IX1" s="27" t="s">
        <v>319</v>
      </c>
      <c r="IY1" s="27" t="s">
        <v>320</v>
      </c>
      <c r="IZ1" s="27" t="s">
        <v>321</v>
      </c>
      <c r="JA1" s="27" t="s">
        <v>322</v>
      </c>
      <c r="JB1" s="28" t="s">
        <v>323</v>
      </c>
      <c r="JC1" s="28" t="s">
        <v>353</v>
      </c>
      <c r="JD1" s="28" t="s">
        <v>357</v>
      </c>
      <c r="JE1" s="28" t="s">
        <v>360</v>
      </c>
      <c r="JF1" s="28" t="s">
        <v>324</v>
      </c>
      <c r="JG1" s="28" t="s">
        <v>325</v>
      </c>
      <c r="JH1" s="28" t="s">
        <v>326</v>
      </c>
      <c r="JI1" s="27" t="s">
        <v>327</v>
      </c>
      <c r="JJ1" s="27" t="s">
        <v>23</v>
      </c>
      <c r="JK1" s="27" t="s">
        <v>364</v>
      </c>
      <c r="JL1" s="5" t="s">
        <v>328</v>
      </c>
      <c r="JM1" s="5" t="s">
        <v>329</v>
      </c>
      <c r="JN1" s="40" t="s">
        <v>378</v>
      </c>
      <c r="JO1" s="40" t="s">
        <v>379</v>
      </c>
      <c r="JP1" s="40" t="s">
        <v>380</v>
      </c>
      <c r="JQ1" s="40" t="s">
        <v>381</v>
      </c>
      <c r="JR1" s="40" t="s">
        <v>382</v>
      </c>
      <c r="JS1" s="41" t="s">
        <v>383</v>
      </c>
      <c r="JT1" s="41" t="s">
        <v>384</v>
      </c>
      <c r="JU1" s="41" t="s">
        <v>385</v>
      </c>
      <c r="JV1" s="41" t="s">
        <v>386</v>
      </c>
      <c r="JW1" s="40" t="s">
        <v>387</v>
      </c>
      <c r="JX1" s="40" t="s">
        <v>388</v>
      </c>
      <c r="JY1" s="40" t="s">
        <v>389</v>
      </c>
      <c r="JZ1" s="40" t="s">
        <v>390</v>
      </c>
      <c r="KA1" s="40" t="s">
        <v>391</v>
      </c>
      <c r="KB1" s="41" t="s">
        <v>392</v>
      </c>
      <c r="KC1" s="41" t="s">
        <v>393</v>
      </c>
      <c r="KD1" s="41" t="s">
        <v>394</v>
      </c>
      <c r="KE1" s="41" t="s">
        <v>395</v>
      </c>
      <c r="KF1" s="41" t="s">
        <v>396</v>
      </c>
      <c r="KG1" s="41" t="s">
        <v>397</v>
      </c>
      <c r="KH1" s="41" t="s">
        <v>398</v>
      </c>
      <c r="KI1" s="41" t="s">
        <v>399</v>
      </c>
      <c r="KJ1" s="40" t="s">
        <v>400</v>
      </c>
      <c r="KK1" s="40" t="s">
        <v>401</v>
      </c>
      <c r="KL1" s="40" t="s">
        <v>402</v>
      </c>
      <c r="KM1" s="40" t="s">
        <v>403</v>
      </c>
      <c r="KN1" s="40" t="s">
        <v>404</v>
      </c>
      <c r="KO1" s="40" t="s">
        <v>405</v>
      </c>
      <c r="KP1" s="40" t="s">
        <v>406</v>
      </c>
      <c r="KQ1" s="40" t="s">
        <v>407</v>
      </c>
      <c r="KR1" s="40" t="s">
        <v>408</v>
      </c>
      <c r="KS1" s="40" t="s">
        <v>409</v>
      </c>
      <c r="KT1" s="40" t="s">
        <v>410</v>
      </c>
      <c r="KU1" s="40" t="s">
        <v>411</v>
      </c>
      <c r="KV1" s="41" t="s">
        <v>412</v>
      </c>
      <c r="KW1" s="41" t="s">
        <v>413</v>
      </c>
      <c r="KX1" s="41" t="s">
        <v>414</v>
      </c>
      <c r="KY1" s="41" t="s">
        <v>415</v>
      </c>
      <c r="KZ1" s="41" t="s">
        <v>416</v>
      </c>
      <c r="LA1" s="41" t="s">
        <v>417</v>
      </c>
      <c r="LB1" s="41" t="s">
        <v>418</v>
      </c>
      <c r="LC1" s="41" t="s">
        <v>419</v>
      </c>
      <c r="LD1" s="40" t="s">
        <v>420</v>
      </c>
      <c r="LE1" s="40" t="s">
        <v>421</v>
      </c>
      <c r="LF1" s="40" t="s">
        <v>422</v>
      </c>
      <c r="LG1" s="40" t="s">
        <v>423</v>
      </c>
      <c r="LH1" s="40" t="s">
        <v>424</v>
      </c>
      <c r="LI1" s="40" t="s">
        <v>425</v>
      </c>
      <c r="LJ1" s="42" t="s">
        <v>426</v>
      </c>
      <c r="LK1" s="42" t="s">
        <v>427</v>
      </c>
      <c r="LL1" s="42" t="s">
        <v>428</v>
      </c>
      <c r="LM1" s="43" t="s">
        <v>429</v>
      </c>
      <c r="LN1" s="43" t="s">
        <v>430</v>
      </c>
      <c r="LO1" s="43" t="s">
        <v>431</v>
      </c>
      <c r="LP1" s="43" t="s">
        <v>432</v>
      </c>
      <c r="LQ1" s="43" t="s">
        <v>433</v>
      </c>
      <c r="LR1" s="42" t="s">
        <v>434</v>
      </c>
      <c r="LS1" s="42" t="s">
        <v>435</v>
      </c>
      <c r="LT1" s="42" t="s">
        <v>436</v>
      </c>
      <c r="LU1" s="42" t="s">
        <v>437</v>
      </c>
      <c r="LV1" s="42" t="s">
        <v>438</v>
      </c>
      <c r="LW1" s="42" t="s">
        <v>439</v>
      </c>
      <c r="LX1" s="42" t="s">
        <v>440</v>
      </c>
      <c r="LY1" s="42" t="s">
        <v>441</v>
      </c>
      <c r="LZ1" s="42" t="s">
        <v>442</v>
      </c>
      <c r="MA1" s="42" t="s">
        <v>443</v>
      </c>
      <c r="MB1" s="42" t="s">
        <v>444</v>
      </c>
      <c r="MC1" s="43" t="s">
        <v>445</v>
      </c>
      <c r="MD1" s="41" t="s">
        <v>446</v>
      </c>
      <c r="ME1" s="42" t="s">
        <v>447</v>
      </c>
      <c r="MF1" s="42" t="s">
        <v>448</v>
      </c>
      <c r="MG1" s="43" t="s">
        <v>449</v>
      </c>
      <c r="MH1" s="43" t="s">
        <v>450</v>
      </c>
      <c r="MI1" s="43" t="s">
        <v>451</v>
      </c>
      <c r="MJ1" s="43" t="s">
        <v>452</v>
      </c>
      <c r="MK1" s="43" t="s">
        <v>453</v>
      </c>
      <c r="ML1" s="43" t="s">
        <v>454</v>
      </c>
      <c r="MM1" s="43" t="s">
        <v>455</v>
      </c>
      <c r="MN1" s="43" t="s">
        <v>456</v>
      </c>
      <c r="MO1" s="42" t="s">
        <v>457</v>
      </c>
      <c r="MP1" s="42" t="s">
        <v>458</v>
      </c>
      <c r="MQ1" s="42" t="s">
        <v>459</v>
      </c>
      <c r="MR1" s="42" t="s">
        <v>460</v>
      </c>
      <c r="MS1" s="42" t="s">
        <v>461</v>
      </c>
      <c r="MT1" s="42" t="s">
        <v>462</v>
      </c>
      <c r="MU1" s="43" t="s">
        <v>463</v>
      </c>
      <c r="MV1" s="43" t="s">
        <v>464</v>
      </c>
      <c r="MW1" s="43" t="s">
        <v>465</v>
      </c>
      <c r="MX1" s="43" t="s">
        <v>466</v>
      </c>
      <c r="MY1" s="43" t="s">
        <v>467</v>
      </c>
      <c r="MZ1" s="42" t="s">
        <v>468</v>
      </c>
      <c r="NA1" s="42" t="s">
        <v>469</v>
      </c>
      <c r="NB1" s="42" t="s">
        <v>470</v>
      </c>
      <c r="NC1" s="42" t="s">
        <v>471</v>
      </c>
      <c r="ND1" s="43" t="s">
        <v>472</v>
      </c>
      <c r="NE1" s="43" t="s">
        <v>473</v>
      </c>
      <c r="NF1" s="43" t="s">
        <v>474</v>
      </c>
      <c r="NG1" s="43" t="s">
        <v>475</v>
      </c>
      <c r="NH1" s="42" t="s">
        <v>476</v>
      </c>
      <c r="NI1" s="42" t="s">
        <v>477</v>
      </c>
      <c r="NJ1" s="42" t="s">
        <v>478</v>
      </c>
      <c r="NK1" s="42" t="s">
        <v>479</v>
      </c>
      <c r="NL1" s="42" t="s">
        <v>480</v>
      </c>
      <c r="NM1" s="42" t="s">
        <v>481</v>
      </c>
      <c r="NN1" s="42" t="s">
        <v>482</v>
      </c>
      <c r="NO1" s="43" t="s">
        <v>483</v>
      </c>
      <c r="NP1" s="43" t="s">
        <v>484</v>
      </c>
      <c r="NQ1" s="43" t="s">
        <v>485</v>
      </c>
      <c r="NR1" s="43" t="s">
        <v>486</v>
      </c>
      <c r="NS1" s="43" t="s">
        <v>487</v>
      </c>
      <c r="NT1" s="43" t="s">
        <v>488</v>
      </c>
      <c r="NU1" s="43" t="s">
        <v>489</v>
      </c>
      <c r="NV1" s="43" t="s">
        <v>490</v>
      </c>
      <c r="NW1" s="42" t="s">
        <v>491</v>
      </c>
      <c r="NX1" s="42" t="s">
        <v>492</v>
      </c>
      <c r="NY1" s="42" t="s">
        <v>493</v>
      </c>
      <c r="NZ1" s="42" t="s">
        <v>494</v>
      </c>
      <c r="OA1" s="43" t="s">
        <v>495</v>
      </c>
      <c r="OB1" s="43" t="s">
        <v>496</v>
      </c>
      <c r="OC1" s="43" t="s">
        <v>497</v>
      </c>
      <c r="OD1" s="43" t="s">
        <v>498</v>
      </c>
      <c r="OE1" s="43" t="s">
        <v>499</v>
      </c>
      <c r="OF1" s="43" t="s">
        <v>500</v>
      </c>
      <c r="OG1" s="42" t="s">
        <v>501</v>
      </c>
      <c r="OH1" s="42" t="s">
        <v>502</v>
      </c>
      <c r="OI1" s="42" t="s">
        <v>503</v>
      </c>
      <c r="OJ1" s="43" t="s">
        <v>504</v>
      </c>
      <c r="OK1" s="43" t="s">
        <v>505</v>
      </c>
      <c r="OL1" s="43" t="s">
        <v>506</v>
      </c>
      <c r="OM1" s="43" t="s">
        <v>507</v>
      </c>
      <c r="ON1" s="43" t="s">
        <v>508</v>
      </c>
      <c r="OO1" s="43" t="s">
        <v>509</v>
      </c>
      <c r="OP1" s="43" t="s">
        <v>510</v>
      </c>
      <c r="OQ1" s="43" t="s">
        <v>511</v>
      </c>
      <c r="OR1" s="43" t="s">
        <v>512</v>
      </c>
      <c r="OS1" s="43" t="s">
        <v>513</v>
      </c>
      <c r="OT1" s="43" t="s">
        <v>514</v>
      </c>
      <c r="OU1" s="43" t="s">
        <v>515</v>
      </c>
      <c r="OV1" s="43" t="s">
        <v>516</v>
      </c>
      <c r="OW1" s="42" t="s">
        <v>517</v>
      </c>
      <c r="OX1" s="42" t="s">
        <v>518</v>
      </c>
      <c r="OY1" s="42" t="s">
        <v>519</v>
      </c>
      <c r="OZ1" s="42" t="s">
        <v>520</v>
      </c>
      <c r="PA1" s="42" t="s">
        <v>521</v>
      </c>
      <c r="PB1" s="42" t="s">
        <v>522</v>
      </c>
      <c r="PC1" s="42" t="s">
        <v>523</v>
      </c>
      <c r="PD1" s="42" t="s">
        <v>524</v>
      </c>
      <c r="PE1" s="42" t="s">
        <v>525</v>
      </c>
      <c r="PF1" s="43" t="s">
        <v>526</v>
      </c>
      <c r="PG1" s="43" t="s">
        <v>527</v>
      </c>
      <c r="PH1" s="43" t="s">
        <v>528</v>
      </c>
      <c r="PI1" s="43" t="s">
        <v>529</v>
      </c>
      <c r="PJ1" s="43" t="s">
        <v>530</v>
      </c>
      <c r="PK1" s="43" t="s">
        <v>531</v>
      </c>
      <c r="PL1" s="43" t="s">
        <v>532</v>
      </c>
      <c r="PM1" s="43" t="s">
        <v>533</v>
      </c>
      <c r="PN1" s="43" t="s">
        <v>534</v>
      </c>
      <c r="PO1" s="42" t="s">
        <v>535</v>
      </c>
      <c r="PP1" s="42" t="s">
        <v>536</v>
      </c>
      <c r="PQ1" s="42" t="s">
        <v>537</v>
      </c>
      <c r="PR1" s="42" t="s">
        <v>538</v>
      </c>
      <c r="PS1" s="42" t="s">
        <v>539</v>
      </c>
      <c r="PT1" s="42" t="s">
        <v>540</v>
      </c>
      <c r="PU1" s="43" t="s">
        <v>541</v>
      </c>
      <c r="PV1" s="43" t="s">
        <v>542</v>
      </c>
      <c r="PW1" s="43" t="s">
        <v>543</v>
      </c>
      <c r="PX1" s="43" t="s">
        <v>544</v>
      </c>
      <c r="PY1" s="43" t="s">
        <v>545</v>
      </c>
      <c r="PZ1" s="43" t="s">
        <v>546</v>
      </c>
      <c r="QA1" s="43" t="s">
        <v>547</v>
      </c>
      <c r="QB1" s="43" t="s">
        <v>548</v>
      </c>
      <c r="QC1" s="42" t="s">
        <v>549</v>
      </c>
      <c r="QD1" s="42" t="s">
        <v>550</v>
      </c>
      <c r="QE1" s="42" t="s">
        <v>551</v>
      </c>
      <c r="QF1" s="43" t="s">
        <v>552</v>
      </c>
      <c r="QG1" s="43" t="s">
        <v>553</v>
      </c>
      <c r="QH1" s="43" t="s">
        <v>554</v>
      </c>
      <c r="QI1" s="43" t="s">
        <v>555</v>
      </c>
      <c r="QJ1" s="43" t="s">
        <v>556</v>
      </c>
      <c r="QK1" s="42" t="s">
        <v>557</v>
      </c>
      <c r="QL1" s="42" t="s">
        <v>558</v>
      </c>
      <c r="QM1" s="42" t="s">
        <v>559</v>
      </c>
      <c r="QN1" s="42" t="s">
        <v>560</v>
      </c>
      <c r="QO1" s="42" t="s">
        <v>561</v>
      </c>
      <c r="QP1" s="43" t="s">
        <v>562</v>
      </c>
      <c r="QQ1" s="43" t="s">
        <v>563</v>
      </c>
      <c r="QR1" s="43" t="s">
        <v>564</v>
      </c>
      <c r="QS1" s="42" t="s">
        <v>565</v>
      </c>
      <c r="QT1" s="42" t="s">
        <v>566</v>
      </c>
      <c r="QU1" s="42" t="s">
        <v>567</v>
      </c>
      <c r="QV1" s="42" t="s">
        <v>568</v>
      </c>
      <c r="QW1" s="42" t="s">
        <v>569</v>
      </c>
      <c r="QX1" s="42" t="s">
        <v>570</v>
      </c>
      <c r="QY1" s="43" t="s">
        <v>571</v>
      </c>
      <c r="QZ1" s="43" t="s">
        <v>572</v>
      </c>
      <c r="RA1" s="43" t="s">
        <v>573</v>
      </c>
      <c r="RB1" s="42" t="s">
        <v>574</v>
      </c>
      <c r="RC1" s="42" t="s">
        <v>575</v>
      </c>
      <c r="RD1" s="42" t="s">
        <v>576</v>
      </c>
      <c r="RE1" s="42" t="s">
        <v>577</v>
      </c>
      <c r="RF1" s="42" t="s">
        <v>578</v>
      </c>
      <c r="RG1" s="42" t="s">
        <v>579</v>
      </c>
      <c r="RH1" s="42" t="s">
        <v>580</v>
      </c>
      <c r="RI1" s="42" t="s">
        <v>581</v>
      </c>
    </row>
    <row r="2" spans="1:477" s="2" customFormat="1" x14ac:dyDescent="0.25">
      <c r="A2" s="3" t="str">
        <f>CONCATENATE("Doc","_",IP2)</f>
        <v>Doc_Resume</v>
      </c>
      <c r="B2" s="3" t="s">
        <v>192</v>
      </c>
      <c r="C2" s="4" t="s">
        <v>193</v>
      </c>
      <c r="D2" s="4" t="s">
        <v>194</v>
      </c>
      <c r="E2" s="3" t="str">
        <f>AX2</f>
        <v>Aya Healthcare</v>
      </c>
      <c r="F2" s="5" t="s">
        <v>195</v>
      </c>
      <c r="G2" s="6" t="s">
        <v>196</v>
      </c>
      <c r="H2" s="6" t="s">
        <v>197</v>
      </c>
      <c r="I2" s="6" t="s">
        <v>198</v>
      </c>
      <c r="J2" s="7" t="s">
        <v>199</v>
      </c>
      <c r="K2" s="7" t="s">
        <v>200</v>
      </c>
      <c r="L2" s="7" t="s">
        <v>201</v>
      </c>
      <c r="M2" s="7" t="s">
        <v>202</v>
      </c>
      <c r="N2" s="7">
        <v>96161</v>
      </c>
      <c r="O2" s="7" t="s">
        <v>203</v>
      </c>
      <c r="P2" s="7" t="s">
        <v>204</v>
      </c>
      <c r="Q2" s="7" t="s">
        <v>205</v>
      </c>
      <c r="R2" s="7" t="s">
        <v>197</v>
      </c>
      <c r="S2" s="7" t="s">
        <v>206</v>
      </c>
      <c r="T2" s="8" t="s">
        <v>207</v>
      </c>
      <c r="U2" s="9" t="s">
        <v>208</v>
      </c>
      <c r="V2" s="7" t="s">
        <v>209</v>
      </c>
      <c r="W2" s="7" t="str">
        <f>CONCATENATE("New Client:"," ",AX2)</f>
        <v>New Client: Aya Healthcare</v>
      </c>
      <c r="X2" s="7" t="s">
        <v>210</v>
      </c>
      <c r="Y2" s="7" t="s">
        <v>211</v>
      </c>
      <c r="Z2" s="7" t="s">
        <v>212</v>
      </c>
      <c r="AA2" s="7" t="s">
        <v>200</v>
      </c>
      <c r="AB2" s="10" t="s">
        <v>213</v>
      </c>
      <c r="AC2" s="7" t="s">
        <v>214</v>
      </c>
      <c r="AD2" s="7" t="s">
        <v>201</v>
      </c>
      <c r="AE2" s="7" t="s">
        <v>215</v>
      </c>
      <c r="AF2" s="11" t="s">
        <v>216</v>
      </c>
      <c r="AG2" s="9" t="s">
        <v>217</v>
      </c>
      <c r="AH2" s="9" t="s">
        <v>208</v>
      </c>
      <c r="AI2" s="7" t="str">
        <f>CONCATENATE("New Location :"," ",AA2)</f>
        <v>New Location : Austin</v>
      </c>
      <c r="AJ2" s="7" t="s">
        <v>218</v>
      </c>
      <c r="AK2" s="9" t="str">
        <f>AA2</f>
        <v>Austin</v>
      </c>
      <c r="AL2" s="9" t="str">
        <f>BK20</f>
        <v>23-48150</v>
      </c>
      <c r="AM2" s="7" t="s">
        <v>219</v>
      </c>
      <c r="AN2" s="32">
        <f ca="1">TODAY()</f>
        <v>45194</v>
      </c>
      <c r="AO2" s="32">
        <f ca="1">TODAY()+10</f>
        <v>45204</v>
      </c>
      <c r="AP2" s="12" t="s">
        <v>220</v>
      </c>
      <c r="AQ2" s="3" t="s">
        <v>221</v>
      </c>
      <c r="AR2" s="3" t="s">
        <v>221</v>
      </c>
      <c r="AS2" s="24" t="s">
        <v>222</v>
      </c>
      <c r="AT2" s="24" t="s">
        <v>223</v>
      </c>
      <c r="AU2" s="24" t="s">
        <v>224</v>
      </c>
      <c r="AV2" s="24" t="s">
        <v>225</v>
      </c>
      <c r="AW2" s="3" t="s">
        <v>226</v>
      </c>
      <c r="AX2" s="2" t="s">
        <v>743</v>
      </c>
      <c r="AY2" s="3" t="s">
        <v>750</v>
      </c>
      <c r="AZ2" s="3" t="s">
        <v>751</v>
      </c>
      <c r="BA2" s="3" t="str">
        <f>CONCATENATE(AY2," ",AZ2)</f>
        <v>Tracy Binau</v>
      </c>
      <c r="BB2" t="s">
        <v>744</v>
      </c>
      <c r="BC2" s="24" t="s">
        <v>228</v>
      </c>
      <c r="BD2" s="24" t="s">
        <v>746</v>
      </c>
      <c r="BE2" s="24" t="s">
        <v>747</v>
      </c>
      <c r="BF2" s="3" t="s">
        <v>229</v>
      </c>
      <c r="BG2" s="3" t="s">
        <v>230</v>
      </c>
      <c r="BH2" s="3" t="s">
        <v>231</v>
      </c>
      <c r="BI2" s="3" t="s">
        <v>201</v>
      </c>
      <c r="BJ2" s="24" t="s">
        <v>232</v>
      </c>
      <c r="BK2" s="2" t="s">
        <v>742</v>
      </c>
      <c r="BL2" s="22" t="s">
        <v>597</v>
      </c>
      <c r="BM2" s="22" t="s">
        <v>597</v>
      </c>
      <c r="BN2" s="22" t="s">
        <v>597</v>
      </c>
      <c r="BO2" s="22" t="s">
        <v>233</v>
      </c>
      <c r="BP2" s="3" t="str">
        <f>AX2</f>
        <v>Aya Healthcare</v>
      </c>
      <c r="BQ2" s="3" t="str">
        <f>AA2</f>
        <v>Austin</v>
      </c>
      <c r="BR2" s="3" t="str">
        <f>CONCATENATE(AY2," ",AZ2)</f>
        <v>Tracy Binau</v>
      </c>
      <c r="BS2" s="3" t="str">
        <f>BB2</f>
        <v>Tracy734@yahoo.com</v>
      </c>
      <c r="BT2" s="3" t="s">
        <v>234</v>
      </c>
      <c r="BU2" s="3" t="s">
        <v>235</v>
      </c>
      <c r="BV2" s="3" t="s">
        <v>236</v>
      </c>
      <c r="BW2" s="3" t="s">
        <v>237</v>
      </c>
      <c r="BX2" s="24" t="s">
        <v>208</v>
      </c>
      <c r="BY2" s="24" t="s">
        <v>208</v>
      </c>
      <c r="BZ2" s="24" t="s">
        <v>208</v>
      </c>
      <c r="CA2" s="3" t="s">
        <v>358</v>
      </c>
      <c r="CB2" s="24" t="s">
        <v>208</v>
      </c>
      <c r="CC2" s="3" t="s">
        <v>197</v>
      </c>
      <c r="CD2" s="3" t="s">
        <v>226</v>
      </c>
      <c r="CE2" s="24" t="s">
        <v>238</v>
      </c>
      <c r="CF2" s="24" t="s">
        <v>678</v>
      </c>
      <c r="CG2" s="24" t="s">
        <v>239</v>
      </c>
      <c r="CH2" s="24" t="s">
        <v>208</v>
      </c>
      <c r="CI2" s="24" t="s">
        <v>240</v>
      </c>
      <c r="CJ2" s="24" t="s">
        <v>241</v>
      </c>
      <c r="CK2" s="24" t="s">
        <v>240</v>
      </c>
      <c r="CL2" s="24" t="s">
        <v>241</v>
      </c>
      <c r="CM2" s="24" t="s">
        <v>208</v>
      </c>
      <c r="CN2" s="24" t="s">
        <v>208</v>
      </c>
      <c r="CO2" s="24" t="s">
        <v>242</v>
      </c>
      <c r="CP2" s="24" t="s">
        <v>241</v>
      </c>
      <c r="CQ2" s="24" t="s">
        <v>208</v>
      </c>
      <c r="CR2" s="24" t="s">
        <v>242</v>
      </c>
      <c r="CS2" s="24" t="s">
        <v>223</v>
      </c>
      <c r="CT2" s="24" t="s">
        <v>208</v>
      </c>
      <c r="CU2" s="24" t="s">
        <v>243</v>
      </c>
      <c r="CV2" s="24" t="s">
        <v>244</v>
      </c>
      <c r="CW2" s="24" t="s">
        <v>208</v>
      </c>
      <c r="CX2" s="24" t="s">
        <v>246</v>
      </c>
      <c r="CY2" s="24" t="s">
        <v>222</v>
      </c>
      <c r="CZ2" s="24" t="s">
        <v>208</v>
      </c>
      <c r="DA2" s="24" t="s">
        <v>241</v>
      </c>
      <c r="DB2" s="24" t="s">
        <v>222</v>
      </c>
      <c r="DC2" s="24" t="s">
        <v>208</v>
      </c>
      <c r="DD2" s="24" t="s">
        <v>241</v>
      </c>
      <c r="DE2" s="24" t="s">
        <v>247</v>
      </c>
      <c r="DF2" s="24" t="s">
        <v>244</v>
      </c>
      <c r="DG2" s="24" t="s">
        <v>248</v>
      </c>
      <c r="DH2" s="3" t="s">
        <v>249</v>
      </c>
      <c r="DI2" s="24" t="s">
        <v>250</v>
      </c>
      <c r="DJ2" s="3" t="s">
        <v>249</v>
      </c>
      <c r="DK2" s="24" t="s">
        <v>251</v>
      </c>
      <c r="DL2" s="3" t="s">
        <v>249</v>
      </c>
      <c r="DM2" s="24" t="s">
        <v>238</v>
      </c>
      <c r="DN2" s="24" t="s">
        <v>252</v>
      </c>
      <c r="DO2" s="24" t="s">
        <v>253</v>
      </c>
      <c r="DP2" s="3" t="s">
        <v>226</v>
      </c>
      <c r="DQ2" s="24" t="s">
        <v>254</v>
      </c>
      <c r="DR2" s="3" t="str">
        <f>CONCATENATE("New Offer :")</f>
        <v>New Offer :</v>
      </c>
      <c r="DS2" s="3" t="s">
        <v>210</v>
      </c>
      <c r="DT2" s="3" t="s">
        <v>255</v>
      </c>
      <c r="DU2" s="26" t="s">
        <v>208</v>
      </c>
      <c r="DV2" s="3" t="s">
        <v>256</v>
      </c>
      <c r="DW2" s="23" t="s">
        <v>257</v>
      </c>
      <c r="DX2" s="23" t="str">
        <f>DW2</f>
        <v>Lanceb1</v>
      </c>
      <c r="DY2" s="23" t="str">
        <f>BE2</f>
        <v>873-56-7614</v>
      </c>
      <c r="DZ2" s="23" t="str">
        <f>BE2</f>
        <v>873-56-7614</v>
      </c>
      <c r="EA2" s="23" t="str">
        <f>BC2</f>
        <v>07/17/1992</v>
      </c>
      <c r="EB2" s="13" t="s">
        <v>258</v>
      </c>
      <c r="EC2" s="13" t="s">
        <v>259</v>
      </c>
      <c r="ED2" s="23" t="s">
        <v>260</v>
      </c>
      <c r="EE2" s="23" t="s">
        <v>261</v>
      </c>
      <c r="EF2" s="13" t="s">
        <v>262</v>
      </c>
      <c r="EG2" s="23" t="s">
        <v>263</v>
      </c>
      <c r="EH2" s="23" t="s">
        <v>264</v>
      </c>
      <c r="EI2" s="23" t="s">
        <v>233</v>
      </c>
      <c r="EJ2" s="13" t="s">
        <v>265</v>
      </c>
      <c r="EK2" s="13" t="s">
        <v>266</v>
      </c>
      <c r="EL2" s="13">
        <v>4000</v>
      </c>
      <c r="EM2" s="13">
        <v>2000</v>
      </c>
      <c r="EN2" s="13">
        <v>10000</v>
      </c>
      <c r="EO2" s="13">
        <v>1000</v>
      </c>
      <c r="EP2" s="13">
        <v>5000</v>
      </c>
      <c r="EQ2" s="13">
        <v>12950</v>
      </c>
      <c r="ER2" s="13" t="s">
        <v>267</v>
      </c>
      <c r="ES2" s="13" t="s">
        <v>268</v>
      </c>
      <c r="ET2" s="13" t="s">
        <v>269</v>
      </c>
      <c r="EU2" s="23" t="s">
        <v>270</v>
      </c>
      <c r="EV2" s="13" t="s">
        <v>271</v>
      </c>
      <c r="EW2" s="23" t="s">
        <v>272</v>
      </c>
      <c r="EX2" s="13" t="s">
        <v>273</v>
      </c>
      <c r="EY2" s="23" t="s">
        <v>274</v>
      </c>
      <c r="EZ2" s="23" t="s">
        <v>201</v>
      </c>
      <c r="FA2" s="23" t="s">
        <v>275</v>
      </c>
      <c r="FB2" s="23" t="s">
        <v>276</v>
      </c>
      <c r="FC2" s="23" t="s">
        <v>277</v>
      </c>
      <c r="FD2" s="13" t="s">
        <v>278</v>
      </c>
      <c r="FE2" s="23" t="s">
        <v>279</v>
      </c>
      <c r="FF2" s="23" t="s">
        <v>201</v>
      </c>
      <c r="FG2" s="23" t="s">
        <v>280</v>
      </c>
      <c r="FH2" s="13" t="s">
        <v>281</v>
      </c>
      <c r="FI2" s="25" t="s">
        <v>282</v>
      </c>
      <c r="FJ2" s="25" t="s">
        <v>283</v>
      </c>
      <c r="FK2" s="23" t="s">
        <v>284</v>
      </c>
      <c r="FL2" s="23" t="s">
        <v>745</v>
      </c>
      <c r="FM2" s="23" t="s">
        <v>687</v>
      </c>
      <c r="FN2" s="23" t="s">
        <v>688</v>
      </c>
      <c r="FO2" s="23">
        <v>675</v>
      </c>
      <c r="FP2" s="23" t="s">
        <v>671</v>
      </c>
      <c r="FQ2" s="23" t="s">
        <v>280</v>
      </c>
      <c r="FR2" s="23">
        <v>99674</v>
      </c>
      <c r="FS2" s="23" t="s">
        <v>735</v>
      </c>
      <c r="FT2" s="20">
        <f ca="1">TODAY()+30</f>
        <v>45224</v>
      </c>
      <c r="FU2" s="23">
        <v>872569</v>
      </c>
      <c r="FV2" s="23" t="s">
        <v>285</v>
      </c>
      <c r="FW2" s="23" t="s">
        <v>286</v>
      </c>
      <c r="FX2" s="13" t="s">
        <v>287</v>
      </c>
      <c r="FY2" s="25" t="s">
        <v>288</v>
      </c>
      <c r="FZ2" s="48" t="s">
        <v>616</v>
      </c>
      <c r="GA2" s="9" t="s">
        <v>290</v>
      </c>
      <c r="GB2" s="23" t="s">
        <v>291</v>
      </c>
      <c r="GC2" s="23" t="str">
        <f>GB2</f>
        <v>RNB Bank</v>
      </c>
      <c r="GD2" s="13" t="s">
        <v>292</v>
      </c>
      <c r="GE2" s="23" t="str">
        <f>GD2</f>
        <v>198475725652</v>
      </c>
      <c r="GF2" s="13" t="s">
        <v>293</v>
      </c>
      <c r="GG2" s="23" t="str">
        <f>GF2</f>
        <v>216267546</v>
      </c>
      <c r="GH2" s="23" t="s">
        <v>294</v>
      </c>
      <c r="GI2" s="23" t="str">
        <f>GH2</f>
        <v>Savings</v>
      </c>
      <c r="GJ2" s="13" t="s">
        <v>295</v>
      </c>
      <c r="GK2" s="23" t="str">
        <f>BB2</f>
        <v>Tracy734@yahoo.com</v>
      </c>
      <c r="GL2" s="23" t="str">
        <f>DX2</f>
        <v>Lanceb1</v>
      </c>
      <c r="GM2" s="23" t="str">
        <f>BE2</f>
        <v>873-56-7614</v>
      </c>
      <c r="GN2" s="51" t="s">
        <v>651</v>
      </c>
      <c r="GO2" s="23" t="s">
        <v>652</v>
      </c>
      <c r="GP2" s="23" t="s">
        <v>653</v>
      </c>
      <c r="GQ2" s="23" t="s">
        <v>654</v>
      </c>
      <c r="GR2" s="23" t="s">
        <v>655</v>
      </c>
      <c r="GS2" s="23" t="s">
        <v>654</v>
      </c>
      <c r="GT2" s="23" t="s">
        <v>656</v>
      </c>
      <c r="GU2" s="23" t="s">
        <v>655</v>
      </c>
      <c r="GV2" s="52">
        <v>837576</v>
      </c>
      <c r="GW2" s="53" t="s">
        <v>657</v>
      </c>
      <c r="GX2" s="53" t="s">
        <v>658</v>
      </c>
      <c r="GY2" s="53" t="s">
        <v>597</v>
      </c>
      <c r="GZ2" s="53" t="s">
        <v>275</v>
      </c>
      <c r="HA2" s="53" t="s">
        <v>659</v>
      </c>
      <c r="HB2" s="54" t="s">
        <v>660</v>
      </c>
      <c r="HC2" s="55" t="s">
        <v>661</v>
      </c>
      <c r="HD2" s="53" t="str">
        <f>IV2</f>
        <v>Active</v>
      </c>
      <c r="HE2" s="53" t="s">
        <v>662</v>
      </c>
      <c r="HF2" s="55" t="s">
        <v>663</v>
      </c>
      <c r="HG2" s="55" t="s">
        <v>664</v>
      </c>
      <c r="HH2" s="53" t="s">
        <v>665</v>
      </c>
      <c r="HI2" s="53" t="s">
        <v>659</v>
      </c>
      <c r="HJ2" s="53" t="s">
        <v>666</v>
      </c>
      <c r="HK2" s="56" t="str">
        <f>IV2</f>
        <v>Active</v>
      </c>
      <c r="HL2" s="53" t="s">
        <v>667</v>
      </c>
      <c r="HM2" s="55" t="s">
        <v>208</v>
      </c>
      <c r="HN2" s="53" t="s">
        <v>668</v>
      </c>
      <c r="HO2" s="55" t="s">
        <v>669</v>
      </c>
      <c r="HP2" s="55" t="s">
        <v>670</v>
      </c>
      <c r="HQ2" s="53" t="s">
        <v>671</v>
      </c>
      <c r="HR2" s="53">
        <v>9678987323</v>
      </c>
      <c r="HS2" s="53" t="s">
        <v>672</v>
      </c>
      <c r="HT2" s="53" t="s">
        <v>673</v>
      </c>
      <c r="HU2" s="53">
        <v>8767255666</v>
      </c>
      <c r="HV2" s="30" t="s">
        <v>296</v>
      </c>
      <c r="HW2" s="30" t="s">
        <v>296</v>
      </c>
      <c r="HX2" s="30" t="s">
        <v>297</v>
      </c>
      <c r="HY2" s="30" t="s">
        <v>298</v>
      </c>
      <c r="HZ2" s="30" t="s">
        <v>299</v>
      </c>
      <c r="IA2" s="30" t="s">
        <v>300</v>
      </c>
      <c r="IB2" s="30" t="s">
        <v>301</v>
      </c>
      <c r="IC2" s="30">
        <v>200</v>
      </c>
      <c r="ID2" s="30">
        <v>2762</v>
      </c>
      <c r="IE2" s="30" t="s">
        <v>302</v>
      </c>
      <c r="IF2" s="23" t="s">
        <v>303</v>
      </c>
      <c r="IG2" s="23" t="s">
        <v>304</v>
      </c>
      <c r="IH2" s="23" t="s">
        <v>305</v>
      </c>
      <c r="II2" s="23" t="s">
        <v>305</v>
      </c>
      <c r="IJ2" s="23" t="str">
        <f>AX2</f>
        <v>Aya Healthcare</v>
      </c>
      <c r="IK2" s="7" t="str">
        <f>CONCATENATE(AY2,"  ",AZ2)</f>
        <v>Tracy  Binau</v>
      </c>
      <c r="IL2" s="9" t="str">
        <f>BC2</f>
        <v>07/17/1992</v>
      </c>
      <c r="IM2" s="16">
        <f ca="1">AO2</f>
        <v>45204</v>
      </c>
      <c r="IN2" s="35" t="s">
        <v>362</v>
      </c>
      <c r="IO2" s="15" t="s">
        <v>330</v>
      </c>
      <c r="IP2" s="15" t="s">
        <v>331</v>
      </c>
      <c r="IQ2" s="18"/>
      <c r="IR2" s="38" t="s">
        <v>370</v>
      </c>
      <c r="IS2" s="16">
        <f ca="1">TODAY()</f>
        <v>45194</v>
      </c>
      <c r="IT2" s="16">
        <f ca="1">TODAY()</f>
        <v>45194</v>
      </c>
      <c r="IU2" s="21">
        <f ca="1">EDATE(IM2,24)</f>
        <v>45935</v>
      </c>
      <c r="IV2" s="7" t="s">
        <v>203</v>
      </c>
      <c r="IW2" s="9"/>
      <c r="IX2" s="7" t="s">
        <v>332</v>
      </c>
      <c r="IY2" s="7" t="s">
        <v>226</v>
      </c>
      <c r="IZ2" s="9" t="s">
        <v>208</v>
      </c>
      <c r="JA2" s="9" t="s">
        <v>245</v>
      </c>
      <c r="JB2" s="16">
        <f ca="1">TODAY() + 15</f>
        <v>45209</v>
      </c>
      <c r="JC2" s="16" t="s">
        <v>354</v>
      </c>
      <c r="JD2" s="16" t="s">
        <v>226</v>
      </c>
      <c r="JE2" s="16" t="s">
        <v>359</v>
      </c>
      <c r="JF2" s="16" t="s">
        <v>333</v>
      </c>
      <c r="JG2" s="16" t="s">
        <v>334</v>
      </c>
      <c r="JH2" s="16" t="s">
        <v>335</v>
      </c>
      <c r="JI2" s="7" t="str">
        <f>CONCATENATE("New Joint Commission Review:"," ",AY2," ",AZ2)</f>
        <v>New Joint Commission Review: Tracy Binau</v>
      </c>
      <c r="JJ2" s="7" t="s">
        <v>210</v>
      </c>
      <c r="JK2" s="7" t="s">
        <v>218</v>
      </c>
      <c r="JL2" s="7" t="s">
        <v>365</v>
      </c>
      <c r="JM2" s="7" t="s">
        <v>376</v>
      </c>
      <c r="JN2" s="44" t="s">
        <v>582</v>
      </c>
      <c r="JO2" s="44" t="s">
        <v>583</v>
      </c>
      <c r="JP2" s="44">
        <v>5</v>
      </c>
      <c r="JQ2" s="44">
        <v>3</v>
      </c>
      <c r="JR2" s="44">
        <v>200</v>
      </c>
      <c r="JS2" s="44">
        <v>1</v>
      </c>
      <c r="JT2" s="44" t="s">
        <v>584</v>
      </c>
      <c r="JU2" s="44">
        <v>5</v>
      </c>
      <c r="JV2" s="44">
        <v>300</v>
      </c>
      <c r="JW2" s="44" t="s">
        <v>585</v>
      </c>
      <c r="JX2" s="44" t="s">
        <v>208</v>
      </c>
      <c r="JY2" s="44" t="s">
        <v>208</v>
      </c>
      <c r="JZ2" s="44">
        <v>3</v>
      </c>
      <c r="KA2" s="44">
        <v>200</v>
      </c>
      <c r="KB2" s="44">
        <v>2</v>
      </c>
      <c r="KC2" s="44" t="s">
        <v>208</v>
      </c>
      <c r="KD2" s="44" t="s">
        <v>245</v>
      </c>
      <c r="KE2" s="44">
        <v>6</v>
      </c>
      <c r="KF2" s="44">
        <v>3</v>
      </c>
      <c r="KG2" s="44">
        <v>2000</v>
      </c>
      <c r="KH2" s="44">
        <v>1000</v>
      </c>
      <c r="KI2" s="44">
        <v>1000</v>
      </c>
      <c r="KJ2" s="44" t="s">
        <v>586</v>
      </c>
      <c r="KK2" s="44">
        <v>1</v>
      </c>
      <c r="KL2" s="44">
        <v>1</v>
      </c>
      <c r="KM2" s="44">
        <v>3</v>
      </c>
      <c r="KN2" s="44">
        <v>150</v>
      </c>
      <c r="KO2" s="44">
        <v>2</v>
      </c>
      <c r="KP2" s="44" t="s">
        <v>587</v>
      </c>
      <c r="KQ2" s="44">
        <v>2000</v>
      </c>
      <c r="KR2" s="44">
        <v>1000</v>
      </c>
      <c r="KS2" s="44">
        <v>800</v>
      </c>
      <c r="KT2" s="44">
        <v>500</v>
      </c>
      <c r="KU2" s="44" t="s">
        <v>588</v>
      </c>
      <c r="KV2" s="44" t="s">
        <v>586</v>
      </c>
      <c r="KW2" s="44" t="s">
        <v>589</v>
      </c>
      <c r="KX2" s="44">
        <v>3</v>
      </c>
      <c r="KY2" s="44">
        <v>2</v>
      </c>
      <c r="KZ2" s="44" t="s">
        <v>590</v>
      </c>
      <c r="LA2" s="44">
        <v>5</v>
      </c>
      <c r="LB2" s="44">
        <v>2200</v>
      </c>
      <c r="LC2" s="44" t="s">
        <v>591</v>
      </c>
      <c r="LD2" s="44" t="s">
        <v>592</v>
      </c>
      <c r="LE2" s="44">
        <v>2035</v>
      </c>
      <c r="LF2" s="44" t="s">
        <v>208</v>
      </c>
      <c r="LG2" s="44" t="s">
        <v>208</v>
      </c>
      <c r="LH2" s="44">
        <v>3</v>
      </c>
      <c r="LI2" s="44">
        <v>2000</v>
      </c>
      <c r="LJ2" s="44" t="s">
        <v>258</v>
      </c>
      <c r="LK2" s="44">
        <v>3</v>
      </c>
      <c r="LL2" s="44">
        <v>1600</v>
      </c>
      <c r="LM2" s="44" t="s">
        <v>233</v>
      </c>
      <c r="LN2" s="44" t="s">
        <v>233</v>
      </c>
      <c r="LO2" s="44">
        <v>3</v>
      </c>
      <c r="LP2" s="44">
        <v>400</v>
      </c>
      <c r="LQ2" s="44" t="s">
        <v>593</v>
      </c>
      <c r="LR2" s="44">
        <v>1</v>
      </c>
      <c r="LS2" s="44" t="s">
        <v>594</v>
      </c>
      <c r="LT2" s="44">
        <v>1</v>
      </c>
      <c r="LU2" s="44">
        <v>0</v>
      </c>
      <c r="LV2" s="44">
        <v>2</v>
      </c>
      <c r="LW2" s="44">
        <v>1</v>
      </c>
      <c r="LX2" s="44">
        <v>1</v>
      </c>
      <c r="LY2" s="44">
        <v>1</v>
      </c>
      <c r="LZ2" s="44" t="s">
        <v>226</v>
      </c>
      <c r="MA2" s="44">
        <v>76825</v>
      </c>
      <c r="MB2" s="44">
        <v>300</v>
      </c>
      <c r="MC2" s="13" t="s">
        <v>595</v>
      </c>
      <c r="MD2" s="44" t="s">
        <v>586</v>
      </c>
      <c r="ME2" s="45" t="s">
        <v>596</v>
      </c>
      <c r="MF2" s="13">
        <v>250</v>
      </c>
      <c r="MG2" s="13" t="s">
        <v>597</v>
      </c>
      <c r="MH2" s="13" t="s">
        <v>233</v>
      </c>
      <c r="MI2" s="23">
        <v>2</v>
      </c>
      <c r="MJ2" s="44" t="s">
        <v>598</v>
      </c>
      <c r="MK2" s="44">
        <v>2</v>
      </c>
      <c r="ML2" s="44">
        <v>1</v>
      </c>
      <c r="MM2" s="44">
        <v>150</v>
      </c>
      <c r="MN2" s="44">
        <v>180</v>
      </c>
      <c r="MO2" s="44" t="s">
        <v>586</v>
      </c>
      <c r="MP2" s="44" t="s">
        <v>208</v>
      </c>
      <c r="MQ2" s="44" t="s">
        <v>289</v>
      </c>
      <c r="MR2" s="44">
        <v>2</v>
      </c>
      <c r="MS2" s="44">
        <v>300</v>
      </c>
      <c r="MT2" s="44" t="s">
        <v>599</v>
      </c>
      <c r="MU2" s="44" t="s">
        <v>586</v>
      </c>
      <c r="MV2" s="44">
        <v>1</v>
      </c>
      <c r="MW2" s="44" t="s">
        <v>600</v>
      </c>
      <c r="MX2" s="44">
        <v>2</v>
      </c>
      <c r="MY2" s="44">
        <v>180</v>
      </c>
      <c r="MZ2" s="44" t="s">
        <v>601</v>
      </c>
      <c r="NA2" s="44">
        <v>250</v>
      </c>
      <c r="NB2" s="44">
        <v>150</v>
      </c>
      <c r="NC2" s="44">
        <v>2</v>
      </c>
      <c r="ND2" s="44" t="s">
        <v>602</v>
      </c>
      <c r="NE2" s="44" t="s">
        <v>603</v>
      </c>
      <c r="NF2" s="44">
        <v>200</v>
      </c>
      <c r="NG2" s="44" t="s">
        <v>604</v>
      </c>
      <c r="NH2" s="44" t="s">
        <v>586</v>
      </c>
      <c r="NI2" s="44" t="s">
        <v>258</v>
      </c>
      <c r="NJ2" s="44" t="s">
        <v>597</v>
      </c>
      <c r="NK2" s="44" t="s">
        <v>233</v>
      </c>
      <c r="NL2" s="44" t="s">
        <v>597</v>
      </c>
      <c r="NM2" s="44">
        <v>2</v>
      </c>
      <c r="NN2" s="44">
        <v>200</v>
      </c>
      <c r="NO2" s="44">
        <v>1</v>
      </c>
      <c r="NP2" s="44">
        <v>3</v>
      </c>
      <c r="NQ2" s="44">
        <v>150</v>
      </c>
      <c r="NR2" s="44" t="s">
        <v>605</v>
      </c>
      <c r="NS2" s="44" t="s">
        <v>606</v>
      </c>
      <c r="NT2" s="44" t="s">
        <v>607</v>
      </c>
      <c r="NU2" s="44" t="s">
        <v>608</v>
      </c>
      <c r="NV2" s="44">
        <v>220</v>
      </c>
      <c r="NW2" s="44">
        <v>2</v>
      </c>
      <c r="NX2" s="44">
        <v>2</v>
      </c>
      <c r="NY2" s="44">
        <v>150</v>
      </c>
      <c r="NZ2" s="44">
        <v>6</v>
      </c>
      <c r="OA2" s="44" t="s">
        <v>602</v>
      </c>
      <c r="OB2" s="44" t="s">
        <v>597</v>
      </c>
      <c r="OC2" s="44" t="s">
        <v>233</v>
      </c>
      <c r="OD2" s="44">
        <v>2</v>
      </c>
      <c r="OE2" s="44">
        <v>3</v>
      </c>
      <c r="OF2" s="44">
        <v>150</v>
      </c>
      <c r="OG2" s="44" t="s">
        <v>609</v>
      </c>
      <c r="OH2" s="44">
        <v>2</v>
      </c>
      <c r="OI2" s="44">
        <v>200</v>
      </c>
      <c r="OJ2" s="44">
        <v>2</v>
      </c>
      <c r="OK2" s="44" t="s">
        <v>227</v>
      </c>
      <c r="OL2" s="44">
        <v>2</v>
      </c>
      <c r="OM2" s="44">
        <v>150</v>
      </c>
      <c r="ON2" s="44" t="s">
        <v>610</v>
      </c>
      <c r="OO2" s="44">
        <v>130</v>
      </c>
      <c r="OP2" s="44" t="s">
        <v>611</v>
      </c>
      <c r="OQ2" s="44" t="s">
        <v>612</v>
      </c>
      <c r="OR2" s="44">
        <v>2</v>
      </c>
      <c r="OS2" s="44">
        <v>150</v>
      </c>
      <c r="OT2" s="44" t="s">
        <v>597</v>
      </c>
      <c r="OU2" s="44" t="s">
        <v>233</v>
      </c>
      <c r="OV2" s="44" t="s">
        <v>613</v>
      </c>
      <c r="OW2" s="44" t="s">
        <v>602</v>
      </c>
      <c r="OX2" s="44" t="s">
        <v>258</v>
      </c>
      <c r="OY2" s="44">
        <v>3</v>
      </c>
      <c r="OZ2" s="44">
        <v>180</v>
      </c>
      <c r="PA2" s="44">
        <v>1</v>
      </c>
      <c r="PB2" s="44">
        <v>1</v>
      </c>
      <c r="PC2" s="44">
        <v>1</v>
      </c>
      <c r="PD2" s="44">
        <v>3</v>
      </c>
      <c r="PE2" s="44">
        <v>1</v>
      </c>
      <c r="PF2" s="44">
        <v>2</v>
      </c>
      <c r="PG2" s="44">
        <v>190</v>
      </c>
      <c r="PH2" s="44" t="s">
        <v>597</v>
      </c>
      <c r="PI2" s="44" t="s">
        <v>597</v>
      </c>
      <c r="PJ2" s="44" t="s">
        <v>597</v>
      </c>
      <c r="PK2" s="44">
        <v>1</v>
      </c>
      <c r="PL2" s="44">
        <v>1</v>
      </c>
      <c r="PM2" s="44">
        <v>1</v>
      </c>
      <c r="PN2" s="44">
        <v>2</v>
      </c>
      <c r="PO2" s="44">
        <v>1</v>
      </c>
      <c r="PP2" s="44" t="s">
        <v>597</v>
      </c>
      <c r="PQ2" s="44" t="s">
        <v>233</v>
      </c>
      <c r="PR2" s="44">
        <v>1</v>
      </c>
      <c r="PS2" s="44">
        <v>2</v>
      </c>
      <c r="PT2" s="44">
        <v>200</v>
      </c>
      <c r="PU2" s="44" t="s">
        <v>258</v>
      </c>
      <c r="PV2" s="44" t="s">
        <v>614</v>
      </c>
      <c r="PW2" s="44">
        <v>2</v>
      </c>
      <c r="PX2" s="44">
        <v>1</v>
      </c>
      <c r="PY2" s="44">
        <v>2</v>
      </c>
      <c r="PZ2" s="44">
        <v>3</v>
      </c>
      <c r="QA2" s="44">
        <v>2</v>
      </c>
      <c r="QB2" s="44">
        <v>200</v>
      </c>
      <c r="QC2" s="44" t="s">
        <v>597</v>
      </c>
      <c r="QD2" s="44">
        <v>2</v>
      </c>
      <c r="QE2" s="44">
        <v>200</v>
      </c>
      <c r="QF2" s="44">
        <v>1</v>
      </c>
      <c r="QG2" s="44">
        <v>2</v>
      </c>
      <c r="QH2" s="44">
        <v>200</v>
      </c>
      <c r="QI2" s="44" t="s">
        <v>208</v>
      </c>
      <c r="QJ2" s="44">
        <v>2</v>
      </c>
      <c r="QK2" s="44">
        <v>1</v>
      </c>
      <c r="QL2" s="44" t="s">
        <v>208</v>
      </c>
      <c r="QM2" s="44" t="s">
        <v>245</v>
      </c>
      <c r="QN2" s="44">
        <v>1</v>
      </c>
      <c r="QO2" s="44">
        <v>200</v>
      </c>
      <c r="QP2" s="44">
        <v>1</v>
      </c>
      <c r="QQ2" s="44">
        <v>2</v>
      </c>
      <c r="QR2" s="44">
        <v>200</v>
      </c>
      <c r="QS2" s="44">
        <v>2</v>
      </c>
      <c r="QT2" s="44" t="s">
        <v>208</v>
      </c>
      <c r="QU2" s="44" t="s">
        <v>245</v>
      </c>
      <c r="QV2" s="44">
        <v>2</v>
      </c>
      <c r="QW2" s="44" t="s">
        <v>208</v>
      </c>
      <c r="QX2" s="44">
        <v>190</v>
      </c>
      <c r="QY2" s="44">
        <v>1</v>
      </c>
      <c r="QZ2" s="44">
        <v>2</v>
      </c>
      <c r="RA2" s="44">
        <v>200</v>
      </c>
      <c r="RB2" s="44">
        <v>1</v>
      </c>
      <c r="RC2" s="44">
        <v>1</v>
      </c>
      <c r="RD2" s="44">
        <v>1</v>
      </c>
      <c r="RE2" s="44">
        <v>3</v>
      </c>
      <c r="RF2" s="44">
        <v>1</v>
      </c>
      <c r="RG2" s="44">
        <v>1</v>
      </c>
      <c r="RH2" s="44">
        <v>190</v>
      </c>
      <c r="RI2" s="44">
        <v>2</v>
      </c>
    </row>
    <row r="3" spans="1:477" s="2" customFormat="1" x14ac:dyDescent="0.25">
      <c r="A3" s="3" t="str">
        <f t="shared" ref="A3:A15" si="0">CONCATENATE("Doc","_",IP3)</f>
        <v>Doc_Skills Checklist</v>
      </c>
      <c r="B3" s="3"/>
      <c r="C3" s="3"/>
      <c r="D3" s="3"/>
      <c r="E3" s="3" t="str">
        <f t="shared" ref="E3:E17" si="1">AX3</f>
        <v>Aya Healthcare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2">
        <f t="shared" ref="AO3:AO17" ca="1" si="2">TODAY()+10</f>
        <v>45204</v>
      </c>
      <c r="AP3" s="3"/>
      <c r="AQ3" s="3"/>
      <c r="AR3" s="3"/>
      <c r="AS3" s="3"/>
      <c r="AT3" s="3"/>
      <c r="AU3" s="3"/>
      <c r="AV3" s="3"/>
      <c r="AW3" s="3"/>
      <c r="AX3" s="2" t="str">
        <f>AX2</f>
        <v>Aya Healthcare</v>
      </c>
      <c r="AY3" s="3" t="s">
        <v>750</v>
      </c>
      <c r="AZ3" s="3" t="s">
        <v>751</v>
      </c>
      <c r="BA3" s="3" t="str">
        <f t="shared" ref="BA3:BA18" si="3">CONCATENATE(AY3," ",AZ3)</f>
        <v>Tracy Binau</v>
      </c>
      <c r="BB3" s="3"/>
      <c r="BC3" s="24" t="str">
        <f t="shared" ref="BC3" si="4">BC2</f>
        <v>07/17/1992</v>
      </c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51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 t="str">
        <f>AX3</f>
        <v>Aya Healthcare</v>
      </c>
      <c r="IK3" s="7" t="str">
        <f t="shared" ref="IK3:IK17" si="5">CONCATENATE(AY3," ",AZ3)</f>
        <v>Tracy Binau</v>
      </c>
      <c r="IL3" s="9" t="str">
        <f>BC3</f>
        <v>07/17/1992</v>
      </c>
      <c r="IM3" s="16">
        <f ca="1">AO3</f>
        <v>45204</v>
      </c>
      <c r="IN3" s="35" t="s">
        <v>362</v>
      </c>
      <c r="IO3" s="15" t="s">
        <v>330</v>
      </c>
      <c r="IP3" s="15" t="s">
        <v>336</v>
      </c>
      <c r="IQ3" s="18"/>
      <c r="IR3" s="38" t="s">
        <v>371</v>
      </c>
      <c r="IS3" s="16">
        <f ca="1">EDATE(IM3,-13)</f>
        <v>44809</v>
      </c>
      <c r="IT3" s="16">
        <f ca="1">EDATE(IM3,-12)</f>
        <v>44839</v>
      </c>
      <c r="IV3" s="7" t="s">
        <v>203</v>
      </c>
      <c r="IW3" s="9"/>
      <c r="IX3" s="7" t="s">
        <v>332</v>
      </c>
      <c r="IY3" s="7" t="s">
        <v>226</v>
      </c>
      <c r="IZ3" s="9" t="s">
        <v>208</v>
      </c>
      <c r="JA3" s="9" t="s">
        <v>208</v>
      </c>
      <c r="JB3" s="16">
        <f t="shared" ref="JB3:JB17" ca="1" si="6">TODAY() + 15</f>
        <v>45209</v>
      </c>
      <c r="JC3" s="16" t="s">
        <v>355</v>
      </c>
      <c r="JD3" s="16" t="s">
        <v>226</v>
      </c>
      <c r="JE3" s="16"/>
      <c r="JF3" s="16"/>
      <c r="JG3" s="16"/>
      <c r="JH3" s="16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</row>
    <row r="4" spans="1:477" s="2" customFormat="1" x14ac:dyDescent="0.25">
      <c r="A4" s="3" t="str">
        <f t="shared" si="0"/>
        <v>Doc_Client Checklist</v>
      </c>
      <c r="B4" s="3"/>
      <c r="C4" s="3"/>
      <c r="D4" s="3"/>
      <c r="E4" s="3" t="str">
        <f t="shared" si="1"/>
        <v>Aya Healthcare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2">
        <f t="shared" ca="1" si="2"/>
        <v>45204</v>
      </c>
      <c r="AP4" s="3"/>
      <c r="AQ4" s="3"/>
      <c r="AR4" s="3"/>
      <c r="AS4" s="3"/>
      <c r="AT4" s="3"/>
      <c r="AU4" s="3"/>
      <c r="AV4" s="3"/>
      <c r="AW4" s="3"/>
      <c r="AX4" s="2" t="str">
        <f t="shared" ref="AX4:AX18" si="7">AX3</f>
        <v>Aya Healthcare</v>
      </c>
      <c r="AY4" s="3" t="s">
        <v>750</v>
      </c>
      <c r="AZ4" s="3" t="s">
        <v>751</v>
      </c>
      <c r="BA4" s="3" t="str">
        <f t="shared" si="3"/>
        <v>Tracy Binau</v>
      </c>
      <c r="BB4" s="3"/>
      <c r="BC4" s="24" t="str">
        <f t="shared" ref="BC4:BC18" si="8">BC3</f>
        <v>07/17/1992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51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 t="str">
        <f>AX4</f>
        <v>Aya Healthcare</v>
      </c>
      <c r="IK4" s="7" t="str">
        <f t="shared" si="5"/>
        <v>Tracy Binau</v>
      </c>
      <c r="IL4" s="9" t="str">
        <f>BC4</f>
        <v>07/17/1992</v>
      </c>
      <c r="IM4" s="16">
        <f ca="1">AO4</f>
        <v>45204</v>
      </c>
      <c r="IN4" s="35" t="s">
        <v>362</v>
      </c>
      <c r="IO4" s="15" t="s">
        <v>330</v>
      </c>
      <c r="IP4" s="15" t="s">
        <v>337</v>
      </c>
      <c r="IQ4" s="18"/>
      <c r="IR4" s="38" t="s">
        <v>370</v>
      </c>
      <c r="IS4" s="16">
        <f ca="1">TODAY()</f>
        <v>45194</v>
      </c>
      <c r="IT4" s="16">
        <f ca="1">TODAY()</f>
        <v>45194</v>
      </c>
      <c r="IU4" s="21">
        <f ca="1">EDATE(IM3,24)</f>
        <v>45935</v>
      </c>
      <c r="IV4" s="7" t="s">
        <v>203</v>
      </c>
      <c r="IW4" s="9"/>
      <c r="IX4" s="7" t="s">
        <v>332</v>
      </c>
      <c r="IY4" s="7" t="s">
        <v>226</v>
      </c>
      <c r="IZ4" s="9" t="s">
        <v>208</v>
      </c>
      <c r="JA4" s="9" t="s">
        <v>245</v>
      </c>
      <c r="JB4" s="16">
        <f t="shared" ca="1" si="6"/>
        <v>45209</v>
      </c>
      <c r="JC4" s="16" t="s">
        <v>354</v>
      </c>
      <c r="JD4" s="16" t="s">
        <v>226</v>
      </c>
      <c r="JE4" s="16"/>
      <c r="JF4" s="16"/>
      <c r="JG4" s="16"/>
      <c r="JH4" s="16"/>
      <c r="JI4" s="2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</row>
    <row r="5" spans="1:477" s="2" customFormat="1" x14ac:dyDescent="0.25">
      <c r="A5" s="3" t="str">
        <f t="shared" si="0"/>
        <v>Doc_Basic Life Support (BLS)</v>
      </c>
      <c r="B5" s="3"/>
      <c r="C5" s="3"/>
      <c r="D5" s="3"/>
      <c r="E5" s="3" t="str">
        <f t="shared" si="1"/>
        <v>Aya Healthcare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2">
        <f t="shared" ca="1" si="2"/>
        <v>45204</v>
      </c>
      <c r="AP5" s="3"/>
      <c r="AQ5" s="3"/>
      <c r="AR5" s="3"/>
      <c r="AS5" s="3"/>
      <c r="AT5" s="3"/>
      <c r="AU5" s="3"/>
      <c r="AV5" s="3"/>
      <c r="AW5" s="3"/>
      <c r="AX5" s="2" t="str">
        <f t="shared" si="7"/>
        <v>Aya Healthcare</v>
      </c>
      <c r="AY5" s="3" t="s">
        <v>750</v>
      </c>
      <c r="AZ5" s="3" t="s">
        <v>751</v>
      </c>
      <c r="BA5" s="3" t="str">
        <f t="shared" si="3"/>
        <v>Tracy Binau</v>
      </c>
      <c r="BB5" s="3"/>
      <c r="BC5" s="24" t="str">
        <f t="shared" si="8"/>
        <v>07/17/1992</v>
      </c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51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 t="str">
        <f>AX5</f>
        <v>Aya Healthcare</v>
      </c>
      <c r="IK5" s="7" t="str">
        <f t="shared" si="5"/>
        <v>Tracy Binau</v>
      </c>
      <c r="IL5" s="9" t="str">
        <f>BC5</f>
        <v>07/17/1992</v>
      </c>
      <c r="IM5" s="16">
        <f ca="1">AO5</f>
        <v>45204</v>
      </c>
      <c r="IN5" s="35" t="s">
        <v>362</v>
      </c>
      <c r="IO5" s="15" t="s">
        <v>338</v>
      </c>
      <c r="IP5" s="17" t="s">
        <v>339</v>
      </c>
      <c r="IQ5" s="18"/>
      <c r="IR5" s="16" t="s">
        <v>372</v>
      </c>
      <c r="IS5" s="16">
        <f ca="1">EDATE(IM5,-25)</f>
        <v>44444</v>
      </c>
      <c r="IT5" s="16">
        <f ca="1">EDATE(IM5,-24)</f>
        <v>44474</v>
      </c>
      <c r="IU5" s="21">
        <f ca="1">EDATE(IM5,24)</f>
        <v>45935</v>
      </c>
      <c r="IV5" s="7" t="s">
        <v>203</v>
      </c>
      <c r="IW5" s="9">
        <v>225412644530</v>
      </c>
      <c r="IX5" s="7" t="s">
        <v>332</v>
      </c>
      <c r="IY5" s="7" t="s">
        <v>226</v>
      </c>
      <c r="IZ5" s="9" t="s">
        <v>208</v>
      </c>
      <c r="JA5" s="9" t="s">
        <v>208</v>
      </c>
      <c r="JB5" s="16">
        <f t="shared" ca="1" si="6"/>
        <v>45209</v>
      </c>
      <c r="JC5" s="16" t="s">
        <v>355</v>
      </c>
      <c r="JD5" s="16" t="s">
        <v>226</v>
      </c>
      <c r="JE5" s="16"/>
      <c r="JF5" s="16"/>
      <c r="JG5" s="16"/>
      <c r="JH5" s="16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</row>
    <row r="6" spans="1:477" s="2" customFormat="1" x14ac:dyDescent="0.25">
      <c r="A6" s="3" t="str">
        <f t="shared" si="0"/>
        <v>Doc_Speciality I</v>
      </c>
      <c r="B6" s="3"/>
      <c r="C6" s="3"/>
      <c r="D6" s="3"/>
      <c r="E6" s="3" t="str">
        <f t="shared" si="1"/>
        <v>Aya Healthcare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2">
        <f t="shared" ca="1" si="2"/>
        <v>45204</v>
      </c>
      <c r="AP6" s="3"/>
      <c r="AQ6" s="3"/>
      <c r="AR6" s="3"/>
      <c r="AS6" s="3"/>
      <c r="AT6" s="3"/>
      <c r="AU6" s="3"/>
      <c r="AV6" s="3"/>
      <c r="AW6" s="3"/>
      <c r="AX6" s="2" t="str">
        <f t="shared" si="7"/>
        <v>Aya Healthcare</v>
      </c>
      <c r="AY6" s="3" t="s">
        <v>750</v>
      </c>
      <c r="AZ6" s="3" t="s">
        <v>751</v>
      </c>
      <c r="BA6" s="3" t="str">
        <f t="shared" si="3"/>
        <v>Tracy Binau</v>
      </c>
      <c r="BB6" s="3"/>
      <c r="BC6" s="24" t="str">
        <f t="shared" si="8"/>
        <v>07/17/1992</v>
      </c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51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 t="str">
        <f>AX6</f>
        <v>Aya Healthcare</v>
      </c>
      <c r="IK6" s="7" t="str">
        <f t="shared" si="5"/>
        <v>Tracy Binau</v>
      </c>
      <c r="IL6" s="9" t="str">
        <f>BC6</f>
        <v>07/17/1992</v>
      </c>
      <c r="IM6" s="16">
        <f ca="1">AO6</f>
        <v>45204</v>
      </c>
      <c r="IN6" s="35" t="s">
        <v>362</v>
      </c>
      <c r="IO6" s="15" t="s">
        <v>340</v>
      </c>
      <c r="IP6" s="15" t="s">
        <v>366</v>
      </c>
      <c r="IQ6" s="36" t="s">
        <v>367</v>
      </c>
      <c r="IR6" s="39" t="s">
        <v>373</v>
      </c>
      <c r="IS6" s="16">
        <f ca="1">EDATE(IM6,-13)</f>
        <v>44809</v>
      </c>
      <c r="IT6" s="16">
        <f ca="1">EDATE(IM6,-12)</f>
        <v>44839</v>
      </c>
      <c r="IU6" s="19"/>
      <c r="IV6" s="7" t="s">
        <v>203</v>
      </c>
      <c r="IW6" s="9"/>
      <c r="IX6" s="7" t="s">
        <v>332</v>
      </c>
      <c r="IY6" s="7" t="s">
        <v>226</v>
      </c>
      <c r="IZ6" s="9" t="s">
        <v>208</v>
      </c>
      <c r="JA6" s="9" t="s">
        <v>245</v>
      </c>
      <c r="JB6" s="16">
        <f t="shared" ca="1" si="6"/>
        <v>45209</v>
      </c>
      <c r="JC6" s="16" t="s">
        <v>354</v>
      </c>
      <c r="JD6" s="16" t="s">
        <v>226</v>
      </c>
      <c r="JE6" s="16"/>
      <c r="JF6" s="16"/>
      <c r="JG6" s="16"/>
      <c r="JH6" s="16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</row>
    <row r="7" spans="1:477" s="2" customFormat="1" x14ac:dyDescent="0.25">
      <c r="A7" s="3" t="str">
        <f t="shared" si="0"/>
        <v>Doc_Annual Training</v>
      </c>
      <c r="B7" s="3"/>
      <c r="C7" s="3"/>
      <c r="D7" s="3"/>
      <c r="E7" s="3" t="str">
        <f t="shared" si="1"/>
        <v>Aya Healthcare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2">
        <f t="shared" ca="1" si="2"/>
        <v>45204</v>
      </c>
      <c r="AP7" s="3"/>
      <c r="AQ7" s="3"/>
      <c r="AR7" s="3"/>
      <c r="AS7" s="3"/>
      <c r="AT7" s="3"/>
      <c r="AU7" s="3"/>
      <c r="AV7" s="3"/>
      <c r="AW7" s="3"/>
      <c r="AX7" s="2" t="str">
        <f t="shared" si="7"/>
        <v>Aya Healthcare</v>
      </c>
      <c r="AY7" s="3" t="s">
        <v>750</v>
      </c>
      <c r="AZ7" s="3" t="s">
        <v>751</v>
      </c>
      <c r="BA7" s="3" t="str">
        <f t="shared" si="3"/>
        <v>Tracy Binau</v>
      </c>
      <c r="BB7" s="3"/>
      <c r="BC7" s="24" t="str">
        <f t="shared" si="8"/>
        <v>07/17/1992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51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 t="str">
        <f>AX7</f>
        <v>Aya Healthcare</v>
      </c>
      <c r="IK7" s="7" t="str">
        <f t="shared" si="5"/>
        <v>Tracy Binau</v>
      </c>
      <c r="IL7" s="9" t="str">
        <f>BC7</f>
        <v>07/17/1992</v>
      </c>
      <c r="IM7" s="16">
        <f ca="1">AO7</f>
        <v>45204</v>
      </c>
      <c r="IN7" s="35" t="s">
        <v>362</v>
      </c>
      <c r="IO7" s="15" t="s">
        <v>340</v>
      </c>
      <c r="IP7" s="15" t="s">
        <v>341</v>
      </c>
      <c r="IQ7" s="18"/>
      <c r="IR7" s="39" t="s">
        <v>373</v>
      </c>
      <c r="IS7" s="16">
        <f ca="1">EDATE(IM7,-13)</f>
        <v>44809</v>
      </c>
      <c r="IT7" s="16">
        <f ca="1">EDATE(IM7,-12)</f>
        <v>44839</v>
      </c>
      <c r="IU7" s="20"/>
      <c r="IV7" s="7" t="s">
        <v>203</v>
      </c>
      <c r="IW7" s="9"/>
      <c r="IX7" s="7" t="s">
        <v>332</v>
      </c>
      <c r="IY7" s="7" t="s">
        <v>226</v>
      </c>
      <c r="IZ7" s="9" t="s">
        <v>208</v>
      </c>
      <c r="JA7" s="9" t="s">
        <v>245</v>
      </c>
      <c r="JB7" s="16">
        <f t="shared" ca="1" si="6"/>
        <v>45209</v>
      </c>
      <c r="JC7" s="16" t="s">
        <v>354</v>
      </c>
      <c r="JD7" s="16" t="s">
        <v>226</v>
      </c>
      <c r="JE7" s="16"/>
      <c r="JF7" s="16"/>
      <c r="JG7" s="16"/>
      <c r="JH7" s="16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</row>
    <row r="8" spans="1:477" s="2" customFormat="1" x14ac:dyDescent="0.25">
      <c r="A8" s="3" t="str">
        <f t="shared" si="0"/>
        <v>Doc_Hepatitis B Titers/Series of vaccine</v>
      </c>
      <c r="B8" s="3"/>
      <c r="C8" s="3"/>
      <c r="D8" s="3"/>
      <c r="E8" s="3" t="str">
        <f t="shared" si="1"/>
        <v>Aya Healthcare</v>
      </c>
      <c r="F8" s="3"/>
      <c r="G8" s="5" t="s">
        <v>306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2">
        <f t="shared" ca="1" si="2"/>
        <v>45204</v>
      </c>
      <c r="AP8" s="3"/>
      <c r="AQ8" s="3"/>
      <c r="AR8" s="3"/>
      <c r="AS8" s="3"/>
      <c r="AT8" s="3"/>
      <c r="AU8" s="3"/>
      <c r="AV8" s="3"/>
      <c r="AW8" s="3"/>
      <c r="AX8" s="2" t="str">
        <f t="shared" si="7"/>
        <v>Aya Healthcare</v>
      </c>
      <c r="AY8" s="3" t="s">
        <v>750</v>
      </c>
      <c r="AZ8" s="3" t="s">
        <v>751</v>
      </c>
      <c r="BA8" s="3" t="str">
        <f t="shared" si="3"/>
        <v>Tracy Binau</v>
      </c>
      <c r="BB8" s="3"/>
      <c r="BC8" s="24" t="str">
        <f t="shared" si="8"/>
        <v>07/17/1992</v>
      </c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51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 t="str">
        <f>AX8</f>
        <v>Aya Healthcare</v>
      </c>
      <c r="IK8" s="7" t="str">
        <f t="shared" si="5"/>
        <v>Tracy Binau</v>
      </c>
      <c r="IL8" s="9" t="str">
        <f>BC8</f>
        <v>07/17/1992</v>
      </c>
      <c r="IM8" s="16">
        <f ca="1">AO8</f>
        <v>45204</v>
      </c>
      <c r="IN8" s="35" t="s">
        <v>362</v>
      </c>
      <c r="IO8" s="15" t="s">
        <v>343</v>
      </c>
      <c r="IP8" s="15" t="s">
        <v>344</v>
      </c>
      <c r="IQ8" s="18"/>
      <c r="IR8" s="16" t="s">
        <v>374</v>
      </c>
      <c r="IS8" s="21">
        <f>EDATE(IL8,-10)</f>
        <v>33498</v>
      </c>
      <c r="IT8" s="21">
        <f>EDATE(IL8,370)</f>
        <v>45063</v>
      </c>
      <c r="IU8" s="21">
        <f t="shared" ref="IU8" ca="1" si="9">EDATE(IM8,24)</f>
        <v>45935</v>
      </c>
      <c r="IV8" s="5" t="s">
        <v>203</v>
      </c>
      <c r="IW8" s="6"/>
      <c r="IX8" s="5" t="s">
        <v>332</v>
      </c>
      <c r="IY8" s="5" t="s">
        <v>226</v>
      </c>
      <c r="IZ8" s="6" t="s">
        <v>208</v>
      </c>
      <c r="JA8" s="9" t="s">
        <v>208</v>
      </c>
      <c r="JB8" s="16">
        <f t="shared" ca="1" si="6"/>
        <v>45209</v>
      </c>
      <c r="JC8" s="16" t="s">
        <v>377</v>
      </c>
      <c r="JD8" s="16" t="s">
        <v>226</v>
      </c>
      <c r="JE8" s="16"/>
      <c r="JF8" s="21"/>
      <c r="JG8" s="21"/>
      <c r="JH8" s="21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</row>
    <row r="9" spans="1:477" s="2" customFormat="1" x14ac:dyDescent="0.25">
      <c r="A9" s="3" t="str">
        <f t="shared" si="0"/>
        <v>Doc_T-Spot/TB Gold/TB Skin Test</v>
      </c>
      <c r="B9" s="3"/>
      <c r="C9" s="3"/>
      <c r="D9" s="3"/>
      <c r="E9" s="3" t="str">
        <f t="shared" si="1"/>
        <v>Aya Healthcare</v>
      </c>
      <c r="F9" s="3"/>
      <c r="G9" s="5" t="s">
        <v>306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2">
        <f t="shared" ca="1" si="2"/>
        <v>45204</v>
      </c>
      <c r="AP9" s="3"/>
      <c r="AQ9" s="3"/>
      <c r="AR9" s="3"/>
      <c r="AS9" s="3"/>
      <c r="AT9" s="3"/>
      <c r="AU9" s="3"/>
      <c r="AV9" s="3"/>
      <c r="AW9" s="3"/>
      <c r="AX9" s="2" t="str">
        <f t="shared" si="7"/>
        <v>Aya Healthcare</v>
      </c>
      <c r="AY9" s="3" t="s">
        <v>750</v>
      </c>
      <c r="AZ9" s="3" t="s">
        <v>751</v>
      </c>
      <c r="BA9" s="3" t="str">
        <f t="shared" si="3"/>
        <v>Tracy Binau</v>
      </c>
      <c r="BB9" s="3"/>
      <c r="BC9" s="24" t="str">
        <f t="shared" si="8"/>
        <v>07/17/1992</v>
      </c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51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 t="str">
        <f>AX9</f>
        <v>Aya Healthcare</v>
      </c>
      <c r="IK9" s="7" t="str">
        <f t="shared" si="5"/>
        <v>Tracy Binau</v>
      </c>
      <c r="IL9" s="9" t="str">
        <f>BC9</f>
        <v>07/17/1992</v>
      </c>
      <c r="IM9" s="16">
        <f ca="1">AO9</f>
        <v>45204</v>
      </c>
      <c r="IN9" s="35" t="s">
        <v>362</v>
      </c>
      <c r="IO9" s="15" t="s">
        <v>343</v>
      </c>
      <c r="IP9" s="15" t="s">
        <v>345</v>
      </c>
      <c r="IQ9" s="18"/>
      <c r="IR9" s="16" t="s">
        <v>373</v>
      </c>
      <c r="IS9" s="16">
        <f ca="1">EDATE(IM9,-13)</f>
        <v>44809</v>
      </c>
      <c r="IT9" s="16">
        <f ca="1">EDATE(IM9,-12)</f>
        <v>44839</v>
      </c>
      <c r="IU9" s="19"/>
      <c r="IV9" s="7" t="s">
        <v>203</v>
      </c>
      <c r="IW9" s="9"/>
      <c r="IX9" s="7" t="s">
        <v>332</v>
      </c>
      <c r="IY9" s="7" t="s">
        <v>226</v>
      </c>
      <c r="IZ9" s="9" t="s">
        <v>208</v>
      </c>
      <c r="JA9" s="9" t="s">
        <v>245</v>
      </c>
      <c r="JB9" s="16">
        <f t="shared" ca="1" si="6"/>
        <v>45209</v>
      </c>
      <c r="JC9" s="16" t="s">
        <v>377</v>
      </c>
      <c r="JD9" s="16" t="s">
        <v>226</v>
      </c>
      <c r="JE9" s="16"/>
      <c r="JF9" s="16"/>
      <c r="JG9" s="16"/>
      <c r="JH9" s="16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</row>
    <row r="10" spans="1:477" s="2" customFormat="1" x14ac:dyDescent="0.25">
      <c r="A10" s="3" t="str">
        <f t="shared" si="0"/>
        <v>Doc_Flu Vaccine</v>
      </c>
      <c r="B10" s="3"/>
      <c r="C10" s="3"/>
      <c r="D10" s="3"/>
      <c r="E10" s="3" t="str">
        <f t="shared" ref="E10" si="10">AX10</f>
        <v>Aya Healthcare</v>
      </c>
      <c r="F10" s="3"/>
      <c r="G10" s="5" t="s">
        <v>306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2">
        <f t="shared" ca="1" si="2"/>
        <v>45204</v>
      </c>
      <c r="AP10" s="3"/>
      <c r="AQ10" s="3"/>
      <c r="AR10" s="3"/>
      <c r="AS10" s="3"/>
      <c r="AT10" s="3"/>
      <c r="AU10" s="3"/>
      <c r="AV10" s="3"/>
      <c r="AW10" s="3"/>
      <c r="AX10" s="2" t="str">
        <f t="shared" si="7"/>
        <v>Aya Healthcare</v>
      </c>
      <c r="AY10" s="3" t="s">
        <v>750</v>
      </c>
      <c r="AZ10" s="3" t="s">
        <v>751</v>
      </c>
      <c r="BA10" s="3" t="str">
        <f t="shared" si="3"/>
        <v>Tracy Binau</v>
      </c>
      <c r="BB10" s="3"/>
      <c r="BC10" s="24" t="str">
        <f t="shared" si="8"/>
        <v>07/17/1992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51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 t="str">
        <f>AX10</f>
        <v>Aya Healthcare</v>
      </c>
      <c r="IK10" s="7" t="str">
        <f t="shared" si="5"/>
        <v>Tracy Binau</v>
      </c>
      <c r="IL10" s="9" t="str">
        <f>BC10</f>
        <v>07/17/1992</v>
      </c>
      <c r="IM10" s="16">
        <f ca="1">AO10</f>
        <v>45204</v>
      </c>
      <c r="IN10" s="35" t="s">
        <v>362</v>
      </c>
      <c r="IO10" s="15" t="s">
        <v>343</v>
      </c>
      <c r="IP10" s="15" t="s">
        <v>346</v>
      </c>
      <c r="IQ10" s="18"/>
      <c r="IR10" s="16" t="s">
        <v>375</v>
      </c>
      <c r="IS10" s="16">
        <v>44434</v>
      </c>
      <c r="IT10" s="16">
        <v>44799</v>
      </c>
      <c r="IU10" s="16">
        <f ca="1">EDATE(IM10,24)</f>
        <v>45935</v>
      </c>
      <c r="IV10" s="7" t="s">
        <v>203</v>
      </c>
      <c r="IW10" s="9"/>
      <c r="IX10" s="7" t="s">
        <v>332</v>
      </c>
      <c r="IY10" s="7" t="s">
        <v>226</v>
      </c>
      <c r="IZ10" s="9" t="s">
        <v>208</v>
      </c>
      <c r="JA10" s="9" t="s">
        <v>208</v>
      </c>
      <c r="JB10" s="16">
        <f t="shared" ca="1" si="6"/>
        <v>45209</v>
      </c>
      <c r="JC10" s="16" t="s">
        <v>356</v>
      </c>
      <c r="JD10" s="16" t="s">
        <v>226</v>
      </c>
      <c r="JE10" s="16"/>
      <c r="JF10" s="16"/>
      <c r="JG10" s="16"/>
      <c r="JH10" s="16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</row>
    <row r="11" spans="1:477" s="2" customFormat="1" x14ac:dyDescent="0.25">
      <c r="A11" s="3" t="str">
        <f t="shared" si="0"/>
        <v>Doc_COVID Vaccine</v>
      </c>
      <c r="B11" s="3"/>
      <c r="C11" s="3"/>
      <c r="D11" s="3"/>
      <c r="E11" s="3" t="str">
        <f t="shared" si="1"/>
        <v>Aya Healthcare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2">
        <f t="shared" ca="1" si="2"/>
        <v>45204</v>
      </c>
      <c r="AP11" s="3"/>
      <c r="AQ11" s="3"/>
      <c r="AR11" s="3"/>
      <c r="AS11" s="3"/>
      <c r="AT11" s="3"/>
      <c r="AU11" s="3"/>
      <c r="AV11" s="3"/>
      <c r="AW11" s="3"/>
      <c r="AX11" s="2" t="str">
        <f t="shared" si="7"/>
        <v>Aya Healthcare</v>
      </c>
      <c r="AY11" s="3" t="s">
        <v>750</v>
      </c>
      <c r="AZ11" s="3" t="s">
        <v>751</v>
      </c>
      <c r="BA11" s="3" t="str">
        <f t="shared" si="3"/>
        <v>Tracy Binau</v>
      </c>
      <c r="BB11" s="3"/>
      <c r="BC11" s="24" t="str">
        <f t="shared" si="8"/>
        <v>07/17/1992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51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 t="str">
        <f>AX11</f>
        <v>Aya Healthcare</v>
      </c>
      <c r="IK11" s="7" t="str">
        <f t="shared" si="5"/>
        <v>Tracy Binau</v>
      </c>
      <c r="IL11" s="9" t="str">
        <f>BC11</f>
        <v>07/17/1992</v>
      </c>
      <c r="IM11" s="16">
        <f ca="1">AO11</f>
        <v>45204</v>
      </c>
      <c r="IN11" s="35" t="s">
        <v>362</v>
      </c>
      <c r="IO11" s="15" t="s">
        <v>343</v>
      </c>
      <c r="IP11" s="15" t="s">
        <v>347</v>
      </c>
      <c r="IQ11" s="18"/>
      <c r="IR11" s="16" t="s">
        <v>370</v>
      </c>
      <c r="IS11" s="16">
        <f ca="1">TODAY()</f>
        <v>45194</v>
      </c>
      <c r="IT11" s="16">
        <f ca="1">TODAY()</f>
        <v>45194</v>
      </c>
      <c r="IU11" s="16">
        <f t="shared" ref="IU11:IU15" ca="1" si="11">EDATE(IM11,24)</f>
        <v>45935</v>
      </c>
      <c r="IV11" s="7" t="s">
        <v>203</v>
      </c>
      <c r="IW11" s="9"/>
      <c r="IX11" s="7" t="s">
        <v>332</v>
      </c>
      <c r="IY11" s="7" t="s">
        <v>226</v>
      </c>
      <c r="IZ11" s="9" t="s">
        <v>208</v>
      </c>
      <c r="JA11" s="9" t="s">
        <v>208</v>
      </c>
      <c r="JB11" s="16">
        <f t="shared" ca="1" si="6"/>
        <v>45209</v>
      </c>
      <c r="JC11" s="16" t="s">
        <v>354</v>
      </c>
      <c r="JD11" s="16" t="s">
        <v>226</v>
      </c>
      <c r="JE11" s="16"/>
      <c r="JF11" s="16"/>
      <c r="JG11" s="16"/>
      <c r="JH11" s="16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</row>
    <row r="12" spans="1:477" s="2" customFormat="1" x14ac:dyDescent="0.25">
      <c r="A12" s="3" t="str">
        <f t="shared" si="0"/>
        <v>Doc_Criminal Check</v>
      </c>
      <c r="B12" s="3"/>
      <c r="C12" s="3"/>
      <c r="D12" s="3"/>
      <c r="E12" s="3" t="str">
        <f t="shared" si="1"/>
        <v>Aya Healthcare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2">
        <f t="shared" ca="1" si="2"/>
        <v>45204</v>
      </c>
      <c r="AP12" s="3"/>
      <c r="AQ12" s="3"/>
      <c r="AR12" s="3"/>
      <c r="AS12" s="3"/>
      <c r="AT12" s="3"/>
      <c r="AU12" s="3"/>
      <c r="AV12" s="3"/>
      <c r="AW12" s="3"/>
      <c r="AX12" s="2" t="str">
        <f t="shared" si="7"/>
        <v>Aya Healthcare</v>
      </c>
      <c r="AY12" s="3" t="s">
        <v>750</v>
      </c>
      <c r="AZ12" s="3" t="s">
        <v>751</v>
      </c>
      <c r="BA12" s="3" t="str">
        <f t="shared" si="3"/>
        <v>Tracy Binau</v>
      </c>
      <c r="BB12" s="3"/>
      <c r="BC12" s="24" t="str">
        <f t="shared" si="8"/>
        <v>07/17/1992</v>
      </c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51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 t="str">
        <f>AX12</f>
        <v>Aya Healthcare</v>
      </c>
      <c r="IK12" s="7" t="str">
        <f t="shared" si="5"/>
        <v>Tracy Binau</v>
      </c>
      <c r="IL12" s="9" t="str">
        <f>BC12</f>
        <v>07/17/1992</v>
      </c>
      <c r="IM12" s="16">
        <f ca="1">AO12</f>
        <v>45204</v>
      </c>
      <c r="IN12" s="35" t="s">
        <v>362</v>
      </c>
      <c r="IO12" s="15" t="s">
        <v>348</v>
      </c>
      <c r="IP12" s="15" t="s">
        <v>349</v>
      </c>
      <c r="IQ12" s="18"/>
      <c r="IR12" s="39" t="s">
        <v>373</v>
      </c>
      <c r="IS12" s="16">
        <f ca="1">EDATE(IM12,-13)</f>
        <v>44809</v>
      </c>
      <c r="IT12" s="16">
        <f ca="1">EDATE(IM12,-12)</f>
        <v>44839</v>
      </c>
      <c r="IU12" s="16">
        <f t="shared" ca="1" si="11"/>
        <v>45935</v>
      </c>
      <c r="IV12" s="7" t="s">
        <v>203</v>
      </c>
      <c r="IW12" s="9"/>
      <c r="IX12" s="7" t="s">
        <v>332</v>
      </c>
      <c r="IY12" s="7" t="s">
        <v>226</v>
      </c>
      <c r="IZ12" s="9" t="s">
        <v>208</v>
      </c>
      <c r="JA12" s="9" t="s">
        <v>245</v>
      </c>
      <c r="JB12" s="16">
        <f t="shared" ca="1" si="6"/>
        <v>45209</v>
      </c>
      <c r="JC12" s="16" t="s">
        <v>355</v>
      </c>
      <c r="JD12" s="16" t="s">
        <v>226</v>
      </c>
      <c r="JE12" s="16"/>
      <c r="JF12" s="16"/>
      <c r="JG12" s="16"/>
      <c r="JH12" s="16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</row>
    <row r="13" spans="1:477" s="2" customFormat="1" x14ac:dyDescent="0.25">
      <c r="A13" s="3" t="str">
        <f t="shared" si="0"/>
        <v>Doc_Education Verification</v>
      </c>
      <c r="B13" s="3"/>
      <c r="C13" s="3"/>
      <c r="D13" s="3"/>
      <c r="E13" s="3" t="str">
        <f t="shared" si="1"/>
        <v>Aya Healthcare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2">
        <f t="shared" ca="1" si="2"/>
        <v>45204</v>
      </c>
      <c r="AP13" s="3"/>
      <c r="AQ13" s="3"/>
      <c r="AR13" s="3"/>
      <c r="AS13" s="3"/>
      <c r="AT13" s="3"/>
      <c r="AU13" s="3"/>
      <c r="AV13" s="3"/>
      <c r="AW13" s="3"/>
      <c r="AX13" s="2" t="str">
        <f t="shared" si="7"/>
        <v>Aya Healthcare</v>
      </c>
      <c r="AY13" s="3" t="s">
        <v>750</v>
      </c>
      <c r="AZ13" s="3" t="s">
        <v>751</v>
      </c>
      <c r="BA13" s="3" t="str">
        <f t="shared" si="3"/>
        <v>Tracy Binau</v>
      </c>
      <c r="BB13" s="3"/>
      <c r="BC13" s="24" t="str">
        <f t="shared" si="8"/>
        <v>07/17/1992</v>
      </c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51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 t="str">
        <f>AX13</f>
        <v>Aya Healthcare</v>
      </c>
      <c r="IK13" s="7" t="str">
        <f t="shared" si="5"/>
        <v>Tracy Binau</v>
      </c>
      <c r="IL13" s="9" t="str">
        <f>BC13</f>
        <v>07/17/1992</v>
      </c>
      <c r="IM13" s="16">
        <f ca="1">AO13</f>
        <v>45204</v>
      </c>
      <c r="IN13" s="35" t="s">
        <v>362</v>
      </c>
      <c r="IO13" s="15" t="s">
        <v>348</v>
      </c>
      <c r="IP13" s="15" t="s">
        <v>350</v>
      </c>
      <c r="IQ13" s="18"/>
      <c r="IR13" s="39" t="s">
        <v>373</v>
      </c>
      <c r="IS13" s="16">
        <f t="shared" ref="IS13:IS16" ca="1" si="12">EDATE(IM13,-13)</f>
        <v>44809</v>
      </c>
      <c r="IT13" s="16">
        <f t="shared" ref="IT13:IT16" ca="1" si="13">EDATE(IM13,-12)</f>
        <v>44839</v>
      </c>
      <c r="IU13" s="16">
        <f t="shared" ca="1" si="11"/>
        <v>45935</v>
      </c>
      <c r="IV13" s="7" t="s">
        <v>203</v>
      </c>
      <c r="IW13" s="9"/>
      <c r="IX13" s="7" t="s">
        <v>332</v>
      </c>
      <c r="IY13" s="7" t="s">
        <v>226</v>
      </c>
      <c r="IZ13" s="9" t="s">
        <v>208</v>
      </c>
      <c r="JA13" s="9" t="s">
        <v>208</v>
      </c>
      <c r="JB13" s="16">
        <f t="shared" ca="1" si="6"/>
        <v>45209</v>
      </c>
      <c r="JC13" s="16" t="s">
        <v>377</v>
      </c>
      <c r="JD13" s="16" t="s">
        <v>226</v>
      </c>
      <c r="JE13" s="16"/>
      <c r="JF13" s="16"/>
      <c r="JG13" s="16"/>
      <c r="JH13" s="16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</row>
    <row r="14" spans="1:477" s="2" customFormat="1" x14ac:dyDescent="0.25">
      <c r="A14" s="3" t="str">
        <f t="shared" si="0"/>
        <v>Doc_Employment Verification (7 Years)</v>
      </c>
      <c r="B14" s="3"/>
      <c r="C14" s="3"/>
      <c r="D14" s="3"/>
      <c r="E14" s="3" t="str">
        <f t="shared" si="1"/>
        <v>Aya Healthcare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2">
        <f t="shared" ca="1" si="2"/>
        <v>45204</v>
      </c>
      <c r="AP14" s="3"/>
      <c r="AQ14" s="3"/>
      <c r="AR14" s="3"/>
      <c r="AS14" s="3"/>
      <c r="AT14" s="3"/>
      <c r="AU14" s="3"/>
      <c r="AV14" s="3"/>
      <c r="AW14" s="3"/>
      <c r="AX14" s="2" t="str">
        <f t="shared" si="7"/>
        <v>Aya Healthcare</v>
      </c>
      <c r="AY14" s="3" t="s">
        <v>750</v>
      </c>
      <c r="AZ14" s="3" t="s">
        <v>751</v>
      </c>
      <c r="BA14" s="3" t="str">
        <f t="shared" si="3"/>
        <v>Tracy Binau</v>
      </c>
      <c r="BB14" s="3"/>
      <c r="BC14" s="24" t="str">
        <f t="shared" si="8"/>
        <v>07/17/1992</v>
      </c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51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 t="str">
        <f>AX14</f>
        <v>Aya Healthcare</v>
      </c>
      <c r="IK14" s="7" t="str">
        <f t="shared" si="5"/>
        <v>Tracy Binau</v>
      </c>
      <c r="IL14" s="9" t="str">
        <f>BC14</f>
        <v>07/17/1992</v>
      </c>
      <c r="IM14" s="16">
        <f ca="1">AO14</f>
        <v>45204</v>
      </c>
      <c r="IN14" s="35" t="s">
        <v>362</v>
      </c>
      <c r="IO14" s="15" t="s">
        <v>348</v>
      </c>
      <c r="IP14" s="15" t="s">
        <v>351</v>
      </c>
      <c r="IQ14" s="18"/>
      <c r="IR14" s="39" t="s">
        <v>373</v>
      </c>
      <c r="IS14" s="16">
        <f t="shared" ca="1" si="12"/>
        <v>44809</v>
      </c>
      <c r="IT14" s="16">
        <f t="shared" ca="1" si="13"/>
        <v>44839</v>
      </c>
      <c r="IU14" s="16">
        <f t="shared" ca="1" si="11"/>
        <v>45935</v>
      </c>
      <c r="IV14" s="7" t="s">
        <v>203</v>
      </c>
      <c r="IW14" s="9"/>
      <c r="IX14" s="7" t="s">
        <v>332</v>
      </c>
      <c r="IY14" s="7" t="s">
        <v>226</v>
      </c>
      <c r="IZ14" s="9" t="s">
        <v>208</v>
      </c>
      <c r="JA14" s="9" t="s">
        <v>208</v>
      </c>
      <c r="JB14" s="16">
        <f t="shared" ca="1" si="6"/>
        <v>45209</v>
      </c>
      <c r="JC14" s="16" t="s">
        <v>354</v>
      </c>
      <c r="JD14" s="16" t="s">
        <v>226</v>
      </c>
      <c r="JE14" s="16"/>
      <c r="JF14" s="16"/>
      <c r="JG14" s="16"/>
      <c r="JH14" s="16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</row>
    <row r="15" spans="1:477" s="2" customFormat="1" x14ac:dyDescent="0.25">
      <c r="A15" s="3" t="str">
        <f t="shared" si="0"/>
        <v>Doc_Reference Checks</v>
      </c>
      <c r="B15" s="3"/>
      <c r="C15" s="3"/>
      <c r="D15" s="3"/>
      <c r="E15" s="3" t="str">
        <f t="shared" si="1"/>
        <v>Aya Healthcare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2">
        <f t="shared" ca="1" si="2"/>
        <v>45204</v>
      </c>
      <c r="AP15" s="3"/>
      <c r="AQ15" s="3"/>
      <c r="AR15" s="3"/>
      <c r="AS15" s="3"/>
      <c r="AT15" s="3"/>
      <c r="AU15" s="3"/>
      <c r="AV15" s="3"/>
      <c r="AW15" s="3"/>
      <c r="AX15" s="2" t="str">
        <f t="shared" si="7"/>
        <v>Aya Healthcare</v>
      </c>
      <c r="AY15" s="3" t="s">
        <v>750</v>
      </c>
      <c r="AZ15" s="3" t="s">
        <v>751</v>
      </c>
      <c r="BA15" s="3" t="str">
        <f t="shared" si="3"/>
        <v>Tracy Binau</v>
      </c>
      <c r="BB15" s="3"/>
      <c r="BC15" s="24" t="str">
        <f t="shared" si="8"/>
        <v>07/17/1992</v>
      </c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51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 t="str">
        <f>AX15</f>
        <v>Aya Healthcare</v>
      </c>
      <c r="IK15" s="7" t="str">
        <f t="shared" si="5"/>
        <v>Tracy Binau</v>
      </c>
      <c r="IL15" s="9" t="str">
        <f>BC15</f>
        <v>07/17/1992</v>
      </c>
      <c r="IM15" s="16">
        <f ca="1">AO15</f>
        <v>45204</v>
      </c>
      <c r="IN15" s="35" t="s">
        <v>362</v>
      </c>
      <c r="IO15" s="15" t="s">
        <v>348</v>
      </c>
      <c r="IP15" s="15" t="s">
        <v>352</v>
      </c>
      <c r="IQ15" s="18"/>
      <c r="IR15" s="39" t="s">
        <v>373</v>
      </c>
      <c r="IS15" s="16">
        <f t="shared" ca="1" si="12"/>
        <v>44809</v>
      </c>
      <c r="IT15" s="16">
        <f t="shared" ca="1" si="13"/>
        <v>44839</v>
      </c>
      <c r="IU15" s="16">
        <f t="shared" ca="1" si="11"/>
        <v>45935</v>
      </c>
      <c r="IV15" s="7" t="s">
        <v>203</v>
      </c>
      <c r="IW15" s="9"/>
      <c r="IX15" s="7" t="s">
        <v>332</v>
      </c>
      <c r="IY15" s="7" t="s">
        <v>226</v>
      </c>
      <c r="IZ15" s="9" t="s">
        <v>208</v>
      </c>
      <c r="JA15" s="9" t="s">
        <v>208</v>
      </c>
      <c r="JB15" s="16">
        <f t="shared" ca="1" si="6"/>
        <v>45209</v>
      </c>
      <c r="JC15" s="16" t="s">
        <v>377</v>
      </c>
      <c r="JD15" s="16" t="s">
        <v>226</v>
      </c>
      <c r="JE15" s="16"/>
      <c r="JF15" s="16"/>
      <c r="JG15" s="16"/>
      <c r="JH15" s="16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</row>
    <row r="16" spans="1:477" s="2" customFormat="1" x14ac:dyDescent="0.25">
      <c r="A16" s="3" t="str">
        <f t="shared" ref="A16:A17" si="14">CONCATENATE("Doc","_",IP16)</f>
        <v>Doc_Drug Test</v>
      </c>
      <c r="B16" s="3"/>
      <c r="C16" s="3"/>
      <c r="D16" s="3"/>
      <c r="E16" s="3" t="str">
        <f t="shared" ref="E16" si="15">AX16</f>
        <v>Aya Healthcare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2">
        <f t="shared" ca="1" si="2"/>
        <v>45204</v>
      </c>
      <c r="AP16" s="3"/>
      <c r="AQ16" s="3"/>
      <c r="AR16" s="3"/>
      <c r="AS16" s="3"/>
      <c r="AT16" s="3"/>
      <c r="AU16" s="3"/>
      <c r="AV16" s="3"/>
      <c r="AW16" s="3"/>
      <c r="AX16" s="2" t="str">
        <f t="shared" si="7"/>
        <v>Aya Healthcare</v>
      </c>
      <c r="AY16" s="3" t="s">
        <v>750</v>
      </c>
      <c r="AZ16" s="3" t="s">
        <v>751</v>
      </c>
      <c r="BA16" s="3" t="str">
        <f t="shared" si="3"/>
        <v>Tracy Binau</v>
      </c>
      <c r="BB16" s="3"/>
      <c r="BC16" s="24" t="str">
        <f t="shared" si="8"/>
        <v>07/17/1992</v>
      </c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51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 t="str">
        <f>AX16</f>
        <v>Aya Healthcare</v>
      </c>
      <c r="IK16" s="7" t="str">
        <f t="shared" si="5"/>
        <v>Tracy Binau</v>
      </c>
      <c r="IL16" s="9" t="str">
        <f>BC16</f>
        <v>07/17/1992</v>
      </c>
      <c r="IM16" s="16">
        <f ca="1">AO16</f>
        <v>45204</v>
      </c>
      <c r="IN16" s="35" t="s">
        <v>362</v>
      </c>
      <c r="IO16" s="15" t="s">
        <v>348</v>
      </c>
      <c r="IP16" s="15" t="s">
        <v>748</v>
      </c>
      <c r="IQ16" s="18"/>
      <c r="IR16" s="39" t="s">
        <v>373</v>
      </c>
      <c r="IS16" s="16">
        <f t="shared" ca="1" si="12"/>
        <v>44809</v>
      </c>
      <c r="IT16" s="16">
        <f t="shared" ca="1" si="13"/>
        <v>44839</v>
      </c>
      <c r="IU16" s="16">
        <f t="shared" ref="IU16:IU17" ca="1" si="16">EDATE(IM16,24)</f>
        <v>45935</v>
      </c>
      <c r="IV16" s="7" t="s">
        <v>203</v>
      </c>
      <c r="IW16" s="9"/>
      <c r="IX16" s="7" t="s">
        <v>332</v>
      </c>
      <c r="IY16" s="7" t="s">
        <v>226</v>
      </c>
      <c r="IZ16" s="9" t="s">
        <v>208</v>
      </c>
      <c r="JA16" s="9" t="s">
        <v>208</v>
      </c>
      <c r="JB16" s="16">
        <f t="shared" ca="1" si="6"/>
        <v>45209</v>
      </c>
      <c r="JC16" s="16" t="s">
        <v>377</v>
      </c>
      <c r="JD16" s="16" t="s">
        <v>226</v>
      </c>
      <c r="JE16" s="16"/>
      <c r="JF16" s="16"/>
      <c r="JG16" s="16"/>
      <c r="JH16" s="16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</row>
    <row r="17" spans="1:477" s="2" customFormat="1" x14ac:dyDescent="0.25">
      <c r="A17" s="3" t="str">
        <f t="shared" si="14"/>
        <v>Doc_APRN</v>
      </c>
      <c r="B17" s="3"/>
      <c r="C17" s="3"/>
      <c r="D17" s="3"/>
      <c r="E17" s="3" t="str">
        <f t="shared" si="1"/>
        <v>Aya Healthcare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2">
        <f t="shared" ca="1" si="2"/>
        <v>45204</v>
      </c>
      <c r="AP17" s="3"/>
      <c r="AQ17" s="3"/>
      <c r="AR17" s="3"/>
      <c r="AS17" s="3"/>
      <c r="AT17" s="3"/>
      <c r="AU17" s="3"/>
      <c r="AV17" s="3"/>
      <c r="AW17" s="3"/>
      <c r="AX17" s="2" t="str">
        <f t="shared" si="7"/>
        <v>Aya Healthcare</v>
      </c>
      <c r="AY17" s="3" t="s">
        <v>750</v>
      </c>
      <c r="AZ17" s="3" t="s">
        <v>751</v>
      </c>
      <c r="BA17" s="3" t="str">
        <f t="shared" si="3"/>
        <v>Tracy Binau</v>
      </c>
      <c r="BB17" s="3"/>
      <c r="BC17" s="24" t="str">
        <f t="shared" si="8"/>
        <v>07/17/1992</v>
      </c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51" t="s">
        <v>651</v>
      </c>
      <c r="GO17" s="23" t="s">
        <v>652</v>
      </c>
      <c r="GP17" s="23" t="s">
        <v>653</v>
      </c>
      <c r="GQ17" s="23" t="s">
        <v>654</v>
      </c>
      <c r="GR17" s="23" t="s">
        <v>655</v>
      </c>
      <c r="GS17" s="23" t="s">
        <v>654</v>
      </c>
      <c r="GT17" s="23" t="s">
        <v>656</v>
      </c>
      <c r="GU17" s="23" t="s">
        <v>655</v>
      </c>
      <c r="GV17" s="52">
        <v>837576</v>
      </c>
      <c r="GW17" s="53" t="s">
        <v>657</v>
      </c>
      <c r="GX17" s="53" t="s">
        <v>658</v>
      </c>
      <c r="GY17" s="53" t="s">
        <v>597</v>
      </c>
      <c r="GZ17" s="53" t="s">
        <v>275</v>
      </c>
      <c r="HA17" s="53" t="s">
        <v>659</v>
      </c>
      <c r="HB17" s="54" t="s">
        <v>660</v>
      </c>
      <c r="HC17" s="55" t="s">
        <v>661</v>
      </c>
      <c r="HD17" s="53" t="str">
        <f>IV17</f>
        <v>Active</v>
      </c>
      <c r="HE17" s="53" t="s">
        <v>662</v>
      </c>
      <c r="HF17" s="55" t="s">
        <v>663</v>
      </c>
      <c r="HG17" s="55" t="s">
        <v>664</v>
      </c>
      <c r="HH17" s="53" t="s">
        <v>665</v>
      </c>
      <c r="HI17" s="53" t="s">
        <v>659</v>
      </c>
      <c r="HJ17" s="53" t="s">
        <v>666</v>
      </c>
      <c r="HK17" s="56" t="str">
        <f>IV17</f>
        <v>Active</v>
      </c>
      <c r="HL17" s="53" t="s">
        <v>667</v>
      </c>
      <c r="HM17" s="55" t="s">
        <v>208</v>
      </c>
      <c r="HN17" s="53" t="s">
        <v>668</v>
      </c>
      <c r="HO17" s="55" t="s">
        <v>674</v>
      </c>
      <c r="HP17" s="55" t="s">
        <v>675</v>
      </c>
      <c r="HQ17" s="53" t="s">
        <v>671</v>
      </c>
      <c r="HR17" s="53">
        <v>9678987323</v>
      </c>
      <c r="HS17" s="53" t="s">
        <v>672</v>
      </c>
      <c r="HT17" s="53" t="s">
        <v>673</v>
      </c>
      <c r="HU17" s="53">
        <v>8767255666</v>
      </c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 t="str">
        <f>AX17</f>
        <v>Aya Healthcare</v>
      </c>
      <c r="IK17" s="7" t="str">
        <f t="shared" si="5"/>
        <v>Tracy Binau</v>
      </c>
      <c r="IL17" s="9" t="str">
        <f>BC17</f>
        <v>07/17/1992</v>
      </c>
      <c r="IM17" s="16">
        <f ca="1">AO17</f>
        <v>45204</v>
      </c>
      <c r="IN17" s="35" t="s">
        <v>362</v>
      </c>
      <c r="IO17" s="15" t="s">
        <v>342</v>
      </c>
      <c r="IP17" s="17" t="s">
        <v>680</v>
      </c>
      <c r="IQ17" s="21" t="s">
        <v>368</v>
      </c>
      <c r="IR17" s="39" t="s">
        <v>374</v>
      </c>
      <c r="IS17" s="21">
        <f>EDATE(IL17,-10)</f>
        <v>33498</v>
      </c>
      <c r="IT17" s="21">
        <f>EDATE(IL17,370)</f>
        <v>45063</v>
      </c>
      <c r="IU17" s="16">
        <f t="shared" ca="1" si="16"/>
        <v>45935</v>
      </c>
      <c r="IV17" s="5" t="s">
        <v>203</v>
      </c>
      <c r="IW17" s="9">
        <v>225412644531</v>
      </c>
      <c r="IX17" s="5" t="s">
        <v>332</v>
      </c>
      <c r="IY17" s="5" t="s">
        <v>226</v>
      </c>
      <c r="IZ17" s="6" t="s">
        <v>208</v>
      </c>
      <c r="JA17" s="9" t="s">
        <v>245</v>
      </c>
      <c r="JB17" s="16">
        <f t="shared" ca="1" si="6"/>
        <v>45209</v>
      </c>
      <c r="JC17" s="16" t="s">
        <v>355</v>
      </c>
      <c r="JD17" s="16" t="s">
        <v>226</v>
      </c>
      <c r="JE17" s="16" t="s">
        <v>359</v>
      </c>
      <c r="JF17" s="16" t="s">
        <v>333</v>
      </c>
      <c r="JG17" s="16" t="s">
        <v>334</v>
      </c>
      <c r="JH17" s="16" t="s">
        <v>335</v>
      </c>
      <c r="JI17" s="7" t="str">
        <f>CONCATENATE("New Joint Commission Review:"," ",AY17," ",AZ17)</f>
        <v>New Joint Commission Review: Tracy Binau</v>
      </c>
      <c r="JJ17" s="7" t="s">
        <v>210</v>
      </c>
      <c r="JK17" s="7" t="s">
        <v>218</v>
      </c>
      <c r="JL17" s="7" t="s">
        <v>365</v>
      </c>
      <c r="JM17" s="7" t="s">
        <v>376</v>
      </c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</row>
    <row r="18" spans="1:477" x14ac:dyDescent="0.25">
      <c r="AV18" s="3" t="s">
        <v>676</v>
      </c>
      <c r="AX18" s="2" t="str">
        <f t="shared" si="7"/>
        <v>Aya Healthcare</v>
      </c>
      <c r="AY18" s="3" t="s">
        <v>750</v>
      </c>
      <c r="AZ18" s="3" t="s">
        <v>751</v>
      </c>
      <c r="BA18" s="3" t="str">
        <f t="shared" si="3"/>
        <v>Tracy Binau</v>
      </c>
      <c r="BC18" s="24" t="str">
        <f t="shared" si="8"/>
        <v>07/17/1992</v>
      </c>
      <c r="BK18" t="s">
        <v>677</v>
      </c>
      <c r="JG18"/>
    </row>
    <row r="20" spans="1:477" x14ac:dyDescent="0.25">
      <c r="BJ20" s="2" t="s">
        <v>740</v>
      </c>
      <c r="BK20" s="60" t="s">
        <v>741</v>
      </c>
    </row>
  </sheetData>
  <phoneticPr fontId="6" type="noConversion"/>
  <dataValidations count="55">
    <dataValidation allowBlank="1" showErrorMessage="1" errorTitle="Not valid" sqref="IU8 IU4:IU5 IU2 IU10:IU17" xr:uid="{B6416412-5E68-4CFE-AE08-CF5B88BC432E}"/>
    <dataValidation type="list" allowBlank="1" showInputMessage="1" showErrorMessage="1" sqref="JN2" xr:uid="{29A44721-F1AA-4761-8624-252A5FFAB1F2}">
      <formula1>"Single or Married (with two or more incomes),Married (One income),Head of Household"</formula1>
    </dataValidation>
    <dataValidation type="list" allowBlank="1" showInputMessage="1" showErrorMessage="1" sqref="LR2 KB2 QY2 MV2 NC2 NO2 NW2 PF2 PO2 QJ2:QK2" xr:uid="{78163997-23CB-47A0-B685-508CCA7A2051}">
      <formula1>"1,2,3"</formula1>
    </dataValidation>
    <dataValidation type="list" allowBlank="1" showInputMessage="1" showErrorMessage="1" sqref="JO2" xr:uid="{9858CDB3-2E4B-427E-A02B-F53287A7A38A}">
      <formula1>"Fill 1&amp;2,3,4"</formula1>
    </dataValidation>
    <dataValidation type="list" allowBlank="1" showInputMessage="1" showErrorMessage="1" sqref="JS2 KK2" xr:uid="{2D82081A-7721-4BAC-82EA-EA15964EA35D}">
      <formula1>"1,2,3,4,5"</formula1>
    </dataValidation>
    <dataValidation type="list" allowBlank="1" showInputMessage="1" showErrorMessage="1" sqref="LF2:LG2 KC2:KD2 JX2:JY2 MP2 QI2 QL2:QM2 QW2 QT2:QU2 HM2 HM17 CB2 BX2:BZ2 CH2 CM2:CN2 CQ2 CT2 CW2 CZ2 DC2" xr:uid="{3BC582BC-190C-47EF-9696-F961AA21067B}">
      <formula1>"'True,'False"</formula1>
    </dataValidation>
    <dataValidation type="list" allowBlank="1" showInputMessage="1" showErrorMessage="1" sqref="JW2" xr:uid="{36E066F8-A0C0-4EE5-9441-7B670993BE06}">
      <formula1>"Data,checkbox"</formula1>
    </dataValidation>
    <dataValidation type="list" allowBlank="1" showInputMessage="1" showErrorMessage="1" sqref="KV2 KJ2 MD2 MO2 MU2 ND2 NH2 OA2 OW2" xr:uid="{8A915FED-555F-4078-B53E-D06018428C26}">
      <formula1>"Data,ChkBox"</formula1>
    </dataValidation>
    <dataValidation type="list" allowBlank="1" showInputMessage="1" showErrorMessage="1" sqref="KP2" xr:uid="{58F04B25-D2B5-4BD6-9353-C900BE883C5D}">
      <formula1>"My age is 65 or above,Spouse age is 65 or above,I'm blind,Spouse is blind"</formula1>
    </dataValidation>
    <dataValidation type="list" allowBlank="1" showInputMessage="1" showErrorMessage="1" sqref="KW2" xr:uid="{8FD8E18B-0CF7-4AB9-9306-47DCFB4508DF}">
      <formula1>"No one else can Claim as dependent,I can Claim my spouse as dependent"</formula1>
    </dataValidation>
    <dataValidation type="list" allowBlank="1" showInputMessage="1" showErrorMessage="1" sqref="KZ2" xr:uid="{4CAD07FF-1E82-4279-8F0A-F7A8262B540C}">
      <formula1>"I'm 65 or older,I'm legally blind,My spouse is legally"</formula1>
    </dataValidation>
    <dataValidation type="list" allowBlank="1" showInputMessage="1" showErrorMessage="1" sqref="LC2" xr:uid="{2343E3E5-7500-41F7-B3EC-D39B4A5862F5}">
      <formula1>"No one else can claim as dependent,I can Claim my spouse as dependent"</formula1>
    </dataValidation>
    <dataValidation type="list" allowBlank="1" showInputMessage="1" showErrorMessage="1" sqref="LJ2" xr:uid="{0A246934-993B-40CF-802E-7F586236C2A5}">
      <formula1>"Single,Head of Household,Married or Qualifying widow(er)"</formula1>
    </dataValidation>
    <dataValidation type="list" allowBlank="1" showInputMessage="1" showErrorMessage="1" sqref="LM2:LN2" xr:uid="{E46F3CAC-DFA5-4736-936F-D306EFA1B666}">
      <formula1>"No,Yes and I’m under 65 years of age,Yes and I’m 65 years of age or over (or will be before next year)"</formula1>
    </dataValidation>
    <dataValidation type="list" allowBlank="1" showInputMessage="1" showErrorMessage="1" sqref="LQ2" xr:uid="{9757B28F-6DB5-42B8-9CED-3DC1AD74F556}">
      <formula1>"The Is Both Spouses field is required.,The Is Youeself field is required.,The Is Head Family field is required."</formula1>
    </dataValidation>
    <dataValidation type="list" allowBlank="1" showInputMessage="1" showErrorMessage="1" sqref="LS2" xr:uid="{96F0E3B7-6E0F-4A9E-86EE-C1D78D91C994}">
      <formula1>"Section 1,Section 2"</formula1>
    </dataValidation>
    <dataValidation type="list" allowBlank="1" showInputMessage="1" showErrorMessage="1" sqref="LU2" xr:uid="{C23A5EDF-704C-4AA6-9012-9A052BBCE3A8}">
      <formula1>"0,1"</formula1>
    </dataValidation>
    <dataValidation type="list" allowBlank="1" showInputMessage="1" showErrorMessage="1" sqref="LY2" xr:uid="{71461FD3-73AF-4DB7-A1CC-E6EFE8B6DD56}">
      <formula1>"1,2,3,4,5,6"</formula1>
    </dataValidation>
    <dataValidation type="list" allowBlank="1" showInputMessage="1" showErrorMessage="1" sqref="MC2:MD2" xr:uid="{58F846CC-1A19-46B5-8F2B-66D1C96E28D4}">
      <formula1>"Single or Married filling Separately,Married filling jointly or (Qualifying widow(er)),Head of household"</formula1>
    </dataValidation>
    <dataValidation type="list" allowBlank="1" showInputMessage="1" showErrorMessage="1" sqref="ME2" xr:uid="{C5CA3898-2D47-4740-8744-892D2E409265}">
      <formula1>"'0.5%,'1.0%,'1.5%,'2.0%,'2.5%,'3.0%,'3.5%"</formula1>
    </dataValidation>
    <dataValidation type="list" allowBlank="1" showInputMessage="1" showErrorMessage="1" sqref="MG2:MH2 NJ2:NL2 OB2:OC2 OT2:OU2 PH2:PJ2" xr:uid="{E942431E-C72C-48EE-8FED-472CF3C92CE8}">
      <formula1>"'Yes,'No"</formula1>
    </dataValidation>
    <dataValidation type="list" allowBlank="1" showInputMessage="1" showErrorMessage="1" sqref="MJ2" xr:uid="{4015F822-6487-42D1-AE70-06F7D7716F4A}">
      <formula1>"I'm 65 or older,I'm legally blind,My spouse is 65 orolder,My spouse is blind"</formula1>
    </dataValidation>
    <dataValidation type="list" allowBlank="1" showInputMessage="1" showErrorMessage="1" sqref="MT2" xr:uid="{F5674CFD-4F9A-45E3-AE35-2BF5A6E85A4A}">
      <formula1>"A Michigan income tax liability is not expected this year,Wages are exempt from withholding.,Permanent home (domicile) is located in the Renaissance Zone"</formula1>
    </dataValidation>
    <dataValidation type="list" allowBlank="1" showInputMessage="1" showErrorMessage="1" sqref="MW2" xr:uid="{C8286102-7503-4E56-A9EC-F7DE72D533CA}">
      <formula1>"Exemption for yourself,Exemption for your spouse"</formula1>
    </dataValidation>
    <dataValidation type="list" allowBlank="1" showInputMessage="1" showErrorMessage="1" sqref="MZ2" xr:uid="{8B526E06-0FA4-4C22-925B-4323B1175948}">
      <formula1>"Single or Married Spouse Works or Married Filing Separate,Married (Spouse does not work),Head of Household"</formula1>
    </dataValidation>
    <dataValidation type="list" allowBlank="1" showInputMessage="1" showErrorMessage="1" sqref="NE2" xr:uid="{7A2EA877-4D8D-4A6C-AEE3-F83E9A5BB1CF}">
      <formula1>"A,B,C,D,E,F"</formula1>
    </dataValidation>
    <dataValidation type="list" allowBlank="1" showInputMessage="1" showErrorMessage="1" sqref="NI2" xr:uid="{7FF78CF7-2242-4E60-8220-B203DCAA13C4}">
      <formula1>"Single,Joint"</formula1>
    </dataValidation>
    <dataValidation type="list" allowBlank="1" showInputMessage="1" showErrorMessage="1" sqref="NR2" xr:uid="{3480CA74-BFEB-490C-B922-6EB8A0295A76}">
      <formula1>"The Is W4 CertExmpt Witholding field is required.,The I certify that I am not subject to Virginia withholding. l meet the conditions set forth in the instructions field is required."</formula1>
    </dataValidation>
    <dataValidation type="list" allowBlank="1" showInputMessage="1" showErrorMessage="1" sqref="NS2:NT2" xr:uid="{EECF5832-235A-4E5C-9D87-A2DD161B0F7D}">
      <formula1>"Kentucky income tax liability is not expected this year (see instructions),You qualify for the Fort Campbell Exemption Certificate. I am a resident of,You qualify for the nonresident military spouse exemption"</formula1>
    </dataValidation>
    <dataValidation type="list" allowBlank="1" showInputMessage="1" showErrorMessage="1" sqref="OG2" xr:uid="{9831E36E-8A36-46D4-94EF-675415047A6E}">
      <formula1>"Claim neither yourself nor your spouse,Claim yourself,Claim yourself and your spouse"</formula1>
    </dataValidation>
    <dataValidation type="list" allowBlank="1" showInputMessage="1" showErrorMessage="1" sqref="OJ2" xr:uid="{0AB32FC2-5E79-4F52-9340-C2D380E833A4}">
      <formula1>"2,1,0"</formula1>
    </dataValidation>
    <dataValidation type="list" allowBlank="1" showInputMessage="1" showErrorMessage="1" sqref="OK2" xr:uid="{9F304F8C-DCE4-40BF-9CBD-F90B69791265}">
      <formula1>"M,H, ,"</formula1>
    </dataValidation>
    <dataValidation type="list" allowBlank="1" showInputMessage="1" showErrorMessage="1" sqref="ON2" xr:uid="{D11BD1BA-0E81-4F35-BDA6-F02D3F650393}">
      <formula1>"Single,Married/domestic partners filing jointly/qualifying widow(er) with dependent child,Married filing separately,Head of household,Married/domestic partners filing separately on same return"</formula1>
    </dataValidation>
    <dataValidation type="list" allowBlank="1" showInputMessage="1" showErrorMessage="1" sqref="OP2:OQ2" xr:uid="{34387959-BD98-4AEF-9473-1C6F10591F28}">
      <formula1>"Myself, I'm filling as a head of household,I'm 65 or over,I'm blind,My spouse/registered domestic partner if filing jointly,Married/registered domestic partners filing jointly and my spouse/registered domestic partner is 65 or over"</formula1>
    </dataValidation>
    <dataValidation type="list" allowBlank="1" showInputMessage="1" showErrorMessage="1" sqref="OX2" xr:uid="{17BC8BBC-C250-40AD-8D40-FD2967E51144}">
      <formula1>"Single,Married Filing Jointly or Qualifying Widow(er)"</formula1>
    </dataValidation>
    <dataValidation type="list" allowBlank="1" showInputMessage="1" showErrorMessage="1" sqref="PP2:PQ2 QC2 BL2:BO2" xr:uid="{EE4F3B84-F5EF-4460-94DB-32D7E6CF2603}">
      <formula1>"Yes,No"</formula1>
    </dataValidation>
    <dataValidation type="list" allowBlank="1" showInputMessage="1" showErrorMessage="1" sqref="PU2" xr:uid="{F83C38D8-7469-415D-B60C-62FDEFCEA154}">
      <formula1>"Single,Married"</formula1>
    </dataValidation>
    <dataValidation type="list" allowBlank="1" showInputMessage="1" showErrorMessage="1" sqref="QF2" xr:uid="{194DEE0E-71FC-4E0C-AE71-6571B69945E0}">
      <formula1>"0,1,2"</formula1>
    </dataValidation>
    <dataValidation type="list" allowBlank="1" showInputMessage="1" showErrorMessage="1" sqref="QP2" xr:uid="{E2175ABB-C1C7-4DC9-92DB-A3B7BB9358FA}">
      <formula1>"0,1,2,3,4,5"</formula1>
    </dataValidation>
    <dataValidation type="list" allowBlank="1" showInputMessage="1" showErrorMessage="1" sqref="QS2" xr:uid="{0AEDC8BC-46DD-451E-B321-383CF01F6847}">
      <formula1>"1,2,3,4"</formula1>
    </dataValidation>
    <dataValidation type="list" allowBlank="1" showInputMessage="1" showErrorMessage="1" sqref="RI2" xr:uid="{6AC1888C-F6A3-4DDF-968F-813F97365CE8}">
      <formula1>"1,2,3,4,0"</formula1>
    </dataValidation>
    <dataValidation type="list" allowBlank="1" showInputMessage="1" showErrorMessage="1" sqref="FZ2" xr:uid="{5B9EF70A-5130-4E6D-AAE0-A08B20CF4856}">
      <formula1>" Pay by Check send to below address,Direct Deposit To Bank,Pay Card ()"</formula1>
    </dataValidation>
    <dataValidation type="list" allowBlank="1" showInputMessage="1" showErrorMessage="1" sqref="HH2 HH17" xr:uid="{49FAC089-4F78-4468-A69D-2A14CACF6E0E}">
      <formula1>"Algeria,Albania,Afghanistan,Anguilla,Antarctica,Bahamas,Bangladesh,Belgium,Bhutan,Bulgaria,Cambodia,Canada,Chile,China,Denmark,Egypt,Finland,France,Georgia,Germany,India,Hungary,Iraq,Italy,Japan,Jersey,Kenya,Kuwait,Liberia,Malaysia,Maldives,Mexico"</formula1>
    </dataValidation>
    <dataValidation type="list" allowBlank="1" showInputMessage="1" showErrorMessage="1" sqref="HA2 HI2 HA17 HI17" xr:uid="{CA911365-D588-4776-BAF3-D6B01157F714}">
      <formula1>"College,Community,Graduate School,High School,Professional School,Technical School,university"</formula1>
    </dataValidation>
    <dataValidation type="list" allowBlank="1" showInputMessage="1" showErrorMessage="1" sqref="GW2 GZ2 HN2 GW17 GZ17 HN17" xr:uid="{082C0B75-2BD7-4052-9E3F-0FEE57414EAF}">
      <formula1>"Alabama,Alaska,Arizona,Arkansas,California,Colorado,Connecticut,D.C,Delaware,Florida,Georgia,Hawaii,Idaho,Illinois,Indiana,Iowa,Kansas,Kentucky,Louisiana,Maine,Maryland,Massachusetts,Michigan,Minnesota,Mississippi,Missouri,Montana,Nebraska,Nevada"</formula1>
    </dataValidation>
    <dataValidation type="list" allowBlank="1" showInputMessage="1" showErrorMessage="1" sqref="GQ2:GU2 GQ17:GU17" xr:uid="{1DE6334F-CD32-4470-9228-CC120DB02452}">
      <formula1>"Mark as Clear (regular),Mark as Consider (regular),Mark as Passed (CMA 2-score),Mark as Review (CMA 2-score)"</formula1>
    </dataValidation>
    <dataValidation type="list" allowBlank="1" showInputMessage="1" showErrorMessage="1" sqref="GY2 GY17" xr:uid="{C48F9B16-F477-46E7-9C81-D097A05EEE56}">
      <formula1>"Yes,No,In Progress,UnKnown"</formula1>
    </dataValidation>
    <dataValidation type="list" allowBlank="1" showInputMessage="1" showErrorMessage="1" sqref="CC2" xr:uid="{8D2A3323-188D-4FF5-9C24-EEBB925BC535}">
      <formula1>"Weekly,Semi Monthly,Bi Weekly"</formula1>
    </dataValidation>
    <dataValidation type="list" allowBlank="1" showInputMessage="1" showErrorMessage="1" sqref="BV2" xr:uid="{2076E408-1D30-4324-81BE-7A190793DD1F}">
      <formula1>"Advertisement,Career Builder,Dice,JobDiva,Monster,Others,Referrals,TechFetch"</formula1>
    </dataValidation>
    <dataValidation type="list" allowBlank="1" showInputMessage="1" showErrorMessage="1" sqref="BW2" xr:uid="{D19FB938-84FA-43C6-AC0D-D35833FD0858}">
      <formula1>"B1,B2,F1,F1-CPT,F1-OPT,H1-B,480,J1,J4,L1,L2,EAD,Green Card,TN Visa,US Citizen,H-4,H4 - EAD"</formula1>
    </dataValidation>
    <dataValidation type="list" allowBlank="1" showInputMessage="1" showErrorMessage="1" sqref="CA2" xr:uid="{1970D1DC-56E6-4DEA-B085-46A5F2AC55DC}">
      <formula1>"W2 - Hourly,W2 - Hourly - Part-Time,W2 - Salaried,1099-Individual,1099-Sub Contractor"</formula1>
    </dataValidation>
    <dataValidation type="list" allowBlank="1" showInputMessage="1" showErrorMessage="1" sqref="CF2" xr:uid="{8B147B07-23C2-4074-A1B1-E09E8AFC81C0}">
      <formula1>"3 x 12,4 x 12,4 x 10,5 x 8,See Schedule Notes,Not applicable"</formula1>
    </dataValidation>
    <dataValidation type="list" allowBlank="1" showInputMessage="1" showErrorMessage="1" sqref="CG2" xr:uid="{79613E66-A810-4EE7-A616-240504DDC5F2}">
      <formula1>"Weekend not stated in contract,Weekends not required,Weekends required,As needed,Every weekend,Every other weekend,Every Sat,Every Sun,Every other Sat,Every other Sun,See schedule notes"</formula1>
    </dataValidation>
    <dataValidation type="list" allowBlank="1" showInputMessage="1" showErrorMessage="1" sqref="DH2 DJ2 DL2" xr:uid="{BB70DE22-C7F7-4C4B-BAD9-F6E8D95B35EE}">
      <formula1>"1st Paycheck,2nd Paycheck,3rd Paycheck,Last Paycheck"</formula1>
    </dataValidation>
    <dataValidation type="list" allowBlank="1" showInputMessage="1" showErrorMessage="1" sqref="FL2" xr:uid="{100758C6-B367-4428-B1FF-7F65566D96D2}">
      <formula1>"I did not use a preparer or translator,A preparer(s) and/or translator(s) assisted the employee in completing the Section 1."</formula1>
    </dataValidation>
  </dataValidations>
  <hyperlinks>
    <hyperlink ref="D2" r:id="rId1" xr:uid="{7D87EAD8-4684-4972-B956-68F936AB18DE}"/>
    <hyperlink ref="C2" r:id="rId2" xr:uid="{AB800AD6-C0D7-4E19-9584-AE0566DD53F0}"/>
    <hyperlink ref="T2" r:id="rId3" xr:uid="{5D24A0C7-CAC4-4EA8-B019-569BA467445E}"/>
    <hyperlink ref="GN2" r:id="rId4" xr:uid="{93378F9C-96FB-4017-8554-09BE646B516C}"/>
    <hyperlink ref="GN17" r:id="rId5" xr:uid="{6117832E-518B-4EA7-B75D-EEFA9CEA408F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D9E5CD-9829-4925-9C74-CDCCF265EF8B}">
          <x14:formula1>
            <xm:f>Sheet1!$B$3:$B$54</xm:f>
          </x14:formula1>
          <xm:sqref>FQ2</xm:sqref>
        </x14:dataValidation>
        <x14:dataValidation type="list" allowBlank="1" showInputMessage="1" showErrorMessage="1" xr:uid="{CFD6CC24-DD0F-42EE-8497-00B6D647592B}">
          <x14:formula1>
            <xm:f>Sheet1!$D$3:$D$6</xm:f>
          </x14:formula1>
          <xm:sqref>FS2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D3AC-634A-4BA4-9712-DEB57BF054D4}">
  <dimension ref="B2:D54"/>
  <sheetViews>
    <sheetView workbookViewId="0">
      <selection activeCell="D8" sqref="D8"/>
    </sheetView>
  </sheetViews>
  <sheetFormatPr defaultRowHeight="15" x14ac:dyDescent="0.25"/>
  <cols>
    <col min="2" max="2" width="15.140625" bestFit="1" customWidth="1" collapsed="1"/>
    <col min="4" max="4" width="92.42578125" bestFit="1" customWidth="1" collapsed="1"/>
  </cols>
  <sheetData>
    <row r="2" spans="2:4" x14ac:dyDescent="0.25">
      <c r="B2" s="58" t="s">
        <v>689</v>
      </c>
      <c r="D2" s="58" t="s">
        <v>736</v>
      </c>
    </row>
    <row r="3" spans="2:4" x14ac:dyDescent="0.25">
      <c r="B3" s="59" t="s">
        <v>690</v>
      </c>
      <c r="D3" s="59" t="s">
        <v>735</v>
      </c>
    </row>
    <row r="4" spans="2:4" x14ac:dyDescent="0.25">
      <c r="B4" s="59" t="s">
        <v>657</v>
      </c>
      <c r="D4" s="59" t="s">
        <v>734</v>
      </c>
    </row>
    <row r="5" spans="2:4" x14ac:dyDescent="0.25">
      <c r="B5" s="59" t="s">
        <v>275</v>
      </c>
      <c r="D5" s="59" t="s">
        <v>733</v>
      </c>
    </row>
    <row r="6" spans="2:4" x14ac:dyDescent="0.25">
      <c r="B6" s="59" t="s">
        <v>280</v>
      </c>
      <c r="D6" t="s">
        <v>732</v>
      </c>
    </row>
    <row r="7" spans="2:4" x14ac:dyDescent="0.25">
      <c r="B7" s="59" t="s">
        <v>202</v>
      </c>
    </row>
    <row r="8" spans="2:4" x14ac:dyDescent="0.25">
      <c r="B8" s="59" t="s">
        <v>668</v>
      </c>
    </row>
    <row r="9" spans="2:4" x14ac:dyDescent="0.25">
      <c r="B9" s="59" t="s">
        <v>231</v>
      </c>
    </row>
    <row r="10" spans="2:4" x14ac:dyDescent="0.25">
      <c r="B10" s="59" t="s">
        <v>691</v>
      </c>
    </row>
    <row r="11" spans="2:4" x14ac:dyDescent="0.25">
      <c r="B11" s="59" t="s">
        <v>692</v>
      </c>
    </row>
    <row r="12" spans="2:4" x14ac:dyDescent="0.25">
      <c r="B12" s="59" t="s">
        <v>215</v>
      </c>
    </row>
    <row r="13" spans="2:4" x14ac:dyDescent="0.25">
      <c r="B13" s="59" t="s">
        <v>588</v>
      </c>
    </row>
    <row r="14" spans="2:4" x14ac:dyDescent="0.25">
      <c r="B14" s="59" t="s">
        <v>693</v>
      </c>
    </row>
    <row r="15" spans="2:4" x14ac:dyDescent="0.25">
      <c r="B15" s="59" t="s">
        <v>694</v>
      </c>
    </row>
    <row r="16" spans="2:4" x14ac:dyDescent="0.25">
      <c r="B16" s="59" t="s">
        <v>695</v>
      </c>
    </row>
    <row r="17" spans="2:2" x14ac:dyDescent="0.25">
      <c r="B17" s="59" t="s">
        <v>696</v>
      </c>
    </row>
    <row r="18" spans="2:2" x14ac:dyDescent="0.25">
      <c r="B18" s="59" t="s">
        <v>614</v>
      </c>
    </row>
    <row r="19" spans="2:2" x14ac:dyDescent="0.25">
      <c r="B19" s="59" t="s">
        <v>697</v>
      </c>
    </row>
    <row r="20" spans="2:2" x14ac:dyDescent="0.25">
      <c r="B20" s="59" t="s">
        <v>608</v>
      </c>
    </row>
    <row r="21" spans="2:2" x14ac:dyDescent="0.25">
      <c r="B21" s="59" t="s">
        <v>698</v>
      </c>
    </row>
    <row r="22" spans="2:2" x14ac:dyDescent="0.25">
      <c r="B22" s="59" t="s">
        <v>699</v>
      </c>
    </row>
    <row r="23" spans="2:2" x14ac:dyDescent="0.25">
      <c r="B23" s="59" t="s">
        <v>700</v>
      </c>
    </row>
    <row r="24" spans="2:2" x14ac:dyDescent="0.25">
      <c r="B24" s="59" t="s">
        <v>701</v>
      </c>
    </row>
    <row r="25" spans="2:2" x14ac:dyDescent="0.25">
      <c r="B25" s="59" t="s">
        <v>702</v>
      </c>
    </row>
    <row r="26" spans="2:2" x14ac:dyDescent="0.25">
      <c r="B26" s="59" t="s">
        <v>703</v>
      </c>
    </row>
    <row r="27" spans="2:2" x14ac:dyDescent="0.25">
      <c r="B27" s="59" t="s">
        <v>704</v>
      </c>
    </row>
    <row r="28" spans="2:2" x14ac:dyDescent="0.25">
      <c r="B28" s="59" t="s">
        <v>705</v>
      </c>
    </row>
    <row r="29" spans="2:2" x14ac:dyDescent="0.25">
      <c r="B29" s="59" t="s">
        <v>706</v>
      </c>
    </row>
    <row r="30" spans="2:2" x14ac:dyDescent="0.25">
      <c r="B30" s="59" t="s">
        <v>707</v>
      </c>
    </row>
    <row r="31" spans="2:2" x14ac:dyDescent="0.25">
      <c r="B31" s="59" t="s">
        <v>708</v>
      </c>
    </row>
    <row r="32" spans="2:2" x14ac:dyDescent="0.25">
      <c r="B32" s="59" t="s">
        <v>709</v>
      </c>
    </row>
    <row r="33" spans="2:2" x14ac:dyDescent="0.25">
      <c r="B33" s="59" t="s">
        <v>710</v>
      </c>
    </row>
    <row r="34" spans="2:2" x14ac:dyDescent="0.25">
      <c r="B34" s="59" t="s">
        <v>711</v>
      </c>
    </row>
    <row r="35" spans="2:2" x14ac:dyDescent="0.25">
      <c r="B35" s="59" t="s">
        <v>712</v>
      </c>
    </row>
    <row r="36" spans="2:2" x14ac:dyDescent="0.25">
      <c r="B36" s="59" t="s">
        <v>713</v>
      </c>
    </row>
    <row r="37" spans="2:2" x14ac:dyDescent="0.25">
      <c r="B37" s="59" t="s">
        <v>714</v>
      </c>
    </row>
    <row r="38" spans="2:2" x14ac:dyDescent="0.25">
      <c r="B38" s="59" t="s">
        <v>715</v>
      </c>
    </row>
    <row r="39" spans="2:2" x14ac:dyDescent="0.25">
      <c r="B39" s="59" t="s">
        <v>716</v>
      </c>
    </row>
    <row r="40" spans="2:2" x14ac:dyDescent="0.25">
      <c r="B40" s="59" t="s">
        <v>717</v>
      </c>
    </row>
    <row r="41" spans="2:2" x14ac:dyDescent="0.25">
      <c r="B41" s="59" t="s">
        <v>718</v>
      </c>
    </row>
    <row r="42" spans="2:2" x14ac:dyDescent="0.25">
      <c r="B42" s="59" t="s">
        <v>719</v>
      </c>
    </row>
    <row r="43" spans="2:2" x14ac:dyDescent="0.25">
      <c r="B43" s="59" t="s">
        <v>720</v>
      </c>
    </row>
    <row r="44" spans="2:2" x14ac:dyDescent="0.25">
      <c r="B44" s="59" t="s">
        <v>721</v>
      </c>
    </row>
    <row r="45" spans="2:2" x14ac:dyDescent="0.25">
      <c r="B45" s="59" t="s">
        <v>722</v>
      </c>
    </row>
    <row r="46" spans="2:2" x14ac:dyDescent="0.25">
      <c r="B46" s="59" t="s">
        <v>723</v>
      </c>
    </row>
    <row r="47" spans="2:2" x14ac:dyDescent="0.25">
      <c r="B47" s="59" t="s">
        <v>724</v>
      </c>
    </row>
    <row r="48" spans="2:2" x14ac:dyDescent="0.25">
      <c r="B48" s="59" t="s">
        <v>725</v>
      </c>
    </row>
    <row r="49" spans="2:2" x14ac:dyDescent="0.25">
      <c r="B49" s="59" t="s">
        <v>726</v>
      </c>
    </row>
    <row r="50" spans="2:2" x14ac:dyDescent="0.25">
      <c r="B50" s="59" t="s">
        <v>727</v>
      </c>
    </row>
    <row r="51" spans="2:2" x14ac:dyDescent="0.25">
      <c r="B51" s="59" t="s">
        <v>728</v>
      </c>
    </row>
    <row r="52" spans="2:2" x14ac:dyDescent="0.25">
      <c r="B52" s="59" t="s">
        <v>729</v>
      </c>
    </row>
    <row r="53" spans="2:2" x14ac:dyDescent="0.25">
      <c r="B53" s="59" t="s">
        <v>730</v>
      </c>
    </row>
    <row r="54" spans="2:2" x14ac:dyDescent="0.25">
      <c r="B54" s="59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License Office42</cp:lastModifiedBy>
  <dcterms:created xsi:type="dcterms:W3CDTF">2023-07-10T09:19:31Z</dcterms:created>
  <dcterms:modified xsi:type="dcterms:W3CDTF">2023-09-25T13:31:40Z</dcterms:modified>
</cp:coreProperties>
</file>