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wangb\Documents\OSU_IAlab\rpoC397\XL\"/>
    </mc:Choice>
  </mc:AlternateContent>
  <xr:revisionPtr revIDLastSave="0" documentId="13_ncr:1_{1F1C849E-8CF1-438B-919E-B63AAA502FB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st rpoZ" sheetId="4" r:id="rId1"/>
    <sheet name="2nd rpoZ" sheetId="3" r:id="rId2"/>
    <sheet name="1st rpoC" sheetId="5" r:id="rId3"/>
    <sheet name="2nd rpoC" sheetId="2" r:id="rId4"/>
    <sheet name="Note" sheetId="14" r:id="rId5"/>
  </sheets>
  <definedNames>
    <definedName name="_xlnm._FilterDatabase" localSheetId="2" hidden="1">'1st rpoC'!$B$1:$G$1</definedName>
    <definedName name="_xlnm._FilterDatabase" localSheetId="0" hidden="1">'1st rpoZ'!$B$1:$G$1</definedName>
    <definedName name="_xlnm._FilterDatabase" localSheetId="3" hidden="1">'2nd rpoC'!$A$1:$G$1</definedName>
    <definedName name="_xlnm._FilterDatabase" localSheetId="1" hidden="1">'2nd rpoZ'!$A$1:$F$1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  <c r="E6" i="3"/>
  <c r="D9" i="2"/>
  <c r="E9" i="2" s="1"/>
  <c r="F9" i="2" s="1"/>
  <c r="D2" i="2"/>
  <c r="E2" i="2" s="1"/>
  <c r="F2" i="2" s="1"/>
  <c r="D3" i="2"/>
  <c r="E3" i="2" s="1"/>
  <c r="F3" i="2" s="1"/>
  <c r="D52" i="2"/>
  <c r="E52" i="2" s="1"/>
  <c r="F52" i="2" s="1"/>
  <c r="D74" i="2"/>
  <c r="E74" i="2" s="1"/>
  <c r="F74" i="2" s="1"/>
  <c r="D66" i="2"/>
  <c r="E66" i="2" s="1"/>
  <c r="F66" i="2" s="1"/>
  <c r="D72" i="2"/>
  <c r="E72" i="2" s="1"/>
  <c r="F72" i="2" s="1"/>
  <c r="D73" i="2"/>
  <c r="E73" i="2" s="1"/>
  <c r="F73" i="2" s="1"/>
  <c r="D51" i="2"/>
  <c r="E51" i="2" s="1"/>
  <c r="F51" i="2" s="1"/>
  <c r="D43" i="2"/>
  <c r="E43" i="2" s="1"/>
  <c r="F43" i="2" s="1"/>
  <c r="D16" i="2"/>
  <c r="E16" i="2" s="1"/>
  <c r="F16" i="2" s="1"/>
  <c r="D58" i="2"/>
  <c r="E58" i="2" s="1"/>
  <c r="F58" i="2" s="1"/>
  <c r="D38" i="2"/>
  <c r="E38" i="2" s="1"/>
  <c r="F38" i="2" s="1"/>
  <c r="D4" i="2"/>
  <c r="E4" i="2" s="1"/>
  <c r="F4" i="2" s="1"/>
  <c r="D61" i="2"/>
  <c r="E61" i="2" s="1"/>
  <c r="F61" i="2" s="1"/>
  <c r="D34" i="2"/>
  <c r="E34" i="2" s="1"/>
  <c r="F34" i="2" s="1"/>
  <c r="D65" i="2"/>
  <c r="E65" i="2" s="1"/>
  <c r="F65" i="2" s="1"/>
  <c r="D47" i="2"/>
  <c r="E47" i="2" s="1"/>
  <c r="F47" i="2" s="1"/>
  <c r="D48" i="2"/>
  <c r="E48" i="2" s="1"/>
  <c r="F48" i="2" s="1"/>
  <c r="D50" i="2"/>
  <c r="E50" i="2" s="1"/>
  <c r="F50" i="2" s="1"/>
  <c r="D79" i="2"/>
  <c r="E79" i="2" s="1"/>
  <c r="F79" i="2" s="1"/>
  <c r="D15" i="2"/>
  <c r="E15" i="2" s="1"/>
  <c r="F15" i="2" s="1"/>
  <c r="D44" i="2"/>
  <c r="E44" i="2" s="1"/>
  <c r="F44" i="2" s="1"/>
  <c r="D69" i="2"/>
  <c r="E69" i="2" s="1"/>
  <c r="F69" i="2" s="1"/>
  <c r="D26" i="2"/>
  <c r="E26" i="2" s="1"/>
  <c r="F26" i="2" s="1"/>
  <c r="D45" i="2"/>
  <c r="E45" i="2" s="1"/>
  <c r="F45" i="2" s="1"/>
  <c r="D56" i="2"/>
  <c r="E56" i="2" s="1"/>
  <c r="F56" i="2" s="1"/>
  <c r="D67" i="2"/>
  <c r="E67" i="2" s="1"/>
  <c r="F67" i="2" s="1"/>
  <c r="D40" i="2"/>
  <c r="E40" i="2" s="1"/>
  <c r="F40" i="2" s="1"/>
  <c r="D68" i="2"/>
  <c r="E68" i="2" s="1"/>
  <c r="F68" i="2" s="1"/>
  <c r="D54" i="2"/>
  <c r="E54" i="2" s="1"/>
  <c r="F54" i="2" s="1"/>
  <c r="D7" i="2"/>
  <c r="E7" i="2" s="1"/>
  <c r="F7" i="2" s="1"/>
  <c r="D33" i="2"/>
  <c r="E33" i="2" s="1"/>
  <c r="F33" i="2" s="1"/>
  <c r="D63" i="2"/>
  <c r="E63" i="2" s="1"/>
  <c r="F63" i="2" s="1"/>
  <c r="D13" i="2"/>
  <c r="E13" i="2" s="1"/>
  <c r="F13" i="2" s="1"/>
  <c r="D14" i="2"/>
  <c r="E14" i="2" s="1"/>
  <c r="F14" i="2" s="1"/>
  <c r="D75" i="2"/>
  <c r="E75" i="2" s="1"/>
  <c r="F75" i="2" s="1"/>
  <c r="D49" i="2"/>
  <c r="E49" i="2" s="1"/>
  <c r="F49" i="2" s="1"/>
  <c r="D27" i="2"/>
  <c r="E27" i="2" s="1"/>
  <c r="F27" i="2" s="1"/>
  <c r="D55" i="2"/>
  <c r="E55" i="2" s="1"/>
  <c r="F55" i="2" s="1"/>
  <c r="D77" i="2"/>
  <c r="E77" i="2" s="1"/>
  <c r="F77" i="2" s="1"/>
  <c r="D18" i="2"/>
  <c r="E18" i="2" s="1"/>
  <c r="F18" i="2" s="1"/>
  <c r="D57" i="2"/>
  <c r="E57" i="2" s="1"/>
  <c r="F57" i="2" s="1"/>
  <c r="D46" i="2"/>
  <c r="E46" i="2" s="1"/>
  <c r="F46" i="2" s="1"/>
  <c r="D82" i="2"/>
  <c r="E82" i="2" s="1"/>
  <c r="F82" i="2" s="1"/>
  <c r="D17" i="2"/>
  <c r="E17" i="2" s="1"/>
  <c r="F17" i="2" s="1"/>
  <c r="D31" i="2"/>
  <c r="E31" i="2" s="1"/>
  <c r="F31" i="2" s="1"/>
  <c r="D80" i="2"/>
  <c r="E80" i="2" s="1"/>
  <c r="F80" i="2" s="1"/>
  <c r="D21" i="2"/>
  <c r="E21" i="2" s="1"/>
  <c r="F21" i="2" s="1"/>
  <c r="D10" i="2"/>
  <c r="E10" i="2" s="1"/>
  <c r="F10" i="2" s="1"/>
  <c r="D24" i="2"/>
  <c r="E24" i="2" s="1"/>
  <c r="F24" i="2" s="1"/>
  <c r="D23" i="2"/>
  <c r="E23" i="2" s="1"/>
  <c r="F23" i="2" s="1"/>
  <c r="D62" i="2"/>
  <c r="E62" i="2" s="1"/>
  <c r="F62" i="2" s="1"/>
  <c r="D32" i="2"/>
  <c r="E32" i="2" s="1"/>
  <c r="F32" i="2" s="1"/>
  <c r="D12" i="2"/>
  <c r="E12" i="2" s="1"/>
  <c r="F12" i="2" s="1"/>
  <c r="D76" i="2"/>
  <c r="E76" i="2" s="1"/>
  <c r="F76" i="2" s="1"/>
  <c r="D25" i="2"/>
  <c r="E25" i="2" s="1"/>
  <c r="F25" i="2" s="1"/>
  <c r="D6" i="2"/>
  <c r="E6" i="2" s="1"/>
  <c r="F6" i="2" s="1"/>
  <c r="D53" i="2"/>
  <c r="E53" i="2" s="1"/>
  <c r="F53" i="2" s="1"/>
  <c r="D70" i="2"/>
  <c r="E70" i="2" s="1"/>
  <c r="F70" i="2" s="1"/>
  <c r="D28" i="2"/>
  <c r="E28" i="2" s="1"/>
  <c r="F28" i="2" s="1"/>
  <c r="D60" i="2"/>
  <c r="E60" i="2" s="1"/>
  <c r="F60" i="2" s="1"/>
  <c r="D30" i="2"/>
  <c r="E30" i="2" s="1"/>
  <c r="F30" i="2" s="1"/>
  <c r="D19" i="2"/>
  <c r="E19" i="2" s="1"/>
  <c r="F19" i="2" s="1"/>
  <c r="D22" i="2"/>
  <c r="E22" i="2" s="1"/>
  <c r="F22" i="2" s="1"/>
  <c r="D64" i="2"/>
  <c r="E64" i="2" s="1"/>
  <c r="F64" i="2" s="1"/>
  <c r="D83" i="2"/>
  <c r="E83" i="2" s="1"/>
  <c r="F83" i="2" s="1"/>
  <c r="D20" i="2"/>
  <c r="E20" i="2" s="1"/>
  <c r="F20" i="2" s="1"/>
  <c r="D37" i="2"/>
  <c r="E37" i="2" s="1"/>
  <c r="F37" i="2" s="1"/>
  <c r="D11" i="2"/>
  <c r="E11" i="2" s="1"/>
  <c r="F11" i="2" s="1"/>
  <c r="D36" i="2"/>
  <c r="E36" i="2" s="1"/>
  <c r="F36" i="2" s="1"/>
  <c r="D35" i="2"/>
  <c r="E35" i="2" s="1"/>
  <c r="F35" i="2" s="1"/>
  <c r="D81" i="2"/>
  <c r="E81" i="2" s="1"/>
  <c r="F81" i="2" s="1"/>
  <c r="D8" i="2"/>
  <c r="E8" i="2" s="1"/>
  <c r="F8" i="2" s="1"/>
  <c r="D78" i="2"/>
  <c r="E78" i="2" s="1"/>
  <c r="F78" i="2" s="1"/>
  <c r="D41" i="2"/>
  <c r="E41" i="2" s="1"/>
  <c r="F41" i="2" s="1"/>
  <c r="D39" i="2"/>
  <c r="E39" i="2" s="1"/>
  <c r="F39" i="2" s="1"/>
  <c r="D42" i="2"/>
  <c r="E42" i="2" s="1"/>
  <c r="F42" i="2" s="1"/>
  <c r="D71" i="2"/>
  <c r="E71" i="2" s="1"/>
  <c r="F71" i="2" s="1"/>
  <c r="D59" i="2"/>
  <c r="E59" i="2" s="1"/>
  <c r="F59" i="2" s="1"/>
  <c r="D29" i="2"/>
  <c r="E29" i="2" s="1"/>
  <c r="F29" i="2" s="1"/>
  <c r="D5" i="2"/>
  <c r="E5" i="2" s="1"/>
  <c r="F5" i="2" s="1"/>
  <c r="E2" i="3"/>
  <c r="E57" i="5"/>
  <c r="F57" i="5" s="1"/>
  <c r="G57" i="5" s="1"/>
  <c r="E58" i="5"/>
  <c r="F58" i="5" s="1"/>
  <c r="G58" i="5" s="1"/>
  <c r="E10" i="5"/>
  <c r="F10" i="5" s="1"/>
  <c r="G10" i="5" s="1"/>
  <c r="E35" i="5"/>
  <c r="F35" i="5" s="1"/>
  <c r="G35" i="5" s="1"/>
  <c r="E53" i="5"/>
  <c r="F53" i="5" s="1"/>
  <c r="G53" i="5" s="1"/>
  <c r="E48" i="5"/>
  <c r="F48" i="5" s="1"/>
  <c r="G48" i="5" s="1"/>
  <c r="E47" i="5"/>
  <c r="F47" i="5" s="1"/>
  <c r="G47" i="5" s="1"/>
  <c r="E17" i="5"/>
  <c r="F17" i="5" s="1"/>
  <c r="G17" i="5" s="1"/>
  <c r="E64" i="5"/>
  <c r="F64" i="5" s="1"/>
  <c r="G64" i="5" s="1"/>
  <c r="E54" i="5"/>
  <c r="F54" i="5" s="1"/>
  <c r="G54" i="5" s="1"/>
  <c r="E23" i="5"/>
  <c r="F23" i="5" s="1"/>
  <c r="G23" i="5" s="1"/>
  <c r="E32" i="5"/>
  <c r="F32" i="5" s="1"/>
  <c r="G32" i="5" s="1"/>
  <c r="E20" i="5"/>
  <c r="F20" i="5" s="1"/>
  <c r="G20" i="5" s="1"/>
  <c r="E29" i="5"/>
  <c r="F29" i="5" s="1"/>
  <c r="G29" i="5" s="1"/>
  <c r="E26" i="5"/>
  <c r="F26" i="5" s="1"/>
  <c r="G26" i="5" s="1"/>
  <c r="E44" i="5"/>
  <c r="F44" i="5" s="1"/>
  <c r="G44" i="5" s="1"/>
  <c r="E36" i="5"/>
  <c r="F36" i="5" s="1"/>
  <c r="G36" i="5" s="1"/>
  <c r="E24" i="5"/>
  <c r="F24" i="5" s="1"/>
  <c r="G24" i="5" s="1"/>
  <c r="E22" i="5"/>
  <c r="F22" i="5" s="1"/>
  <c r="G22" i="5" s="1"/>
  <c r="E16" i="5"/>
  <c r="F16" i="5" s="1"/>
  <c r="G16" i="5" s="1"/>
  <c r="E5" i="5"/>
  <c r="F5" i="5" s="1"/>
  <c r="G5" i="5" s="1"/>
  <c r="E39" i="5"/>
  <c r="F39" i="5" s="1"/>
  <c r="G39" i="5" s="1"/>
  <c r="E30" i="5"/>
  <c r="F30" i="5" s="1"/>
  <c r="G30" i="5" s="1"/>
  <c r="E19" i="5"/>
  <c r="F19" i="5" s="1"/>
  <c r="G19" i="5" s="1"/>
  <c r="E40" i="5"/>
  <c r="F40" i="5" s="1"/>
  <c r="G40" i="5" s="1"/>
  <c r="E28" i="5"/>
  <c r="F28" i="5" s="1"/>
  <c r="G28" i="5" s="1"/>
  <c r="E27" i="5"/>
  <c r="F27" i="5" s="1"/>
  <c r="G27" i="5" s="1"/>
  <c r="E7" i="5"/>
  <c r="F7" i="5" s="1"/>
  <c r="G7" i="5" s="1"/>
  <c r="E55" i="5"/>
  <c r="F55" i="5" s="1"/>
  <c r="G55" i="5" s="1"/>
  <c r="E21" i="5"/>
  <c r="F21" i="5" s="1"/>
  <c r="G21" i="5" s="1"/>
  <c r="E38" i="5"/>
  <c r="F38" i="5" s="1"/>
  <c r="G38" i="5" s="1"/>
  <c r="E18" i="5"/>
  <c r="F18" i="5" s="1"/>
  <c r="G18" i="5" s="1"/>
  <c r="E60" i="5"/>
  <c r="F60" i="5" s="1"/>
  <c r="G60" i="5" s="1"/>
  <c r="E4" i="5"/>
  <c r="F4" i="5" s="1"/>
  <c r="G4" i="5" s="1"/>
  <c r="E46" i="5"/>
  <c r="F46" i="5" s="1"/>
  <c r="G46" i="5" s="1"/>
  <c r="E2" i="5"/>
  <c r="F2" i="5" s="1"/>
  <c r="E59" i="5"/>
  <c r="F59" i="5" s="1"/>
  <c r="G59" i="5" s="1"/>
  <c r="E3" i="5"/>
  <c r="F3" i="5" s="1"/>
  <c r="G3" i="5" s="1"/>
  <c r="E52" i="5"/>
  <c r="F52" i="5" s="1"/>
  <c r="G52" i="5" s="1"/>
  <c r="E12" i="5"/>
  <c r="F12" i="5" s="1"/>
  <c r="G12" i="5" s="1"/>
  <c r="E11" i="5"/>
  <c r="F11" i="5" s="1"/>
  <c r="G11" i="5" s="1"/>
  <c r="E61" i="5"/>
  <c r="F61" i="5" s="1"/>
  <c r="G61" i="5" s="1"/>
  <c r="E34" i="5"/>
  <c r="F34" i="5" s="1"/>
  <c r="G34" i="5" s="1"/>
  <c r="E15" i="5"/>
  <c r="F15" i="5" s="1"/>
  <c r="G15" i="5" s="1"/>
  <c r="E49" i="5"/>
  <c r="F49" i="5" s="1"/>
  <c r="G49" i="5" s="1"/>
  <c r="E37" i="5"/>
  <c r="F37" i="5" s="1"/>
  <c r="G37" i="5" s="1"/>
  <c r="E6" i="5"/>
  <c r="F6" i="5" s="1"/>
  <c r="G6" i="5" s="1"/>
  <c r="E63" i="5"/>
  <c r="F63" i="5" s="1"/>
  <c r="G63" i="5" s="1"/>
  <c r="E8" i="5"/>
  <c r="F8" i="5" s="1"/>
  <c r="G8" i="5" s="1"/>
  <c r="E65" i="5"/>
  <c r="F65" i="5" s="1"/>
  <c r="G65" i="5" s="1"/>
  <c r="E9" i="5"/>
  <c r="F9" i="5" s="1"/>
  <c r="G9" i="5" s="1"/>
  <c r="E45" i="5"/>
  <c r="F45" i="5" s="1"/>
  <c r="G45" i="5" s="1"/>
  <c r="E56" i="5"/>
  <c r="F56" i="5" s="1"/>
  <c r="G56" i="5" s="1"/>
  <c r="E66" i="5"/>
  <c r="F66" i="5" s="1"/>
  <c r="G66" i="5" s="1"/>
  <c r="E43" i="5"/>
  <c r="F43" i="5" s="1"/>
  <c r="G43" i="5" s="1"/>
  <c r="E31" i="5"/>
  <c r="F31" i="5" s="1"/>
  <c r="G31" i="5" s="1"/>
  <c r="E50" i="5"/>
  <c r="F50" i="5" s="1"/>
  <c r="G50" i="5" s="1"/>
  <c r="E42" i="5"/>
  <c r="F42" i="5" s="1"/>
  <c r="G42" i="5" s="1"/>
  <c r="E51" i="5"/>
  <c r="F51" i="5" s="1"/>
  <c r="G51" i="5" s="1"/>
  <c r="E41" i="5"/>
  <c r="F41" i="5" s="1"/>
  <c r="G41" i="5" s="1"/>
  <c r="E33" i="5"/>
  <c r="F33" i="5" s="1"/>
  <c r="G33" i="5" s="1"/>
  <c r="E14" i="5"/>
  <c r="F14" i="5" s="1"/>
  <c r="G14" i="5" s="1"/>
  <c r="E25" i="5"/>
  <c r="F25" i="5" s="1"/>
  <c r="G25" i="5" s="1"/>
  <c r="E62" i="5"/>
  <c r="F62" i="5" s="1"/>
  <c r="G62" i="5" s="1"/>
  <c r="E13" i="5"/>
  <c r="F13" i="5" s="1"/>
  <c r="G13" i="5" s="1"/>
  <c r="D12" i="3"/>
  <c r="E12" i="3" s="1"/>
  <c r="F12" i="3" s="1"/>
  <c r="D11" i="3"/>
  <c r="E11" i="3" s="1"/>
  <c r="F11" i="3" s="1"/>
  <c r="D4" i="3"/>
  <c r="E4" i="3" s="1"/>
  <c r="F4" i="3" s="1"/>
  <c r="D8" i="3"/>
  <c r="E8" i="3" s="1"/>
  <c r="F8" i="3" s="1"/>
  <c r="D2" i="3"/>
  <c r="F2" i="3" s="1"/>
  <c r="D10" i="3"/>
  <c r="E10" i="3" s="1"/>
  <c r="F10" i="3" s="1"/>
  <c r="D5" i="3"/>
  <c r="E5" i="3" s="1"/>
  <c r="F5" i="3" s="1"/>
  <c r="D6" i="3"/>
  <c r="F6" i="3" s="1"/>
  <c r="D7" i="3"/>
  <c r="E7" i="3" s="1"/>
  <c r="F7" i="3" s="1"/>
  <c r="D9" i="3"/>
  <c r="E9" i="3" s="1"/>
  <c r="F9" i="3" s="1"/>
  <c r="D3" i="3"/>
  <c r="E3" i="3" s="1"/>
  <c r="F3" i="3" s="1"/>
  <c r="E6" i="4"/>
  <c r="F6" i="4" s="1"/>
  <c r="G6" i="4" s="1"/>
  <c r="E7" i="4"/>
  <c r="F7" i="4" s="1"/>
  <c r="G7" i="4" s="1"/>
  <c r="E4" i="4"/>
  <c r="F4" i="4" s="1"/>
  <c r="G4" i="4" s="1"/>
  <c r="E5" i="4"/>
  <c r="F5" i="4" s="1"/>
  <c r="G5" i="4" s="1"/>
  <c r="E2" i="4"/>
  <c r="F2" i="4" s="1"/>
  <c r="G2" i="4" s="1"/>
  <c r="E3" i="4"/>
  <c r="F3" i="4" s="1"/>
  <c r="G3" i="4" s="1"/>
  <c r="E8" i="4"/>
  <c r="F8" i="4" s="1"/>
  <c r="G8" i="4" s="1"/>
  <c r="E9" i="4"/>
  <c r="F9" i="4" s="1"/>
  <c r="G9" i="4" s="1"/>
</calcChain>
</file>

<file path=xl/sharedStrings.xml><?xml version="1.0" encoding="utf-8"?>
<sst xmlns="http://schemas.openxmlformats.org/spreadsheetml/2006/main" count="253" uniqueCount="115">
  <si>
    <t>VTVQDAVEK</t>
  </si>
  <si>
    <t>FDLVLVAAR</t>
  </si>
  <si>
    <t>DPLVPEENDK</t>
  </si>
  <si>
    <t>ARVTVQDAVEK</t>
  </si>
  <si>
    <t>IGNRFDLVLVAAR</t>
  </si>
  <si>
    <t>EIEEGLINNQILDVR</t>
  </si>
  <si>
    <t>QMQVGGKDPLVPEENDK</t>
  </si>
  <si>
    <t>DPLVPEENDKTTVIALR</t>
  </si>
  <si>
    <t>EIEEGLINNQILDVRER</t>
  </si>
  <si>
    <t>ERQEQQEQEAAELQAVTAIAEGR</t>
  </si>
  <si>
    <t>QMQVGGKDPLVPEENDKTTVIALR</t>
  </si>
  <si>
    <t>ERQEQQEQEAAELQAVTAIAEGRR</t>
  </si>
  <si>
    <t>Peptide</t>
  </si>
  <si>
    <t>301_WT</t>
  </si>
  <si>
    <t>399_FS</t>
  </si>
  <si>
    <t>AAAESSIQVK</t>
  </si>
  <si>
    <t>AIQLHPLVCAAYNADFDGDQMAVHVPLTLEAQLEAR</t>
  </si>
  <si>
    <t>AIVQLEDGVQISSGDTLAR</t>
  </si>
  <si>
    <t>AMMDNLQTETVINR</t>
  </si>
  <si>
    <t>AMMDNLQTETVINRDGQEEK</t>
  </si>
  <si>
    <t>ASLATESFISAASFQETTR</t>
  </si>
  <si>
    <t>ATIVNAGSSDFLEGEQVEYSR</t>
  </si>
  <si>
    <t>CGVEVTQTK</t>
  </si>
  <si>
    <t>DANGELVAK</t>
  </si>
  <si>
    <t>DCVNAKGEGMVLTGPK</t>
  </si>
  <si>
    <t>DITGGLPR</t>
  </si>
  <si>
    <t>EELNETNSETK</t>
  </si>
  <si>
    <t>EGLNVLQYFISTHGAR</t>
  </si>
  <si>
    <t>EHPVLLNR</t>
  </si>
  <si>
    <t>ELEANGKVGATYSR</t>
  </si>
  <si>
    <t>EPAILAEISGIVSFGK</t>
  </si>
  <si>
    <t>FATSDLNDLYR</t>
  </si>
  <si>
    <t>FATSDLNDLYRR</t>
  </si>
  <si>
    <t>FTDMIDGQTITR</t>
  </si>
  <si>
    <t>GDGEQVAGGETVANWDPHTMPVITEVSGFVR</t>
  </si>
  <si>
    <t>GDVISDGPEAPHDILR</t>
  </si>
  <si>
    <t>GEAIGVIAAQSIGEPGTQLTMR</t>
  </si>
  <si>
    <t>GEGMVLTGPK</t>
  </si>
  <si>
    <t>GHIINKGEAIGVIAAQSIGEPGTQLTMR</t>
  </si>
  <si>
    <t>GLMAKPDGSIIETPITANFR</t>
  </si>
  <si>
    <t>GLPYSIVNQALGK</t>
  </si>
  <si>
    <t>HEIISEAEAEVAEIQEQFQSGLVTAGER</t>
  </si>
  <si>
    <t>IALASPDMIR</t>
  </si>
  <si>
    <t>IANRELEANGK</t>
  </si>
  <si>
    <t>IANRELEANGKVGATYSR</t>
  </si>
  <si>
    <t>IFGPVKDYECLCGK</t>
  </si>
  <si>
    <t>IGLLLDMPLR</t>
  </si>
  <si>
    <t>IGLLLDMPLRDIER</t>
  </si>
  <si>
    <t>ILGLKPTVIFADQIMYTGFAYAAR</t>
  </si>
  <si>
    <t>IPQESGGTK</t>
  </si>
  <si>
    <t>IPQESGGTKDITGGLPR</t>
  </si>
  <si>
    <t>ITEYEKDANGELVAK</t>
  </si>
  <si>
    <t>IVDAQGNDVLIPGTDMPAQYFLPGK</t>
  </si>
  <si>
    <t>KATIVNAGSSDFLEGEQVEYSR</t>
  </si>
  <si>
    <t>KGLADTALK</t>
  </si>
  <si>
    <t>KPETINYR</t>
  </si>
  <si>
    <t>LIPAGTGYAYHQDR</t>
  </si>
  <si>
    <t>LLDLAAPDIIVR</t>
  </si>
  <si>
    <t>LLDLAAPDIIVRNEK</t>
  </si>
  <si>
    <t>LLDLAAPDIIVRNEKR</t>
  </si>
  <si>
    <t>LVDVAQDLVVTEDDCGTHEGIMMTPVIEGGDVK</t>
  </si>
  <si>
    <t>LVDVAQDLVVTEDDCGTHEGIMMTPVIEGGDVKEPLRDR</t>
  </si>
  <si>
    <t>LVITPVDGSDPYEEMIPK</t>
  </si>
  <si>
    <t>MGAEAIQALLK</t>
  </si>
  <si>
    <t>MGHIELASPTAHIWFLK</t>
  </si>
  <si>
    <t>MLQEAVDALLDNGR</t>
  </si>
  <si>
    <t>MLQEAVDALLDNGRR</t>
  </si>
  <si>
    <t>NTELKLIDEFGR</t>
  </si>
  <si>
    <t>NTLLHEQWCDLLEENSVDAVK</t>
  </si>
  <si>
    <t>NTLLHEQWCDLLEENSVDAVKVR</t>
  </si>
  <si>
    <t>PLVPLDGGR</t>
  </si>
  <si>
    <t>QLNVFEGER</t>
  </si>
  <si>
    <t>QVSFNSIYMMADSGAR</t>
  </si>
  <si>
    <t>RLVDVAQDLVVTEDDCGTHEGIMMTPVIEGGDVKEPLRDR</t>
  </si>
  <si>
    <t>RLVITPVDGSDPYEEMIPK</t>
  </si>
  <si>
    <t>RMLQEAVDALLDNGRR</t>
  </si>
  <si>
    <t>RPKEPAILAEISGIVSFGK</t>
  </si>
  <si>
    <t>SGASVGIDDMVIPEK</t>
  </si>
  <si>
    <t>SGASVGIDDMVIPEKK</t>
  </si>
  <si>
    <t>SMDLEQECEQLR</t>
  </si>
  <si>
    <t>SMDLEQECEQLREELNETNSETK</t>
  </si>
  <si>
    <t>SMDLEQECEQLREELNETNSETKR</t>
  </si>
  <si>
    <t>SMDLEQECEQLREELNETNSETKRK</t>
  </si>
  <si>
    <t>SVITVGPYLR</t>
  </si>
  <si>
    <t>SVVSCDTDFGVCAHCYGR</t>
  </si>
  <si>
    <t>SWSFGEVK</t>
  </si>
  <si>
    <t>TANSGYLTR</t>
  </si>
  <si>
    <t>TFHIGGAASR</t>
  </si>
  <si>
    <t>TFKPERDGLFCAR</t>
  </si>
  <si>
    <t>TSLKDTTVGR</t>
  </si>
  <si>
    <t>VADLFEAR</t>
  </si>
  <si>
    <t>VERGDVISDGPEAPHDILR</t>
  </si>
  <si>
    <t>VIDIWAAANDR</t>
  </si>
  <si>
    <t>VIDIWAAANDRVSK</t>
  </si>
  <si>
    <t>VLTEAAVAGK</t>
  </si>
  <si>
    <t>VPYGAVLAK</t>
  </si>
  <si>
    <t>VRITEYEKDANGELVAK</t>
  </si>
  <si>
    <t>VTAEDVLKPGTADILVPR</t>
  </si>
  <si>
    <t>YIVNEVQDVYR</t>
  </si>
  <si>
    <t>YNKVIDIWAAANDR</t>
  </si>
  <si>
    <t>IVCVAVLR</t>
  </si>
  <si>
    <t>LIPAGTPVTR</t>
  </si>
  <si>
    <t>FS-Normalized</t>
  </si>
  <si>
    <t>WT tail</t>
  </si>
  <si>
    <t>FS tail</t>
  </si>
  <si>
    <t>(FS-WT)/WT</t>
  </si>
  <si>
    <t>ABS</t>
  </si>
  <si>
    <t>rpoZ peptides</t>
  </si>
  <si>
    <t>rpoC peptides</t>
  </si>
  <si>
    <t>Peptides with # &lt;= 1 were deleted</t>
  </si>
  <si>
    <t>Unrepeatable</t>
  </si>
  <si>
    <t>Peptides with # &lt;= 10 were deleted</t>
  </si>
  <si>
    <t>Mapping &gt; 20% changes</t>
  </si>
  <si>
    <t>Unrepeatable </t>
  </si>
  <si>
    <t># in Pymol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</si>
</sst>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BDB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3" fillId="3" borderId="0" xfId="0" applyFont="1" applyFill="1"/>
    <xf numFmtId="0" fontId="3" fillId="0" borderId="0" xfId="0" applyFont="1" applyFill="1"/>
    <xf numFmtId="2" fontId="0" fillId="0" borderId="0" xfId="0" applyNumberFormat="1"/>
    <xf numFmtId="2" fontId="1" fillId="0" borderId="0" xfId="0" applyNumberFormat="1" applyFont="1"/>
    <xf numFmtId="2" fontId="0" fillId="2" borderId="0" xfId="0" applyNumberFormat="1" applyFill="1"/>
    <xf numFmtId="2" fontId="0" fillId="0" borderId="0" xfId="0" applyNumberFormat="1" applyFill="1"/>
    <xf numFmtId="2" fontId="0" fillId="3" borderId="0" xfId="0" applyNumberFormat="1" applyFill="1"/>
    <xf numFmtId="0" fontId="2" fillId="0" borderId="0" xfId="0" applyFont="1" applyFill="1"/>
    <xf numFmtId="2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DB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D3E7-21E6-4F39-B830-135B42A10569}">
  <sheetPr>
    <tabColor theme="9" tint="0.79998168889431442"/>
  </sheetPr>
  <dimension ref="A1:H9"/>
  <sheetViews>
    <sheetView workbookViewId="0">
      <selection activeCell="F14" sqref="F14"/>
    </sheetView>
  </sheetViews>
  <sheetFormatPr defaultRowHeight="14.4" x14ac:dyDescent="0.3"/>
  <cols>
    <col min="1" max="1" width="9.88671875" style="1" customWidth="1"/>
    <col min="2" max="2" width="29" customWidth="1"/>
    <col min="6" max="6" width="11.88671875" customWidth="1"/>
    <col min="7" max="7" width="8.21875" style="9" customWidth="1"/>
  </cols>
  <sheetData>
    <row r="1" spans="1:8" x14ac:dyDescent="0.3">
      <c r="A1" s="1" t="s">
        <v>114</v>
      </c>
      <c r="B1" t="s">
        <v>12</v>
      </c>
      <c r="C1" t="s">
        <v>13</v>
      </c>
      <c r="D1" t="s">
        <v>14</v>
      </c>
      <c r="E1" t="s">
        <v>102</v>
      </c>
      <c r="F1" s="1" t="s">
        <v>105</v>
      </c>
      <c r="G1" s="10" t="s">
        <v>106</v>
      </c>
    </row>
    <row r="2" spans="1:8" x14ac:dyDescent="0.3">
      <c r="A2" s="1">
        <v>1</v>
      </c>
      <c r="B2" s="4" t="s">
        <v>4</v>
      </c>
      <c r="C2" s="4">
        <v>22</v>
      </c>
      <c r="D2" s="4">
        <v>2</v>
      </c>
      <c r="E2" s="4">
        <f>D2*2.5</f>
        <v>5</v>
      </c>
      <c r="F2" s="4">
        <f>(E2-C2)/C2</f>
        <v>-0.77272727272727271</v>
      </c>
      <c r="G2" s="11">
        <f>ABS(F2)</f>
        <v>0.77272727272727271</v>
      </c>
    </row>
    <row r="3" spans="1:8" x14ac:dyDescent="0.3">
      <c r="B3" s="2" t="s">
        <v>6</v>
      </c>
      <c r="C3" s="2">
        <v>17</v>
      </c>
      <c r="D3" s="2">
        <v>10</v>
      </c>
      <c r="E3">
        <f>D3*2.5</f>
        <v>25</v>
      </c>
      <c r="F3">
        <f>(E3-C3)/C3</f>
        <v>0.47058823529411764</v>
      </c>
      <c r="G3" s="9">
        <f>ABS(F3)</f>
        <v>0.47058823529411764</v>
      </c>
      <c r="H3" t="s">
        <v>110</v>
      </c>
    </row>
    <row r="4" spans="1:8" x14ac:dyDescent="0.3">
      <c r="B4" s="2" t="s">
        <v>5</v>
      </c>
      <c r="C4" s="2">
        <v>19</v>
      </c>
      <c r="D4" s="2">
        <v>11</v>
      </c>
      <c r="E4">
        <f>D4*2.5</f>
        <v>27.5</v>
      </c>
      <c r="F4">
        <f>(E4-C4)/C4</f>
        <v>0.44736842105263158</v>
      </c>
      <c r="G4" s="9">
        <f>ABS(F4)</f>
        <v>0.44736842105263158</v>
      </c>
      <c r="H4" t="s">
        <v>110</v>
      </c>
    </row>
    <row r="5" spans="1:8" x14ac:dyDescent="0.3">
      <c r="A5" s="1">
        <v>1</v>
      </c>
      <c r="B5" s="4" t="s">
        <v>1</v>
      </c>
      <c r="C5" s="4">
        <v>54</v>
      </c>
      <c r="D5" s="4">
        <v>15</v>
      </c>
      <c r="E5" s="4">
        <f>D5*2.5</f>
        <v>37.5</v>
      </c>
      <c r="F5" s="4">
        <f>(E5-C5)/C5</f>
        <v>-0.30555555555555558</v>
      </c>
      <c r="G5" s="11">
        <f>ABS(F5)</f>
        <v>0.30555555555555558</v>
      </c>
    </row>
    <row r="6" spans="1:8" x14ac:dyDescent="0.3">
      <c r="B6" t="s">
        <v>2</v>
      </c>
      <c r="C6">
        <v>4</v>
      </c>
      <c r="D6">
        <v>2</v>
      </c>
      <c r="E6">
        <f>D6*2.5</f>
        <v>5</v>
      </c>
      <c r="F6">
        <f>(E6-C6)/C6</f>
        <v>0.25</v>
      </c>
      <c r="G6" s="9">
        <f>ABS(F6)</f>
        <v>0.25</v>
      </c>
      <c r="H6" t="s">
        <v>110</v>
      </c>
    </row>
    <row r="7" spans="1:8" x14ac:dyDescent="0.3">
      <c r="A7" s="1">
        <v>2</v>
      </c>
      <c r="B7" s="6" t="s">
        <v>7</v>
      </c>
      <c r="C7" s="6">
        <v>12</v>
      </c>
      <c r="D7" s="6">
        <v>6</v>
      </c>
      <c r="E7" s="6">
        <f>D7*2.5</f>
        <v>15</v>
      </c>
      <c r="F7" s="6">
        <f>(E7-C7)/C7</f>
        <v>0.25</v>
      </c>
      <c r="G7" s="13">
        <f>ABS(F7)</f>
        <v>0.25</v>
      </c>
    </row>
    <row r="8" spans="1:8" x14ac:dyDescent="0.3">
      <c r="B8" s="2" t="s">
        <v>10</v>
      </c>
      <c r="C8" s="2">
        <v>58</v>
      </c>
      <c r="D8" s="2">
        <v>28</v>
      </c>
      <c r="E8">
        <f>D8*2.5</f>
        <v>70</v>
      </c>
      <c r="F8">
        <f>(E8-C8)/C8</f>
        <v>0.20689655172413793</v>
      </c>
      <c r="G8" s="9">
        <f>ABS(F8)</f>
        <v>0.20689655172413793</v>
      </c>
      <c r="H8" t="s">
        <v>110</v>
      </c>
    </row>
    <row r="9" spans="1:8" x14ac:dyDescent="0.3">
      <c r="B9" t="s">
        <v>0</v>
      </c>
      <c r="C9">
        <v>20</v>
      </c>
      <c r="D9">
        <v>9</v>
      </c>
      <c r="E9">
        <f>D9*2.5</f>
        <v>22.5</v>
      </c>
      <c r="F9">
        <f>(E9-C9)/C9</f>
        <v>0.125</v>
      </c>
      <c r="G9" s="9">
        <f>ABS(F9)</f>
        <v>0.125</v>
      </c>
    </row>
  </sheetData>
  <autoFilter ref="B1:G1" xr:uid="{E231D3E7-21E6-4F39-B830-135B42A10569}">
    <sortState xmlns:xlrd2="http://schemas.microsoft.com/office/spreadsheetml/2017/richdata2" ref="B2:G16">
      <sortCondition descending="1" ref="G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32E5-6A18-439C-B95C-CCD8670936F1}">
  <sheetPr>
    <tabColor theme="9" tint="0.79998168889431442"/>
  </sheetPr>
  <dimension ref="A1:G12"/>
  <sheetViews>
    <sheetView tabSelected="1" workbookViewId="0">
      <selection activeCell="E17" sqref="E17"/>
    </sheetView>
  </sheetViews>
  <sheetFormatPr defaultRowHeight="14.4" x14ac:dyDescent="0.3"/>
  <cols>
    <col min="1" max="1" width="32.5546875" customWidth="1"/>
    <col min="4" max="4" width="14.21875" customWidth="1"/>
    <col min="5" max="5" width="11.77734375" customWidth="1"/>
    <col min="6" max="6" width="13.21875" customWidth="1"/>
    <col min="7" max="7" width="11.88671875" customWidth="1"/>
  </cols>
  <sheetData>
    <row r="1" spans="1:7" s="1" customFormat="1" x14ac:dyDescent="0.3">
      <c r="A1" s="3" t="s">
        <v>12</v>
      </c>
      <c r="B1" s="3" t="s">
        <v>13</v>
      </c>
      <c r="C1" s="3" t="s">
        <v>14</v>
      </c>
      <c r="D1" t="s">
        <v>102</v>
      </c>
      <c r="E1" s="1" t="s">
        <v>105</v>
      </c>
      <c r="F1" s="10" t="s">
        <v>106</v>
      </c>
      <c r="G1"/>
    </row>
    <row r="2" spans="1:7" x14ac:dyDescent="0.3">
      <c r="A2" t="s">
        <v>8</v>
      </c>
      <c r="B2">
        <v>3</v>
      </c>
      <c r="C2">
        <v>2</v>
      </c>
      <c r="D2">
        <f>C2*3</f>
        <v>6</v>
      </c>
      <c r="E2">
        <f>(D2-B2)/B2</f>
        <v>1</v>
      </c>
      <c r="F2" s="9">
        <f>ABS(E2)</f>
        <v>1</v>
      </c>
      <c r="G2" t="s">
        <v>110</v>
      </c>
    </row>
    <row r="3" spans="1:7" x14ac:dyDescent="0.3">
      <c r="A3" s="2" t="s">
        <v>0</v>
      </c>
      <c r="B3" s="2">
        <v>17</v>
      </c>
      <c r="C3" s="2">
        <v>9</v>
      </c>
      <c r="D3" s="2">
        <f>C3*3</f>
        <v>27</v>
      </c>
      <c r="E3" s="2">
        <f>(D3-B3)/B3</f>
        <v>0.58823529411764708</v>
      </c>
      <c r="F3" s="12">
        <f>ABS(E3)</f>
        <v>0.58823529411764708</v>
      </c>
      <c r="G3" t="s">
        <v>110</v>
      </c>
    </row>
    <row r="4" spans="1:7" x14ac:dyDescent="0.3">
      <c r="A4" s="6" t="s">
        <v>7</v>
      </c>
      <c r="B4" s="6">
        <v>12</v>
      </c>
      <c r="C4" s="6">
        <v>6</v>
      </c>
      <c r="D4" s="6">
        <f>C4*3</f>
        <v>18</v>
      </c>
      <c r="E4" s="6">
        <f>(D4-B4)/B4</f>
        <v>0.5</v>
      </c>
      <c r="F4" s="13">
        <f>ABS(E4)</f>
        <v>0.5</v>
      </c>
    </row>
    <row r="5" spans="1:7" x14ac:dyDescent="0.3">
      <c r="A5" t="s">
        <v>11</v>
      </c>
      <c r="B5">
        <v>12</v>
      </c>
      <c r="C5">
        <v>5</v>
      </c>
      <c r="D5">
        <f>C5*3</f>
        <v>15</v>
      </c>
      <c r="E5">
        <f>(D5-B5)/B5</f>
        <v>0.25</v>
      </c>
      <c r="F5" s="9">
        <f>ABS(E5)</f>
        <v>0.25</v>
      </c>
      <c r="G5" t="s">
        <v>110</v>
      </c>
    </row>
    <row r="6" spans="1:7" x14ac:dyDescent="0.3">
      <c r="A6" s="4" t="s">
        <v>1</v>
      </c>
      <c r="B6" s="4">
        <v>47</v>
      </c>
      <c r="C6" s="4">
        <v>12</v>
      </c>
      <c r="D6" s="4">
        <f>C6*3</f>
        <v>36</v>
      </c>
      <c r="E6" s="4">
        <f>(D6-B6)/B6</f>
        <v>-0.23404255319148937</v>
      </c>
      <c r="F6" s="11">
        <f>ABS(E6)</f>
        <v>0.23404255319148937</v>
      </c>
    </row>
    <row r="7" spans="1:7" x14ac:dyDescent="0.3">
      <c r="A7" s="4" t="s">
        <v>4</v>
      </c>
      <c r="B7" s="4">
        <v>43</v>
      </c>
      <c r="C7" s="4">
        <v>11</v>
      </c>
      <c r="D7" s="4">
        <f>C7*3</f>
        <v>33</v>
      </c>
      <c r="E7" s="4">
        <f>(D7-B7)/B7</f>
        <v>-0.23255813953488372</v>
      </c>
      <c r="F7" s="11">
        <f>ABS(E7)</f>
        <v>0.23255813953488372</v>
      </c>
    </row>
    <row r="8" spans="1:7" x14ac:dyDescent="0.3">
      <c r="A8" t="s">
        <v>5</v>
      </c>
      <c r="B8">
        <v>15</v>
      </c>
      <c r="C8">
        <v>6</v>
      </c>
      <c r="D8">
        <f>C8*3</f>
        <v>18</v>
      </c>
      <c r="E8">
        <f>(D8-B8)/B8</f>
        <v>0.2</v>
      </c>
      <c r="F8" s="9">
        <f>ABS(E8)</f>
        <v>0.2</v>
      </c>
    </row>
    <row r="9" spans="1:7" x14ac:dyDescent="0.3">
      <c r="A9" t="s">
        <v>6</v>
      </c>
      <c r="B9">
        <v>22</v>
      </c>
      <c r="C9">
        <v>6</v>
      </c>
      <c r="D9">
        <f>C9*3</f>
        <v>18</v>
      </c>
      <c r="E9">
        <f>(D9-B9)/B9</f>
        <v>-0.18181818181818182</v>
      </c>
      <c r="F9" s="9">
        <f>ABS(E9)</f>
        <v>0.18181818181818182</v>
      </c>
    </row>
    <row r="10" spans="1:7" x14ac:dyDescent="0.3">
      <c r="A10" t="s">
        <v>9</v>
      </c>
      <c r="B10">
        <v>7</v>
      </c>
      <c r="C10">
        <v>2</v>
      </c>
      <c r="D10">
        <f>C10*3</f>
        <v>6</v>
      </c>
      <c r="E10">
        <f>(D10-B10)/B10</f>
        <v>-0.14285714285714285</v>
      </c>
      <c r="F10" s="9">
        <f>ABS(E10)</f>
        <v>0.14285714285714285</v>
      </c>
    </row>
    <row r="11" spans="1:7" x14ac:dyDescent="0.3">
      <c r="A11" t="s">
        <v>3</v>
      </c>
      <c r="B11">
        <v>11</v>
      </c>
      <c r="C11">
        <v>4</v>
      </c>
      <c r="D11">
        <f>C11*3</f>
        <v>12</v>
      </c>
      <c r="E11">
        <f>(D11-B11)/B11</f>
        <v>9.0909090909090912E-2</v>
      </c>
      <c r="F11" s="9">
        <f>ABS(E11)</f>
        <v>9.0909090909090912E-2</v>
      </c>
    </row>
    <row r="12" spans="1:7" x14ac:dyDescent="0.3">
      <c r="A12" t="s">
        <v>10</v>
      </c>
      <c r="B12">
        <v>114</v>
      </c>
      <c r="C12">
        <v>38</v>
      </c>
      <c r="D12">
        <f>C12*3</f>
        <v>114</v>
      </c>
      <c r="E12">
        <f>(D12-B12)/B12</f>
        <v>0</v>
      </c>
      <c r="F12" s="9">
        <f>ABS(E12)</f>
        <v>0</v>
      </c>
    </row>
  </sheetData>
  <autoFilter ref="A1:F1" xr:uid="{F2A132E5-6A18-439C-B95C-CCD8670936F1}">
    <sortState xmlns:xlrd2="http://schemas.microsoft.com/office/spreadsheetml/2017/richdata2" ref="A2:F18">
      <sortCondition descending="1" ref="F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53F34-C203-4A3E-AFD9-89F299024981}">
  <sheetPr>
    <tabColor theme="7" tint="0.79998168889431442"/>
  </sheetPr>
  <dimension ref="A1:N66"/>
  <sheetViews>
    <sheetView workbookViewId="0">
      <selection activeCell="M19" sqref="M19"/>
    </sheetView>
  </sheetViews>
  <sheetFormatPr defaultRowHeight="14.4" x14ac:dyDescent="0.3"/>
  <cols>
    <col min="1" max="1" width="10.88671875" style="1" customWidth="1"/>
    <col min="2" max="2" width="49.109375" customWidth="1"/>
    <col min="6" max="6" width="11.88671875" customWidth="1"/>
  </cols>
  <sheetData>
    <row r="1" spans="1:14" x14ac:dyDescent="0.3">
      <c r="A1" s="1" t="s">
        <v>114</v>
      </c>
      <c r="B1" t="s">
        <v>12</v>
      </c>
      <c r="C1" t="s">
        <v>13</v>
      </c>
      <c r="D1" t="s">
        <v>14</v>
      </c>
      <c r="E1" t="s">
        <v>102</v>
      </c>
      <c r="F1" s="1" t="s">
        <v>105</v>
      </c>
      <c r="G1" s="10" t="s">
        <v>106</v>
      </c>
    </row>
    <row r="2" spans="1:14" x14ac:dyDescent="0.3">
      <c r="B2" t="s">
        <v>60</v>
      </c>
      <c r="C2">
        <v>7</v>
      </c>
      <c r="D2">
        <v>13</v>
      </c>
      <c r="E2">
        <f>D2*1.18</f>
        <v>15.34</v>
      </c>
      <c r="F2">
        <f>(E2-C2)/C2</f>
        <v>1.1914285714285715</v>
      </c>
      <c r="G2" s="9">
        <f>ABS(F2)</f>
        <v>1.1914285714285715</v>
      </c>
      <c r="H2" t="s">
        <v>110</v>
      </c>
    </row>
    <row r="3" spans="1:14" x14ac:dyDescent="0.3">
      <c r="B3" t="s">
        <v>62</v>
      </c>
      <c r="C3">
        <v>10</v>
      </c>
      <c r="D3">
        <v>16</v>
      </c>
      <c r="E3">
        <f>D3*1.18</f>
        <v>18.88</v>
      </c>
      <c r="F3">
        <f>(E3-C3)/C3</f>
        <v>0.8879999999999999</v>
      </c>
      <c r="G3" s="9">
        <f>ABS(F3)</f>
        <v>0.8879999999999999</v>
      </c>
      <c r="H3" t="s">
        <v>110</v>
      </c>
    </row>
    <row r="4" spans="1:14" x14ac:dyDescent="0.3">
      <c r="A4" s="1">
        <v>1</v>
      </c>
      <c r="B4" s="4" t="s">
        <v>56</v>
      </c>
      <c r="C4" s="4">
        <v>26</v>
      </c>
      <c r="D4" s="4">
        <v>4</v>
      </c>
      <c r="E4" s="4">
        <f>D4*1.18</f>
        <v>4.72</v>
      </c>
      <c r="F4" s="4">
        <f>(E4-C4)/C4</f>
        <v>-0.81846153846153846</v>
      </c>
      <c r="G4" s="11">
        <f>ABS(F4)</f>
        <v>0.81846153846153846</v>
      </c>
    </row>
    <row r="5" spans="1:14" x14ac:dyDescent="0.3">
      <c r="B5" s="2" t="s">
        <v>39</v>
      </c>
      <c r="C5" s="2">
        <v>24</v>
      </c>
      <c r="D5" s="2">
        <v>35</v>
      </c>
      <c r="E5" s="2">
        <f>D5*1.18</f>
        <v>41.3</v>
      </c>
      <c r="F5" s="2">
        <f>(E5-C5)/C5</f>
        <v>0.72083333333333321</v>
      </c>
      <c r="G5" s="9">
        <f>ABS(F5)</f>
        <v>0.72083333333333321</v>
      </c>
      <c r="H5" t="s">
        <v>110</v>
      </c>
    </row>
    <row r="6" spans="1:14" x14ac:dyDescent="0.3">
      <c r="A6" s="1">
        <v>2</v>
      </c>
      <c r="B6" s="4" t="s">
        <v>73</v>
      </c>
      <c r="C6" s="4">
        <v>11</v>
      </c>
      <c r="D6" s="4">
        <v>3</v>
      </c>
      <c r="E6" s="4">
        <f>D6*1.18</f>
        <v>3.54</v>
      </c>
      <c r="F6" s="4">
        <f>(E6-C6)/C6</f>
        <v>-0.67818181818181822</v>
      </c>
      <c r="G6" s="11">
        <f>ABS(F6)</f>
        <v>0.67818181818181822</v>
      </c>
    </row>
    <row r="7" spans="1:14" x14ac:dyDescent="0.3">
      <c r="B7" s="2" t="s">
        <v>48</v>
      </c>
      <c r="C7" s="2">
        <v>22</v>
      </c>
      <c r="D7" s="2">
        <v>6</v>
      </c>
      <c r="E7">
        <f>D7*1.18</f>
        <v>7.08</v>
      </c>
      <c r="F7">
        <f>(E7-C7)/C7</f>
        <v>-0.67818181818181822</v>
      </c>
      <c r="G7" s="9">
        <f>ABS(F7)</f>
        <v>0.67818181818181822</v>
      </c>
      <c r="H7" t="s">
        <v>110</v>
      </c>
    </row>
    <row r="8" spans="1:14" x14ac:dyDescent="0.3">
      <c r="B8" t="s">
        <v>77</v>
      </c>
      <c r="C8">
        <v>12</v>
      </c>
      <c r="D8">
        <v>17</v>
      </c>
      <c r="E8">
        <f>D8*1.18</f>
        <v>20.059999999999999</v>
      </c>
      <c r="F8">
        <f>(E8-C8)/C8</f>
        <v>0.67166666666666652</v>
      </c>
      <c r="G8" s="9">
        <f>ABS(F8)</f>
        <v>0.67166666666666652</v>
      </c>
      <c r="H8" t="s">
        <v>110</v>
      </c>
    </row>
    <row r="9" spans="1:14" x14ac:dyDescent="0.3">
      <c r="A9" s="1">
        <v>3</v>
      </c>
      <c r="B9" s="6" t="s">
        <v>79</v>
      </c>
      <c r="C9" s="6">
        <v>14</v>
      </c>
      <c r="D9" s="6">
        <v>18</v>
      </c>
      <c r="E9" s="6">
        <f>D9*1.18</f>
        <v>21.24</v>
      </c>
      <c r="F9" s="6">
        <f>(E9-C9)/C9</f>
        <v>0.51714285714285702</v>
      </c>
      <c r="G9" s="13">
        <f>ABS(F9)</f>
        <v>0.51714285714285702</v>
      </c>
    </row>
    <row r="10" spans="1:14" x14ac:dyDescent="0.3">
      <c r="B10" s="2" t="s">
        <v>18</v>
      </c>
      <c r="C10" s="2">
        <v>28</v>
      </c>
      <c r="D10" s="2">
        <v>35</v>
      </c>
      <c r="E10">
        <f>D10*1.18</f>
        <v>41.3</v>
      </c>
      <c r="F10">
        <f>(E10-C10)/C10</f>
        <v>0.47499999999999992</v>
      </c>
      <c r="G10" s="9">
        <f>ABS(F10)</f>
        <v>0.47499999999999992</v>
      </c>
      <c r="H10" t="s">
        <v>110</v>
      </c>
    </row>
    <row r="11" spans="1:14" x14ac:dyDescent="0.3">
      <c r="A11" s="1">
        <v>4</v>
      </c>
      <c r="B11" s="6" t="s">
        <v>65</v>
      </c>
      <c r="C11" s="6">
        <v>83</v>
      </c>
      <c r="D11" s="6">
        <v>102</v>
      </c>
      <c r="E11" s="6">
        <f>D11*1.18</f>
        <v>120.36</v>
      </c>
      <c r="F11" s="6">
        <f>(E11-C11)/C11</f>
        <v>0.45012048192771081</v>
      </c>
      <c r="G11" s="13">
        <f>ABS(F11)</f>
        <v>0.45012048192771081</v>
      </c>
    </row>
    <row r="12" spans="1:14" x14ac:dyDescent="0.3">
      <c r="A12" s="1">
        <v>5</v>
      </c>
      <c r="B12" s="4" t="s">
        <v>64</v>
      </c>
      <c r="C12" s="4">
        <v>78</v>
      </c>
      <c r="D12" s="4">
        <v>37</v>
      </c>
      <c r="E12" s="4">
        <f>D12*1.18</f>
        <v>43.66</v>
      </c>
      <c r="F12" s="4">
        <f>(E12-C12)/C12</f>
        <v>-0.44025641025641032</v>
      </c>
      <c r="G12" s="11">
        <f>ABS(F12)</f>
        <v>0.44025641025641032</v>
      </c>
      <c r="N12" s="1"/>
    </row>
    <row r="13" spans="1:14" x14ac:dyDescent="0.3">
      <c r="B13" t="s">
        <v>15</v>
      </c>
      <c r="C13">
        <v>32</v>
      </c>
      <c r="D13">
        <v>16</v>
      </c>
      <c r="E13">
        <f>D13*1.18</f>
        <v>18.88</v>
      </c>
      <c r="F13">
        <f>(E13-C13)/C13</f>
        <v>-0.41000000000000003</v>
      </c>
      <c r="G13" s="9">
        <f>ABS(F13)</f>
        <v>0.41000000000000003</v>
      </c>
      <c r="H13" t="s">
        <v>110</v>
      </c>
    </row>
    <row r="14" spans="1:14" x14ac:dyDescent="0.3">
      <c r="A14" s="1">
        <v>6</v>
      </c>
      <c r="B14" s="6" t="s">
        <v>95</v>
      </c>
      <c r="C14" s="6">
        <v>52</v>
      </c>
      <c r="D14" s="6">
        <v>61</v>
      </c>
      <c r="E14" s="6">
        <f>D14*1.18</f>
        <v>71.97999999999999</v>
      </c>
      <c r="F14" s="6">
        <f>(E14-C14)/C14</f>
        <v>0.38423076923076904</v>
      </c>
      <c r="G14" s="13">
        <f>ABS(F14)</f>
        <v>0.38423076923076904</v>
      </c>
    </row>
    <row r="15" spans="1:14" x14ac:dyDescent="0.3">
      <c r="A15" s="1">
        <v>7</v>
      </c>
      <c r="B15" s="6" t="s">
        <v>70</v>
      </c>
      <c r="C15" s="6">
        <v>18</v>
      </c>
      <c r="D15" s="6">
        <v>21</v>
      </c>
      <c r="E15" s="6">
        <f>D15*1.18</f>
        <v>24.779999999999998</v>
      </c>
      <c r="F15" s="6">
        <f>(E15-C15)/C15</f>
        <v>0.37666666666666654</v>
      </c>
      <c r="G15" s="13">
        <f>ABS(F15)</f>
        <v>0.37666666666666654</v>
      </c>
    </row>
    <row r="16" spans="1:14" x14ac:dyDescent="0.3">
      <c r="A16" s="1">
        <v>8</v>
      </c>
      <c r="B16" s="4" t="s">
        <v>38</v>
      </c>
      <c r="C16" s="4">
        <v>17</v>
      </c>
      <c r="D16" s="4">
        <v>9</v>
      </c>
      <c r="E16" s="4">
        <f>D16*1.18</f>
        <v>10.62</v>
      </c>
      <c r="F16" s="4">
        <f>(E16-C16)/C16</f>
        <v>-0.37529411764705889</v>
      </c>
      <c r="G16" s="11">
        <f>ABS(F16)</f>
        <v>0.37529411764705889</v>
      </c>
    </row>
    <row r="17" spans="1:8" x14ac:dyDescent="0.3">
      <c r="A17" s="1">
        <v>9</v>
      </c>
      <c r="B17" s="6" t="s">
        <v>23</v>
      </c>
      <c r="C17" s="6">
        <v>39</v>
      </c>
      <c r="D17" s="6">
        <v>45</v>
      </c>
      <c r="E17" s="6">
        <f>D17*1.18</f>
        <v>53.099999999999994</v>
      </c>
      <c r="F17" s="6">
        <f>(E17-C17)/C17</f>
        <v>0.36153846153846142</v>
      </c>
      <c r="G17" s="13">
        <f>ABS(F17)</f>
        <v>0.36153846153846142</v>
      </c>
    </row>
    <row r="18" spans="1:8" x14ac:dyDescent="0.3">
      <c r="B18" s="2" t="s">
        <v>53</v>
      </c>
      <c r="C18" s="2">
        <v>44</v>
      </c>
      <c r="D18" s="2">
        <v>25</v>
      </c>
      <c r="E18">
        <f>D18*1.18</f>
        <v>29.5</v>
      </c>
      <c r="F18">
        <f>(E18-C18)/C18</f>
        <v>-0.32954545454545453</v>
      </c>
      <c r="G18" s="9">
        <f>ABS(F18)</f>
        <v>0.32954545454545453</v>
      </c>
      <c r="H18" t="s">
        <v>110</v>
      </c>
    </row>
    <row r="19" spans="1:8" x14ac:dyDescent="0.3">
      <c r="A19" s="1">
        <v>10</v>
      </c>
      <c r="B19" s="6" t="s">
        <v>42</v>
      </c>
      <c r="C19" s="6">
        <v>50</v>
      </c>
      <c r="D19" s="6">
        <v>54</v>
      </c>
      <c r="E19" s="6">
        <f>D19*1.18</f>
        <v>63.72</v>
      </c>
      <c r="F19" s="6">
        <f>(E19-C19)/C19</f>
        <v>0.27439999999999998</v>
      </c>
      <c r="G19" s="13">
        <f>ABS(F19)</f>
        <v>0.27439999999999998</v>
      </c>
    </row>
    <row r="20" spans="1:8" x14ac:dyDescent="0.3">
      <c r="A20" s="1">
        <v>11</v>
      </c>
      <c r="B20" s="4" t="s">
        <v>29</v>
      </c>
      <c r="C20" s="4">
        <v>13</v>
      </c>
      <c r="D20" s="4">
        <v>8</v>
      </c>
      <c r="E20" s="4">
        <f>D20*1.18</f>
        <v>9.44</v>
      </c>
      <c r="F20" s="4">
        <f>(E20-C20)/C20</f>
        <v>-0.27384615384615391</v>
      </c>
      <c r="G20" s="11">
        <f>ABS(F20)</f>
        <v>0.27384615384615391</v>
      </c>
    </row>
    <row r="21" spans="1:8" x14ac:dyDescent="0.3">
      <c r="B21" s="2" t="s">
        <v>51</v>
      </c>
      <c r="C21" s="2">
        <v>47</v>
      </c>
      <c r="D21" s="2">
        <v>29</v>
      </c>
      <c r="E21">
        <f>D21*1.18</f>
        <v>34.22</v>
      </c>
      <c r="F21">
        <f>(E21-C21)/C21</f>
        <v>-0.27191489361702131</v>
      </c>
      <c r="G21" s="9">
        <f>ABS(F21)</f>
        <v>0.27191489361702131</v>
      </c>
      <c r="H21" t="s">
        <v>110</v>
      </c>
    </row>
    <row r="22" spans="1:8" x14ac:dyDescent="0.3">
      <c r="B22" t="s">
        <v>37</v>
      </c>
      <c r="C22">
        <v>22</v>
      </c>
      <c r="D22">
        <v>14</v>
      </c>
      <c r="E22">
        <f>D22*1.18</f>
        <v>16.52</v>
      </c>
      <c r="F22">
        <f>(E22-C22)/C22</f>
        <v>-0.24909090909090911</v>
      </c>
      <c r="G22" s="9">
        <f>ABS(F22)</f>
        <v>0.24909090909090911</v>
      </c>
      <c r="H22" t="s">
        <v>110</v>
      </c>
    </row>
    <row r="23" spans="1:8" x14ac:dyDescent="0.3">
      <c r="B23" t="s">
        <v>27</v>
      </c>
      <c r="C23">
        <v>47</v>
      </c>
      <c r="D23">
        <v>30</v>
      </c>
      <c r="E23">
        <f>D23*1.18</f>
        <v>35.4</v>
      </c>
      <c r="F23">
        <f>(E23-C23)/C23</f>
        <v>-0.2468085106382979</v>
      </c>
      <c r="G23" s="9">
        <f>ABS(F23)</f>
        <v>0.2468085106382979</v>
      </c>
      <c r="H23" t="s">
        <v>110</v>
      </c>
    </row>
    <row r="24" spans="1:8" x14ac:dyDescent="0.3">
      <c r="A24" s="1">
        <v>8</v>
      </c>
      <c r="B24" s="4" t="s">
        <v>36</v>
      </c>
      <c r="C24" s="4">
        <v>28</v>
      </c>
      <c r="D24" s="4">
        <v>18</v>
      </c>
      <c r="E24" s="4">
        <f>D24*1.18</f>
        <v>21.24</v>
      </c>
      <c r="F24" s="4">
        <f>(E24-C24)/C24</f>
        <v>-0.24142857142857149</v>
      </c>
      <c r="G24" s="11">
        <f>ABS(F24)</f>
        <v>0.24142857142857149</v>
      </c>
    </row>
    <row r="25" spans="1:8" x14ac:dyDescent="0.3">
      <c r="B25" t="s">
        <v>97</v>
      </c>
      <c r="C25">
        <v>42</v>
      </c>
      <c r="D25">
        <v>44</v>
      </c>
      <c r="E25">
        <f>D25*1.18</f>
        <v>51.919999999999995</v>
      </c>
      <c r="F25">
        <f>(E25-C25)/C25</f>
        <v>0.23619047619047606</v>
      </c>
      <c r="G25" s="9">
        <f>ABS(F25)</f>
        <v>0.23619047619047606</v>
      </c>
      <c r="H25" t="s">
        <v>110</v>
      </c>
    </row>
    <row r="26" spans="1:8" x14ac:dyDescent="0.3">
      <c r="B26" t="s">
        <v>33</v>
      </c>
      <c r="C26">
        <v>45</v>
      </c>
      <c r="D26">
        <v>47</v>
      </c>
      <c r="E26">
        <f>D26*1.18</f>
        <v>55.459999999999994</v>
      </c>
      <c r="F26">
        <f>(E26-C26)/C26</f>
        <v>0.23244444444444431</v>
      </c>
      <c r="G26" s="9">
        <f>ABS(F26)</f>
        <v>0.23244444444444431</v>
      </c>
      <c r="H26" t="s">
        <v>110</v>
      </c>
    </row>
    <row r="27" spans="1:8" x14ac:dyDescent="0.3">
      <c r="B27" s="2" t="s">
        <v>47</v>
      </c>
      <c r="C27" s="2">
        <v>51</v>
      </c>
      <c r="D27" s="2">
        <v>53</v>
      </c>
      <c r="E27">
        <f>D27*1.18</f>
        <v>62.54</v>
      </c>
      <c r="F27">
        <f>(E27-C27)/C27</f>
        <v>0.22627450980392155</v>
      </c>
      <c r="G27" s="9">
        <f>ABS(F27)</f>
        <v>0.22627450980392155</v>
      </c>
      <c r="H27" t="s">
        <v>110</v>
      </c>
    </row>
    <row r="28" spans="1:8" x14ac:dyDescent="0.3">
      <c r="A28" s="1">
        <v>12</v>
      </c>
      <c r="B28" s="4" t="s">
        <v>46</v>
      </c>
      <c r="C28" s="4">
        <v>70</v>
      </c>
      <c r="D28" s="4">
        <v>46</v>
      </c>
      <c r="E28" s="4">
        <f>D28*1.18</f>
        <v>54.279999999999994</v>
      </c>
      <c r="F28" s="4">
        <f>(E28-C28)/C28</f>
        <v>-0.22457142857142864</v>
      </c>
      <c r="G28" s="11">
        <f>ABS(F28)</f>
        <v>0.22457142857142864</v>
      </c>
    </row>
    <row r="29" spans="1:8" x14ac:dyDescent="0.3">
      <c r="B29" t="s">
        <v>31</v>
      </c>
      <c r="C29">
        <v>35</v>
      </c>
      <c r="D29">
        <v>36</v>
      </c>
      <c r="E29">
        <f>D29*1.18</f>
        <v>42.48</v>
      </c>
      <c r="F29">
        <f>(E29-C29)/C29</f>
        <v>0.21371428571428563</v>
      </c>
      <c r="G29" s="9">
        <f>ABS(F29)</f>
        <v>0.21371428571428563</v>
      </c>
      <c r="H29" t="s">
        <v>110</v>
      </c>
    </row>
    <row r="30" spans="1:8" x14ac:dyDescent="0.3">
      <c r="B30" s="2" t="s">
        <v>41</v>
      </c>
      <c r="C30" s="2">
        <v>15</v>
      </c>
      <c r="D30" s="2">
        <v>10</v>
      </c>
      <c r="E30">
        <f>D30*1.18</f>
        <v>11.799999999999999</v>
      </c>
      <c r="F30">
        <f>(E30-C30)/C30</f>
        <v>-0.2133333333333334</v>
      </c>
      <c r="G30" s="9">
        <f>ABS(F30)</f>
        <v>0.2133333333333334</v>
      </c>
      <c r="H30" t="s">
        <v>110</v>
      </c>
    </row>
    <row r="31" spans="1:8" x14ac:dyDescent="0.3">
      <c r="B31" t="s">
        <v>85</v>
      </c>
      <c r="C31">
        <v>15</v>
      </c>
      <c r="D31">
        <v>10</v>
      </c>
      <c r="E31">
        <f>D31*1.18</f>
        <v>11.799999999999999</v>
      </c>
      <c r="F31">
        <f>(E31-C31)/C31</f>
        <v>-0.2133333333333334</v>
      </c>
      <c r="G31" s="9">
        <f>ABS(F31)</f>
        <v>0.2133333333333334</v>
      </c>
      <c r="H31" t="s">
        <v>110</v>
      </c>
    </row>
    <row r="32" spans="1:8" x14ac:dyDescent="0.3">
      <c r="B32" t="s">
        <v>28</v>
      </c>
      <c r="C32">
        <v>16</v>
      </c>
      <c r="D32">
        <v>11</v>
      </c>
      <c r="E32">
        <f>D32*1.18</f>
        <v>12.979999999999999</v>
      </c>
      <c r="F32">
        <f>(E32-C32)/C32</f>
        <v>-0.18875000000000008</v>
      </c>
      <c r="G32" s="9">
        <f>ABS(F32)</f>
        <v>0.18875000000000008</v>
      </c>
    </row>
    <row r="33" spans="2:7" x14ac:dyDescent="0.3">
      <c r="B33" t="s">
        <v>94</v>
      </c>
      <c r="C33">
        <v>13</v>
      </c>
      <c r="D33">
        <v>13</v>
      </c>
      <c r="E33">
        <f>D33*1.18</f>
        <v>15.34</v>
      </c>
      <c r="F33">
        <f>(E33-C33)/C33</f>
        <v>0.18</v>
      </c>
      <c r="G33" s="9">
        <f>ABS(F33)</f>
        <v>0.18</v>
      </c>
    </row>
    <row r="34" spans="2:7" x14ac:dyDescent="0.3">
      <c r="B34" t="s">
        <v>68</v>
      </c>
      <c r="C34">
        <v>17</v>
      </c>
      <c r="D34">
        <v>17</v>
      </c>
      <c r="E34">
        <f>D34*1.18</f>
        <v>20.059999999999999</v>
      </c>
      <c r="F34">
        <f>(E34-C34)/C34</f>
        <v>0.17999999999999994</v>
      </c>
      <c r="G34" s="9">
        <f>ABS(F34)</f>
        <v>0.17999999999999994</v>
      </c>
    </row>
    <row r="35" spans="2:7" x14ac:dyDescent="0.3">
      <c r="B35" s="2" t="s">
        <v>19</v>
      </c>
      <c r="C35" s="2">
        <v>38</v>
      </c>
      <c r="D35" s="2">
        <v>27</v>
      </c>
      <c r="E35">
        <f>D35*1.18</f>
        <v>31.86</v>
      </c>
      <c r="F35">
        <f>(E35-C35)/C35</f>
        <v>-0.16157894736842107</v>
      </c>
      <c r="G35" s="9">
        <f>ABS(F35)</f>
        <v>0.16157894736842107</v>
      </c>
    </row>
    <row r="36" spans="2:7" x14ac:dyDescent="0.3">
      <c r="B36" t="s">
        <v>35</v>
      </c>
      <c r="C36">
        <v>25</v>
      </c>
      <c r="D36">
        <v>18</v>
      </c>
      <c r="E36">
        <f>D36*1.18</f>
        <v>21.24</v>
      </c>
      <c r="F36">
        <f>(E36-C36)/C36</f>
        <v>-0.15040000000000006</v>
      </c>
      <c r="G36" s="9">
        <f>ABS(F36)</f>
        <v>0.15040000000000006</v>
      </c>
    </row>
    <row r="37" spans="2:7" x14ac:dyDescent="0.3">
      <c r="B37" t="s">
        <v>72</v>
      </c>
      <c r="C37">
        <v>36</v>
      </c>
      <c r="D37">
        <v>35</v>
      </c>
      <c r="E37">
        <f>D37*1.18</f>
        <v>41.3</v>
      </c>
      <c r="F37">
        <f>(E37-C37)/C37</f>
        <v>0.14722222222222214</v>
      </c>
      <c r="G37" s="9">
        <f>ABS(F37)</f>
        <v>0.14722222222222214</v>
      </c>
    </row>
    <row r="38" spans="2:7" x14ac:dyDescent="0.3">
      <c r="B38" s="2" t="s">
        <v>52</v>
      </c>
      <c r="C38" s="2">
        <v>11</v>
      </c>
      <c r="D38" s="2">
        <v>8</v>
      </c>
      <c r="E38">
        <f>D38*1.18</f>
        <v>9.44</v>
      </c>
      <c r="F38">
        <f>(E38-C38)/C38</f>
        <v>-0.14181818181818187</v>
      </c>
      <c r="G38" s="9">
        <f>ABS(F38)</f>
        <v>0.14181818181818187</v>
      </c>
    </row>
    <row r="39" spans="2:7" x14ac:dyDescent="0.3">
      <c r="B39" t="s">
        <v>40</v>
      </c>
      <c r="C39">
        <v>27</v>
      </c>
      <c r="D39">
        <v>26</v>
      </c>
      <c r="E39">
        <f>D39*1.18</f>
        <v>30.68</v>
      </c>
      <c r="F39">
        <f>(E39-C39)/C39</f>
        <v>0.13629629629629628</v>
      </c>
      <c r="G39" s="9">
        <f>ABS(F39)</f>
        <v>0.13629629629629628</v>
      </c>
    </row>
    <row r="40" spans="2:7" x14ac:dyDescent="0.3">
      <c r="B40" s="2" t="s">
        <v>45</v>
      </c>
      <c r="C40" s="2">
        <v>53</v>
      </c>
      <c r="D40" s="2">
        <v>51</v>
      </c>
      <c r="E40">
        <f>D40*1.18</f>
        <v>60.18</v>
      </c>
      <c r="F40">
        <f>(E40-C40)/C40</f>
        <v>0.13547169811320753</v>
      </c>
      <c r="G40" s="9">
        <f>ABS(F40)</f>
        <v>0.13547169811320753</v>
      </c>
    </row>
    <row r="41" spans="2:7" x14ac:dyDescent="0.3">
      <c r="B41" t="s">
        <v>92</v>
      </c>
      <c r="C41">
        <v>42</v>
      </c>
      <c r="D41">
        <v>40</v>
      </c>
      <c r="E41">
        <f>D41*1.18</f>
        <v>47.199999999999996</v>
      </c>
      <c r="F41">
        <f>(E41-C41)/C41</f>
        <v>0.1238095238095237</v>
      </c>
      <c r="G41" s="9">
        <f>ABS(F41)</f>
        <v>0.1238095238095237</v>
      </c>
    </row>
    <row r="42" spans="2:7" x14ac:dyDescent="0.3">
      <c r="B42" t="s">
        <v>87</v>
      </c>
      <c r="C42">
        <v>39</v>
      </c>
      <c r="D42">
        <v>29</v>
      </c>
      <c r="E42">
        <f>D42*1.18</f>
        <v>34.22</v>
      </c>
      <c r="F42">
        <f>(E42-C42)/C42</f>
        <v>-0.12256410256410259</v>
      </c>
      <c r="G42" s="9">
        <f>ABS(F42)</f>
        <v>0.12256410256410259</v>
      </c>
    </row>
    <row r="43" spans="2:7" x14ac:dyDescent="0.3">
      <c r="B43" t="s">
        <v>84</v>
      </c>
      <c r="C43">
        <v>116</v>
      </c>
      <c r="D43">
        <v>87</v>
      </c>
      <c r="E43">
        <f>D43*1.18</f>
        <v>102.66</v>
      </c>
      <c r="F43">
        <f>(E43-C43)/C43</f>
        <v>-0.11500000000000003</v>
      </c>
      <c r="G43" s="9">
        <f>ABS(F43)</f>
        <v>0.11500000000000003</v>
      </c>
    </row>
    <row r="44" spans="2:7" x14ac:dyDescent="0.3">
      <c r="B44" t="s">
        <v>34</v>
      </c>
      <c r="C44">
        <v>15</v>
      </c>
      <c r="D44">
        <v>14</v>
      </c>
      <c r="E44">
        <f>D44*1.18</f>
        <v>16.52</v>
      </c>
      <c r="F44">
        <f>(E44-C44)/C44</f>
        <v>0.1013333333333333</v>
      </c>
      <c r="G44" s="9">
        <f>ABS(F44)</f>
        <v>0.1013333333333333</v>
      </c>
    </row>
    <row r="45" spans="2:7" x14ac:dyDescent="0.3">
      <c r="B45" t="s">
        <v>80</v>
      </c>
      <c r="C45">
        <v>115</v>
      </c>
      <c r="D45">
        <v>107</v>
      </c>
      <c r="E45">
        <f>D45*1.18</f>
        <v>126.25999999999999</v>
      </c>
      <c r="F45">
        <f>(E45-C45)/C45</f>
        <v>9.7913043478260797E-2</v>
      </c>
      <c r="G45" s="9">
        <f>ABS(F45)</f>
        <v>9.7913043478260797E-2</v>
      </c>
    </row>
    <row r="46" spans="2:7" x14ac:dyDescent="0.3">
      <c r="B46" t="s">
        <v>57</v>
      </c>
      <c r="C46">
        <v>43</v>
      </c>
      <c r="D46">
        <v>40</v>
      </c>
      <c r="E46">
        <f>D46*1.18</f>
        <v>47.199999999999996</v>
      </c>
      <c r="F46">
        <f>(E46-C46)/C46</f>
        <v>9.7674418604651064E-2</v>
      </c>
      <c r="G46" s="9">
        <f>ABS(F46)</f>
        <v>9.7674418604651064E-2</v>
      </c>
    </row>
    <row r="47" spans="2:7" x14ac:dyDescent="0.3">
      <c r="B47" s="2" t="s">
        <v>22</v>
      </c>
      <c r="C47" s="2">
        <v>30</v>
      </c>
      <c r="D47" s="2">
        <v>23</v>
      </c>
      <c r="E47">
        <f>D47*1.18</f>
        <v>27.139999999999997</v>
      </c>
      <c r="F47">
        <f>(E47-C47)/C47</f>
        <v>-9.5333333333333437E-2</v>
      </c>
      <c r="G47" s="9">
        <f>ABS(F47)</f>
        <v>9.5333333333333437E-2</v>
      </c>
    </row>
    <row r="48" spans="2:7" x14ac:dyDescent="0.3">
      <c r="B48" s="2" t="s">
        <v>21</v>
      </c>
      <c r="C48" s="2">
        <v>93</v>
      </c>
      <c r="D48" s="2">
        <v>86</v>
      </c>
      <c r="E48">
        <f>D48*1.18</f>
        <v>101.47999999999999</v>
      </c>
      <c r="F48">
        <f>(E48-C48)/C48</f>
        <v>9.1182795698924624E-2</v>
      </c>
      <c r="G48" s="9">
        <f>ABS(F48)</f>
        <v>9.1182795698924624E-2</v>
      </c>
    </row>
    <row r="49" spans="2:7" x14ac:dyDescent="0.3">
      <c r="B49" t="s">
        <v>71</v>
      </c>
      <c r="C49">
        <v>31</v>
      </c>
      <c r="D49">
        <v>24</v>
      </c>
      <c r="E49">
        <f>D49*1.18</f>
        <v>28.32</v>
      </c>
      <c r="F49">
        <f>(E49-C49)/C49</f>
        <v>-8.6451612903225797E-2</v>
      </c>
      <c r="G49" s="9">
        <f>ABS(F49)</f>
        <v>8.6451612903225797E-2</v>
      </c>
    </row>
    <row r="50" spans="2:7" x14ac:dyDescent="0.3">
      <c r="B50" t="s">
        <v>86</v>
      </c>
      <c r="C50">
        <v>25</v>
      </c>
      <c r="D50">
        <v>23</v>
      </c>
      <c r="E50">
        <f>D50*1.18</f>
        <v>27.139999999999997</v>
      </c>
      <c r="F50">
        <f>(E50-C50)/C50</f>
        <v>8.5599999999999885E-2</v>
      </c>
      <c r="G50" s="9">
        <f>ABS(F50)</f>
        <v>8.5599999999999885E-2</v>
      </c>
    </row>
    <row r="51" spans="2:7" x14ac:dyDescent="0.3">
      <c r="B51" t="s">
        <v>90</v>
      </c>
      <c r="C51">
        <v>36</v>
      </c>
      <c r="D51">
        <v>33</v>
      </c>
      <c r="E51">
        <f>D51*1.18</f>
        <v>38.94</v>
      </c>
      <c r="F51">
        <f>(E51-C51)/C51</f>
        <v>8.166666666666661E-2</v>
      </c>
      <c r="G51" s="9">
        <f>ABS(F51)</f>
        <v>8.166666666666661E-2</v>
      </c>
    </row>
    <row r="52" spans="2:7" x14ac:dyDescent="0.3">
      <c r="B52" t="s">
        <v>63</v>
      </c>
      <c r="C52">
        <v>92</v>
      </c>
      <c r="D52">
        <v>84</v>
      </c>
      <c r="E52">
        <f>D52*1.18</f>
        <v>99.11999999999999</v>
      </c>
      <c r="F52">
        <f>(E52-C52)/C52</f>
        <v>7.7391304347825984E-2</v>
      </c>
      <c r="G52" s="9">
        <f>ABS(F52)</f>
        <v>7.7391304347825984E-2</v>
      </c>
    </row>
    <row r="53" spans="2:7" x14ac:dyDescent="0.3">
      <c r="B53" s="2" t="s">
        <v>20</v>
      </c>
      <c r="C53" s="2">
        <v>68</v>
      </c>
      <c r="D53" s="2">
        <v>62</v>
      </c>
      <c r="E53">
        <f>D53*1.18</f>
        <v>73.16</v>
      </c>
      <c r="F53">
        <f>(E53-C53)/C53</f>
        <v>7.5882352941176415E-2</v>
      </c>
      <c r="G53" s="9">
        <f>ABS(F53)</f>
        <v>7.5882352941176415E-2</v>
      </c>
    </row>
    <row r="54" spans="2:7" x14ac:dyDescent="0.3">
      <c r="B54" t="s">
        <v>26</v>
      </c>
      <c r="C54">
        <v>14</v>
      </c>
      <c r="D54">
        <v>11</v>
      </c>
      <c r="E54">
        <f>D54*1.18</f>
        <v>12.979999999999999</v>
      </c>
      <c r="F54">
        <f>(E54-C54)/C54</f>
        <v>-7.2857142857142954E-2</v>
      </c>
      <c r="G54" s="9">
        <f>ABS(F54)</f>
        <v>7.2857142857142954E-2</v>
      </c>
    </row>
    <row r="55" spans="2:7" x14ac:dyDescent="0.3">
      <c r="B55" s="2" t="s">
        <v>49</v>
      </c>
      <c r="C55" s="2">
        <v>35</v>
      </c>
      <c r="D55" s="2">
        <v>28</v>
      </c>
      <c r="E55">
        <f>D55*1.18</f>
        <v>33.04</v>
      </c>
      <c r="F55">
        <f>(E55-C55)/C55</f>
        <v>-5.6000000000000022E-2</v>
      </c>
      <c r="G55" s="9">
        <f>ABS(F55)</f>
        <v>5.6000000000000022E-2</v>
      </c>
    </row>
    <row r="56" spans="2:7" x14ac:dyDescent="0.3">
      <c r="B56" t="s">
        <v>81</v>
      </c>
      <c r="C56">
        <v>46</v>
      </c>
      <c r="D56">
        <v>37</v>
      </c>
      <c r="E56">
        <f>D56*1.18</f>
        <v>43.66</v>
      </c>
      <c r="F56">
        <f>(E56-C56)/C56</f>
        <v>-5.0869565217391381E-2</v>
      </c>
      <c r="G56" s="9">
        <f>ABS(F56)</f>
        <v>5.0869565217391381E-2</v>
      </c>
    </row>
    <row r="57" spans="2:7" x14ac:dyDescent="0.3">
      <c r="B57" t="s">
        <v>16</v>
      </c>
      <c r="C57">
        <v>27</v>
      </c>
      <c r="D57">
        <v>24</v>
      </c>
      <c r="E57">
        <f>D57*1.18</f>
        <v>28.32</v>
      </c>
      <c r="F57">
        <f>(E57-C57)/C57</f>
        <v>4.8888888888888898E-2</v>
      </c>
      <c r="G57" s="9">
        <f>ABS(F57)</f>
        <v>4.8888888888888898E-2</v>
      </c>
    </row>
    <row r="58" spans="2:7" x14ac:dyDescent="0.3">
      <c r="B58" t="s">
        <v>17</v>
      </c>
      <c r="C58">
        <v>81</v>
      </c>
      <c r="D58">
        <v>72</v>
      </c>
      <c r="E58">
        <f>D58*1.18</f>
        <v>84.96</v>
      </c>
      <c r="F58">
        <f>(E58-C58)/C58</f>
        <v>4.8888888888888815E-2</v>
      </c>
      <c r="G58" s="9">
        <f>ABS(F58)</f>
        <v>4.8888888888888815E-2</v>
      </c>
    </row>
    <row r="59" spans="2:7" x14ac:dyDescent="0.3">
      <c r="B59" t="s">
        <v>61</v>
      </c>
      <c r="C59">
        <v>17</v>
      </c>
      <c r="D59">
        <v>15</v>
      </c>
      <c r="E59">
        <f>D59*1.18</f>
        <v>17.7</v>
      </c>
      <c r="F59">
        <f>(E59-C59)/C59</f>
        <v>4.1176470588235252E-2</v>
      </c>
      <c r="G59" s="9">
        <f>ABS(F59)</f>
        <v>4.1176470588235252E-2</v>
      </c>
    </row>
    <row r="60" spans="2:7" x14ac:dyDescent="0.3">
      <c r="B60" t="s">
        <v>55</v>
      </c>
      <c r="C60">
        <v>11</v>
      </c>
      <c r="D60">
        <v>9</v>
      </c>
      <c r="E60">
        <f>D60*1.18</f>
        <v>10.62</v>
      </c>
      <c r="F60">
        <f>(E60-C60)/C60</f>
        <v>-3.4545454545454615E-2</v>
      </c>
      <c r="G60" s="9">
        <f>ABS(F60)</f>
        <v>3.4545454545454615E-2</v>
      </c>
    </row>
    <row r="61" spans="2:7" x14ac:dyDescent="0.3">
      <c r="B61" t="s">
        <v>66</v>
      </c>
      <c r="C61">
        <v>102</v>
      </c>
      <c r="D61">
        <v>89</v>
      </c>
      <c r="E61">
        <f>D61*1.18</f>
        <v>105.02</v>
      </c>
      <c r="F61">
        <f>(E61-C61)/C61</f>
        <v>2.9607843137254862E-2</v>
      </c>
      <c r="G61" s="9">
        <f>ABS(F61)</f>
        <v>2.9607843137254862E-2</v>
      </c>
    </row>
    <row r="62" spans="2:7" x14ac:dyDescent="0.3">
      <c r="B62" t="s">
        <v>98</v>
      </c>
      <c r="C62">
        <v>17</v>
      </c>
      <c r="D62">
        <v>14</v>
      </c>
      <c r="E62">
        <f>D62*1.18</f>
        <v>16.52</v>
      </c>
      <c r="F62">
        <f>(E62-C62)/C62</f>
        <v>-2.8235294117647084E-2</v>
      </c>
      <c r="G62" s="9">
        <f>ABS(F62)</f>
        <v>2.8235294117647084E-2</v>
      </c>
    </row>
    <row r="63" spans="2:7" x14ac:dyDescent="0.3">
      <c r="B63" t="s">
        <v>74</v>
      </c>
      <c r="C63">
        <v>23</v>
      </c>
      <c r="D63">
        <v>20</v>
      </c>
      <c r="E63">
        <f>D63*1.18</f>
        <v>23.599999999999998</v>
      </c>
      <c r="F63">
        <f>(E63-C63)/C63</f>
        <v>2.6086956521739039E-2</v>
      </c>
      <c r="G63" s="9">
        <f>ABS(F63)</f>
        <v>2.6086956521739039E-2</v>
      </c>
    </row>
    <row r="64" spans="2:7" x14ac:dyDescent="0.3">
      <c r="B64" t="s">
        <v>25</v>
      </c>
      <c r="C64">
        <v>22</v>
      </c>
      <c r="D64">
        <v>19</v>
      </c>
      <c r="E64">
        <f>D64*1.18</f>
        <v>22.419999999999998</v>
      </c>
      <c r="F64">
        <f>(E64-C64)/C64</f>
        <v>1.9090909090909006E-2</v>
      </c>
      <c r="G64" s="9">
        <f>ABS(F64)</f>
        <v>1.9090909090909006E-2</v>
      </c>
    </row>
    <row r="65" spans="2:7" x14ac:dyDescent="0.3">
      <c r="B65" t="s">
        <v>78</v>
      </c>
      <c r="C65">
        <v>56</v>
      </c>
      <c r="D65">
        <v>48</v>
      </c>
      <c r="E65">
        <f>D65*1.18</f>
        <v>56.64</v>
      </c>
      <c r="F65">
        <f>(E65-C65)/C65</f>
        <v>1.1428571428571439E-2</v>
      </c>
      <c r="G65" s="9">
        <f>ABS(F65)</f>
        <v>1.1428571428571439E-2</v>
      </c>
    </row>
    <row r="66" spans="2:7" x14ac:dyDescent="0.3">
      <c r="B66" t="s">
        <v>83</v>
      </c>
      <c r="C66">
        <v>26</v>
      </c>
      <c r="D66">
        <v>22</v>
      </c>
      <c r="E66">
        <f>D66*1.18</f>
        <v>25.959999999999997</v>
      </c>
      <c r="F66">
        <f>(E66-C66)/C66</f>
        <v>-1.5384615384616423E-3</v>
      </c>
      <c r="G66" s="9">
        <f>ABS(F66)</f>
        <v>1.5384615384616423E-3</v>
      </c>
    </row>
  </sheetData>
  <autoFilter ref="B1:G1" xr:uid="{DA053F34-C203-4A3E-AFD9-89F299024981}">
    <sortState xmlns:xlrd2="http://schemas.microsoft.com/office/spreadsheetml/2017/richdata2" ref="B2:G68">
      <sortCondition descending="1" ref="G1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746A8-0158-419E-8C10-5136D3E08209}">
  <sheetPr>
    <tabColor theme="7" tint="0.79998168889431442"/>
  </sheetPr>
  <dimension ref="A1:G83"/>
  <sheetViews>
    <sheetView workbookViewId="0">
      <selection activeCell="E16" sqref="E16"/>
    </sheetView>
  </sheetViews>
  <sheetFormatPr defaultRowHeight="14.4" x14ac:dyDescent="0.3"/>
  <cols>
    <col min="1" max="1" width="45.21875" customWidth="1"/>
    <col min="4" max="4" width="8.88671875" style="8"/>
    <col min="5" max="5" width="13" customWidth="1"/>
  </cols>
  <sheetData>
    <row r="1" spans="1:7" x14ac:dyDescent="0.3">
      <c r="A1" t="s">
        <v>12</v>
      </c>
      <c r="B1" t="s">
        <v>13</v>
      </c>
      <c r="C1" t="s">
        <v>14</v>
      </c>
      <c r="D1" s="8" t="s">
        <v>102</v>
      </c>
      <c r="E1" s="1" t="s">
        <v>105</v>
      </c>
      <c r="F1" s="10" t="s">
        <v>106</v>
      </c>
    </row>
    <row r="2" spans="1:7" x14ac:dyDescent="0.3">
      <c r="A2" s="14" t="s">
        <v>100</v>
      </c>
      <c r="B2" s="14">
        <v>2</v>
      </c>
      <c r="C2" s="14">
        <v>75</v>
      </c>
      <c r="D2" s="8">
        <f>C2*1.4</f>
        <v>105</v>
      </c>
      <c r="E2" s="2">
        <f>(D2-B2)/B2</f>
        <v>51.5</v>
      </c>
      <c r="F2" s="12">
        <f>ABS(E2)</f>
        <v>51.5</v>
      </c>
      <c r="G2" s="14" t="s">
        <v>104</v>
      </c>
    </row>
    <row r="3" spans="1:7" x14ac:dyDescent="0.3">
      <c r="A3" s="14" t="s">
        <v>101</v>
      </c>
      <c r="B3" s="14">
        <v>1</v>
      </c>
      <c r="C3" s="14">
        <v>20</v>
      </c>
      <c r="D3" s="8">
        <f>C3*1.4</f>
        <v>28</v>
      </c>
      <c r="E3" s="2">
        <f>(D3-B3)/B3</f>
        <v>27</v>
      </c>
      <c r="F3" s="12">
        <f>ABS(E3)</f>
        <v>27</v>
      </c>
      <c r="G3" s="14" t="s">
        <v>104</v>
      </c>
    </row>
    <row r="4" spans="1:7" x14ac:dyDescent="0.3">
      <c r="A4" t="s">
        <v>26</v>
      </c>
      <c r="B4">
        <v>9</v>
      </c>
      <c r="C4">
        <v>15</v>
      </c>
      <c r="D4" s="8">
        <f>C4*1.4</f>
        <v>21</v>
      </c>
      <c r="E4">
        <f>(D4-B4)/B4</f>
        <v>1.3333333333333333</v>
      </c>
      <c r="F4" s="9">
        <f>ABS(E4)</f>
        <v>1.3333333333333333</v>
      </c>
      <c r="G4" t="s">
        <v>113</v>
      </c>
    </row>
    <row r="5" spans="1:7" x14ac:dyDescent="0.3">
      <c r="A5" s="5" t="s">
        <v>56</v>
      </c>
      <c r="B5" s="5">
        <v>43</v>
      </c>
      <c r="C5" s="5">
        <v>2</v>
      </c>
      <c r="D5" s="5">
        <f>C5*1.4</f>
        <v>2.8</v>
      </c>
      <c r="E5" s="5">
        <f>(D5-B5)/B5</f>
        <v>-0.93488372093023264</v>
      </c>
      <c r="F5" s="15">
        <f>ABS(E5)</f>
        <v>0.93488372093023264</v>
      </c>
      <c r="G5" s="5" t="s">
        <v>103</v>
      </c>
    </row>
    <row r="6" spans="1:7" x14ac:dyDescent="0.3">
      <c r="A6" t="s">
        <v>76</v>
      </c>
      <c r="B6">
        <v>12</v>
      </c>
      <c r="C6">
        <v>4</v>
      </c>
      <c r="D6" s="8">
        <f>C6*1.4</f>
        <v>5.6</v>
      </c>
      <c r="E6">
        <f>(D6-B6)/B6</f>
        <v>-0.53333333333333333</v>
      </c>
      <c r="F6" s="9">
        <f>ABS(E6)</f>
        <v>0.53333333333333333</v>
      </c>
      <c r="G6" t="s">
        <v>113</v>
      </c>
    </row>
    <row r="7" spans="1:7" x14ac:dyDescent="0.3">
      <c r="A7" s="2" t="s">
        <v>45</v>
      </c>
      <c r="B7" s="2">
        <v>84</v>
      </c>
      <c r="C7" s="2">
        <v>29</v>
      </c>
      <c r="D7" s="8">
        <f>C7*1.4</f>
        <v>40.599999999999994</v>
      </c>
      <c r="E7">
        <f>(D7-B7)/B7</f>
        <v>-0.51666666666666672</v>
      </c>
      <c r="F7" s="9">
        <f>ABS(E7)</f>
        <v>0.51666666666666672</v>
      </c>
      <c r="G7" t="s">
        <v>113</v>
      </c>
    </row>
    <row r="8" spans="1:7" x14ac:dyDescent="0.3">
      <c r="A8" s="2" t="s">
        <v>92</v>
      </c>
      <c r="B8" s="2">
        <v>40</v>
      </c>
      <c r="C8" s="2">
        <v>43</v>
      </c>
      <c r="D8" s="8">
        <f>C8*1.4</f>
        <v>60.199999999999996</v>
      </c>
      <c r="E8">
        <f>(D8-B8)/B8</f>
        <v>0.50499999999999989</v>
      </c>
      <c r="F8" s="9">
        <f>ABS(E8)</f>
        <v>0.50499999999999989</v>
      </c>
      <c r="G8" t="s">
        <v>113</v>
      </c>
    </row>
    <row r="9" spans="1:7" x14ac:dyDescent="0.3">
      <c r="A9" t="s">
        <v>16</v>
      </c>
      <c r="B9">
        <v>28</v>
      </c>
      <c r="C9">
        <v>10</v>
      </c>
      <c r="D9" s="8">
        <f>C9*1.4</f>
        <v>14</v>
      </c>
      <c r="E9">
        <f>(D9-B9)/B9</f>
        <v>-0.5</v>
      </c>
      <c r="F9" s="9">
        <f>ABS(E9)</f>
        <v>0.5</v>
      </c>
      <c r="G9" t="s">
        <v>113</v>
      </c>
    </row>
    <row r="10" spans="1:7" x14ac:dyDescent="0.3">
      <c r="A10" t="s">
        <v>68</v>
      </c>
      <c r="B10">
        <v>15</v>
      </c>
      <c r="C10">
        <v>16</v>
      </c>
      <c r="D10" s="8">
        <f>C10*1.4</f>
        <v>22.4</v>
      </c>
      <c r="E10">
        <f>(D10-B10)/B10</f>
        <v>0.49333333333333323</v>
      </c>
      <c r="F10" s="9">
        <f>ABS(E10)</f>
        <v>0.49333333333333323</v>
      </c>
      <c r="G10" t="s">
        <v>113</v>
      </c>
    </row>
    <row r="11" spans="1:7" x14ac:dyDescent="0.3">
      <c r="A11" t="s">
        <v>88</v>
      </c>
      <c r="B11">
        <v>11</v>
      </c>
      <c r="C11">
        <v>4</v>
      </c>
      <c r="D11" s="8">
        <f>C11*1.4</f>
        <v>5.6</v>
      </c>
      <c r="E11">
        <f>(D11-B11)/B11</f>
        <v>-0.49090909090909096</v>
      </c>
      <c r="F11" s="9">
        <f>ABS(E11)</f>
        <v>0.49090909090909096</v>
      </c>
      <c r="G11" t="s">
        <v>113</v>
      </c>
    </row>
    <row r="12" spans="1:7" x14ac:dyDescent="0.3">
      <c r="A12" s="4" t="s">
        <v>73</v>
      </c>
      <c r="B12" s="4">
        <v>27</v>
      </c>
      <c r="C12" s="4">
        <v>10</v>
      </c>
      <c r="D12" s="5">
        <f>C12*1.4</f>
        <v>14</v>
      </c>
      <c r="E12" s="4">
        <f>(D12-B12)/B12</f>
        <v>-0.48148148148148145</v>
      </c>
      <c r="F12" s="11">
        <f>ABS(E12)</f>
        <v>0.48148148148148145</v>
      </c>
    </row>
    <row r="13" spans="1:7" x14ac:dyDescent="0.3">
      <c r="A13" s="2" t="s">
        <v>49</v>
      </c>
      <c r="B13" s="2">
        <v>39</v>
      </c>
      <c r="C13" s="2">
        <v>41</v>
      </c>
      <c r="D13" s="8">
        <f>C13*1.4</f>
        <v>57.4</v>
      </c>
      <c r="E13">
        <f>(D13-B13)/B13</f>
        <v>0.47179487179487178</v>
      </c>
      <c r="F13" s="9">
        <f>ABS(E13)</f>
        <v>0.47179487179487178</v>
      </c>
      <c r="G13" t="s">
        <v>113</v>
      </c>
    </row>
    <row r="14" spans="1:7" x14ac:dyDescent="0.3">
      <c r="A14" t="s">
        <v>50</v>
      </c>
      <c r="B14">
        <v>17</v>
      </c>
      <c r="C14">
        <v>7</v>
      </c>
      <c r="D14" s="8">
        <f>C14*1.4</f>
        <v>9.7999999999999989</v>
      </c>
      <c r="E14">
        <f>(D14-B14)/B14</f>
        <v>-0.42352941176470593</v>
      </c>
      <c r="F14" s="9">
        <f>ABS(E14)</f>
        <v>0.42352941176470593</v>
      </c>
      <c r="G14" t="s">
        <v>113</v>
      </c>
    </row>
    <row r="15" spans="1:7" x14ac:dyDescent="0.3">
      <c r="A15" t="s">
        <v>35</v>
      </c>
      <c r="B15">
        <v>18</v>
      </c>
      <c r="C15">
        <v>18</v>
      </c>
      <c r="D15" s="8">
        <f>C15*1.4</f>
        <v>25.2</v>
      </c>
      <c r="E15">
        <f>(D15-B15)/B15</f>
        <v>0.39999999999999997</v>
      </c>
      <c r="F15" s="9">
        <f>ABS(E15)</f>
        <v>0.39999999999999997</v>
      </c>
      <c r="G15" t="s">
        <v>113</v>
      </c>
    </row>
    <row r="16" spans="1:7" x14ac:dyDescent="0.3">
      <c r="A16" s="6" t="s">
        <v>23</v>
      </c>
      <c r="B16" s="6">
        <v>31</v>
      </c>
      <c r="C16" s="6">
        <v>31</v>
      </c>
      <c r="D16" s="7">
        <f>C16*1.4</f>
        <v>43.4</v>
      </c>
      <c r="E16" s="6">
        <f>(D16-B16)/B16</f>
        <v>0.39999999999999997</v>
      </c>
      <c r="F16" s="13">
        <f>ABS(E16)</f>
        <v>0.39999999999999997</v>
      </c>
    </row>
    <row r="17" spans="1:7" x14ac:dyDescent="0.3">
      <c r="A17" s="4" t="s">
        <v>64</v>
      </c>
      <c r="B17" s="4">
        <v>67</v>
      </c>
      <c r="C17" s="4">
        <v>29</v>
      </c>
      <c r="D17" s="5">
        <f>C17*1.4</f>
        <v>40.599999999999994</v>
      </c>
      <c r="E17" s="4">
        <f>(D17-B17)/B17</f>
        <v>-0.39402985074626873</v>
      </c>
      <c r="F17" s="11">
        <f>ABS(E17)</f>
        <v>0.39402985074626873</v>
      </c>
    </row>
    <row r="18" spans="1:7" x14ac:dyDescent="0.3">
      <c r="A18" t="s">
        <v>59</v>
      </c>
      <c r="B18">
        <v>16</v>
      </c>
      <c r="C18">
        <v>7</v>
      </c>
      <c r="D18" s="8">
        <f>C18*1.4</f>
        <v>9.7999999999999989</v>
      </c>
      <c r="E18">
        <f>(D18-B18)/B18</f>
        <v>-0.38750000000000007</v>
      </c>
      <c r="F18" s="9">
        <f>ABS(E18)</f>
        <v>0.38750000000000007</v>
      </c>
      <c r="G18" t="s">
        <v>113</v>
      </c>
    </row>
    <row r="19" spans="1:7" x14ac:dyDescent="0.3">
      <c r="A19" t="s">
        <v>82</v>
      </c>
      <c r="B19">
        <v>15</v>
      </c>
      <c r="C19">
        <v>7</v>
      </c>
      <c r="D19" s="8">
        <f>C19*1.4</f>
        <v>9.7999999999999989</v>
      </c>
      <c r="E19">
        <f>(D19-B19)/B19</f>
        <v>-0.34666666666666673</v>
      </c>
      <c r="F19" s="9">
        <f>ABS(E19)</f>
        <v>0.34666666666666673</v>
      </c>
      <c r="G19" t="s">
        <v>113</v>
      </c>
    </row>
    <row r="20" spans="1:7" x14ac:dyDescent="0.3">
      <c r="A20" t="s">
        <v>86</v>
      </c>
      <c r="B20">
        <v>25</v>
      </c>
      <c r="C20">
        <v>24</v>
      </c>
      <c r="D20" s="8">
        <f>C20*1.4</f>
        <v>33.599999999999994</v>
      </c>
      <c r="E20">
        <f>(D20-B20)/B20</f>
        <v>0.34399999999999975</v>
      </c>
      <c r="F20" s="9">
        <f>ABS(E20)</f>
        <v>0.34399999999999975</v>
      </c>
      <c r="G20" t="s">
        <v>113</v>
      </c>
    </row>
    <row r="21" spans="1:7" x14ac:dyDescent="0.3">
      <c r="A21" t="s">
        <v>67</v>
      </c>
      <c r="B21">
        <v>17</v>
      </c>
      <c r="C21">
        <v>8</v>
      </c>
      <c r="D21" s="8">
        <f>C21*1.4</f>
        <v>11.2</v>
      </c>
      <c r="E21">
        <f>(D21-B21)/B21</f>
        <v>-0.34117647058823536</v>
      </c>
      <c r="F21" s="9">
        <f>ABS(E21)</f>
        <v>0.34117647058823536</v>
      </c>
      <c r="G21" t="s">
        <v>113</v>
      </c>
    </row>
    <row r="22" spans="1:7" x14ac:dyDescent="0.3">
      <c r="A22" t="s">
        <v>83</v>
      </c>
      <c r="B22">
        <v>29</v>
      </c>
      <c r="C22">
        <v>14</v>
      </c>
      <c r="D22" s="8">
        <f>C22*1.4</f>
        <v>19.599999999999998</v>
      </c>
      <c r="E22">
        <f>(D22-B22)/B22</f>
        <v>-0.32413793103448285</v>
      </c>
      <c r="F22" s="9">
        <f>ABS(E22)</f>
        <v>0.32413793103448285</v>
      </c>
      <c r="G22" t="s">
        <v>113</v>
      </c>
    </row>
    <row r="23" spans="1:7" x14ac:dyDescent="0.3">
      <c r="A23" s="6" t="s">
        <v>70</v>
      </c>
      <c r="B23" s="6">
        <v>18</v>
      </c>
      <c r="C23" s="6">
        <v>17</v>
      </c>
      <c r="D23" s="7">
        <f>C23*1.4</f>
        <v>23.799999999999997</v>
      </c>
      <c r="E23" s="6">
        <f>(D23-B23)/B23</f>
        <v>0.32222222222222208</v>
      </c>
      <c r="F23" s="13">
        <f>ABS(E23)</f>
        <v>0.32222222222222208</v>
      </c>
    </row>
    <row r="24" spans="1:7" x14ac:dyDescent="0.3">
      <c r="A24" t="s">
        <v>69</v>
      </c>
      <c r="B24">
        <v>12</v>
      </c>
      <c r="C24">
        <v>6</v>
      </c>
      <c r="D24" s="8">
        <f>C24*1.4</f>
        <v>8.3999999999999986</v>
      </c>
      <c r="E24">
        <f>(D24-B24)/B24</f>
        <v>-0.3000000000000001</v>
      </c>
      <c r="F24" s="9">
        <f>ABS(E24)</f>
        <v>0.3000000000000001</v>
      </c>
      <c r="G24" t="s">
        <v>113</v>
      </c>
    </row>
    <row r="25" spans="1:7" x14ac:dyDescent="0.3">
      <c r="A25" t="s">
        <v>75</v>
      </c>
      <c r="B25">
        <v>36</v>
      </c>
      <c r="C25">
        <v>18</v>
      </c>
      <c r="D25" s="8">
        <f>C25*1.4</f>
        <v>25.2</v>
      </c>
      <c r="E25">
        <f>(D25-B25)/B25</f>
        <v>-0.30000000000000004</v>
      </c>
      <c r="F25" s="9">
        <f>ABS(E25)</f>
        <v>0.30000000000000004</v>
      </c>
      <c r="G25" t="s">
        <v>113</v>
      </c>
    </row>
    <row r="26" spans="1:7" x14ac:dyDescent="0.3">
      <c r="A26" s="4" t="s">
        <v>38</v>
      </c>
      <c r="B26" s="4">
        <v>52</v>
      </c>
      <c r="C26" s="4">
        <v>26</v>
      </c>
      <c r="D26" s="5">
        <f>C26*1.4</f>
        <v>36.4</v>
      </c>
      <c r="E26" s="4">
        <f>(D26-B26)/B26</f>
        <v>-0.30000000000000004</v>
      </c>
      <c r="F26" s="11">
        <f>ABS(E26)</f>
        <v>0.30000000000000004</v>
      </c>
    </row>
    <row r="27" spans="1:7" x14ac:dyDescent="0.3">
      <c r="A27" t="s">
        <v>54</v>
      </c>
      <c r="B27">
        <v>10</v>
      </c>
      <c r="C27">
        <v>5</v>
      </c>
      <c r="D27" s="8">
        <f>C27*1.4</f>
        <v>7</v>
      </c>
      <c r="E27">
        <f>(D27-B27)/B27</f>
        <v>-0.3</v>
      </c>
      <c r="F27" s="9">
        <f>ABS(E27)</f>
        <v>0.3</v>
      </c>
      <c r="G27" t="s">
        <v>113</v>
      </c>
    </row>
    <row r="28" spans="1:7" x14ac:dyDescent="0.3">
      <c r="A28" s="6" t="s">
        <v>79</v>
      </c>
      <c r="B28" s="6">
        <v>12</v>
      </c>
      <c r="C28" s="6">
        <v>11</v>
      </c>
      <c r="D28" s="7">
        <f>C28*1.4</f>
        <v>15.399999999999999</v>
      </c>
      <c r="E28" s="6">
        <f>(D28-B28)/B28</f>
        <v>0.28333333333333321</v>
      </c>
      <c r="F28" s="13">
        <f>ABS(E28)</f>
        <v>0.28333333333333321</v>
      </c>
    </row>
    <row r="29" spans="1:7" x14ac:dyDescent="0.3">
      <c r="A29" t="s">
        <v>99</v>
      </c>
      <c r="B29">
        <v>12</v>
      </c>
      <c r="C29">
        <v>11</v>
      </c>
      <c r="D29" s="8">
        <f>C29*1.4</f>
        <v>15.399999999999999</v>
      </c>
      <c r="E29">
        <f>(D29-B29)/B29</f>
        <v>0.28333333333333321</v>
      </c>
      <c r="F29" s="9">
        <f>ABS(E29)</f>
        <v>0.28333333333333321</v>
      </c>
      <c r="G29" t="s">
        <v>113</v>
      </c>
    </row>
    <row r="30" spans="1:7" x14ac:dyDescent="0.3">
      <c r="A30" t="s">
        <v>81</v>
      </c>
      <c r="B30">
        <v>48</v>
      </c>
      <c r="C30">
        <v>44</v>
      </c>
      <c r="D30" s="8">
        <f>C30*1.4</f>
        <v>61.599999999999994</v>
      </c>
      <c r="E30">
        <f>(D30-B30)/B30</f>
        <v>0.28333333333333321</v>
      </c>
      <c r="F30" s="9">
        <f>ABS(E30)</f>
        <v>0.28333333333333321</v>
      </c>
      <c r="G30" t="s">
        <v>113</v>
      </c>
    </row>
    <row r="31" spans="1:7" x14ac:dyDescent="0.3">
      <c r="A31" s="6" t="s">
        <v>65</v>
      </c>
      <c r="B31" s="6">
        <v>77</v>
      </c>
      <c r="C31" s="6">
        <v>70</v>
      </c>
      <c r="D31" s="7">
        <f>C31*1.4</f>
        <v>98</v>
      </c>
      <c r="E31" s="6">
        <f>(D31-B31)/B31</f>
        <v>0.27272727272727271</v>
      </c>
      <c r="F31" s="13">
        <f>ABS(E31)</f>
        <v>0.27272727272727271</v>
      </c>
    </row>
    <row r="32" spans="1:7" x14ac:dyDescent="0.3">
      <c r="A32" t="s">
        <v>72</v>
      </c>
      <c r="B32">
        <v>40</v>
      </c>
      <c r="C32">
        <v>21</v>
      </c>
      <c r="D32" s="8">
        <f>C32*1.4</f>
        <v>29.4</v>
      </c>
      <c r="E32">
        <f>(D32-B32)/B32</f>
        <v>-0.26500000000000001</v>
      </c>
      <c r="F32" s="9">
        <f>ABS(E32)</f>
        <v>0.26500000000000001</v>
      </c>
      <c r="G32" t="s">
        <v>113</v>
      </c>
    </row>
    <row r="33" spans="1:7" x14ac:dyDescent="0.3">
      <c r="A33" s="4" t="s">
        <v>46</v>
      </c>
      <c r="B33" s="4">
        <v>56</v>
      </c>
      <c r="C33" s="4">
        <v>30</v>
      </c>
      <c r="D33" s="5">
        <f>C33*1.4</f>
        <v>42</v>
      </c>
      <c r="E33" s="4">
        <f>(D33-B33)/B33</f>
        <v>-0.25</v>
      </c>
      <c r="F33" s="11">
        <f>ABS(E33)</f>
        <v>0.25</v>
      </c>
    </row>
    <row r="34" spans="1:7" x14ac:dyDescent="0.3">
      <c r="A34" s="4" t="s">
        <v>29</v>
      </c>
      <c r="B34" s="4">
        <v>110</v>
      </c>
      <c r="C34" s="4">
        <v>59</v>
      </c>
      <c r="D34" s="5">
        <f>C34*1.4</f>
        <v>82.6</v>
      </c>
      <c r="E34" s="4">
        <f>(D34-B34)/B34</f>
        <v>-0.24909090909090914</v>
      </c>
      <c r="F34" s="11">
        <f>ABS(E34)</f>
        <v>0.24909090909090914</v>
      </c>
    </row>
    <row r="35" spans="1:7" x14ac:dyDescent="0.3">
      <c r="A35" t="s">
        <v>90</v>
      </c>
      <c r="B35">
        <v>54</v>
      </c>
      <c r="C35">
        <v>29</v>
      </c>
      <c r="D35" s="8">
        <f>C35*1.4</f>
        <v>40.599999999999994</v>
      </c>
      <c r="E35">
        <f>(D35-B35)/B35</f>
        <v>-0.24814814814814826</v>
      </c>
      <c r="F35" s="9">
        <f>ABS(E35)</f>
        <v>0.24814814814814826</v>
      </c>
      <c r="G35" t="s">
        <v>113</v>
      </c>
    </row>
    <row r="36" spans="1:7" x14ac:dyDescent="0.3">
      <c r="A36" t="s">
        <v>89</v>
      </c>
      <c r="B36">
        <v>13</v>
      </c>
      <c r="C36">
        <v>7</v>
      </c>
      <c r="D36" s="8">
        <f>C36*1.4</f>
        <v>9.7999999999999989</v>
      </c>
      <c r="E36">
        <f>(D36-B36)/B36</f>
        <v>-0.24615384615384622</v>
      </c>
      <c r="F36" s="9">
        <f>ABS(E36)</f>
        <v>0.24615384615384622</v>
      </c>
      <c r="G36" t="s">
        <v>113</v>
      </c>
    </row>
    <row r="37" spans="1:7" x14ac:dyDescent="0.3">
      <c r="A37" t="s">
        <v>87</v>
      </c>
      <c r="B37">
        <v>36</v>
      </c>
      <c r="C37">
        <v>32</v>
      </c>
      <c r="D37" s="8">
        <f>C37*1.4</f>
        <v>44.8</v>
      </c>
      <c r="E37">
        <f>(D37-B37)/B37</f>
        <v>0.24444444444444435</v>
      </c>
      <c r="F37" s="9">
        <f>ABS(E37)</f>
        <v>0.24444444444444435</v>
      </c>
      <c r="G37" t="s">
        <v>113</v>
      </c>
    </row>
    <row r="38" spans="1:7" x14ac:dyDescent="0.3">
      <c r="A38" t="s">
        <v>25</v>
      </c>
      <c r="B38">
        <v>24</v>
      </c>
      <c r="C38">
        <v>21</v>
      </c>
      <c r="D38" s="8">
        <f>C38*1.4</f>
        <v>29.4</v>
      </c>
      <c r="E38">
        <f>(D38-B38)/B38</f>
        <v>0.22499999999999995</v>
      </c>
      <c r="F38" s="9">
        <f>ABS(E38)</f>
        <v>0.22499999999999995</v>
      </c>
      <c r="G38" t="s">
        <v>113</v>
      </c>
    </row>
    <row r="39" spans="1:7" x14ac:dyDescent="0.3">
      <c r="A39" s="6" t="s">
        <v>95</v>
      </c>
      <c r="B39" s="6">
        <v>45</v>
      </c>
      <c r="C39" s="6">
        <v>25</v>
      </c>
      <c r="D39" s="7">
        <f>C39*1.4</f>
        <v>35</v>
      </c>
      <c r="E39" s="6">
        <f>(D39-B39)/B39</f>
        <v>-0.22222222222222221</v>
      </c>
      <c r="F39" s="13">
        <f>ABS(E39)</f>
        <v>0.22222222222222221</v>
      </c>
    </row>
    <row r="40" spans="1:7" x14ac:dyDescent="0.3">
      <c r="A40" s="6" t="s">
        <v>42</v>
      </c>
      <c r="B40" s="6">
        <v>55</v>
      </c>
      <c r="C40" s="6">
        <v>48</v>
      </c>
      <c r="D40" s="7">
        <f>C40*1.4</f>
        <v>67.199999999999989</v>
      </c>
      <c r="E40" s="6">
        <f>(D40-B40)/B40</f>
        <v>0.22181818181818161</v>
      </c>
      <c r="F40" s="13">
        <f>ABS(E40)</f>
        <v>0.22181818181818161</v>
      </c>
    </row>
    <row r="41" spans="1:7" x14ac:dyDescent="0.3">
      <c r="A41" t="s">
        <v>94</v>
      </c>
      <c r="B41">
        <v>16</v>
      </c>
      <c r="C41">
        <v>9</v>
      </c>
      <c r="D41" s="8">
        <f>C41*1.4</f>
        <v>12.6</v>
      </c>
      <c r="E41">
        <f>(D41-B41)/B41</f>
        <v>-0.21250000000000002</v>
      </c>
      <c r="F41" s="9">
        <f>ABS(E41)</f>
        <v>0.21250000000000002</v>
      </c>
      <c r="G41" t="s">
        <v>113</v>
      </c>
    </row>
    <row r="42" spans="1:7" x14ac:dyDescent="0.3">
      <c r="A42" t="s">
        <v>96</v>
      </c>
      <c r="B42">
        <v>16</v>
      </c>
      <c r="C42">
        <v>9</v>
      </c>
      <c r="D42" s="8">
        <f>C42*1.4</f>
        <v>12.6</v>
      </c>
      <c r="E42">
        <f>(D42-B42)/B42</f>
        <v>-0.21250000000000002</v>
      </c>
      <c r="F42" s="9">
        <f>ABS(E42)</f>
        <v>0.21250000000000002</v>
      </c>
      <c r="G42" t="s">
        <v>113</v>
      </c>
    </row>
    <row r="43" spans="1:7" x14ac:dyDescent="0.3">
      <c r="A43" t="s">
        <v>22</v>
      </c>
      <c r="B43">
        <v>23</v>
      </c>
      <c r="C43">
        <v>13</v>
      </c>
      <c r="D43" s="8">
        <f>C43*1.4</f>
        <v>18.2</v>
      </c>
      <c r="E43">
        <f>(D43-B43)/B43</f>
        <v>-0.20869565217391309</v>
      </c>
      <c r="F43" s="9">
        <f>ABS(E43)</f>
        <v>0.20869565217391309</v>
      </c>
      <c r="G43" t="s">
        <v>113</v>
      </c>
    </row>
    <row r="44" spans="1:7" x14ac:dyDescent="0.3">
      <c r="A44" s="4" t="s">
        <v>36</v>
      </c>
      <c r="B44" s="4">
        <v>23</v>
      </c>
      <c r="C44" s="4">
        <v>13</v>
      </c>
      <c r="D44" s="5">
        <f>C44*1.4</f>
        <v>18.2</v>
      </c>
      <c r="E44" s="4">
        <f>(D44-B44)/B44</f>
        <v>-0.20869565217391309</v>
      </c>
      <c r="F44" s="11">
        <f>ABS(E44)</f>
        <v>0.20869565217391309</v>
      </c>
    </row>
    <row r="45" spans="1:7" x14ac:dyDescent="0.3">
      <c r="A45" t="s">
        <v>39</v>
      </c>
      <c r="B45">
        <v>44</v>
      </c>
      <c r="C45">
        <v>25</v>
      </c>
      <c r="D45" s="8">
        <f>C45*1.4</f>
        <v>35</v>
      </c>
      <c r="E45">
        <f>(D45-B45)/B45</f>
        <v>-0.20454545454545456</v>
      </c>
      <c r="F45" s="9">
        <f>ABS(E45)</f>
        <v>0.20454545454545456</v>
      </c>
    </row>
    <row r="46" spans="1:7" x14ac:dyDescent="0.3">
      <c r="A46" t="s">
        <v>62</v>
      </c>
      <c r="B46">
        <v>21</v>
      </c>
      <c r="C46">
        <v>12</v>
      </c>
      <c r="D46" s="8">
        <f>C46*1.4</f>
        <v>16.799999999999997</v>
      </c>
      <c r="E46">
        <f>(D46-B46)/B46</f>
        <v>-0.20000000000000012</v>
      </c>
      <c r="F46" s="9">
        <f>ABS(E46)</f>
        <v>0.20000000000000012</v>
      </c>
    </row>
    <row r="47" spans="1:7" x14ac:dyDescent="0.3">
      <c r="A47" t="s">
        <v>31</v>
      </c>
      <c r="B47">
        <v>35</v>
      </c>
      <c r="C47">
        <v>20</v>
      </c>
      <c r="D47" s="8">
        <f>C47*1.4</f>
        <v>28</v>
      </c>
      <c r="E47">
        <f>(D47-B47)/B47</f>
        <v>-0.2</v>
      </c>
      <c r="F47" s="9">
        <f>ABS(E47)</f>
        <v>0.2</v>
      </c>
    </row>
    <row r="48" spans="1:7" x14ac:dyDescent="0.3">
      <c r="A48" t="s">
        <v>32</v>
      </c>
      <c r="B48">
        <v>14</v>
      </c>
      <c r="C48">
        <v>12</v>
      </c>
      <c r="D48" s="8">
        <f>C48*1.4</f>
        <v>16.799999999999997</v>
      </c>
      <c r="E48">
        <f>(D48-B48)/B48</f>
        <v>0.19999999999999979</v>
      </c>
      <c r="F48" s="9">
        <f>ABS(E48)</f>
        <v>0.19999999999999979</v>
      </c>
    </row>
    <row r="49" spans="1:7" x14ac:dyDescent="0.3">
      <c r="A49" t="s">
        <v>53</v>
      </c>
      <c r="B49">
        <v>28</v>
      </c>
      <c r="C49">
        <v>24</v>
      </c>
      <c r="D49" s="8">
        <f>C49*1.4</f>
        <v>33.599999999999994</v>
      </c>
      <c r="E49">
        <f>(D49-B49)/B49</f>
        <v>0.19999999999999979</v>
      </c>
      <c r="F49" s="9">
        <f>ABS(E49)</f>
        <v>0.19999999999999979</v>
      </c>
    </row>
    <row r="50" spans="1:7" x14ac:dyDescent="0.3">
      <c r="A50" t="s">
        <v>33</v>
      </c>
      <c r="B50">
        <v>56</v>
      </c>
      <c r="C50">
        <v>48</v>
      </c>
      <c r="D50" s="8">
        <f>C50*1.4</f>
        <v>67.199999999999989</v>
      </c>
      <c r="E50">
        <f>(D50-B50)/B50</f>
        <v>0.19999999999999979</v>
      </c>
      <c r="F50" s="9">
        <f>ABS(E50)</f>
        <v>0.19999999999999979</v>
      </c>
    </row>
    <row r="51" spans="1:7" x14ac:dyDescent="0.3">
      <c r="A51" s="2" t="s">
        <v>21</v>
      </c>
      <c r="B51" s="2">
        <v>95</v>
      </c>
      <c r="C51" s="2">
        <v>81</v>
      </c>
      <c r="D51" s="8">
        <f>C51*1.4</f>
        <v>113.39999999999999</v>
      </c>
      <c r="E51">
        <f>(D51-B51)/B51</f>
        <v>0.19368421052631571</v>
      </c>
      <c r="F51" s="9">
        <f>ABS(E51)</f>
        <v>0.19368421052631571</v>
      </c>
      <c r="G51" s="2"/>
    </row>
    <row r="52" spans="1:7" x14ac:dyDescent="0.3">
      <c r="A52" t="s">
        <v>15</v>
      </c>
      <c r="B52">
        <v>26</v>
      </c>
      <c r="C52">
        <v>15</v>
      </c>
      <c r="D52" s="8">
        <f>C52*1.4</f>
        <v>21</v>
      </c>
      <c r="E52">
        <f>(D52-B52)/B52</f>
        <v>-0.19230769230769232</v>
      </c>
      <c r="F52" s="9">
        <f>ABS(E52)</f>
        <v>0.19230769230769232</v>
      </c>
    </row>
    <row r="53" spans="1:7" x14ac:dyDescent="0.3">
      <c r="A53" t="s">
        <v>77</v>
      </c>
      <c r="B53">
        <v>19</v>
      </c>
      <c r="C53">
        <v>11</v>
      </c>
      <c r="D53" s="8">
        <f>C53*1.4</f>
        <v>15.399999999999999</v>
      </c>
      <c r="E53">
        <f>(D53-B53)/B53</f>
        <v>-0.18947368421052638</v>
      </c>
      <c r="F53" s="9">
        <f>ABS(E53)</f>
        <v>0.18947368421052638</v>
      </c>
    </row>
    <row r="54" spans="1:7" x14ac:dyDescent="0.3">
      <c r="A54" t="s">
        <v>44</v>
      </c>
      <c r="B54">
        <v>38</v>
      </c>
      <c r="C54">
        <v>22</v>
      </c>
      <c r="D54" s="8">
        <f>C54*1.4</f>
        <v>30.799999999999997</v>
      </c>
      <c r="E54">
        <f>(D54-B54)/B54</f>
        <v>-0.18947368421052638</v>
      </c>
      <c r="F54" s="9">
        <f>ABS(E54)</f>
        <v>0.18947368421052638</v>
      </c>
    </row>
    <row r="55" spans="1:7" x14ac:dyDescent="0.3">
      <c r="A55" t="s">
        <v>57</v>
      </c>
      <c r="B55">
        <v>37</v>
      </c>
      <c r="C55">
        <v>22</v>
      </c>
      <c r="D55" s="8">
        <f>C55*1.4</f>
        <v>30.799999999999997</v>
      </c>
      <c r="E55">
        <f>(D55-B55)/B55</f>
        <v>-0.16756756756756763</v>
      </c>
      <c r="F55" s="9">
        <f>ABS(E55)</f>
        <v>0.16756756756756763</v>
      </c>
    </row>
    <row r="56" spans="1:7" x14ac:dyDescent="0.3">
      <c r="A56" t="s">
        <v>40</v>
      </c>
      <c r="B56">
        <v>24</v>
      </c>
      <c r="C56">
        <v>20</v>
      </c>
      <c r="D56" s="8">
        <f>C56*1.4</f>
        <v>28</v>
      </c>
      <c r="E56">
        <f>(D56-B56)/B56</f>
        <v>0.16666666666666666</v>
      </c>
      <c r="F56" s="9">
        <f>ABS(E56)</f>
        <v>0.16666666666666666</v>
      </c>
    </row>
    <row r="57" spans="1:7" x14ac:dyDescent="0.3">
      <c r="A57" t="s">
        <v>61</v>
      </c>
      <c r="B57">
        <v>30</v>
      </c>
      <c r="C57">
        <v>25</v>
      </c>
      <c r="D57" s="8">
        <f>C57*1.4</f>
        <v>35</v>
      </c>
      <c r="E57">
        <f>(D57-B57)/B57</f>
        <v>0.16666666666666666</v>
      </c>
      <c r="F57" s="9">
        <f>ABS(E57)</f>
        <v>0.16666666666666666</v>
      </c>
    </row>
    <row r="58" spans="1:7" x14ac:dyDescent="0.3">
      <c r="A58" t="s">
        <v>24</v>
      </c>
      <c r="B58">
        <v>47</v>
      </c>
      <c r="C58">
        <v>28</v>
      </c>
      <c r="D58" s="8">
        <f>C58*1.4</f>
        <v>39.199999999999996</v>
      </c>
      <c r="E58">
        <f>(D58-B58)/B58</f>
        <v>-0.16595744680851074</v>
      </c>
      <c r="F58" s="9">
        <f>ABS(E58)</f>
        <v>0.16595744680851074</v>
      </c>
    </row>
    <row r="59" spans="1:7" x14ac:dyDescent="0.3">
      <c r="A59" t="s">
        <v>98</v>
      </c>
      <c r="B59">
        <v>17</v>
      </c>
      <c r="C59">
        <v>14</v>
      </c>
      <c r="D59" s="8">
        <f>C59*1.4</f>
        <v>19.599999999999998</v>
      </c>
      <c r="E59">
        <f>(D59-B59)/B59</f>
        <v>0.15294117647058811</v>
      </c>
      <c r="F59" s="9">
        <f>ABS(E59)</f>
        <v>0.15294117647058811</v>
      </c>
    </row>
    <row r="60" spans="1:7" x14ac:dyDescent="0.3">
      <c r="A60" t="s">
        <v>80</v>
      </c>
      <c r="B60">
        <v>104</v>
      </c>
      <c r="C60">
        <v>85</v>
      </c>
      <c r="D60" s="8">
        <f>C60*1.4</f>
        <v>118.99999999999999</v>
      </c>
      <c r="E60">
        <f>(D60-B60)/B60</f>
        <v>0.14423076923076911</v>
      </c>
      <c r="F60" s="9">
        <f>ABS(E60)</f>
        <v>0.14423076923076911</v>
      </c>
    </row>
    <row r="61" spans="1:7" x14ac:dyDescent="0.3">
      <c r="A61" t="s">
        <v>27</v>
      </c>
      <c r="B61">
        <v>38</v>
      </c>
      <c r="C61">
        <v>31</v>
      </c>
      <c r="D61" s="8">
        <f>C61*1.4</f>
        <v>43.4</v>
      </c>
      <c r="E61">
        <f>(D61-B61)/B61</f>
        <v>0.14210526315789471</v>
      </c>
      <c r="F61" s="9">
        <f>ABS(E61)</f>
        <v>0.14210526315789471</v>
      </c>
    </row>
    <row r="62" spans="1:7" x14ac:dyDescent="0.3">
      <c r="A62" t="s">
        <v>71</v>
      </c>
      <c r="B62">
        <v>25</v>
      </c>
      <c r="C62">
        <v>20</v>
      </c>
      <c r="D62" s="8">
        <f>C62*1.4</f>
        <v>28</v>
      </c>
      <c r="E62">
        <f>(D62-B62)/B62</f>
        <v>0.12</v>
      </c>
      <c r="F62" s="9">
        <f>ABS(E62)</f>
        <v>0.12</v>
      </c>
    </row>
    <row r="63" spans="1:7" x14ac:dyDescent="0.3">
      <c r="A63" t="s">
        <v>47</v>
      </c>
      <c r="B63">
        <v>73</v>
      </c>
      <c r="C63">
        <v>46</v>
      </c>
      <c r="D63" s="8">
        <f>C63*1.4</f>
        <v>64.399999999999991</v>
      </c>
      <c r="E63">
        <f>(D63-B63)/B63</f>
        <v>-0.1178082191780823</v>
      </c>
      <c r="F63" s="9">
        <f>ABS(E63)</f>
        <v>0.1178082191780823</v>
      </c>
    </row>
    <row r="64" spans="1:7" x14ac:dyDescent="0.3">
      <c r="A64" t="s">
        <v>84</v>
      </c>
      <c r="B64">
        <v>98</v>
      </c>
      <c r="C64">
        <v>78</v>
      </c>
      <c r="D64" s="8">
        <f>C64*1.4</f>
        <v>109.19999999999999</v>
      </c>
      <c r="E64">
        <f>(D64-B64)/B64</f>
        <v>0.11428571428571417</v>
      </c>
      <c r="F64" s="9">
        <f>ABS(E64)</f>
        <v>0.11428571428571417</v>
      </c>
    </row>
    <row r="65" spans="1:6" x14ac:dyDescent="0.3">
      <c r="A65" t="s">
        <v>30</v>
      </c>
      <c r="B65">
        <v>11</v>
      </c>
      <c r="C65">
        <v>7</v>
      </c>
      <c r="D65" s="8">
        <f>C65*1.4</f>
        <v>9.7999999999999989</v>
      </c>
      <c r="E65">
        <f>(D65-B65)/B65</f>
        <v>-0.10909090909090918</v>
      </c>
      <c r="F65" s="9">
        <f>ABS(E65)</f>
        <v>0.10909090909090918</v>
      </c>
    </row>
    <row r="66" spans="1:6" x14ac:dyDescent="0.3">
      <c r="A66" t="s">
        <v>18</v>
      </c>
      <c r="B66">
        <v>48</v>
      </c>
      <c r="C66">
        <v>38</v>
      </c>
      <c r="D66" s="8">
        <f>C66*1.4</f>
        <v>53.199999999999996</v>
      </c>
      <c r="E66">
        <f>(D66-B66)/B66</f>
        <v>0.10833333333333324</v>
      </c>
      <c r="F66" s="9">
        <f>ABS(E66)</f>
        <v>0.10833333333333324</v>
      </c>
    </row>
    <row r="67" spans="1:6" x14ac:dyDescent="0.3">
      <c r="A67" t="s">
        <v>41</v>
      </c>
      <c r="B67">
        <v>18</v>
      </c>
      <c r="C67">
        <v>14</v>
      </c>
      <c r="D67" s="8">
        <f>C67*1.4</f>
        <v>19.599999999999998</v>
      </c>
      <c r="E67">
        <f>(D67-B67)/B67</f>
        <v>8.8888888888888767E-2</v>
      </c>
      <c r="F67" s="9">
        <f>ABS(E67)</f>
        <v>8.8888888888888767E-2</v>
      </c>
    </row>
    <row r="68" spans="1:6" x14ac:dyDescent="0.3">
      <c r="A68" t="s">
        <v>43</v>
      </c>
      <c r="B68">
        <v>18</v>
      </c>
      <c r="C68">
        <v>14</v>
      </c>
      <c r="D68" s="8">
        <f>C68*1.4</f>
        <v>19.599999999999998</v>
      </c>
      <c r="E68">
        <f>(D68-B68)/B68</f>
        <v>8.8888888888888767E-2</v>
      </c>
      <c r="F68" s="9">
        <f>ABS(E68)</f>
        <v>8.8888888888888767E-2</v>
      </c>
    </row>
    <row r="69" spans="1:6" x14ac:dyDescent="0.3">
      <c r="A69" t="s">
        <v>37</v>
      </c>
      <c r="B69">
        <v>26</v>
      </c>
      <c r="C69">
        <v>17</v>
      </c>
      <c r="D69" s="8">
        <f>C69*1.4</f>
        <v>23.799999999999997</v>
      </c>
      <c r="E69">
        <f>(D69-B69)/B69</f>
        <v>-8.4615384615384731E-2</v>
      </c>
      <c r="F69" s="9">
        <f>ABS(E69)</f>
        <v>8.4615384615384731E-2</v>
      </c>
    </row>
    <row r="70" spans="1:6" x14ac:dyDescent="0.3">
      <c r="A70" t="s">
        <v>78</v>
      </c>
      <c r="B70">
        <v>71</v>
      </c>
      <c r="C70">
        <v>55</v>
      </c>
      <c r="D70" s="8">
        <f>C70*1.4</f>
        <v>77</v>
      </c>
      <c r="E70">
        <f>(D70-B70)/B70</f>
        <v>8.4507042253521125E-2</v>
      </c>
      <c r="F70" s="9">
        <f>ABS(E70)</f>
        <v>8.4507042253521125E-2</v>
      </c>
    </row>
    <row r="71" spans="1:6" x14ac:dyDescent="0.3">
      <c r="A71" t="s">
        <v>97</v>
      </c>
      <c r="B71">
        <v>48</v>
      </c>
      <c r="C71">
        <v>37</v>
      </c>
      <c r="D71" s="8">
        <f>C71*1.4</f>
        <v>51.8</v>
      </c>
      <c r="E71">
        <f>(D71-B71)/B71</f>
        <v>7.9166666666666607E-2</v>
      </c>
      <c r="F71" s="9">
        <f>ABS(E71)</f>
        <v>7.9166666666666607E-2</v>
      </c>
    </row>
    <row r="72" spans="1:6" x14ac:dyDescent="0.3">
      <c r="A72" t="s">
        <v>19</v>
      </c>
      <c r="B72">
        <v>148</v>
      </c>
      <c r="C72">
        <v>98</v>
      </c>
      <c r="D72" s="8">
        <f>C72*1.4</f>
        <v>137.19999999999999</v>
      </c>
      <c r="E72">
        <f>(D72-B72)/B72</f>
        <v>-7.2972972972973046E-2</v>
      </c>
      <c r="F72" s="9">
        <f>ABS(E72)</f>
        <v>7.2972972972973046E-2</v>
      </c>
    </row>
    <row r="73" spans="1:6" x14ac:dyDescent="0.3">
      <c r="A73" t="s">
        <v>20</v>
      </c>
      <c r="B73">
        <v>55</v>
      </c>
      <c r="C73">
        <v>42</v>
      </c>
      <c r="D73" s="8">
        <f>C73*1.4</f>
        <v>58.8</v>
      </c>
      <c r="E73">
        <f>(D73-B73)/B73</f>
        <v>6.9090909090909036E-2</v>
      </c>
      <c r="F73" s="9">
        <f>ABS(E73)</f>
        <v>6.9090909090909036E-2</v>
      </c>
    </row>
    <row r="74" spans="1:6" x14ac:dyDescent="0.3">
      <c r="A74" t="s">
        <v>17</v>
      </c>
      <c r="B74">
        <v>93</v>
      </c>
      <c r="C74">
        <v>71</v>
      </c>
      <c r="D74" s="8">
        <f>C74*1.4</f>
        <v>99.399999999999991</v>
      </c>
      <c r="E74">
        <f>(D74-B74)/B74</f>
        <v>6.8817204301075172E-2</v>
      </c>
      <c r="F74" s="9">
        <f>ABS(E74)</f>
        <v>6.8817204301075172E-2</v>
      </c>
    </row>
    <row r="75" spans="1:6" x14ac:dyDescent="0.3">
      <c r="A75" t="s">
        <v>51</v>
      </c>
      <c r="B75">
        <v>60</v>
      </c>
      <c r="C75">
        <v>40</v>
      </c>
      <c r="D75" s="8">
        <f>C75*1.4</f>
        <v>56</v>
      </c>
      <c r="E75">
        <f>(D75-B75)/B75</f>
        <v>-6.6666666666666666E-2</v>
      </c>
      <c r="F75" s="9">
        <f>ABS(E75)</f>
        <v>6.6666666666666666E-2</v>
      </c>
    </row>
    <row r="76" spans="1:6" x14ac:dyDescent="0.3">
      <c r="A76" t="s">
        <v>74</v>
      </c>
      <c r="B76">
        <v>43</v>
      </c>
      <c r="C76">
        <v>29</v>
      </c>
      <c r="D76" s="8">
        <f>C76*1.4</f>
        <v>40.599999999999994</v>
      </c>
      <c r="E76">
        <f>(D76-B76)/B76</f>
        <v>-5.5813953488372224E-2</v>
      </c>
      <c r="F76" s="9">
        <f>ABS(E76)</f>
        <v>5.5813953488372224E-2</v>
      </c>
    </row>
    <row r="77" spans="1:6" x14ac:dyDescent="0.3">
      <c r="A77" t="s">
        <v>58</v>
      </c>
      <c r="B77">
        <v>12</v>
      </c>
      <c r="C77">
        <v>9</v>
      </c>
      <c r="D77" s="8">
        <f>C77*1.4</f>
        <v>12.6</v>
      </c>
      <c r="E77">
        <f>(D77-B77)/B77</f>
        <v>4.9999999999999968E-2</v>
      </c>
      <c r="F77" s="9">
        <f>ABS(E77)</f>
        <v>4.9999999999999968E-2</v>
      </c>
    </row>
    <row r="78" spans="1:6" x14ac:dyDescent="0.3">
      <c r="A78" t="s">
        <v>93</v>
      </c>
      <c r="B78">
        <v>19</v>
      </c>
      <c r="C78">
        <v>13</v>
      </c>
      <c r="D78" s="8">
        <f>C78*1.4</f>
        <v>18.2</v>
      </c>
      <c r="E78">
        <f>(D78-B78)/B78</f>
        <v>-4.2105263157894778E-2</v>
      </c>
      <c r="F78" s="9">
        <f>ABS(E78)</f>
        <v>4.2105263157894778E-2</v>
      </c>
    </row>
    <row r="79" spans="1:6" x14ac:dyDescent="0.3">
      <c r="A79" t="s">
        <v>34</v>
      </c>
      <c r="B79">
        <v>19</v>
      </c>
      <c r="C79">
        <v>14</v>
      </c>
      <c r="D79" s="8">
        <f>C79*1.4</f>
        <v>19.599999999999998</v>
      </c>
      <c r="E79">
        <f>(D79-B79)/B79</f>
        <v>3.1578947368420943E-2</v>
      </c>
      <c r="F79" s="9">
        <f>ABS(E79)</f>
        <v>3.1578947368420943E-2</v>
      </c>
    </row>
    <row r="80" spans="1:6" x14ac:dyDescent="0.3">
      <c r="A80" t="s">
        <v>66</v>
      </c>
      <c r="B80">
        <v>137</v>
      </c>
      <c r="C80">
        <v>99</v>
      </c>
      <c r="D80" s="8">
        <f>C80*1.4</f>
        <v>138.6</v>
      </c>
      <c r="E80">
        <f>(D80-B80)/B80</f>
        <v>1.1678832116788281E-2</v>
      </c>
      <c r="F80" s="9">
        <f>ABS(E80)</f>
        <v>1.1678832116788281E-2</v>
      </c>
    </row>
    <row r="81" spans="1:6" x14ac:dyDescent="0.3">
      <c r="A81" t="s">
        <v>91</v>
      </c>
      <c r="B81">
        <v>18</v>
      </c>
      <c r="C81">
        <v>13</v>
      </c>
      <c r="D81" s="8">
        <f>C81*1.4</f>
        <v>18.2</v>
      </c>
      <c r="E81">
        <f>(D81-B81)/B81</f>
        <v>1.1111111111111072E-2</v>
      </c>
      <c r="F81" s="9">
        <f>ABS(E81)</f>
        <v>1.1111111111111072E-2</v>
      </c>
    </row>
    <row r="82" spans="1:6" x14ac:dyDescent="0.3">
      <c r="A82" t="s">
        <v>63</v>
      </c>
      <c r="B82">
        <v>104</v>
      </c>
      <c r="C82">
        <v>74</v>
      </c>
      <c r="D82" s="8">
        <f>C82*1.4</f>
        <v>103.6</v>
      </c>
      <c r="E82">
        <f>(D82-B82)/B82</f>
        <v>-3.846153846153901E-3</v>
      </c>
      <c r="F82" s="9">
        <f>ABS(E82)</f>
        <v>3.846153846153901E-3</v>
      </c>
    </row>
    <row r="83" spans="1:6" x14ac:dyDescent="0.3">
      <c r="A83" t="s">
        <v>85</v>
      </c>
      <c r="B83">
        <v>14</v>
      </c>
      <c r="C83">
        <v>10</v>
      </c>
      <c r="D83" s="8">
        <f>C83*1.4</f>
        <v>14</v>
      </c>
      <c r="E83">
        <f>(D83-B83)/B83</f>
        <v>0</v>
      </c>
      <c r="F83" s="9">
        <f>ABS(E83)</f>
        <v>0</v>
      </c>
    </row>
  </sheetData>
  <autoFilter ref="A1:G1" xr:uid="{CED746A8-0158-419E-8C10-5136D3E08209}">
    <sortState xmlns:xlrd2="http://schemas.microsoft.com/office/spreadsheetml/2017/richdata2" ref="A2:G87">
      <sortCondition descending="1" ref="F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6C37-F23C-415A-A1D7-6D792A1F5F53}">
  <dimension ref="A1:A7"/>
  <sheetViews>
    <sheetView workbookViewId="0">
      <selection activeCell="C26" sqref="C26"/>
    </sheetView>
  </sheetViews>
  <sheetFormatPr defaultRowHeight="14.4" x14ac:dyDescent="0.3"/>
  <cols>
    <col min="1" max="1" width="33.6640625" customWidth="1"/>
  </cols>
  <sheetData>
    <row r="1" spans="1:1" x14ac:dyDescent="0.3">
      <c r="A1" s="1" t="s">
        <v>107</v>
      </c>
    </row>
    <row r="2" spans="1:1" x14ac:dyDescent="0.3">
      <c r="A2" t="s">
        <v>109</v>
      </c>
    </row>
    <row r="3" spans="1:1" x14ac:dyDescent="0.3">
      <c r="A3" t="s">
        <v>112</v>
      </c>
    </row>
    <row r="5" spans="1:1" x14ac:dyDescent="0.3">
      <c r="A5" s="1" t="s">
        <v>108</v>
      </c>
    </row>
    <row r="6" spans="1:1" x14ac:dyDescent="0.3">
      <c r="A6" t="s">
        <v>111</v>
      </c>
    </row>
    <row r="7" spans="1:1" x14ac:dyDescent="0.3">
      <c r="A7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1st rpoZ</vt:lpstr>
      <vt:lpstr>2nd rpoZ</vt:lpstr>
      <vt:lpstr>1st rpoC</vt:lpstr>
      <vt:lpstr>2nd rpoC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 Wang</dc:creator>
  <cp:lastModifiedBy>Bing Wang</cp:lastModifiedBy>
  <dcterms:created xsi:type="dcterms:W3CDTF">2015-06-05T18:17:20Z</dcterms:created>
  <dcterms:modified xsi:type="dcterms:W3CDTF">2021-12-22T00:22:25Z</dcterms:modified>
</cp:coreProperties>
</file>