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ngb\Documents\OSU_IAlab\rpoC397\XL\"/>
    </mc:Choice>
  </mc:AlternateContent>
  <xr:revisionPtr revIDLastSave="0" documentId="13_ncr:1_{4A7D2E16-1C97-4EE5-AC85-1EBD185A880F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1st run" sheetId="3" r:id="rId1"/>
    <sheet name="2nd run" sheetId="1" r:id="rId2"/>
    <sheet name="graph" sheetId="2" r:id="rId3"/>
  </sheets>
  <definedNames>
    <definedName name="_xlnm._FilterDatabase" localSheetId="1" hidden="1">'2nd run'!$A$1:$J$1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3" l="1"/>
  <c r="G20" i="3" s="1"/>
  <c r="H20" i="3" s="1"/>
  <c r="E20" i="3"/>
  <c r="G19" i="3"/>
  <c r="H19" i="3" s="1"/>
  <c r="F19" i="3"/>
  <c r="E19" i="3"/>
  <c r="F18" i="3"/>
  <c r="G18" i="3" s="1"/>
  <c r="H18" i="3" s="1"/>
  <c r="E18" i="3"/>
  <c r="G17" i="3"/>
  <c r="H17" i="3" s="1"/>
  <c r="F17" i="3"/>
  <c r="E17" i="3"/>
  <c r="F16" i="3"/>
  <c r="G16" i="3" s="1"/>
  <c r="H16" i="3" s="1"/>
  <c r="E16" i="3"/>
  <c r="G15" i="3"/>
  <c r="H15" i="3" s="1"/>
  <c r="F15" i="3"/>
  <c r="E15" i="3"/>
  <c r="F14" i="3"/>
  <c r="G14" i="3" s="1"/>
  <c r="H14" i="3" s="1"/>
  <c r="E14" i="3"/>
  <c r="G13" i="3"/>
  <c r="H13" i="3" s="1"/>
  <c r="F13" i="3"/>
  <c r="E13" i="3"/>
  <c r="F12" i="3"/>
  <c r="G12" i="3" s="1"/>
  <c r="H12" i="3" s="1"/>
  <c r="E12" i="3"/>
  <c r="G11" i="3"/>
  <c r="H11" i="3" s="1"/>
  <c r="F11" i="3"/>
  <c r="E11" i="3"/>
  <c r="F10" i="3"/>
  <c r="G10" i="3" s="1"/>
  <c r="H10" i="3" s="1"/>
  <c r="E10" i="3"/>
  <c r="G9" i="3"/>
  <c r="H9" i="3" s="1"/>
  <c r="F9" i="3"/>
  <c r="E9" i="3"/>
  <c r="F8" i="3"/>
  <c r="G8" i="3" s="1"/>
  <c r="H8" i="3" s="1"/>
  <c r="E8" i="3"/>
  <c r="G7" i="3"/>
  <c r="H7" i="3" s="1"/>
  <c r="F7" i="3"/>
  <c r="E7" i="3"/>
  <c r="F6" i="3"/>
  <c r="G6" i="3" s="1"/>
  <c r="H6" i="3" s="1"/>
  <c r="E6" i="3"/>
  <c r="G5" i="3"/>
  <c r="H5" i="3" s="1"/>
  <c r="F5" i="3"/>
  <c r="E5" i="3"/>
  <c r="F4" i="3"/>
  <c r="G4" i="3" s="1"/>
  <c r="H4" i="3" s="1"/>
  <c r="E4" i="3"/>
  <c r="G3" i="3"/>
  <c r="H3" i="3" s="1"/>
  <c r="F3" i="3"/>
  <c r="E3" i="3"/>
  <c r="F2" i="3"/>
  <c r="G2" i="3" s="1"/>
  <c r="H2" i="3" s="1"/>
  <c r="E2" i="3"/>
  <c r="G8" i="1" l="1"/>
  <c r="G10" i="1"/>
  <c r="G18" i="1"/>
  <c r="E3" i="1"/>
  <c r="F3" i="1"/>
  <c r="G3" i="1" s="1"/>
  <c r="E4" i="1"/>
  <c r="F4" i="1"/>
  <c r="G4" i="1" s="1"/>
  <c r="E5" i="1"/>
  <c r="F5" i="1"/>
  <c r="G5" i="1" s="1"/>
  <c r="E6" i="1"/>
  <c r="F6" i="1"/>
  <c r="G6" i="1" s="1"/>
  <c r="E7" i="1"/>
  <c r="F7" i="1"/>
  <c r="G7" i="1" s="1"/>
  <c r="E8" i="1"/>
  <c r="F8" i="1"/>
  <c r="E9" i="1"/>
  <c r="F9" i="1"/>
  <c r="G9" i="1" s="1"/>
  <c r="E10" i="1"/>
  <c r="F10" i="1"/>
  <c r="E11" i="1"/>
  <c r="F11" i="1"/>
  <c r="G11" i="1" s="1"/>
  <c r="E12" i="1"/>
  <c r="F12" i="1"/>
  <c r="G12" i="1" s="1"/>
  <c r="E13" i="1"/>
  <c r="F13" i="1"/>
  <c r="G13" i="1" s="1"/>
  <c r="E14" i="1"/>
  <c r="F14" i="1"/>
  <c r="G14" i="1" s="1"/>
  <c r="E15" i="1"/>
  <c r="F15" i="1"/>
  <c r="G15" i="1" s="1"/>
  <c r="E16" i="1"/>
  <c r="G16" i="1" s="1"/>
  <c r="F16" i="1"/>
  <c r="E17" i="1"/>
  <c r="F17" i="1"/>
  <c r="G17" i="1" s="1"/>
  <c r="E18" i="1"/>
  <c r="F18" i="1"/>
  <c r="E19" i="1"/>
  <c r="F19" i="1"/>
  <c r="G19" i="1" s="1"/>
  <c r="E20" i="1"/>
  <c r="F20" i="1"/>
  <c r="G20" i="1" s="1"/>
  <c r="F2" i="1"/>
  <c r="G2" i="1" s="1"/>
  <c r="E2" i="1"/>
  <c r="H3" i="1" l="1"/>
  <c r="H20" i="1"/>
  <c r="H15" i="1"/>
  <c r="H17" i="1"/>
  <c r="H11" i="1"/>
  <c r="H16" i="1"/>
  <c r="H2" i="1"/>
  <c r="H18" i="1"/>
  <c r="H4" i="1"/>
  <c r="H13" i="1"/>
  <c r="H12" i="1"/>
  <c r="H10" i="1"/>
  <c r="H9" i="1"/>
  <c r="H14" i="1"/>
  <c r="H8" i="1"/>
  <c r="H7" i="1"/>
  <c r="H6" i="1"/>
  <c r="H19" i="1"/>
  <c r="H5" i="1"/>
</calcChain>
</file>

<file path=xl/sharedStrings.xml><?xml version="1.0" encoding="utf-8"?>
<sst xmlns="http://schemas.openxmlformats.org/spreadsheetml/2006/main" count="120" uniqueCount="51">
  <si>
    <t>Accession Number</t>
  </si>
  <si>
    <t>Alternate ID</t>
  </si>
  <si>
    <t>A0A140SS80</t>
  </si>
  <si>
    <t>rpoB</t>
  </si>
  <si>
    <t>A0A140NH27</t>
  </si>
  <si>
    <t>rpoC</t>
  </si>
  <si>
    <t>A0A140N2U0</t>
  </si>
  <si>
    <t>rpoA</t>
  </si>
  <si>
    <t>A0A140N6J0</t>
  </si>
  <si>
    <t>rpoZ</t>
  </si>
  <si>
    <t>A0A140N683</t>
  </si>
  <si>
    <t>rpoD</t>
  </si>
  <si>
    <t>A0A140NB60</t>
  </si>
  <si>
    <t>rapA</t>
  </si>
  <si>
    <t>A0A140N7D6</t>
  </si>
  <si>
    <t>nusA</t>
  </si>
  <si>
    <t>A0A140NF01</t>
  </si>
  <si>
    <t>rho</t>
  </si>
  <si>
    <t>A0A140NCP4</t>
  </si>
  <si>
    <t>mfd</t>
  </si>
  <si>
    <t>A0A140NGK1</t>
  </si>
  <si>
    <t>hfq</t>
  </si>
  <si>
    <t>A0A140N7C5</t>
  </si>
  <si>
    <t>greA</t>
  </si>
  <si>
    <t>A0A140N4P1</t>
  </si>
  <si>
    <t>rpoH</t>
  </si>
  <si>
    <t>A0A140NDZ7</t>
  </si>
  <si>
    <t>dksA</t>
  </si>
  <si>
    <t>A0A140NHL8</t>
  </si>
  <si>
    <t>nusG</t>
  </si>
  <si>
    <t>A0A140N8H7</t>
  </si>
  <si>
    <t>rpoS</t>
  </si>
  <si>
    <t>A0A140N6Q0</t>
  </si>
  <si>
    <t>greB</t>
  </si>
  <si>
    <t>A0A140NFI8</t>
  </si>
  <si>
    <t>yacL</t>
  </si>
  <si>
    <t>A0A140N749</t>
  </si>
  <si>
    <t>A0A140NI00</t>
  </si>
  <si>
    <t>rfaH</t>
  </si>
  <si>
    <t>WT_2ug</t>
  </si>
  <si>
    <t>rpoE</t>
  </si>
  <si>
    <t>Coverage_WT</t>
  </si>
  <si>
    <t>WT_normalized</t>
  </si>
  <si>
    <t>Coverage_397*</t>
  </si>
  <si>
    <t>397*_normalized</t>
  </si>
  <si>
    <t>rpoC397*/WT</t>
  </si>
  <si>
    <t>log2(397*/WT)</t>
  </si>
  <si>
    <t>1st</t>
  </si>
  <si>
    <t>2nd</t>
  </si>
  <si>
    <t>399_FS_2ug</t>
  </si>
  <si>
    <t>Low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</si>
</sst>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0" fillId="0" borderId="0" xfId="0" applyFont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1" fontId="18" fillId="0" borderId="0" xfId="0" applyNumberFormat="1" applyFont="1"/>
    <xf numFmtId="1" fontId="18" fillId="0" borderId="0" xfId="0" applyNumberFormat="1" applyFont="1" applyFill="1"/>
    <xf numFmtId="1" fontId="0" fillId="0" borderId="0" xfId="0" applyNumberFormat="1"/>
    <xf numFmtId="1" fontId="14" fillId="0" borderId="0" xfId="0" applyNumberFormat="1" applyFont="1"/>
    <xf numFmtId="0" fontId="14" fillId="0" borderId="0" xfId="0" applyFont="1"/>
    <xf numFmtId="1" fontId="0" fillId="0" borderId="0" xfId="0" applyNumberFormat="1" applyFont="1"/>
    <xf numFmtId="0" fontId="14" fillId="0" borderId="0" xfId="0" applyFont="1" applyFill="1"/>
    <xf numFmtId="2" fontId="14" fillId="0" borderId="0" xfId="0" applyNumberFormat="1" applyFont="1" applyFill="1"/>
    <xf numFmtId="1" fontId="14" fillId="0" borderId="0" xfId="0" applyNumberFormat="1" applyFont="1" applyFill="1"/>
    <xf numFmtId="2" fontId="0" fillId="0" borderId="0" xfId="0" applyNumberFormat="1"/>
    <xf numFmtId="2" fontId="14" fillId="0" borderId="0" xfId="0" applyNumberFormat="1" applyFont="1"/>
    <xf numFmtId="2" fontId="0" fillId="0" borderId="0" xfId="0" applyNumberFormat="1" applyFont="1"/>
    <xf numFmtId="0" fontId="0" fillId="33" borderId="0" xfId="0" applyFill="1"/>
    <xf numFmtId="0" fontId="0" fillId="33" borderId="0" xfId="0" applyFont="1" applyFill="1"/>
    <xf numFmtId="2" fontId="0" fillId="0" borderId="0" xfId="0" applyNumberFormat="1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397*/WT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graph!$A$2:$A$20</c:f>
              <c:strCache>
                <c:ptCount val="19"/>
                <c:pt idx="0">
                  <c:v>rpoB</c:v>
                </c:pt>
                <c:pt idx="1">
                  <c:v>rpoC</c:v>
                </c:pt>
                <c:pt idx="2">
                  <c:v>rpoA</c:v>
                </c:pt>
                <c:pt idx="3">
                  <c:v>rpoZ</c:v>
                </c:pt>
                <c:pt idx="4">
                  <c:v>rpoD</c:v>
                </c:pt>
                <c:pt idx="5">
                  <c:v>rapA</c:v>
                </c:pt>
                <c:pt idx="6">
                  <c:v>nusA</c:v>
                </c:pt>
                <c:pt idx="7">
                  <c:v>rho</c:v>
                </c:pt>
                <c:pt idx="8">
                  <c:v>mfd</c:v>
                </c:pt>
                <c:pt idx="9">
                  <c:v>greA</c:v>
                </c:pt>
                <c:pt idx="10">
                  <c:v>dksA</c:v>
                </c:pt>
                <c:pt idx="11">
                  <c:v>nusG</c:v>
                </c:pt>
                <c:pt idx="12">
                  <c:v>rpoS</c:v>
                </c:pt>
                <c:pt idx="13">
                  <c:v>yacL</c:v>
                </c:pt>
                <c:pt idx="14">
                  <c:v>hfq</c:v>
                </c:pt>
                <c:pt idx="15">
                  <c:v>greB</c:v>
                </c:pt>
                <c:pt idx="16">
                  <c:v>rfaH</c:v>
                </c:pt>
                <c:pt idx="17">
                  <c:v>rpoH</c:v>
                </c:pt>
                <c:pt idx="18">
                  <c:v>rpoE</c:v>
                </c:pt>
              </c:strCache>
            </c:strRef>
          </c:cat>
          <c:val>
            <c:numRef>
              <c:f>graph!$B$2:$B$20</c:f>
              <c:numCache>
                <c:formatCode>General</c:formatCode>
                <c:ptCount val="19"/>
                <c:pt idx="0">
                  <c:v>1</c:v>
                </c:pt>
                <c:pt idx="1">
                  <c:v>0.76733880371663132</c:v>
                </c:pt>
                <c:pt idx="2">
                  <c:v>0.960069391944669</c:v>
                </c:pt>
                <c:pt idx="3">
                  <c:v>0.35969348286179964</c:v>
                </c:pt>
                <c:pt idx="4">
                  <c:v>0.89972348586209971</c:v>
                </c:pt>
                <c:pt idx="5">
                  <c:v>1.2201773164514176</c:v>
                </c:pt>
                <c:pt idx="6">
                  <c:v>1.3181334934077775</c:v>
                </c:pt>
                <c:pt idx="7">
                  <c:v>1.9721097654665205</c:v>
                </c:pt>
                <c:pt idx="8">
                  <c:v>1.0185286002971219</c:v>
                </c:pt>
                <c:pt idx="9">
                  <c:v>1.2168202148400169</c:v>
                </c:pt>
                <c:pt idx="10">
                  <c:v>2.2265508936727785</c:v>
                </c:pt>
                <c:pt idx="11">
                  <c:v>1.2756986123322755</c:v>
                </c:pt>
                <c:pt idx="12">
                  <c:v>0.9813066248709813</c:v>
                </c:pt>
                <c:pt idx="13">
                  <c:v>0</c:v>
                </c:pt>
                <c:pt idx="14">
                  <c:v>1.5354562483275354</c:v>
                </c:pt>
                <c:pt idx="15">
                  <c:v>0.99914856350499903</c:v>
                </c:pt>
                <c:pt idx="16">
                  <c:v>2.7476585496387478</c:v>
                </c:pt>
                <c:pt idx="17">
                  <c:v>0.48488092052448489</c:v>
                </c:pt>
                <c:pt idx="18">
                  <c:v>0.34345731870484347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C6-4EFF-8881-BDCF30104701}"/>
            </c:ext>
          </c:extLst>
        </c:ser>
        <c:ser>
          <c:idx val="1"/>
          <c:order val="1"/>
          <c:tx>
            <c:v>2nd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graph!$A$2:$A$20</c:f>
              <c:strCache>
                <c:ptCount val="19"/>
                <c:pt idx="0">
                  <c:v>rpoB</c:v>
                </c:pt>
                <c:pt idx="1">
                  <c:v>rpoC</c:v>
                </c:pt>
                <c:pt idx="2">
                  <c:v>rpoA</c:v>
                </c:pt>
                <c:pt idx="3">
                  <c:v>rpoZ</c:v>
                </c:pt>
                <c:pt idx="4">
                  <c:v>rpoD</c:v>
                </c:pt>
                <c:pt idx="5">
                  <c:v>rapA</c:v>
                </c:pt>
                <c:pt idx="6">
                  <c:v>nusA</c:v>
                </c:pt>
                <c:pt idx="7">
                  <c:v>rho</c:v>
                </c:pt>
                <c:pt idx="8">
                  <c:v>mfd</c:v>
                </c:pt>
                <c:pt idx="9">
                  <c:v>greA</c:v>
                </c:pt>
                <c:pt idx="10">
                  <c:v>dksA</c:v>
                </c:pt>
                <c:pt idx="11">
                  <c:v>nusG</c:v>
                </c:pt>
                <c:pt idx="12">
                  <c:v>rpoS</c:v>
                </c:pt>
                <c:pt idx="13">
                  <c:v>yacL</c:v>
                </c:pt>
                <c:pt idx="14">
                  <c:v>hfq</c:v>
                </c:pt>
                <c:pt idx="15">
                  <c:v>greB</c:v>
                </c:pt>
                <c:pt idx="16">
                  <c:v>rfaH</c:v>
                </c:pt>
                <c:pt idx="17">
                  <c:v>rpoH</c:v>
                </c:pt>
                <c:pt idx="18">
                  <c:v>rpoE</c:v>
                </c:pt>
              </c:strCache>
            </c:strRef>
          </c:cat>
          <c:val>
            <c:numRef>
              <c:f>graph!$C$2:$C$20</c:f>
              <c:numCache>
                <c:formatCode>General</c:formatCode>
                <c:ptCount val="19"/>
                <c:pt idx="0">
                  <c:v>1.0000342067455703</c:v>
                </c:pt>
                <c:pt idx="1">
                  <c:v>0.71723120881792835</c:v>
                </c:pt>
                <c:pt idx="2">
                  <c:v>0.95349192070847999</c:v>
                </c:pt>
                <c:pt idx="3">
                  <c:v>0.32936696099268686</c:v>
                </c:pt>
                <c:pt idx="4">
                  <c:v>0.87950843213969898</c:v>
                </c:pt>
                <c:pt idx="5">
                  <c:v>1.2779482156866615</c:v>
                </c:pt>
                <c:pt idx="6">
                  <c:v>1.2662988853269164</c:v>
                </c:pt>
                <c:pt idx="7">
                  <c:v>1.678445208589644</c:v>
                </c:pt>
                <c:pt idx="8">
                  <c:v>1.0104819076904814</c:v>
                </c:pt>
                <c:pt idx="9">
                  <c:v>1.2724559200694161</c:v>
                </c:pt>
                <c:pt idx="10">
                  <c:v>2.4179541777862839</c:v>
                </c:pt>
                <c:pt idx="11">
                  <c:v>1.4146453129951848</c:v>
                </c:pt>
                <c:pt idx="12">
                  <c:v>1.7965482975668083</c:v>
                </c:pt>
                <c:pt idx="13">
                  <c:v>0</c:v>
                </c:pt>
                <c:pt idx="14">
                  <c:v>2.0429554552896723</c:v>
                </c:pt>
                <c:pt idx="15">
                  <c:v>1.3473797069955828</c:v>
                </c:pt>
                <c:pt idx="16">
                  <c:v>3.0315747903473302</c:v>
                </c:pt>
                <c:pt idx="17">
                  <c:v>0.65385657649444562</c:v>
                </c:pt>
                <c:pt idx="18">
                  <c:v>0.50523652171265732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C6-4EFF-8881-BDCF301047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87733968"/>
        <c:axId val="1987738544"/>
      </c:barChart>
      <c:catAx>
        <c:axId val="1987733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8544"/>
        <c:crosses val="autoZero"/>
        <c:auto val="1"/>
        <c:lblAlgn val="ctr"/>
        <c:lblOffset val="100"/>
        <c:noMultiLvlLbl val="0"/>
      </c:catAx>
      <c:valAx>
        <c:axId val="198773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733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167640</xdr:colOff>
      <xdr:row>0</xdr:row>
      <xdr:rowOff>144780</xdr:rowOff>
    </xdr:from>
    <xdr:to>
      <xdr:col>16</xdr:col>
      <xdr:colOff>266700</xdr:colOff>
      <xdr:row>21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114144-B461-42BA-B7AC-A17A858AF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92467-DACE-44FC-A9C7-D9029740DB68}">
  <dimension ref="A1:K20"/>
  <sheetViews>
    <sheetView workbookViewId="0">
      <selection activeCell="D25" sqref="D25"/>
    </sheetView>
  </sheetViews>
  <sheetFormatPr defaultRowHeight="14.4" x14ac:dyDescent="0.3"/>
  <cols>
    <col min="1" max="1" width="15.33203125" customWidth="1"/>
    <col min="3" max="3" width="9.77734375" customWidth="1"/>
    <col min="4" max="4" width="9.21875" customWidth="1"/>
    <col min="7" max="7" width="12.6640625" customWidth="1"/>
    <col min="8" max="8" width="14.88671875" style="15" customWidth="1"/>
    <col min="9" max="9" width="14.5546875" style="8" customWidth="1"/>
    <col min="10" max="10" width="13.5546875" style="8" customWidth="1"/>
  </cols>
  <sheetData>
    <row r="1" spans="1:10" x14ac:dyDescent="0.3">
      <c r="A1" t="s">
        <v>0</v>
      </c>
      <c r="B1" t="s">
        <v>1</v>
      </c>
      <c r="C1" t="s">
        <v>39</v>
      </c>
      <c r="D1" t="s">
        <v>49</v>
      </c>
      <c r="E1" s="1" t="s">
        <v>42</v>
      </c>
      <c r="F1" s="1" t="s">
        <v>44</v>
      </c>
      <c r="G1" s="18" t="s">
        <v>45</v>
      </c>
      <c r="H1" s="17" t="s">
        <v>46</v>
      </c>
      <c r="I1" s="8" t="s">
        <v>41</v>
      </c>
      <c r="J1" s="8" t="s">
        <v>43</v>
      </c>
    </row>
    <row r="2" spans="1:10" x14ac:dyDescent="0.3">
      <c r="A2" t="s">
        <v>2</v>
      </c>
      <c r="B2" t="s">
        <v>3</v>
      </c>
      <c r="C2">
        <v>5134</v>
      </c>
      <c r="D2">
        <v>3737</v>
      </c>
      <c r="E2">
        <f>C2/5134</f>
        <v>1</v>
      </c>
      <c r="F2">
        <f>D2/3737</f>
        <v>1</v>
      </c>
      <c r="G2">
        <f>F2/E2</f>
        <v>1</v>
      </c>
      <c r="H2" s="15">
        <f t="shared" ref="H2:H20" si="0">LOG(G2, 2)</f>
        <v>0</v>
      </c>
      <c r="I2" s="8">
        <v>88.67362</v>
      </c>
      <c r="J2" s="8">
        <v>88.748139999999992</v>
      </c>
    </row>
    <row r="3" spans="1:10" x14ac:dyDescent="0.3">
      <c r="A3" t="s">
        <v>4</v>
      </c>
      <c r="B3" t="s">
        <v>5</v>
      </c>
      <c r="C3">
        <v>3425</v>
      </c>
      <c r="D3">
        <v>1913</v>
      </c>
      <c r="E3">
        <f t="shared" ref="E3:E20" si="1">C3/5134</f>
        <v>0.66712115309700037</v>
      </c>
      <c r="F3">
        <f t="shared" ref="F3:F20" si="2">D3/3737</f>
        <v>0.51190794755151192</v>
      </c>
      <c r="G3">
        <f t="shared" ref="G3:G20" si="3">F3/E3</f>
        <v>0.76733880371663132</v>
      </c>
      <c r="H3" s="15">
        <f t="shared" si="0"/>
        <v>-0.3820643821944652</v>
      </c>
      <c r="I3" s="8">
        <v>87.491110000000006</v>
      </c>
      <c r="J3" s="8">
        <v>80.668086000000002</v>
      </c>
    </row>
    <row r="4" spans="1:10" x14ac:dyDescent="0.3">
      <c r="A4" t="s">
        <v>6</v>
      </c>
      <c r="B4" t="s">
        <v>7</v>
      </c>
      <c r="C4">
        <v>1876</v>
      </c>
      <c r="D4">
        <v>1311</v>
      </c>
      <c r="E4">
        <f t="shared" si="1"/>
        <v>0.36540708998831323</v>
      </c>
      <c r="F4">
        <f t="shared" si="2"/>
        <v>0.35081616269735083</v>
      </c>
      <c r="G4">
        <f t="shared" si="3"/>
        <v>0.960069391944669</v>
      </c>
      <c r="H4" s="15">
        <f t="shared" si="0"/>
        <v>-5.8789410098948232E-2</v>
      </c>
      <c r="I4" s="8">
        <v>91.793309999999991</v>
      </c>
      <c r="J4" s="8">
        <v>88.449849999999998</v>
      </c>
    </row>
    <row r="5" spans="1:10" x14ac:dyDescent="0.3">
      <c r="A5" s="10" t="s">
        <v>8</v>
      </c>
      <c r="B5" s="10" t="s">
        <v>9</v>
      </c>
      <c r="C5" s="10">
        <v>275</v>
      </c>
      <c r="D5" s="10">
        <v>72</v>
      </c>
      <c r="E5" s="10">
        <f t="shared" si="1"/>
        <v>5.3564472146474487E-2</v>
      </c>
      <c r="F5" s="10">
        <f t="shared" si="2"/>
        <v>1.9266791544019266E-2</v>
      </c>
      <c r="G5" s="10">
        <f t="shared" si="3"/>
        <v>0.35969348286179964</v>
      </c>
      <c r="H5" s="16">
        <f t="shared" si="0"/>
        <v>-1.475160074775036</v>
      </c>
      <c r="I5" s="9">
        <v>96.703296999999992</v>
      </c>
      <c r="J5" s="9">
        <v>94.505494999999996</v>
      </c>
    </row>
    <row r="6" spans="1:10" x14ac:dyDescent="0.3">
      <c r="A6" t="s">
        <v>10</v>
      </c>
      <c r="B6" t="s">
        <v>11</v>
      </c>
      <c r="C6">
        <v>255</v>
      </c>
      <c r="D6">
        <v>167</v>
      </c>
      <c r="E6">
        <f t="shared" si="1"/>
        <v>4.9668874172185427E-2</v>
      </c>
      <c r="F6">
        <f t="shared" si="2"/>
        <v>4.4688252609044687E-2</v>
      </c>
      <c r="G6">
        <f t="shared" si="3"/>
        <v>0.89972348586209971</v>
      </c>
      <c r="H6" s="15">
        <f t="shared" si="0"/>
        <v>-0.15244641219013194</v>
      </c>
      <c r="I6" s="6">
        <v>36.378467000000001</v>
      </c>
      <c r="J6" s="6">
        <v>38.009787000000003</v>
      </c>
    </row>
    <row r="7" spans="1:10" x14ac:dyDescent="0.3">
      <c r="A7" t="s">
        <v>12</v>
      </c>
      <c r="B7" t="s">
        <v>13</v>
      </c>
      <c r="C7">
        <v>152</v>
      </c>
      <c r="D7">
        <v>135</v>
      </c>
      <c r="E7">
        <f t="shared" si="1"/>
        <v>2.9606544604596805E-2</v>
      </c>
      <c r="F7">
        <f t="shared" si="2"/>
        <v>3.6125234145036128E-2</v>
      </c>
      <c r="G7">
        <f t="shared" si="3"/>
        <v>1.2201773164514176</v>
      </c>
      <c r="H7" s="15">
        <f t="shared" si="0"/>
        <v>0.28709081580191925</v>
      </c>
      <c r="I7" s="6">
        <v>48.760330000000003</v>
      </c>
      <c r="J7" s="6">
        <v>50.516530000000003</v>
      </c>
    </row>
    <row r="8" spans="1:10" x14ac:dyDescent="0.3">
      <c r="A8" t="s">
        <v>14</v>
      </c>
      <c r="B8" t="s">
        <v>15</v>
      </c>
      <c r="C8">
        <v>74</v>
      </c>
      <c r="D8">
        <v>71</v>
      </c>
      <c r="E8">
        <f t="shared" si="1"/>
        <v>1.4413712504869497E-2</v>
      </c>
      <c r="F8">
        <f t="shared" si="2"/>
        <v>1.8999197217018999E-2</v>
      </c>
      <c r="G8">
        <f t="shared" si="3"/>
        <v>1.3181334934077775</v>
      </c>
      <c r="H8" s="15">
        <f t="shared" si="0"/>
        <v>0.398496486070406</v>
      </c>
      <c r="I8" s="6">
        <v>40.808081999999999</v>
      </c>
      <c r="J8" s="6">
        <v>56.969696000000006</v>
      </c>
    </row>
    <row r="9" spans="1:10" x14ac:dyDescent="0.3">
      <c r="A9" t="s">
        <v>16</v>
      </c>
      <c r="B9" t="s">
        <v>17</v>
      </c>
      <c r="C9">
        <v>62</v>
      </c>
      <c r="D9">
        <v>89</v>
      </c>
      <c r="E9">
        <f t="shared" si="1"/>
        <v>1.2076353720296066E-2</v>
      </c>
      <c r="F9">
        <f t="shared" si="2"/>
        <v>2.3815895103023815E-2</v>
      </c>
      <c r="G9">
        <f t="shared" si="3"/>
        <v>1.9721097654665205</v>
      </c>
      <c r="H9" s="15">
        <f t="shared" si="0"/>
        <v>0.9797398527741964</v>
      </c>
      <c r="I9" s="6">
        <v>45.584725999999996</v>
      </c>
      <c r="J9" s="6">
        <v>52.744630000000001</v>
      </c>
    </row>
    <row r="10" spans="1:10" x14ac:dyDescent="0.3">
      <c r="A10" t="s">
        <v>18</v>
      </c>
      <c r="B10" t="s">
        <v>19</v>
      </c>
      <c r="C10">
        <v>58</v>
      </c>
      <c r="D10">
        <v>43</v>
      </c>
      <c r="E10">
        <f t="shared" si="1"/>
        <v>1.1297234125438255E-2</v>
      </c>
      <c r="F10">
        <f t="shared" si="2"/>
        <v>1.1506556061011506E-2</v>
      </c>
      <c r="G10">
        <f t="shared" si="3"/>
        <v>1.0185286002971219</v>
      </c>
      <c r="H10" s="15">
        <f t="shared" si="0"/>
        <v>2.648649176919949E-2</v>
      </c>
      <c r="I10" s="6">
        <v>31.27148</v>
      </c>
      <c r="J10" s="6">
        <v>35.223368000000001</v>
      </c>
    </row>
    <row r="11" spans="1:10" x14ac:dyDescent="0.3">
      <c r="A11" t="s">
        <v>22</v>
      </c>
      <c r="B11" t="s">
        <v>23</v>
      </c>
      <c r="C11">
        <v>35</v>
      </c>
      <c r="D11">
        <v>31</v>
      </c>
      <c r="E11">
        <f t="shared" si="1"/>
        <v>6.8172964550058434E-3</v>
      </c>
      <c r="F11">
        <f t="shared" si="2"/>
        <v>8.2954241370082962E-3</v>
      </c>
      <c r="G11">
        <f t="shared" si="3"/>
        <v>1.2168202148400169</v>
      </c>
      <c r="H11" s="15">
        <f t="shared" si="0"/>
        <v>0.28311602563658261</v>
      </c>
      <c r="I11" s="6">
        <v>65.822785999999994</v>
      </c>
      <c r="J11" s="6">
        <v>65.822785999999994</v>
      </c>
    </row>
    <row r="12" spans="1:10" x14ac:dyDescent="0.3">
      <c r="A12" s="10" t="s">
        <v>26</v>
      </c>
      <c r="B12" s="10" t="s">
        <v>27</v>
      </c>
      <c r="C12" s="10">
        <v>29</v>
      </c>
      <c r="D12" s="10">
        <v>47</v>
      </c>
      <c r="E12" s="10">
        <f t="shared" si="1"/>
        <v>5.6486170627191275E-3</v>
      </c>
      <c r="F12" s="10">
        <f t="shared" si="2"/>
        <v>1.2576933369012578E-2</v>
      </c>
      <c r="G12" s="10">
        <f t="shared" si="3"/>
        <v>2.2265508936727785</v>
      </c>
      <c r="H12" s="16">
        <f t="shared" si="0"/>
        <v>1.1548105887447391</v>
      </c>
      <c r="I12" s="9">
        <v>41.059600000000003</v>
      </c>
      <c r="J12" s="9">
        <v>40.397351999999998</v>
      </c>
    </row>
    <row r="13" spans="1:10" x14ac:dyDescent="0.3">
      <c r="A13" t="s">
        <v>28</v>
      </c>
      <c r="B13" t="s">
        <v>29</v>
      </c>
      <c r="C13">
        <v>28</v>
      </c>
      <c r="D13">
        <v>26</v>
      </c>
      <c r="E13">
        <f t="shared" si="1"/>
        <v>5.4538371640046749E-3</v>
      </c>
      <c r="F13">
        <f t="shared" si="2"/>
        <v>6.9574525020069571E-3</v>
      </c>
      <c r="G13">
        <f t="shared" si="3"/>
        <v>1.2756986123322755</v>
      </c>
      <c r="H13" s="15">
        <f t="shared" si="0"/>
        <v>0.35128752827816168</v>
      </c>
      <c r="I13" s="6">
        <v>60.773479999999999</v>
      </c>
      <c r="J13" s="6">
        <v>60.773479999999999</v>
      </c>
    </row>
    <row r="14" spans="1:10" x14ac:dyDescent="0.3">
      <c r="A14" t="s">
        <v>30</v>
      </c>
      <c r="B14" t="s">
        <v>31</v>
      </c>
      <c r="C14">
        <v>14</v>
      </c>
      <c r="D14">
        <v>10</v>
      </c>
      <c r="E14">
        <f t="shared" si="1"/>
        <v>2.7269185820023374E-3</v>
      </c>
      <c r="F14">
        <f t="shared" si="2"/>
        <v>2.6759432700026761E-3</v>
      </c>
      <c r="G14">
        <f t="shared" si="3"/>
        <v>0.9813066248709813</v>
      </c>
      <c r="H14" s="15">
        <f t="shared" si="0"/>
        <v>-2.7224094975567967E-2</v>
      </c>
      <c r="I14" s="6">
        <v>32.727270000000004</v>
      </c>
      <c r="J14" s="6">
        <v>29.090907999999999</v>
      </c>
    </row>
    <row r="15" spans="1:10" x14ac:dyDescent="0.3">
      <c r="A15" t="s">
        <v>34</v>
      </c>
      <c r="B15" t="s">
        <v>35</v>
      </c>
      <c r="C15">
        <v>4</v>
      </c>
      <c r="D15">
        <v>0</v>
      </c>
      <c r="E15">
        <f t="shared" si="1"/>
        <v>7.7911959485781068E-4</v>
      </c>
      <c r="F15">
        <f t="shared" si="2"/>
        <v>0</v>
      </c>
      <c r="G15">
        <f t="shared" si="3"/>
        <v>0</v>
      </c>
      <c r="H15" s="15" t="e">
        <f t="shared" si="0"/>
        <v>#NUM!</v>
      </c>
      <c r="I15" s="6">
        <v>28.333333</v>
      </c>
      <c r="J15" s="6"/>
    </row>
    <row r="16" spans="1:10" x14ac:dyDescent="0.3">
      <c r="A16" t="s">
        <v>20</v>
      </c>
      <c r="B16" t="s">
        <v>21</v>
      </c>
      <c r="C16">
        <v>51</v>
      </c>
      <c r="D16">
        <v>57</v>
      </c>
      <c r="E16">
        <f t="shared" si="1"/>
        <v>9.9337748344370865E-3</v>
      </c>
      <c r="F16">
        <f t="shared" si="2"/>
        <v>1.5252876639015252E-2</v>
      </c>
      <c r="G16">
        <f t="shared" si="3"/>
        <v>1.5354562483275354</v>
      </c>
      <c r="H16" s="15">
        <f t="shared" si="0"/>
        <v>0.61866740438791978</v>
      </c>
      <c r="I16" s="6">
        <v>62.745100000000001</v>
      </c>
      <c r="J16" s="6">
        <v>99.019604999999999</v>
      </c>
    </row>
    <row r="17" spans="1:11" x14ac:dyDescent="0.3">
      <c r="A17" t="s">
        <v>32</v>
      </c>
      <c r="B17" t="s">
        <v>33</v>
      </c>
      <c r="C17">
        <v>11</v>
      </c>
      <c r="D17">
        <v>8</v>
      </c>
      <c r="E17">
        <f t="shared" si="1"/>
        <v>2.1425788858589795E-3</v>
      </c>
      <c r="F17">
        <f t="shared" si="2"/>
        <v>2.1407546160021407E-3</v>
      </c>
      <c r="G17">
        <f t="shared" si="3"/>
        <v>0.99914856350499903</v>
      </c>
      <c r="H17" s="15">
        <f t="shared" si="0"/>
        <v>-1.2288864426236285E-3</v>
      </c>
      <c r="I17" s="6">
        <v>38.607593999999999</v>
      </c>
      <c r="J17" s="6">
        <v>39.240506000000003</v>
      </c>
    </row>
    <row r="18" spans="1:11" x14ac:dyDescent="0.3">
      <c r="A18" s="10" t="s">
        <v>37</v>
      </c>
      <c r="B18" s="10" t="s">
        <v>38</v>
      </c>
      <c r="C18" s="10">
        <v>1</v>
      </c>
      <c r="D18" s="10">
        <v>2</v>
      </c>
      <c r="E18" s="10">
        <f t="shared" si="1"/>
        <v>1.9477989871445267E-4</v>
      </c>
      <c r="F18" s="10">
        <f t="shared" si="2"/>
        <v>5.3518865400053518E-4</v>
      </c>
      <c r="G18" s="10">
        <f t="shared" si="3"/>
        <v>2.7476585496387478</v>
      </c>
      <c r="H18" s="16">
        <f t="shared" si="0"/>
        <v>1.458202732194674</v>
      </c>
      <c r="I18" s="9">
        <v>6.1728395999999996</v>
      </c>
      <c r="J18" s="9">
        <v>14.814815000000001</v>
      </c>
      <c r="K18" t="s">
        <v>50</v>
      </c>
    </row>
    <row r="19" spans="1:11" x14ac:dyDescent="0.3">
      <c r="A19" s="10" t="s">
        <v>24</v>
      </c>
      <c r="B19" s="10" t="s">
        <v>25</v>
      </c>
      <c r="C19" s="10">
        <v>34</v>
      </c>
      <c r="D19" s="10">
        <v>12</v>
      </c>
      <c r="E19" s="10">
        <f t="shared" si="1"/>
        <v>6.6225165562913907E-3</v>
      </c>
      <c r="F19" s="10">
        <f t="shared" si="2"/>
        <v>3.2111319240032111E-3</v>
      </c>
      <c r="G19" s="10">
        <f t="shared" si="3"/>
        <v>0.48488092052448489</v>
      </c>
      <c r="H19" s="16">
        <f t="shared" si="0"/>
        <v>-1.0442976083345095</v>
      </c>
      <c r="I19" s="9">
        <v>60.915494000000002</v>
      </c>
      <c r="J19" s="9">
        <v>54.929580000000001</v>
      </c>
    </row>
    <row r="20" spans="1:11" x14ac:dyDescent="0.3">
      <c r="A20" s="10" t="s">
        <v>36</v>
      </c>
      <c r="B20" s="10" t="s">
        <v>40</v>
      </c>
      <c r="C20" s="10">
        <v>4</v>
      </c>
      <c r="D20" s="10">
        <v>1</v>
      </c>
      <c r="E20" s="10">
        <f t="shared" si="1"/>
        <v>7.7911959485781068E-4</v>
      </c>
      <c r="F20" s="10">
        <f t="shared" si="2"/>
        <v>2.6759432700026759E-4</v>
      </c>
      <c r="G20" s="10">
        <f t="shared" si="3"/>
        <v>0.34345731870484347</v>
      </c>
      <c r="H20" s="16">
        <f t="shared" si="0"/>
        <v>-1.5417972678053262</v>
      </c>
      <c r="I20" s="9">
        <v>13.612564999999998</v>
      </c>
      <c r="J20" s="9">
        <v>4.1884816999999996</v>
      </c>
      <c r="K20" t="s">
        <v>50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workbookViewId="0">
      <pane ySplit="1" topLeftCell="A2" activePane="bottomLeft" state="frozen"/>
      <selection pane="bottomLeft" activeCell="F23" sqref="F23"/>
    </sheetView>
  </sheetViews>
  <sheetFormatPr defaultRowHeight="14.4" x14ac:dyDescent="0.3"/>
  <cols>
    <col min="1" max="1" width="15.33203125" customWidth="1"/>
    <col min="3" max="3" width="9.77734375" style="8" customWidth="1"/>
    <col min="4" max="4" width="9.21875" style="8" customWidth="1"/>
    <col min="7" max="7" width="12.6640625" style="3" customWidth="1"/>
    <col min="8" max="8" width="14.21875" style="4" customWidth="1"/>
    <col min="9" max="9" width="15.21875" customWidth="1"/>
    <col min="10" max="10" width="13.5546875" customWidth="1"/>
  </cols>
  <sheetData>
    <row r="1" spans="1:10" s="2" customFormat="1" ht="15" customHeight="1" x14ac:dyDescent="0.3">
      <c r="A1" s="2" t="s">
        <v>0</v>
      </c>
      <c r="B1" s="2" t="s">
        <v>1</v>
      </c>
      <c r="C1" s="11" t="s">
        <v>39</v>
      </c>
      <c r="D1" s="11" t="s">
        <v>49</v>
      </c>
      <c r="E1" s="1" t="s">
        <v>42</v>
      </c>
      <c r="F1" s="1" t="s">
        <v>44</v>
      </c>
      <c r="G1" s="19" t="s">
        <v>45</v>
      </c>
      <c r="H1" s="20" t="s">
        <v>46</v>
      </c>
      <c r="I1" s="2" t="s">
        <v>41</v>
      </c>
      <c r="J1" s="2" t="s">
        <v>43</v>
      </c>
    </row>
    <row r="2" spans="1:10" s="3" customFormat="1" x14ac:dyDescent="0.3">
      <c r="A2" s="3" t="s">
        <v>2</v>
      </c>
      <c r="B2" s="3" t="s">
        <v>3</v>
      </c>
      <c r="C2" s="5">
        <v>5846.8</v>
      </c>
      <c r="D2" s="5">
        <v>4521</v>
      </c>
      <c r="E2" s="3">
        <f>C2/5847</f>
        <v>0.99996579442449118</v>
      </c>
      <c r="F2" s="3">
        <f>D2/4521</f>
        <v>1</v>
      </c>
      <c r="G2" s="3">
        <f>F2/E2</f>
        <v>1.0000342067455703</v>
      </c>
      <c r="H2" s="4">
        <f t="shared" ref="H2:H20" si="0">LOG(G2, 2)</f>
        <v>4.9349058168708414E-5</v>
      </c>
      <c r="I2" s="5">
        <v>92</v>
      </c>
      <c r="J2" s="5">
        <v>91</v>
      </c>
    </row>
    <row r="3" spans="1:10" s="3" customFormat="1" x14ac:dyDescent="0.3">
      <c r="A3" s="3" t="s">
        <v>4</v>
      </c>
      <c r="B3" s="3" t="s">
        <v>5</v>
      </c>
      <c r="C3" s="5">
        <v>4069.6</v>
      </c>
      <c r="D3" s="5">
        <v>2256.9</v>
      </c>
      <c r="E3" s="3">
        <f t="shared" ref="E3:E20" si="1">C3/5847</f>
        <v>0.69601505045322387</v>
      </c>
      <c r="F3" s="3">
        <f t="shared" ref="F3:F20" si="2">D3/4521</f>
        <v>0.49920371599203717</v>
      </c>
      <c r="G3" s="3">
        <f t="shared" ref="G3:G20" si="3">F3/E3</f>
        <v>0.71723120881792835</v>
      </c>
      <c r="H3" s="4">
        <f t="shared" si="0"/>
        <v>-0.47948982945399321</v>
      </c>
      <c r="I3" s="5">
        <v>88</v>
      </c>
      <c r="J3" s="5">
        <v>85</v>
      </c>
    </row>
    <row r="4" spans="1:10" s="3" customFormat="1" x14ac:dyDescent="0.3">
      <c r="A4" s="3" t="s">
        <v>6</v>
      </c>
      <c r="B4" s="3" t="s">
        <v>7</v>
      </c>
      <c r="C4" s="5">
        <v>2122.6</v>
      </c>
      <c r="D4" s="5">
        <v>1564.9</v>
      </c>
      <c r="E4" s="3">
        <f t="shared" si="1"/>
        <v>0.36302377287497861</v>
      </c>
      <c r="F4" s="3">
        <f t="shared" si="2"/>
        <v>0.34614023446140235</v>
      </c>
      <c r="G4" s="3">
        <f t="shared" si="3"/>
        <v>0.95349192070847999</v>
      </c>
      <c r="H4" s="4">
        <f t="shared" si="0"/>
        <v>-6.8707380788966169E-2</v>
      </c>
      <c r="I4" s="5">
        <v>95</v>
      </c>
      <c r="J4" s="5">
        <v>95</v>
      </c>
    </row>
    <row r="5" spans="1:10" s="10" customFormat="1" x14ac:dyDescent="0.3">
      <c r="A5" s="12" t="s">
        <v>8</v>
      </c>
      <c r="B5" s="12" t="s">
        <v>9</v>
      </c>
      <c r="C5" s="14">
        <v>360.22</v>
      </c>
      <c r="D5" s="14">
        <v>91.738</v>
      </c>
      <c r="E5" s="12">
        <f t="shared" si="1"/>
        <v>6.1607662048913978E-2</v>
      </c>
      <c r="F5" s="12">
        <f t="shared" si="2"/>
        <v>2.0291528422915286E-2</v>
      </c>
      <c r="G5" s="12">
        <f t="shared" si="3"/>
        <v>0.32936696099268686</v>
      </c>
      <c r="H5" s="13">
        <f t="shared" si="0"/>
        <v>-1.6022322502134723</v>
      </c>
      <c r="I5" s="9">
        <v>98</v>
      </c>
      <c r="J5" s="9">
        <v>96</v>
      </c>
    </row>
    <row r="6" spans="1:10" s="3" customFormat="1" x14ac:dyDescent="0.3">
      <c r="A6" s="3" t="s">
        <v>10</v>
      </c>
      <c r="B6" s="3" t="s">
        <v>11</v>
      </c>
      <c r="C6" s="5">
        <v>369.34</v>
      </c>
      <c r="D6" s="5">
        <v>251.17</v>
      </c>
      <c r="E6" s="3">
        <f t="shared" si="1"/>
        <v>6.3167436292115617E-2</v>
      </c>
      <c r="F6" s="3">
        <f t="shared" si="2"/>
        <v>5.5556292855562926E-2</v>
      </c>
      <c r="G6" s="3">
        <f t="shared" si="3"/>
        <v>0.87950843213969898</v>
      </c>
      <c r="H6" s="4">
        <f t="shared" si="0"/>
        <v>-0.18523068552689395</v>
      </c>
      <c r="I6" s="7">
        <v>50</v>
      </c>
      <c r="J6" s="7">
        <v>46</v>
      </c>
    </row>
    <row r="7" spans="1:10" x14ac:dyDescent="0.3">
      <c r="A7" s="3" t="s">
        <v>12</v>
      </c>
      <c r="B7" s="3" t="s">
        <v>13</v>
      </c>
      <c r="C7" s="5">
        <v>155.03</v>
      </c>
      <c r="D7" s="5">
        <v>153.19</v>
      </c>
      <c r="E7" s="3">
        <f t="shared" si="1"/>
        <v>2.651445185565247E-2</v>
      </c>
      <c r="F7" s="3">
        <f t="shared" si="2"/>
        <v>3.3884096438840966E-2</v>
      </c>
      <c r="G7" s="3">
        <f t="shared" si="3"/>
        <v>1.2779482156866615</v>
      </c>
      <c r="H7" s="4">
        <f t="shared" si="0"/>
        <v>0.35382937737591935</v>
      </c>
      <c r="I7" s="6">
        <v>51</v>
      </c>
      <c r="J7" s="6">
        <v>57</v>
      </c>
    </row>
    <row r="8" spans="1:10" x14ac:dyDescent="0.3">
      <c r="A8" s="3" t="s">
        <v>14</v>
      </c>
      <c r="B8" s="3" t="s">
        <v>15</v>
      </c>
      <c r="C8" s="5">
        <v>90.055000000000007</v>
      </c>
      <c r="D8" s="5">
        <v>88.174999999999997</v>
      </c>
      <c r="E8" s="3">
        <f t="shared" si="1"/>
        <v>1.5401915512228494E-2</v>
      </c>
      <c r="F8" s="3">
        <f t="shared" si="2"/>
        <v>1.9503428445034283E-2</v>
      </c>
      <c r="G8" s="3">
        <f t="shared" si="3"/>
        <v>1.2662988853269164</v>
      </c>
      <c r="H8" s="4">
        <f t="shared" si="0"/>
        <v>0.34061796518227594</v>
      </c>
      <c r="I8" s="6">
        <v>49</v>
      </c>
      <c r="J8" s="6">
        <v>63</v>
      </c>
    </row>
    <row r="9" spans="1:10" x14ac:dyDescent="0.3">
      <c r="A9" s="3" t="s">
        <v>16</v>
      </c>
      <c r="B9" s="3" t="s">
        <v>17</v>
      </c>
      <c r="C9" s="5">
        <v>67.256</v>
      </c>
      <c r="D9" s="5">
        <v>87.284999999999997</v>
      </c>
      <c r="E9" s="3">
        <f t="shared" si="1"/>
        <v>1.1502650932101934E-2</v>
      </c>
      <c r="F9" s="3">
        <f t="shared" si="2"/>
        <v>1.9306569343065693E-2</v>
      </c>
      <c r="G9" s="3">
        <f t="shared" si="3"/>
        <v>1.678445208589644</v>
      </c>
      <c r="H9" s="4">
        <f t="shared" si="0"/>
        <v>0.74712544225666921</v>
      </c>
      <c r="I9" s="6">
        <v>50</v>
      </c>
      <c r="J9" s="6">
        <v>56</v>
      </c>
    </row>
    <row r="10" spans="1:10" x14ac:dyDescent="0.3">
      <c r="A10" s="3" t="s">
        <v>18</v>
      </c>
      <c r="B10" s="3" t="s">
        <v>19</v>
      </c>
      <c r="C10" s="5">
        <v>56.997</v>
      </c>
      <c r="D10" s="5">
        <v>44.533000000000001</v>
      </c>
      <c r="E10" s="3">
        <f t="shared" si="1"/>
        <v>9.7480759363776301E-3</v>
      </c>
      <c r="F10" s="3">
        <f t="shared" si="2"/>
        <v>9.8502543685025437E-3</v>
      </c>
      <c r="G10" s="3">
        <f t="shared" si="3"/>
        <v>1.0104819076904814</v>
      </c>
      <c r="H10" s="4">
        <f t="shared" si="0"/>
        <v>1.5043491021072436E-2</v>
      </c>
      <c r="I10" s="6">
        <v>37</v>
      </c>
      <c r="J10" s="6">
        <v>33</v>
      </c>
    </row>
    <row r="11" spans="1:10" x14ac:dyDescent="0.3">
      <c r="A11" s="3" t="s">
        <v>22</v>
      </c>
      <c r="B11" s="3" t="s">
        <v>23</v>
      </c>
      <c r="C11" s="5">
        <v>30.777999999999999</v>
      </c>
      <c r="D11" s="5">
        <v>30.282</v>
      </c>
      <c r="E11" s="3">
        <f t="shared" si="1"/>
        <v>5.2638960150504528E-3</v>
      </c>
      <c r="F11" s="3">
        <f t="shared" si="2"/>
        <v>6.6980756469807567E-3</v>
      </c>
      <c r="G11" s="3">
        <f t="shared" si="3"/>
        <v>1.2724559200694161</v>
      </c>
      <c r="H11" s="4">
        <f t="shared" si="0"/>
        <v>0.34761567987759839</v>
      </c>
      <c r="I11" s="6">
        <v>82</v>
      </c>
      <c r="J11" s="6">
        <v>73</v>
      </c>
    </row>
    <row r="12" spans="1:10" s="10" customFormat="1" x14ac:dyDescent="0.3">
      <c r="A12" s="12" t="s">
        <v>26</v>
      </c>
      <c r="B12" s="12" t="s">
        <v>27</v>
      </c>
      <c r="C12" s="14">
        <v>31.917999999999999</v>
      </c>
      <c r="D12" s="14">
        <v>59.673999999999999</v>
      </c>
      <c r="E12" s="12">
        <f t="shared" si="1"/>
        <v>5.4588677954506585E-3</v>
      </c>
      <c r="F12" s="12">
        <f t="shared" si="2"/>
        <v>1.3199292191992921E-2</v>
      </c>
      <c r="G12" s="12">
        <f t="shared" si="3"/>
        <v>2.4179541777862839</v>
      </c>
      <c r="H12" s="13">
        <f t="shared" si="0"/>
        <v>1.2737869045924615</v>
      </c>
      <c r="I12" s="9">
        <v>41</v>
      </c>
      <c r="J12" s="9">
        <v>46</v>
      </c>
    </row>
    <row r="13" spans="1:10" x14ac:dyDescent="0.3">
      <c r="A13" s="3" t="s">
        <v>28</v>
      </c>
      <c r="B13" s="3" t="s">
        <v>29</v>
      </c>
      <c r="C13" s="5">
        <v>28.498999999999999</v>
      </c>
      <c r="D13" s="5">
        <v>31.172999999999998</v>
      </c>
      <c r="E13" s="3">
        <f t="shared" si="1"/>
        <v>4.8741234821275863E-3</v>
      </c>
      <c r="F13" s="3">
        <f t="shared" si="2"/>
        <v>6.8951559389515589E-3</v>
      </c>
      <c r="G13" s="3">
        <f t="shared" si="3"/>
        <v>1.4146453129951848</v>
      </c>
      <c r="H13" s="4">
        <f t="shared" si="0"/>
        <v>0.50044037862167656</v>
      </c>
      <c r="I13" s="6">
        <v>68</v>
      </c>
      <c r="J13" s="6">
        <v>61</v>
      </c>
    </row>
    <row r="14" spans="1:10" x14ac:dyDescent="0.3">
      <c r="A14" s="3" t="s">
        <v>30</v>
      </c>
      <c r="B14" s="3" t="s">
        <v>31</v>
      </c>
      <c r="C14" s="5">
        <v>10.259</v>
      </c>
      <c r="D14" s="5">
        <v>14.250999999999999</v>
      </c>
      <c r="E14" s="3">
        <f t="shared" si="1"/>
        <v>1.7545749957243032E-3</v>
      </c>
      <c r="F14" s="3">
        <f t="shared" si="2"/>
        <v>3.152178721521787E-3</v>
      </c>
      <c r="G14" s="3">
        <f t="shared" si="3"/>
        <v>1.7965482975668083</v>
      </c>
      <c r="H14" s="4">
        <f t="shared" si="0"/>
        <v>0.84522772060225848</v>
      </c>
      <c r="I14" s="6">
        <v>24</v>
      </c>
      <c r="J14" s="6">
        <v>38</v>
      </c>
    </row>
    <row r="15" spans="1:10" x14ac:dyDescent="0.3">
      <c r="A15" s="3" t="s">
        <v>34</v>
      </c>
      <c r="B15" s="3" t="s">
        <v>35</v>
      </c>
      <c r="C15" s="5">
        <v>0</v>
      </c>
      <c r="D15" s="5">
        <v>0</v>
      </c>
      <c r="E15" s="3">
        <f t="shared" si="1"/>
        <v>0</v>
      </c>
      <c r="F15" s="3">
        <f t="shared" si="2"/>
        <v>0</v>
      </c>
      <c r="G15" s="3" t="e">
        <f t="shared" si="3"/>
        <v>#DIV/0!</v>
      </c>
      <c r="H15" s="4" t="e">
        <f t="shared" si="0"/>
        <v>#DIV/0!</v>
      </c>
      <c r="I15" s="6"/>
      <c r="J15" s="6"/>
    </row>
    <row r="16" spans="1:10" s="10" customFormat="1" x14ac:dyDescent="0.3">
      <c r="A16" s="12" t="s">
        <v>20</v>
      </c>
      <c r="B16" s="12" t="s">
        <v>21</v>
      </c>
      <c r="C16" s="14">
        <v>52.436999999999998</v>
      </c>
      <c r="D16" s="14">
        <v>82.831999999999994</v>
      </c>
      <c r="E16" s="12">
        <f t="shared" si="1"/>
        <v>8.9681888147768087E-3</v>
      </c>
      <c r="F16" s="12">
        <f t="shared" si="2"/>
        <v>1.83216102632161E-2</v>
      </c>
      <c r="G16" s="12">
        <f t="shared" si="3"/>
        <v>2.0429554552896723</v>
      </c>
      <c r="H16" s="13">
        <f t="shared" si="0"/>
        <v>1.0306577478140209</v>
      </c>
      <c r="I16" s="9">
        <v>99</v>
      </c>
      <c r="J16" s="9">
        <v>99</v>
      </c>
    </row>
    <row r="17" spans="1:11" x14ac:dyDescent="0.3">
      <c r="A17" s="3" t="s">
        <v>32</v>
      </c>
      <c r="B17" s="3" t="s">
        <v>33</v>
      </c>
      <c r="C17" s="5">
        <v>10.259</v>
      </c>
      <c r="D17" s="5">
        <v>10.688000000000001</v>
      </c>
      <c r="E17" s="3">
        <f t="shared" si="1"/>
        <v>1.7545749957243032E-3</v>
      </c>
      <c r="F17" s="3">
        <f t="shared" si="2"/>
        <v>2.3640787436407878E-3</v>
      </c>
      <c r="G17" s="3">
        <f t="shared" si="3"/>
        <v>1.3473797069955828</v>
      </c>
      <c r="H17" s="4">
        <f t="shared" si="0"/>
        <v>0.43015647604440305</v>
      </c>
      <c r="I17" s="6">
        <v>39</v>
      </c>
      <c r="J17" s="6">
        <v>46</v>
      </c>
    </row>
    <row r="18" spans="1:11" s="10" customFormat="1" x14ac:dyDescent="0.3">
      <c r="A18" s="12" t="s">
        <v>37</v>
      </c>
      <c r="B18" s="12" t="s">
        <v>38</v>
      </c>
      <c r="C18" s="14">
        <v>1.1398999999999999</v>
      </c>
      <c r="D18" s="14">
        <v>2.6720000000000002</v>
      </c>
      <c r="E18" s="12">
        <f t="shared" si="1"/>
        <v>1.9495467761245083E-4</v>
      </c>
      <c r="F18" s="12">
        <f t="shared" si="2"/>
        <v>5.9101968591019694E-4</v>
      </c>
      <c r="G18" s="12">
        <f t="shared" si="3"/>
        <v>3.0315747903473302</v>
      </c>
      <c r="H18" s="13">
        <f t="shared" si="0"/>
        <v>1.6000674148294434</v>
      </c>
      <c r="I18" s="9">
        <v>10</v>
      </c>
      <c r="J18" s="9">
        <v>33</v>
      </c>
    </row>
    <row r="19" spans="1:11" x14ac:dyDescent="0.3">
      <c r="A19" s="3" t="s">
        <v>24</v>
      </c>
      <c r="B19" s="3" t="s">
        <v>25</v>
      </c>
      <c r="C19" s="5">
        <v>38.758000000000003</v>
      </c>
      <c r="D19" s="5">
        <v>19.594999999999999</v>
      </c>
      <c r="E19" s="3">
        <f t="shared" si="1"/>
        <v>6.6286984778518906E-3</v>
      </c>
      <c r="F19" s="3">
        <f t="shared" si="2"/>
        <v>4.3342180933421803E-3</v>
      </c>
      <c r="G19" s="3">
        <f t="shared" si="3"/>
        <v>0.65385657649444562</v>
      </c>
      <c r="H19" s="4">
        <f t="shared" si="0"/>
        <v>-0.61295387976356941</v>
      </c>
      <c r="I19" s="6">
        <v>71</v>
      </c>
      <c r="J19" s="6">
        <v>64</v>
      </c>
    </row>
    <row r="20" spans="1:11" x14ac:dyDescent="0.3">
      <c r="A20" s="3" t="s">
        <v>36</v>
      </c>
      <c r="B20" s="3" t="s">
        <v>40</v>
      </c>
      <c r="C20" s="5">
        <v>2.2799</v>
      </c>
      <c r="D20" s="5">
        <v>0.89066000000000001</v>
      </c>
      <c r="E20" s="3">
        <f t="shared" si="1"/>
        <v>3.8992645801265609E-4</v>
      </c>
      <c r="F20" s="3">
        <f t="shared" si="2"/>
        <v>1.9700508737005088E-4</v>
      </c>
      <c r="G20" s="3">
        <f t="shared" si="3"/>
        <v>0.50523652171265732</v>
      </c>
      <c r="H20" s="4">
        <f t="shared" si="0"/>
        <v>-0.98496916480917285</v>
      </c>
      <c r="I20" s="6">
        <v>8</v>
      </c>
      <c r="J20" s="6">
        <v>5</v>
      </c>
      <c r="K20" t="s">
        <v>50</v>
      </c>
    </row>
    <row r="21" spans="1:11" x14ac:dyDescent="0.3">
      <c r="I21" s="8"/>
      <c r="J21" s="8"/>
    </row>
    <row r="27" spans="1:11" s="3" customFormat="1" x14ac:dyDescent="0.3">
      <c r="A27"/>
      <c r="B27"/>
      <c r="C27" s="8"/>
      <c r="D27" s="8"/>
      <c r="E27"/>
      <c r="F27"/>
      <c r="H27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2914-AB56-4AE2-96AE-D21CBE240846}">
  <dimension ref="A1:C20"/>
  <sheetViews>
    <sheetView tabSelected="1" workbookViewId="0">
      <selection activeCell="F24" sqref="F24"/>
    </sheetView>
  </sheetViews>
  <sheetFormatPr defaultRowHeight="14.4" x14ac:dyDescent="0.3"/>
  <sheetData>
    <row r="1" spans="1:3" x14ac:dyDescent="0.3">
      <c r="B1" t="s">
        <v>47</v>
      </c>
      <c r="C1" t="s">
        <v>48</v>
      </c>
    </row>
    <row r="2" spans="1:3" x14ac:dyDescent="0.3">
      <c r="A2" s="3" t="s">
        <v>3</v>
      </c>
      <c r="B2">
        <v>1</v>
      </c>
      <c r="C2">
        <v>1.0000342067455703</v>
      </c>
    </row>
    <row r="3" spans="1:3" x14ac:dyDescent="0.3">
      <c r="A3" s="3" t="s">
        <v>5</v>
      </c>
      <c r="B3">
        <v>0.76733880371663132</v>
      </c>
      <c r="C3">
        <v>0.71723120881792835</v>
      </c>
    </row>
    <row r="4" spans="1:3" x14ac:dyDescent="0.3">
      <c r="A4" s="3" t="s">
        <v>7</v>
      </c>
      <c r="B4">
        <v>0.960069391944669</v>
      </c>
      <c r="C4">
        <v>0.95349192070847999</v>
      </c>
    </row>
    <row r="5" spans="1:3" x14ac:dyDescent="0.3">
      <c r="A5" s="12" t="s">
        <v>9</v>
      </c>
      <c r="B5">
        <v>0.35969348286179964</v>
      </c>
      <c r="C5">
        <v>0.32936696099268686</v>
      </c>
    </row>
    <row r="6" spans="1:3" x14ac:dyDescent="0.3">
      <c r="A6" s="3" t="s">
        <v>11</v>
      </c>
      <c r="B6">
        <v>0.89972348586209971</v>
      </c>
      <c r="C6">
        <v>0.87950843213969898</v>
      </c>
    </row>
    <row r="7" spans="1:3" x14ac:dyDescent="0.3">
      <c r="A7" s="3" t="s">
        <v>13</v>
      </c>
      <c r="B7">
        <v>1.2201773164514176</v>
      </c>
      <c r="C7">
        <v>1.2779482156866615</v>
      </c>
    </row>
    <row r="8" spans="1:3" x14ac:dyDescent="0.3">
      <c r="A8" s="3" t="s">
        <v>15</v>
      </c>
      <c r="B8">
        <v>1.3181334934077775</v>
      </c>
      <c r="C8">
        <v>1.2662988853269164</v>
      </c>
    </row>
    <row r="9" spans="1:3" x14ac:dyDescent="0.3">
      <c r="A9" s="3" t="s">
        <v>17</v>
      </c>
      <c r="B9">
        <v>1.9721097654665205</v>
      </c>
      <c r="C9">
        <v>1.678445208589644</v>
      </c>
    </row>
    <row r="10" spans="1:3" x14ac:dyDescent="0.3">
      <c r="A10" s="3" t="s">
        <v>19</v>
      </c>
      <c r="B10">
        <v>1.0185286002971219</v>
      </c>
      <c r="C10">
        <v>1.0104819076904814</v>
      </c>
    </row>
    <row r="11" spans="1:3" x14ac:dyDescent="0.3">
      <c r="A11" s="3" t="s">
        <v>23</v>
      </c>
      <c r="B11">
        <v>1.2168202148400169</v>
      </c>
      <c r="C11">
        <v>1.2724559200694161</v>
      </c>
    </row>
    <row r="12" spans="1:3" x14ac:dyDescent="0.3">
      <c r="A12" s="12" t="s">
        <v>27</v>
      </c>
      <c r="B12">
        <v>2.2265508936727785</v>
      </c>
      <c r="C12">
        <v>2.4179541777862839</v>
      </c>
    </row>
    <row r="13" spans="1:3" x14ac:dyDescent="0.3">
      <c r="A13" s="3" t="s">
        <v>29</v>
      </c>
      <c r="B13">
        <v>1.2756986123322755</v>
      </c>
      <c r="C13">
        <v>1.4146453129951848</v>
      </c>
    </row>
    <row r="14" spans="1:3" x14ac:dyDescent="0.3">
      <c r="A14" s="3" t="s">
        <v>31</v>
      </c>
      <c r="B14">
        <v>0.9813066248709813</v>
      </c>
      <c r="C14">
        <v>1.7965482975668083</v>
      </c>
    </row>
    <row r="15" spans="1:3" x14ac:dyDescent="0.3">
      <c r="A15" s="3" t="s">
        <v>35</v>
      </c>
      <c r="B15">
        <v>0</v>
      </c>
      <c r="C15">
        <v>0</v>
      </c>
    </row>
    <row r="16" spans="1:3" x14ac:dyDescent="0.3">
      <c r="A16" s="12" t="s">
        <v>21</v>
      </c>
      <c r="B16">
        <v>1.5354562483275354</v>
      </c>
      <c r="C16">
        <v>2.0429554552896723</v>
      </c>
    </row>
    <row r="17" spans="1:3" x14ac:dyDescent="0.3">
      <c r="A17" s="3" t="s">
        <v>33</v>
      </c>
      <c r="B17">
        <v>0.99914856350499903</v>
      </c>
      <c r="C17">
        <v>1.3473797069955828</v>
      </c>
    </row>
    <row r="18" spans="1:3" x14ac:dyDescent="0.3">
      <c r="A18" s="12" t="s">
        <v>38</v>
      </c>
      <c r="B18">
        <v>2.7476585496387478</v>
      </c>
      <c r="C18">
        <v>3.0315747903473302</v>
      </c>
    </row>
    <row r="19" spans="1:3" x14ac:dyDescent="0.3">
      <c r="A19" s="3" t="s">
        <v>25</v>
      </c>
      <c r="B19">
        <v>0.48488092052448489</v>
      </c>
      <c r="C19">
        <v>0.65385657649444562</v>
      </c>
    </row>
    <row r="20" spans="1:3" x14ac:dyDescent="0.3">
      <c r="A20" s="3" t="s">
        <v>40</v>
      </c>
      <c r="B20">
        <v>0.34345731870484347</v>
      </c>
      <c r="C20">
        <v>0.50523652171265732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1st run</vt:lpstr>
      <vt:lpstr>2nd run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Bing Wang</dc:creator>
  <cp:lastModifiedBy>Bing Wang</cp:lastModifiedBy>
  <dcterms:created xsi:type="dcterms:W3CDTF">2021-12-08T00:19:59Z</dcterms:created>
  <dcterms:modified xsi:type="dcterms:W3CDTF">2021-12-20T18:29:20Z</dcterms:modified>
</cp:coreProperties>
</file>