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ANH_THO\lab\excel challenge\"/>
    </mc:Choice>
  </mc:AlternateContent>
  <xr:revisionPtr revIDLastSave="0" documentId="13_ncr:1_{8C179015-D134-4D3D-A96B-1CC0A6826B9A}" xr6:coauthVersionLast="47" xr6:coauthVersionMax="47" xr10:uidLastSave="{00000000-0000-0000-0000-000000000000}"/>
  <bookViews>
    <workbookView xWindow="1065" yWindow="-15480" windowWidth="19440" windowHeight="15000" activeTab="2" xr2:uid="{00000000-000D-0000-FFFF-FFFF00000000}"/>
  </bookViews>
  <sheets>
    <sheet name="Applicants" sheetId="1" r:id="rId1"/>
    <sheet name="Sheet1" sheetId="2" r:id="rId2"/>
    <sheet name="Sheet2" sheetId="3" r:id="rId3"/>
  </sheets>
  <definedNames>
    <definedName name="_xlnm._FilterDatabase" localSheetId="1" hidden="1">Sheet1!$G$2:$I$7</definedName>
    <definedName name="Chart_range">INDIRECT(Sheet1!$F$14)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3" l="1" a="1"/>
  <c r="N1" i="3" s="1"/>
  <c r="H6" i="3" a="1"/>
  <c r="H6" i="3" s="1"/>
  <c r="A2" i="3" l="1" a="1"/>
  <c r="A2" i="3" s="1"/>
  <c r="A1" i="3" a="1"/>
  <c r="A1" i="3" s="1"/>
  <c r="E1" i="3" a="1"/>
  <c r="E1" i="3" s="1"/>
  <c r="G3" i="1" a="1"/>
  <c r="G3" i="1" s="1"/>
  <c r="F15" i="1" a="1"/>
  <c r="F15" i="1" s="1"/>
  <c r="F23" i="1" a="1"/>
  <c r="F23" i="1" s="1"/>
  <c r="F24" i="1" a="1"/>
  <c r="F24" i="1" s="1"/>
  <c r="C24" i="1" a="1"/>
  <c r="C24" i="1" s="1"/>
  <c r="C23" i="1" a="1"/>
  <c r="C23" i="1" s="1"/>
  <c r="H1" i="2" a="1"/>
  <c r="F14" i="2" s="1"/>
  <c r="Q2" i="2" a="1"/>
  <c r="Q2" i="2" s="1"/>
  <c r="L13" i="2"/>
  <c r="L14" i="2"/>
  <c r="L12" i="2"/>
  <c r="K13" i="2"/>
  <c r="O9" i="2" a="1"/>
  <c r="O9" i="2" s="1"/>
  <c r="M2" i="2" a="1"/>
  <c r="M2" i="2" s="1"/>
  <c r="D4" i="2"/>
  <c r="I3" i="1" a="1"/>
  <c r="I3" i="1" s="1"/>
  <c r="K3" i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H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<sst xmlns="http://schemas.openxmlformats.org/spreadsheetml/2006/main" count="80" uniqueCount="60">
  <si>
    <t>APPLICANTS</t>
  </si>
  <si>
    <t>QUALIFIED TECHNOLOGIES</t>
  </si>
  <si>
    <t>LISTING</t>
  </si>
  <si>
    <t>SHORTLIST REQUIREMENT</t>
  </si>
  <si>
    <t>Glantz</t>
  </si>
  <si>
    <t>SQL ; POWER BI ; ACCESS ; PYTHON ; VBA</t>
  </si>
  <si>
    <t>Longlist</t>
  </si>
  <si>
    <t>EXCEL, POWER BI, PYTHON</t>
  </si>
  <si>
    <t>McCrossin</t>
  </si>
  <si>
    <t>POWER APP ; ACCESS ; SSRS ; VBA ; POWER BI</t>
  </si>
  <si>
    <t>Disqualify</t>
  </si>
  <si>
    <t>Paige</t>
  </si>
  <si>
    <t>POWER BI ; DAX ; PYTHON ; POWER APP ; EXCEL</t>
  </si>
  <si>
    <t>Shortlist</t>
  </si>
  <si>
    <t>LONGLIST REQUIREMENT</t>
  </si>
  <si>
    <t>Guthrie</t>
  </si>
  <si>
    <t>EXCEL ; SSRS ; SQL ; POWER BI ; ACCESS</t>
  </si>
  <si>
    <t>POWER BI, SQL</t>
  </si>
  <si>
    <t>Soltero</t>
  </si>
  <si>
    <t>ACCESS ; PYTHON ; VBA ; EXCEL ; DAX</t>
  </si>
  <si>
    <t>Lonsdale</t>
  </si>
  <si>
    <t>DAX ; SQL ; POWER APP ; ACCESS ; SSRS</t>
  </si>
  <si>
    <t>Easy Sunday Excel Challenge</t>
  </si>
  <si>
    <t>Reed</t>
  </si>
  <si>
    <t>SSRS ; VBA ; POWER BI ; DAX ; PYTHON</t>
  </si>
  <si>
    <t>⭐Put the applicants in either shortlist, longlist or disqualify them</t>
  </si>
  <si>
    <t>Barchas</t>
  </si>
  <si>
    <t>PYTHON ; POWER BI ; EXCEL ; SSRS ; SQL</t>
  </si>
  <si>
    <t>⭐Use the required technologies for long or shortlist</t>
  </si>
  <si>
    <t>Bern</t>
  </si>
  <si>
    <t xml:space="preserve">⭐Dynamic array function allowed but </t>
  </si>
  <si>
    <t>Miner</t>
  </si>
  <si>
    <t>VBA ; EXCEL ; DAX ; SQL ; POWER APP</t>
  </si>
  <si>
    <t>Extra marks for Legacy solutions</t>
  </si>
  <si>
    <t>Lebron</t>
  </si>
  <si>
    <t>or PowerQuery Solution</t>
  </si>
  <si>
    <t>Barnes</t>
  </si>
  <si>
    <t>Carroll</t>
  </si>
  <si>
    <t>Wardle</t>
  </si>
  <si>
    <t>ACCESS ; PYTHON ; VBA ; POWER BI ; DAX</t>
  </si>
  <si>
    <t>Insurer</t>
  </si>
  <si>
    <t>Revenue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</si>
  <si>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</si>
  <si>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</si>
  <si>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</si>
  <si>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</si>
  <si>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</si>
  <si>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</si>
  <si>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</si>
  <si>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</si>
  <si>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</si>
  <si>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</si>
  <si>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</si>
  <si>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Top n co revenue lon nhat so voi others</t>
  </si>
  <si>
    <t>I</t>
  </si>
  <si>
    <t>*</t>
  </si>
  <si>
    <t>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</si>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</sst>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2"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4" fillId="2" borderId="1" xfId="0" applyFont="1" applyFill="1" applyBorder="1" applyAlignment="1">
      <alignment vertical="top" wrapText="1" readingOrder="1"/>
    </xf>
    <xf numFmtId="0" fontId="3" fillId="3" borderId="2" xfId="0" applyFont="1" applyFill="1" applyBorder="1"/>
    <xf numFmtId="0" fontId="5" fillId="0" borderId="0" xfId="0" applyFont="1"/>
    <xf numFmtId="0" fontId="1" fillId="0" borderId="0" xfId="0" applyFont="1"/>
    <xf numFmtId="0" fontId="0" fillId="0" borderId="0" xfId="0"/>
    <xf numFmtId="0" fontId="6" fillId="0" borderId="0" xfId="0" applyFont="1"/>
    <xf numFmtId="0" fontId="0" fillId="4" borderId="2" xfId="0" applyFill="1" applyBorder="1"/>
    <xf numFmtId="164" fontId="2" fillId="0" borderId="0" xfId="1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Sheet1!$I$1:$I$2</c:f>
              <c:strCache>
                <c:ptCount val="2"/>
                <c:pt idx="0">
                  <c:v>Revenue</c:v>
                </c:pt>
                <c:pt idx="1">
                  <c:v>400000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Sheet1!$F$3:$H$10</c:f>
              <c:strCache>
                <c:ptCount val="8"/>
                <c:pt idx="0">
                  <c:v>E</c:v>
                </c:pt>
                <c:pt idx="1">
                  <c:v>G</c:v>
                </c:pt>
                <c:pt idx="2">
                  <c:v>H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  <c:pt idx="6">
                  <c:v>F</c:v>
                </c:pt>
                <c:pt idx="7">
                  <c:v>I</c:v>
                </c:pt>
              </c:strCache>
            </c:strRef>
          </c:cat>
          <c:val>
            <c:numRef>
              <c:f>Sheet1!$I$3:$I$10</c:f>
              <c:numCache>
                <c:formatCode>_-* #,##0_-;\-* #,##0_-;_-* "-"??_-;_-@_-</c:formatCode>
                <c:ptCount val="8"/>
                <c:pt idx="0">
                  <c:v>500000</c:v>
                </c:pt>
                <c:pt idx="1">
                  <c:v>700000</c:v>
                </c:pt>
                <c:pt idx="2">
                  <c:v>800000</c:v>
                </c:pt>
                <c:pt idx="3">
                  <c:v>1000000</c:v>
                </c:pt>
                <c:pt idx="4">
                  <c:v>1100000</c:v>
                </c:pt>
                <c:pt idx="5" formatCode="General">
                  <c:v>1200000</c:v>
                </c:pt>
                <c:pt idx="6" formatCode="General">
                  <c:v>2000000</c:v>
                </c:pt>
                <c:pt idx="7" formatCode="General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4-42C1-805F-704F65DE8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209695"/>
        <c:axId val="1764202495"/>
      </c:barChart>
      <c:catAx>
        <c:axId val="176420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02495"/>
        <c:crosses val="autoZero"/>
        <c:auto val="1"/>
        <c:lblAlgn val="ctr"/>
        <c:lblOffset val="100"/>
        <c:noMultiLvlLbl val="0"/>
      </c:catAx>
      <c:valAx>
        <c:axId val="17642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0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595313</xdr:colOff>
      <xdr:row>0</xdr:row>
      <xdr:rowOff>0</xdr:rowOff>
    </xdr:from>
    <xdr:to>
      <xdr:col>16</xdr:col>
      <xdr:colOff>515938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B1A7EB-1736-672E-C7BC-6B4F01847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showGridLines="0" topLeftCell="B1" workbookViewId="0">
      <selection activeCell="G16" sqref="G16"/>
    </sheetView>
  </sheetViews>
  <sheetFormatPr defaultRowHeight="15" x14ac:dyDescent="0.25"/>
  <cols>
    <col min="1" max="1" width="2.5703125" customWidth="1"/>
    <col min="2" max="2" width="12.85546875" bestFit="1" customWidth="1"/>
    <col min="3" max="3" width="43.28515625" bestFit="1" customWidth="1"/>
    <col min="4" max="4" width="9.85546875" bestFit="1" customWidth="1"/>
    <col min="5" max="5" width="13.42578125" customWidth="1"/>
    <col min="6" max="6" width="64.7109375" customWidth="1"/>
    <col min="7" max="7" width="15.7109375" customWidth="1"/>
    <col min="8" max="8" width="14.42578125" customWidth="1"/>
    <col min="9" max="14" width="30.140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F2" s="3" t="s">
        <v>3</v>
      </c>
    </row>
    <row r="3" spans="2:13" x14ac:dyDescent="0.25">
      <c r="B3" s="1" t="s">
        <v>4</v>
      </c>
      <c r="C3" s="1" t="s">
        <v>5</v>
      </c>
      <c r="D3" s="4" t="s">
        <v>6</v>
      </c>
      <c r="F3" s="2" t="s">
        <v>7</v>
      </c>
      <c r="G3" t="str" cm="1">
        <f t="array" ref="G3:G16">_xlfn.MAP(C3:C16,_xlfn.LAMBDA(_xlpm.a,_xlfn.LET(_xlpm._sar,_xlfn.TEXTSPLIT($F$3,", "),_xlpm._lar,_xlfn.TEXTSPLIT($F$6,", "),
_xlpm.res,_xlfn.SWITCH(TRUE,
SUM(--ISNUMBER(SEARCH(_xlpm._sar,_xlpm.a)))=COUNTA(_xlpm._sar),"Shortlist",
SUM(--ISNUMBER(SEARCH(_xlpm._lar,_xlpm.a)))=COUNTA(_xlpm._lar),"Longlist",
"Disqualify"),
_xlpm.res
)))</f>
        <v>Longlist</v>
      </c>
      <c r="I3" t="str" cm="1">
        <f t="array" ref="I3:I16">_xlfn.LET(_xlpm._function,_xlfn.LAMBDA(_xlpm.str,_xlpm.list,_xlfn.LET(_xlpm._ts,_xlfn.TEXTSPLIT(_xlpm.list,", "),COUNT(SEARCH(_xlpm._ts,_xlpm.str))=COUNTA(_xlpm._ts))),_xlpm._result,_xlfn.LAMBDA(_xlpm._a,
_xlfn.SWITCH(TRUE,
_xlpm._function(_xlpm._a,$F$6),"Long list",
_xlpm._function(_xlpm._a,$F$3),"Short list",
"Disqualify")),_xlfn.MAP(C3:C16,_xlfn.LAMBDA(_xlpm._each,_xlpm._result(_xlpm._each))))</f>
        <v>Long list</v>
      </c>
      <c r="K3">
        <f>_xlfn.LET(_xlpm._func,_xlfn.LAMBDA(_xlpm.t,_xlpm.l,_xlpm.t),1)</f>
        <v>1</v>
      </c>
      <c r="M3" t="str" cm="1">
        <f t="array" ref="M3">_xlfn.LET(_xlpm.f,_xlfn.LAMBDA(_xlpm.t,_xlpm.l,_xlfn.LET(_xlpm.s,_xlfn.TEXTSPLIT(_xlpm.l,", "),COUNT(FIND(_xlpm.s,_xlpm.t))=COUNTA(_xlpm.s))),IF(_xlpm.f(C3,F$3),"Shortlist",IF(_xlpm.f(C3,F$6),"Longlist","Disqualify")))</f>
        <v>Longlist</v>
      </c>
    </row>
    <row r="4" spans="2:13" x14ac:dyDescent="0.25">
      <c r="B4" s="1" t="s">
        <v>8</v>
      </c>
      <c r="C4" s="1" t="s">
        <v>9</v>
      </c>
      <c r="D4" s="4" t="s">
        <v>10</v>
      </c>
      <c r="G4" t="str">
        <v>Disqualify</v>
      </c>
      <c r="I4" t="str">
        <v>Disqualify</v>
      </c>
      <c r="M4" t="str" cm="1">
        <f t="array" ref="M4">_xlfn.LET(_xlpm.f,_xlfn.LAMBDA(_xlpm.t,_xlpm.l,_xlfn.LET(_xlpm.s,_xlfn.TEXTSPLIT(_xlpm.l,", "),COUNT(FIND(_xlpm.s,_xlpm.t))=COUNTA(_xlpm.s))),IF(_xlpm.f(C4,F$3),"Shortlist",IF(_xlpm.f(C4,F$6),"Longlist","Disqualify")))</f>
        <v>Disqualify</v>
      </c>
    </row>
    <row r="5" spans="2:13" ht="15.75" customHeight="1" x14ac:dyDescent="0.25">
      <c r="B5" s="1" t="s">
        <v>11</v>
      </c>
      <c r="C5" s="9" t="s">
        <v>12</v>
      </c>
      <c r="D5" s="4" t="s">
        <v>13</v>
      </c>
      <c r="F5" s="3" t="s">
        <v>14</v>
      </c>
      <c r="G5" t="str">
        <v>Shortlist</v>
      </c>
      <c r="I5" t="str">
        <v>Short list</v>
      </c>
      <c r="M5" t="str" cm="1">
        <f t="array" ref="M5">_xlfn.LET(_xlpm.f,_xlfn.LAMBDA(_xlpm.t,_xlpm.l,_xlfn.LET(_xlpm.s,_xlfn.TEXTSPLIT(_xlpm.l,", "),COUNT(FIND(_xlpm.s,_xlpm.t))=COUNTA(_xlpm.s))),IF(_xlpm.f(C5,F$3),"Shortlist",IF(_xlpm.f(C5,F$6),"Longlist","Disqualify")))</f>
        <v>Shortlist</v>
      </c>
    </row>
    <row r="6" spans="2:13" x14ac:dyDescent="0.25">
      <c r="B6" s="1" t="s">
        <v>15</v>
      </c>
      <c r="C6" s="1" t="s">
        <v>16</v>
      </c>
      <c r="D6" s="4" t="s">
        <v>6</v>
      </c>
      <c r="F6" s="2" t="s">
        <v>17</v>
      </c>
      <c r="G6" t="str">
        <v>Longlist</v>
      </c>
      <c r="I6" t="str">
        <v>Long list</v>
      </c>
      <c r="M6" t="str" cm="1">
        <f t="array" ref="M6">_xlfn.LET(_xlpm.f,_xlfn.LAMBDA(_xlpm.t,_xlpm.l,_xlfn.LET(_xlpm.s,_xlfn.TEXTSPLIT(_xlpm.l,", "),COUNT(FIND(_xlpm.s,_xlpm.t))=COUNTA(_xlpm.s))),IF(_xlpm.f(C6,F$3),"Shortlist",IF(_xlpm.f(C6,F$6),"Longlist","Disqualify")))</f>
        <v>Longlist</v>
      </c>
    </row>
    <row r="7" spans="2:13" x14ac:dyDescent="0.25">
      <c r="B7" s="1" t="s">
        <v>18</v>
      </c>
      <c r="C7" s="1" t="s">
        <v>19</v>
      </c>
      <c r="D7" s="4" t="s">
        <v>10</v>
      </c>
      <c r="G7" t="str">
        <v>Disqualify</v>
      </c>
      <c r="I7" t="str">
        <v>Disqualify</v>
      </c>
      <c r="M7" t="str" cm="1">
        <f t="array" ref="M7">_xlfn.LET(_xlpm.f,_xlfn.LAMBDA(_xlpm.t,_xlpm.l,_xlfn.LET(_xlpm.s,_xlfn.TEXTSPLIT(_xlpm.l,", "),COUNT(FIND(_xlpm.s,_xlpm.t))=COUNTA(_xlpm.s))),IF(_xlpm.f(C7,F$3),"Shortlist",IF(_xlpm.f(C7,F$6),"Longlist","Disqualify")))</f>
        <v>Disqualify</v>
      </c>
    </row>
    <row r="8" spans="2:13" ht="18.75" x14ac:dyDescent="0.3">
      <c r="B8" s="1" t="s">
        <v>20</v>
      </c>
      <c r="C8" s="1" t="s">
        <v>21</v>
      </c>
      <c r="D8" s="4" t="s">
        <v>10</v>
      </c>
      <c r="F8" s="5" t="s">
        <v>22</v>
      </c>
      <c r="G8" t="str">
        <v>Disqualify</v>
      </c>
      <c r="I8" s="6" t="str">
        <v>Disqualify</v>
      </c>
      <c r="K8" s="6"/>
      <c r="L8" s="7"/>
      <c r="M8" t="str" cm="1">
        <f t="array" ref="M8">_xlfn.LET(_xlpm.f,_xlfn.LAMBDA(_xlpm.t,_xlpm.l,_xlfn.LET(_xlpm.s,_xlfn.TEXTSPLIT(_xlpm.l,", "),COUNT(FIND(_xlpm.s,_xlpm.t))=COUNTA(_xlpm.s))),IF(_xlpm.f(C8,F$3),"Shortlist",IF(_xlpm.f(C8,F$6),"Longlist","Disqualify")))</f>
        <v>Disqualify</v>
      </c>
    </row>
    <row r="9" spans="2:13" ht="15.75" x14ac:dyDescent="0.25">
      <c r="B9" s="1" t="s">
        <v>23</v>
      </c>
      <c r="C9" s="1" t="s">
        <v>24</v>
      </c>
      <c r="D9" s="4" t="s">
        <v>10</v>
      </c>
      <c r="F9" s="8" t="s">
        <v>25</v>
      </c>
      <c r="G9" t="str">
        <v>Disqualify</v>
      </c>
      <c r="I9" s="6" t="str">
        <v>Disqualify</v>
      </c>
      <c r="K9" s="6"/>
      <c r="L9" s="7"/>
      <c r="M9" t="str" cm="1">
        <f t="array" ref="M9">_xlfn.LET(_xlpm.f,_xlfn.LAMBDA(_xlpm.t,_xlpm.l,_xlfn.LET(_xlpm.s,_xlfn.TEXTSPLIT(_xlpm.l,", "),COUNT(FIND(_xlpm.s,_xlpm.t))=COUNTA(_xlpm.s))),IF(_xlpm.f(C9,F$3),"Shortlist",IF(_xlpm.f(C9,F$6),"Longlist","Disqualify")))</f>
        <v>Disqualify</v>
      </c>
    </row>
    <row r="10" spans="2:13" ht="15.75" x14ac:dyDescent="0.25">
      <c r="B10" s="1" t="s">
        <v>26</v>
      </c>
      <c r="C10" s="1" t="s">
        <v>27</v>
      </c>
      <c r="D10" s="4" t="s">
        <v>13</v>
      </c>
      <c r="F10" s="8" t="s">
        <v>28</v>
      </c>
      <c r="G10" t="str">
        <v>Shortlist</v>
      </c>
      <c r="I10" s="6" t="str">
        <v>Long list</v>
      </c>
      <c r="K10" s="6"/>
      <c r="L10" s="7"/>
      <c r="M10" t="str" cm="1">
        <f t="array" ref="M10">_xlfn.LET(_xlpm.f,_xlfn.LAMBDA(_xlpm.t,_xlpm.l,_xlfn.LET(_xlpm.s,_xlfn.TEXTSPLIT(_xlpm.l,", "),COUNT(FIND(_xlpm.s,_xlpm.t))=COUNTA(_xlpm.s))),IF(_xlpm.f(C10,F$3),"Shortlist",IF(_xlpm.f(C10,F$6),"Longlist","Disqualify")))</f>
        <v>Shortlist</v>
      </c>
    </row>
    <row r="11" spans="2:13" ht="15.75" x14ac:dyDescent="0.25">
      <c r="B11" s="1" t="s">
        <v>29</v>
      </c>
      <c r="C11" s="1" t="s">
        <v>5</v>
      </c>
      <c r="D11" s="4" t="s">
        <v>6</v>
      </c>
      <c r="F11" s="8" t="s">
        <v>30</v>
      </c>
      <c r="G11" t="str">
        <v>Longlist</v>
      </c>
      <c r="I11" s="6" t="str">
        <v>Long list</v>
      </c>
      <c r="K11" s="6"/>
      <c r="L11" s="7"/>
      <c r="M11" t="str" cm="1">
        <f t="array" ref="M11">_xlfn.LET(_xlpm.f,_xlfn.LAMBDA(_xlpm.t,_xlpm.l,_xlfn.LET(_xlpm.s,_xlfn.TEXTSPLIT(_xlpm.l,", "),COUNT(FIND(_xlpm.s,_xlpm.t))=COUNTA(_xlpm.s))),IF(_xlpm.f(C11,F$3),"Shortlist",IF(_xlpm.f(C11,F$6),"Longlist","Disqualify")))</f>
        <v>Longlist</v>
      </c>
    </row>
    <row r="12" spans="2:13" ht="15.75" x14ac:dyDescent="0.25">
      <c r="B12" s="1" t="s">
        <v>31</v>
      </c>
      <c r="C12" s="1" t="s">
        <v>32</v>
      </c>
      <c r="D12" s="4" t="s">
        <v>10</v>
      </c>
      <c r="F12" s="8" t="s">
        <v>33</v>
      </c>
      <c r="G12" t="str">
        <v>Disqualify</v>
      </c>
      <c r="I12" s="6" t="str">
        <v>Disqualify</v>
      </c>
      <c r="K12" s="6"/>
      <c r="L12" s="7"/>
      <c r="M12" t="str" cm="1">
        <f t="array" ref="M12">_xlfn.LET(_xlpm.f,_xlfn.LAMBDA(_xlpm.t,_xlpm.l,_xlfn.LET(_xlpm.s,_xlfn.TEXTSPLIT(_xlpm.l,", "),COUNT(FIND(_xlpm.s,_xlpm.t))=COUNTA(_xlpm.s))),IF(_xlpm.f(C12,F$3),"Shortlist",IF(_xlpm.f(C12,F$6),"Longlist","Disqualify")))</f>
        <v>Disqualify</v>
      </c>
    </row>
    <row r="13" spans="2:13" ht="15.75" x14ac:dyDescent="0.25">
      <c r="B13" s="1" t="s">
        <v>34</v>
      </c>
      <c r="C13" s="1" t="s">
        <v>9</v>
      </c>
      <c r="D13" s="4" t="s">
        <v>10</v>
      </c>
      <c r="F13" s="8" t="s">
        <v>35</v>
      </c>
      <c r="G13" t="str">
        <v>Disqualify</v>
      </c>
      <c r="I13" s="6" t="str">
        <v>Disqualify</v>
      </c>
      <c r="K13" s="6"/>
      <c r="L13" s="7"/>
      <c r="M13" t="str" cm="1">
        <f t="array" ref="M13">_xlfn.LET(_xlpm.f,_xlfn.LAMBDA(_xlpm.t,_xlpm.l,_xlfn.LET(_xlpm.s,_xlfn.TEXTSPLIT(_xlpm.l,", "),COUNT(FIND(_xlpm.s,_xlpm.t))=COUNTA(_xlpm.s))),IF(_xlpm.f(C13,F$3),"Shortlist",IF(_xlpm.f(C13,F$6),"Longlist","Disqualify")))</f>
        <v>Disqualify</v>
      </c>
    </row>
    <row r="14" spans="2:13" x14ac:dyDescent="0.25">
      <c r="B14" s="1" t="s">
        <v>36</v>
      </c>
      <c r="C14" s="1" t="s">
        <v>12</v>
      </c>
      <c r="D14" s="4" t="s">
        <v>13</v>
      </c>
      <c r="G14" t="str">
        <v>Shortlist</v>
      </c>
      <c r="I14" t="str">
        <v>Short list</v>
      </c>
      <c r="M14" t="str" cm="1">
        <f t="array" ref="M14">_xlfn.LET(_xlpm.f,_xlfn.LAMBDA(_xlpm.t,_xlpm.l,_xlfn.LET(_xlpm.s,_xlfn.TEXTSPLIT(_xlpm.l,", "),COUNT(FIND(_xlpm.s,_xlpm.t))=COUNTA(_xlpm.s))),IF(_xlpm.f(C14,F$3),"Shortlist",IF(_xlpm.f(C14,F$6),"Longlist","Disqualify")))</f>
        <v>Shortlist</v>
      </c>
    </row>
    <row r="15" spans="2:13" x14ac:dyDescent="0.25">
      <c r="B15" s="1" t="s">
        <v>37</v>
      </c>
      <c r="C15" s="1" t="s">
        <v>16</v>
      </c>
      <c r="D15" s="4" t="s">
        <v>6</v>
      </c>
      <c r="F15" t="str" cm="1">
        <f t="array" ref="F15">_xlfn.LET(_xlpm._sar,_xlfn.TEXTSPLIT(F3,", "),_xlpm._lar,_xlfn.TEXTSPLIT(F6,", "),
_xlfn.SWITCH(TRUE,
SUM(--ISNUMBER(SEARCH(_xlpm._sar,C3))=COUNT(_xlpm._sar)),"Shortlist",
SUM(--ISNUMBER(SEARCH(_xlpm._lar,C3))=COUNT(_xlpm._lar)),"Longlist",
"Disqualify"))</f>
        <v>Disqualify</v>
      </c>
      <c r="G15" t="str">
        <v>Longlist</v>
      </c>
      <c r="I15" t="str">
        <v>Long list</v>
      </c>
      <c r="M15" t="str" cm="1">
        <f t="array" ref="M15">_xlfn.LET(_xlpm.f,_xlfn.LAMBDA(_xlpm.t,_xlpm.l,_xlfn.LET(_xlpm.s,_xlfn.TEXTSPLIT(_xlpm.l,", "),COUNT(FIND(_xlpm.s,_xlpm.t))=COUNTA(_xlpm.s))),IF(_xlpm.f(C15,F$3),"Shortlist",IF(_xlpm.f(C15,F$6),"Longlist","Disqualify")))</f>
        <v>Longlist</v>
      </c>
    </row>
    <row r="16" spans="2:13" x14ac:dyDescent="0.25">
      <c r="B16" s="1" t="s">
        <v>38</v>
      </c>
      <c r="C16" s="1" t="s">
        <v>39</v>
      </c>
      <c r="D16" s="4" t="s">
        <v>10</v>
      </c>
      <c r="G16" t="str">
        <v>Disqualify</v>
      </c>
      <c r="I16" t="str">
        <v>Disqualify</v>
      </c>
      <c r="M16" t="str" cm="1">
        <f t="array" ref="M16">_xlfn.LET(_xlpm.f,_xlfn.LAMBDA(_xlpm.t,_xlpm.l,_xlfn.LET(_xlpm.s,_xlfn.TEXTSPLIT(_xlpm.l,", "),COUNT(FIND(_xlpm.s,_xlpm.t))=COUNTA(_xlpm.s))),IF(_xlpm.f(C16,F$3),"Shortlist",IF(_xlpm.f(C16,F$6),"Longlist","Disqualify")))</f>
        <v>Disqualify</v>
      </c>
    </row>
    <row r="23" spans="3:7" x14ac:dyDescent="0.25">
      <c r="C23" t="str" cm="1">
        <f t="array" ref="C23:E23">_xlfn.TEXTSPLIT(F3,", ")</f>
        <v>EXCEL</v>
      </c>
      <c r="D23" t="str">
        <v>POWER BI</v>
      </c>
      <c r="E23" t="str">
        <v>PYTHON</v>
      </c>
      <c r="F23" cm="1">
        <f t="array" ref="F23">SUM(--ISNUMBER(SEARCH(_xlfn.ANCHORARRAY(C23),C3)))</f>
        <v>2</v>
      </c>
    </row>
    <row r="24" spans="3:7" x14ac:dyDescent="0.25">
      <c r="C24" t="str" cm="1">
        <f t="array" ref="C24:D24">_xlfn.TEXTSPLIT(F6,", ")</f>
        <v>POWER BI</v>
      </c>
      <c r="D24" t="str">
        <v>SQL</v>
      </c>
      <c r="F24" cm="1">
        <f t="array" ref="F24:G24">SEARCH(_xlfn.ANCHORARRAY(C24),C3)</f>
        <v>7</v>
      </c>
      <c r="G24">
        <v>1</v>
      </c>
    </row>
  </sheetData>
  <pageMargins left="1" right="1" top="1" bottom="1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5C22-52CA-4D21-A612-CC738DBD0B52}">
  <dimension ref="B1:R15"/>
  <sheetViews>
    <sheetView topLeftCell="E1" zoomScale="120" zoomScaleNormal="120" workbookViewId="0">
      <selection activeCell="J18" sqref="J18"/>
    </sheetView>
  </sheetViews>
  <sheetFormatPr defaultRowHeight="15" x14ac:dyDescent="0.25"/>
  <cols>
    <col min="3" max="3" width="11.5703125" style="10" bestFit="1" customWidth="1"/>
    <col min="4" max="4" width="10.5703125" bestFit="1" customWidth="1"/>
    <col min="6" max="6" width="15.5703125" customWidth="1"/>
    <col min="8" max="8" width="11.7109375" bestFit="1" customWidth="1"/>
    <col min="9" max="9" width="16.140625" customWidth="1"/>
    <col min="11" max="11" width="10.5703125" bestFit="1" customWidth="1"/>
    <col min="12" max="12" width="13.28515625" bestFit="1" customWidth="1"/>
    <col min="18" max="18" width="12" customWidth="1"/>
  </cols>
  <sheetData>
    <row r="1" spans="2:18" x14ac:dyDescent="0.25">
      <c r="F1" t="s">
        <v>53</v>
      </c>
      <c r="G1">
        <v>9</v>
      </c>
      <c r="H1" t="str" cm="1">
        <f t="array" ref="H1:I11">_xlfn.VSTACK(B3:C3,_xlfn.TAKE(_xlfn._xlws.SORT(B4:C15,2,1),-G1),_xlfn.HSTACK("Others",SUM(_xlfn.TAKE(C4:C15,12))-SUM(_xlfn.TAKE(_xlfn._xlws.SORT(C4:C15),-G1))))</f>
        <v>Insurer</v>
      </c>
      <c r="I1" t="str">
        <v>Revenue</v>
      </c>
    </row>
    <row r="2" spans="2:18" x14ac:dyDescent="0.25">
      <c r="H2" t="str">
        <v>D</v>
      </c>
      <c r="I2">
        <v>400000</v>
      </c>
      <c r="M2" t="str" cm="1">
        <f t="array" ref="M2:N11">_xlfn.TAKE(B3:C15,G1+1)</f>
        <v>Insurer</v>
      </c>
      <c r="N2" t="str">
        <v>Revenue</v>
      </c>
      <c r="Q2" t="str" cm="1">
        <f t="array" ref="Q2:R11">_xlfn.VSTACK(_xlfn.TAKE(B3:C15,-G1),_xlfn.HSTACK("Others",SUM(_xlfn.TAKE(C4:C15,12))-SUM(_xlfn.TAKE(C4:C15,-G1))))</f>
        <v>D</v>
      </c>
      <c r="R2">
        <v>400000</v>
      </c>
    </row>
    <row r="3" spans="2:18" x14ac:dyDescent="0.25">
      <c r="B3" t="s">
        <v>40</v>
      </c>
      <c r="C3" s="10" t="s">
        <v>41</v>
      </c>
      <c r="H3" t="str">
        <v>E</v>
      </c>
      <c r="I3" s="10">
        <v>500000</v>
      </c>
      <c r="M3" t="str">
        <v>A</v>
      </c>
      <c r="N3">
        <v>100000</v>
      </c>
      <c r="Q3" t="str">
        <v>E</v>
      </c>
      <c r="R3">
        <v>500000</v>
      </c>
    </row>
    <row r="4" spans="2:18" x14ac:dyDescent="0.25">
      <c r="B4" t="s">
        <v>42</v>
      </c>
      <c r="C4" s="10">
        <v>100000</v>
      </c>
      <c r="D4" s="11">
        <f>SUM(C4:C10)</f>
        <v>4200000</v>
      </c>
      <c r="H4" t="str">
        <v>G</v>
      </c>
      <c r="I4" s="10">
        <v>700000</v>
      </c>
      <c r="M4" t="str">
        <v>B</v>
      </c>
      <c r="N4">
        <v>200000</v>
      </c>
      <c r="Q4" t="str">
        <v>F</v>
      </c>
      <c r="R4">
        <v>2000000</v>
      </c>
    </row>
    <row r="5" spans="2:18" x14ac:dyDescent="0.25">
      <c r="B5" t="s">
        <v>43</v>
      </c>
      <c r="C5" s="10">
        <v>200000</v>
      </c>
      <c r="H5" t="str">
        <v>H</v>
      </c>
      <c r="I5" s="10">
        <v>800000</v>
      </c>
      <c r="M5" t="str">
        <v>C</v>
      </c>
      <c r="N5">
        <v>300000</v>
      </c>
      <c r="Q5" t="str">
        <v>G</v>
      </c>
      <c r="R5">
        <v>700000</v>
      </c>
    </row>
    <row r="6" spans="2:18" x14ac:dyDescent="0.25">
      <c r="B6" t="s">
        <v>44</v>
      </c>
      <c r="C6" s="10">
        <v>300000</v>
      </c>
      <c r="H6" t="str">
        <v>J</v>
      </c>
      <c r="I6" s="10">
        <v>1000000</v>
      </c>
      <c r="M6" t="str">
        <v>D</v>
      </c>
      <c r="N6">
        <v>400000</v>
      </c>
      <c r="Q6" t="str">
        <v>H</v>
      </c>
      <c r="R6">
        <v>800000</v>
      </c>
    </row>
    <row r="7" spans="2:18" x14ac:dyDescent="0.25">
      <c r="B7" t="s">
        <v>45</v>
      </c>
      <c r="C7" s="10">
        <v>400000</v>
      </c>
      <c r="H7" t="str">
        <v>K</v>
      </c>
      <c r="I7" s="10">
        <v>1100000</v>
      </c>
      <c r="M7" t="str">
        <v>E</v>
      </c>
      <c r="N7">
        <v>500000</v>
      </c>
      <c r="Q7" t="str">
        <v>I</v>
      </c>
      <c r="R7">
        <v>10000000</v>
      </c>
    </row>
    <row r="8" spans="2:18" x14ac:dyDescent="0.25">
      <c r="B8" t="s">
        <v>46</v>
      </c>
      <c r="C8" s="10">
        <v>500000</v>
      </c>
      <c r="H8" t="str">
        <v>L</v>
      </c>
      <c r="I8">
        <v>1200000</v>
      </c>
      <c r="M8" t="str">
        <v>F</v>
      </c>
      <c r="N8">
        <v>2000000</v>
      </c>
      <c r="Q8" t="str">
        <v>J</v>
      </c>
      <c r="R8">
        <v>1000000</v>
      </c>
    </row>
    <row r="9" spans="2:18" x14ac:dyDescent="0.25">
      <c r="B9" t="s">
        <v>47</v>
      </c>
      <c r="C9" s="10">
        <v>2000000</v>
      </c>
      <c r="H9" t="str">
        <v>F</v>
      </c>
      <c r="I9">
        <v>2000000</v>
      </c>
      <c r="M9" t="str">
        <v>G</v>
      </c>
      <c r="N9">
        <v>700000</v>
      </c>
      <c r="O9" t="str" cm="1">
        <f t="array" ref="O9:P9">_xlfn.HSTACK("Others",2000000)</f>
        <v>Others</v>
      </c>
      <c r="P9">
        <v>2000000</v>
      </c>
      <c r="Q9" t="str">
        <v>K</v>
      </c>
      <c r="R9">
        <v>1100000</v>
      </c>
    </row>
    <row r="10" spans="2:18" x14ac:dyDescent="0.25">
      <c r="B10" t="s">
        <v>48</v>
      </c>
      <c r="C10" s="10">
        <v>700000</v>
      </c>
      <c r="H10" t="str">
        <v>I</v>
      </c>
      <c r="I10">
        <v>10000000</v>
      </c>
      <c r="M10" t="str">
        <v>H</v>
      </c>
      <c r="N10">
        <v>800000</v>
      </c>
      <c r="Q10" t="str">
        <v>L</v>
      </c>
      <c r="R10">
        <v>1200000</v>
      </c>
    </row>
    <row r="11" spans="2:18" x14ac:dyDescent="0.25">
      <c r="B11" t="s">
        <v>49</v>
      </c>
      <c r="C11" s="10">
        <v>800000</v>
      </c>
      <c r="H11" t="str">
        <v>Others</v>
      </c>
      <c r="I11">
        <v>600000</v>
      </c>
      <c r="M11" t="str">
        <v>I</v>
      </c>
      <c r="N11">
        <v>10000000</v>
      </c>
      <c r="Q11" t="str">
        <v>Others</v>
      </c>
      <c r="R11">
        <v>600000</v>
      </c>
    </row>
    <row r="12" spans="2:18" x14ac:dyDescent="0.25">
      <c r="B12" t="s">
        <v>54</v>
      </c>
      <c r="C12" s="10">
        <v>10000000</v>
      </c>
      <c r="L12" s="10">
        <f>SUM(_xlfn.TAKE(C4:C15,12))</f>
        <v>18300000</v>
      </c>
    </row>
    <row r="13" spans="2:18" x14ac:dyDescent="0.25">
      <c r="B13" t="s">
        <v>50</v>
      </c>
      <c r="C13" s="10">
        <v>1000000</v>
      </c>
      <c r="I13" s="11"/>
      <c r="K13" s="11">
        <f>SUM(_xlfn.TAKE(C4:C15,12))-SUM(_xlfn.TAKE(C4:C15,5))</f>
        <v>16800000</v>
      </c>
      <c r="L13" s="11">
        <f>SUM(_xlfn.TAKE(C4:C15,12))-SUM(_xlfn.TAKE(C4:C15,-G1))</f>
        <v>600000</v>
      </c>
    </row>
    <row r="14" spans="2:18" x14ac:dyDescent="0.25">
      <c r="B14" t="s">
        <v>51</v>
      </c>
      <c r="C14" s="10">
        <v>1100000</v>
      </c>
      <c r="F14" t="str">
        <f>"Sheet1!F1:I"&amp;COUNTA(I:I)</f>
        <v>Sheet1!F1:I11</v>
      </c>
      <c r="L14">
        <f>SUM(_xlfn.TAKE(C4:C15,-G1))</f>
        <v>17700000</v>
      </c>
    </row>
    <row r="15" spans="2:18" x14ac:dyDescent="0.25">
      <c r="B15" t="s">
        <v>52</v>
      </c>
      <c r="C15" s="10">
        <v>1200000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FED1-AD28-4660-BDE5-0A444331FFE9}">
  <dimension ref="A1:V10"/>
  <sheetViews>
    <sheetView tabSelected="1" topLeftCell="E1" workbookViewId="0">
      <selection activeCell="N1" sqref="N1"/>
    </sheetView>
  </sheetViews>
  <sheetFormatPr defaultRowHeight="15" x14ac:dyDescent="0.25"/>
  <sheetData>
    <row r="1" spans="1:22" x14ac:dyDescent="0.25">
      <c r="A1" t="str" cm="1">
        <f t="array" ref="A1:B1">_xlfn.MAKEARRAY(1,3-1,_xlfn.LAMBDA(_xlpm.a,_xlpm.b,"*"))</f>
        <v>*</v>
      </c>
      <c r="B1" t="str">
        <v>*</v>
      </c>
      <c r="E1" cm="1">
        <f t="array" ref="E1:E10">_xlfn.SEQUENCE(10)</f>
        <v>1</v>
      </c>
      <c r="F1" t="s">
        <v>55</v>
      </c>
      <c r="K1" t="s">
        <v>56</v>
      </c>
      <c r="L1">
        <v>5</v>
      </c>
      <c r="N1" t="str" cm="1">
        <f t="array" ref="N1:V9">_xlfn.LET(_xlpm.a,IFERROR(_xlfn.DROP(_xlfn.REDUCE("",_xlfn.SEQUENCE(L1),_xlfn.LAMBDA(_xlpm.x,_xlpm.y,_xlfn.VSTACK(_xlpm.x,_xlfn.MAKEARRAY(1,_xlpm.y,_xlfn.LAMBDA(_xlpm.a,_xlpm.b,"*"))))),1),""),_xlpm.c,_xlfn.VSTACK(_xlpm.a,_xlfn.DROP(_xlfn.CHOOSEROWS(_xlpm.a,_xlfn._xlws.SORT(_xlfn.SEQUENCE(ROWS(_xlpm.a)),,-1)),1)),IFERROR(_xlfn.HSTACK(_xlfn.DROP(_xlfn.CHOOSECOLS(_xlpm.c,_xlfn._xlws.SORT(_xlfn.SEQUENCE(COLUMNS(_xlpm.c)),,-1)),,-1),_xlpm.c
),""))</f>
        <v/>
      </c>
      <c r="O1" t="str">
        <v/>
      </c>
      <c r="P1" t="str">
        <v/>
      </c>
      <c r="Q1" t="str">
        <v/>
      </c>
      <c r="R1" t="str">
        <v>*</v>
      </c>
      <c r="S1" t="str">
        <v/>
      </c>
      <c r="T1" t="str">
        <v/>
      </c>
      <c r="U1" t="str">
        <v/>
      </c>
      <c r="V1" t="str">
        <v/>
      </c>
    </row>
    <row r="2" spans="1:22" x14ac:dyDescent="0.25">
      <c r="A2" t="e" cm="1">
        <f t="array" ref="A2">_xlfn.MAKEARRAY(1,L1,"*")</f>
        <v>#VALUE!</v>
      </c>
      <c r="E2">
        <v>2</v>
      </c>
      <c r="F2" t="s">
        <v>55</v>
      </c>
      <c r="G2" t="s">
        <v>55</v>
      </c>
      <c r="N2" t="str">
        <v/>
      </c>
      <c r="O2" t="str">
        <v/>
      </c>
      <c r="P2" t="str">
        <v/>
      </c>
      <c r="Q2" t="str">
        <v>*</v>
      </c>
      <c r="R2" t="str">
        <v>*</v>
      </c>
      <c r="S2" t="str">
        <v>*</v>
      </c>
      <c r="T2" t="str">
        <v/>
      </c>
      <c r="U2" t="str">
        <v/>
      </c>
      <c r="V2" t="str">
        <v/>
      </c>
    </row>
    <row r="3" spans="1:22" x14ac:dyDescent="0.25">
      <c r="E3">
        <v>3</v>
      </c>
      <c r="N3" t="str">
        <v/>
      </c>
      <c r="O3" t="str">
        <v/>
      </c>
      <c r="P3" t="str">
        <v>*</v>
      </c>
      <c r="Q3" t="str">
        <v>*</v>
      </c>
      <c r="R3" t="str">
        <v>*</v>
      </c>
      <c r="S3" t="str">
        <v>*</v>
      </c>
      <c r="T3" t="str">
        <v>*</v>
      </c>
      <c r="U3" t="str">
        <v/>
      </c>
      <c r="V3" t="str">
        <v/>
      </c>
    </row>
    <row r="4" spans="1:22" x14ac:dyDescent="0.25">
      <c r="E4">
        <v>4</v>
      </c>
      <c r="H4" t="s">
        <v>57</v>
      </c>
      <c r="N4" t="str">
        <v/>
      </c>
      <c r="O4" t="str">
        <v>*</v>
      </c>
      <c r="P4" t="str">
        <v>*</v>
      </c>
      <c r="Q4" t="str">
        <v>*</v>
      </c>
      <c r="R4" t="str">
        <v>*</v>
      </c>
      <c r="S4" t="str">
        <v>*</v>
      </c>
      <c r="T4" t="str">
        <v>*</v>
      </c>
      <c r="U4" t="str">
        <v>*</v>
      </c>
      <c r="V4" t="str">
        <v/>
      </c>
    </row>
    <row r="5" spans="1:22" x14ac:dyDescent="0.25">
      <c r="E5">
        <v>5</v>
      </c>
      <c r="H5" t="s">
        <v>58</v>
      </c>
      <c r="I5" t="s">
        <v>59</v>
      </c>
      <c r="N5" t="str">
        <v>*</v>
      </c>
      <c r="O5" t="str">
        <v>*</v>
      </c>
      <c r="P5" t="str">
        <v>*</v>
      </c>
      <c r="Q5" t="str">
        <v>*</v>
      </c>
      <c r="R5" t="str">
        <v>*</v>
      </c>
      <c r="S5" t="str">
        <v>*</v>
      </c>
      <c r="T5" t="str">
        <v>*</v>
      </c>
      <c r="U5" t="str">
        <v>*</v>
      </c>
      <c r="V5" t="str">
        <v>*</v>
      </c>
    </row>
    <row r="6" spans="1:22" x14ac:dyDescent="0.25">
      <c r="E6">
        <v>6</v>
      </c>
      <c r="H6" t="str" cm="1">
        <f t="array" ref="H6:I7">_xlfn.MAP(H4:I5,_xlfn.LAMBDA(_xlpm.x,_xlfn.CONCAT(MID(_xlpm.x,_xlfn._xlws.SORT(LEN(_xlpm.x),,-1),1))))</f>
        <v>a</v>
      </c>
      <c r="I6" t="e">
        <v>#VALUE!</v>
      </c>
      <c r="N6" t="str">
        <v/>
      </c>
      <c r="O6" t="str">
        <v>*</v>
      </c>
      <c r="P6" t="str">
        <v>*</v>
      </c>
      <c r="Q6" t="str">
        <v>*</v>
      </c>
      <c r="R6" t="str">
        <v>*</v>
      </c>
      <c r="S6" t="str">
        <v>*</v>
      </c>
      <c r="T6" t="str">
        <v>*</v>
      </c>
      <c r="U6" t="str">
        <v>*</v>
      </c>
      <c r="V6" t="str">
        <v/>
      </c>
    </row>
    <row r="7" spans="1:22" x14ac:dyDescent="0.25">
      <c r="E7">
        <v>7</v>
      </c>
      <c r="H7" t="str">
        <v>b</v>
      </c>
      <c r="I7" t="str">
        <v>c</v>
      </c>
      <c r="N7" t="str">
        <v/>
      </c>
      <c r="O7" t="str">
        <v/>
      </c>
      <c r="P7" t="str">
        <v>*</v>
      </c>
      <c r="Q7" t="str">
        <v>*</v>
      </c>
      <c r="R7" t="str">
        <v>*</v>
      </c>
      <c r="S7" t="str">
        <v>*</v>
      </c>
      <c r="T7" t="str">
        <v>*</v>
      </c>
      <c r="U7" t="str">
        <v/>
      </c>
      <c r="V7" t="str">
        <v/>
      </c>
    </row>
    <row r="8" spans="1:22" x14ac:dyDescent="0.25">
      <c r="E8">
        <v>8</v>
      </c>
      <c r="N8" t="str">
        <v/>
      </c>
      <c r="O8" t="str">
        <v/>
      </c>
      <c r="P8" t="str">
        <v/>
      </c>
      <c r="Q8" t="str">
        <v>*</v>
      </c>
      <c r="R8" t="str">
        <v>*</v>
      </c>
      <c r="S8" t="str">
        <v>*</v>
      </c>
      <c r="T8" t="str">
        <v/>
      </c>
      <c r="U8" t="str">
        <v/>
      </c>
      <c r="V8" t="str">
        <v/>
      </c>
    </row>
    <row r="9" spans="1:22" x14ac:dyDescent="0.25">
      <c r="E9">
        <v>9</v>
      </c>
      <c r="N9" t="str">
        <v/>
      </c>
      <c r="O9" t="str">
        <v/>
      </c>
      <c r="P9" t="str">
        <v/>
      </c>
      <c r="Q9" t="str">
        <v/>
      </c>
      <c r="R9" t="str">
        <v>*</v>
      </c>
      <c r="S9" t="str">
        <v/>
      </c>
      <c r="T9" t="str">
        <v/>
      </c>
      <c r="U9" t="str">
        <v/>
      </c>
      <c r="V9" t="str">
        <v/>
      </c>
    </row>
    <row r="10" spans="1:22" x14ac:dyDescent="0.25">
      <c r="E10">
        <v>10</v>
      </c>
      <c r="F10" t="s">
        <v>55</v>
      </c>
      <c r="G10" t="s">
        <v>55</v>
      </c>
      <c r="H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Nguyen, Anh Tho</cp:lastModifiedBy>
  <cp:revision/>
  <dcterms:created xsi:type="dcterms:W3CDTF">2021-02-15T12:49:45Z</dcterms:created>
  <dcterms:modified xsi:type="dcterms:W3CDTF">2024-06-12T07:35:39Z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2024-04-14T09:30:44Z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2cc3f55e-e06e-44bb-b341-b718e012e48f</vt:lpwstr>
  </property>
  <property fmtid="{D5CDD505-2E9C-101B-9397-08002B2CF9AE}" pid="7" name="MSIP_Label_defa4170-0d19-0005-0004-bc88714345d2_ActionId">
    <vt:lpwstr>2b321d07-2522-4cd8-a706-b7cf975bc500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38f1469a-2c2a-4aee-b92b-090d4c5468ff_Enabled">
    <vt:lpwstr>true</vt:lpwstr>
  </property>
  <property fmtid="{D5CDD505-2E9C-101B-9397-08002B2CF9AE}" pid="10" name="MSIP_Label_38f1469a-2c2a-4aee-b92b-090d4c5468ff_SetDate">
    <vt:lpwstr>2024-06-05T06:43:57Z</vt:lpwstr>
  </property>
  <property fmtid="{D5CDD505-2E9C-101B-9397-08002B2CF9AE}" pid="11" name="MSIP_Label_38f1469a-2c2a-4aee-b92b-090d4c5468ff_Method">
    <vt:lpwstr>Standard</vt:lpwstr>
  </property>
  <property fmtid="{D5CDD505-2E9C-101B-9397-08002B2CF9AE}" pid="12" name="MSIP_Label_38f1469a-2c2a-4aee-b92b-090d4c5468ff_Name">
    <vt:lpwstr>Confidential - Unmarked</vt:lpwstr>
  </property>
  <property fmtid="{D5CDD505-2E9C-101B-9397-08002B2CF9AE}" pid="13" name="MSIP_Label_38f1469a-2c2a-4aee-b92b-090d4c5468ff_SiteId">
    <vt:lpwstr>2a6e6092-73e4-4752-b1a5-477a17f5056d</vt:lpwstr>
  </property>
  <property fmtid="{D5CDD505-2E9C-101B-9397-08002B2CF9AE}" pid="14" name="MSIP_Label_38f1469a-2c2a-4aee-b92b-090d4c5468ff_ActionId">
    <vt:lpwstr>7d96f88c-c7b2-4676-af94-57b0e9ae499e</vt:lpwstr>
  </property>
  <property fmtid="{D5CDD505-2E9C-101B-9397-08002B2CF9AE}" pid="15" name="MSIP_Label_38f1469a-2c2a-4aee-b92b-090d4c5468ff_ContentBits">
    <vt:lpwstr>0</vt:lpwstr>
  </property>
</Properties>
</file>