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Project\Points\"/>
    </mc:Choice>
  </mc:AlternateContent>
  <xr:revisionPtr revIDLastSave="0" documentId="13_ncr:1_{31006624-5E3D-4F17-892B-7CF6737830FF}" xr6:coauthVersionLast="47" xr6:coauthVersionMax="47" xr10:uidLastSave="{00000000-0000-0000-0000-000000000000}"/>
  <bookViews>
    <workbookView xWindow="-120" yWindow="-120" windowWidth="20730" windowHeight="11160" activeTab="4" xr2:uid="{0705E6F1-C536-4533-BE55-A1376A734677}"/>
  </bookViews>
  <sheets>
    <sheet name="Sorted Table" sheetId="3" r:id="rId1"/>
    <sheet name="Table" sheetId="1" r:id="rId2"/>
    <sheet name="Live" sheetId="4" r:id="rId3"/>
    <sheet name="Matches" sheetId="2" r:id="rId4"/>
    <sheet name="Matches 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2" i="5"/>
  <c r="B3" i="5"/>
  <c r="B4" i="5"/>
  <c r="B5" i="5"/>
  <c r="B6" i="5"/>
  <c r="B7" i="5"/>
  <c r="B8" i="5"/>
  <c r="B2" i="5"/>
  <c r="A3" i="5"/>
  <c r="A4" i="5"/>
  <c r="A5" i="5"/>
  <c r="A6" i="5"/>
  <c r="A7" i="5"/>
  <c r="A8" i="5"/>
  <c r="A2" i="5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E3" i="5"/>
  <c r="E4" i="5"/>
  <c r="E5" i="5"/>
  <c r="E6" i="5"/>
  <c r="E7" i="5"/>
  <c r="E8" i="5"/>
  <c r="E2" i="5"/>
  <c r="D3" i="5"/>
  <c r="D4" i="5"/>
  <c r="D5" i="5"/>
  <c r="D6" i="5"/>
  <c r="D7" i="5"/>
  <c r="D8" i="5"/>
  <c r="D2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G16" i="2"/>
  <c r="G17" i="2"/>
  <c r="G18" i="2"/>
  <c r="G19" i="2"/>
  <c r="G20" i="2"/>
  <c r="G21" i="2"/>
  <c r="G22" i="2"/>
  <c r="G3" i="2"/>
  <c r="G4" i="2"/>
  <c r="G5" i="2"/>
  <c r="G6" i="2"/>
  <c r="G7" i="2"/>
  <c r="G8" i="2"/>
  <c r="G9" i="2"/>
  <c r="G10" i="2"/>
  <c r="G11" i="2"/>
  <c r="E6" i="1" s="1"/>
  <c r="G12" i="2"/>
  <c r="G13" i="2"/>
  <c r="D13" i="1" s="1"/>
  <c r="G14" i="2"/>
  <c r="E14" i="1" s="1"/>
  <c r="G15" i="2"/>
  <c r="F16" i="2"/>
  <c r="F17" i="2"/>
  <c r="F18" i="2"/>
  <c r="F19" i="2"/>
  <c r="F20" i="2"/>
  <c r="F21" i="2"/>
  <c r="F22" i="2"/>
  <c r="F3" i="2"/>
  <c r="F4" i="2"/>
  <c r="F5" i="2"/>
  <c r="F6" i="2"/>
  <c r="F7" i="2"/>
  <c r="F8" i="2"/>
  <c r="F9" i="2"/>
  <c r="D3" i="1" s="1"/>
  <c r="F10" i="2"/>
  <c r="F11" i="2"/>
  <c r="F12" i="2"/>
  <c r="D9" i="1" s="1"/>
  <c r="F13" i="2"/>
  <c r="E10" i="1" s="1"/>
  <c r="F14" i="2"/>
  <c r="D11" i="1" s="1"/>
  <c r="F15" i="2"/>
  <c r="G2" i="2"/>
  <c r="F2" i="2"/>
  <c r="E5" i="1" l="1"/>
  <c r="D4" i="1"/>
  <c r="E2" i="1"/>
  <c r="D12" i="1"/>
  <c r="E15" i="1"/>
  <c r="E4" i="1"/>
  <c r="F4" i="1" s="1"/>
  <c r="D8" i="1"/>
  <c r="E7" i="1"/>
  <c r="D15" i="1"/>
  <c r="F15" i="1" s="1"/>
  <c r="D5" i="1"/>
  <c r="F5" i="1" s="1"/>
  <c r="E11" i="1"/>
  <c r="F11" i="1" s="1"/>
  <c r="D14" i="1"/>
  <c r="F14" i="1" s="1"/>
  <c r="E13" i="1"/>
  <c r="F13" i="1" s="1"/>
  <c r="D10" i="1"/>
  <c r="F10" i="1" s="1"/>
  <c r="E9" i="1"/>
  <c r="F9" i="1" s="1"/>
  <c r="D7" i="1"/>
  <c r="F7" i="1" s="1"/>
  <c r="D6" i="1"/>
  <c r="F6" i="1" s="1"/>
  <c r="D2" i="1"/>
  <c r="E3" i="1"/>
  <c r="F3" i="1" s="1"/>
  <c r="E12" i="1"/>
  <c r="F12" i="1" s="1"/>
  <c r="E8" i="1"/>
  <c r="I15" i="1"/>
  <c r="I11" i="1"/>
  <c r="I7" i="1"/>
  <c r="I3" i="1"/>
  <c r="I5" i="1"/>
  <c r="I9" i="1"/>
  <c r="I8" i="1"/>
  <c r="I12" i="1"/>
  <c r="I4" i="1"/>
  <c r="I14" i="1"/>
  <c r="I10" i="1"/>
  <c r="I6" i="1"/>
  <c r="I13" i="1"/>
  <c r="F8" i="1" l="1"/>
  <c r="I2" i="1"/>
  <c r="F2" i="1"/>
  <c r="J14" i="1"/>
  <c r="J7" i="1"/>
  <c r="J5" i="1"/>
  <c r="J15" i="1"/>
  <c r="J9" i="1"/>
  <c r="J4" i="1"/>
  <c r="J8" i="1"/>
  <c r="J13" i="1"/>
  <c r="J6" i="1"/>
  <c r="J10" i="1"/>
  <c r="J11" i="1"/>
  <c r="J12" i="1"/>
  <c r="J3" i="1"/>
  <c r="J2" i="1"/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<sst xmlns="http://schemas.openxmlformats.org/spreadsheetml/2006/main" count="191" uniqueCount="42">
  <si>
    <t>Round</t>
  </si>
  <si>
    <t>Home</t>
  </si>
  <si>
    <t>Goal</t>
  </si>
  <si>
    <t>Away</t>
  </si>
  <si>
    <t>Home Points</t>
  </si>
  <si>
    <t>Away Points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</si>
  <si>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</si>
  <si>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</si>
  <si>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</si>
  <si>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</si>
  <si>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</si>
  <si>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</si>
  <si>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</si>
  <si>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</si>
  <si>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</si>
  <si>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</si>
  <si>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</si>
  <si>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</si>
  <si>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</si>
  <si>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</si>
  <si>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Rank</t>
  </si>
  <si>
    <t>Club</t>
  </si>
  <si>
    <t>Played</t>
  </si>
  <si>
    <t>Won</t>
  </si>
  <si>
    <t>Drawn</t>
  </si>
  <si>
    <t>Lost</t>
  </si>
  <si>
    <t>Scored</t>
  </si>
  <si>
    <t>Conceded</t>
  </si>
  <si>
    <t>Difference</t>
  </si>
  <si>
    <t>Points</t>
  </si>
  <si>
    <t>Date</t>
  </si>
  <si>
    <t>Time</t>
  </si>
  <si>
    <t>VS</t>
  </si>
  <si>
    <t>Match Link</t>
  </si>
  <si>
    <t>TBD</t>
  </si>
  <si>
    <t>N/A</t>
  </si>
  <si>
    <t>https://chat.openai.com/?model=text-davinci-002-render-sha</t>
  </si>
  <si>
    <t>Home Team</t>
  </si>
  <si>
    <t>Goals</t>
  </si>
  <si>
    <t>~</t>
  </si>
  <si>
    <t xml:space="preserve"> Goals</t>
  </si>
  <si>
    <t>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</si>
</sst>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3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openai.com/?model=text-davinci-002-render-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F7B-9290-4753-A380-EE6495DBC6A9}">
  <dimension ref="A1:J15"/>
  <sheetViews>
    <sheetView workbookViewId="0">
      <selection activeCell="L15" sqref="L15"/>
    </sheetView>
  </sheetViews>
  <sheetFormatPr defaultColWidth="11.140625" defaultRowHeight="15" x14ac:dyDescent="0.25"/>
  <cols>
    <col min="1" max="1" width="5.28515625" bestFit="1" customWidth="1"/>
    <col min="2" max="2" width="21.28515625" customWidth="1"/>
    <col min="3" max="3" width="7" bestFit="1" customWidth="1"/>
    <col min="4" max="4" width="5.28515625" bestFit="1" customWidth="1"/>
    <col min="5" max="5" width="6.7109375" bestFit="1" customWidth="1"/>
    <col min="6" max="6" width="4.5703125" bestFit="1" customWidth="1"/>
    <col min="7" max="7" width="7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1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25">
      <c r="A2" s="5">
        <v>1</v>
      </c>
      <c r="B2" s="5" t="str" cm="1">
        <f t="array" ref="B2:J15">_xlfn._xlws.SORT(Table!B2:J15,{9,8,6},-1)</f>
        <v>Team 10</v>
      </c>
      <c r="C2" s="5">
        <v>3</v>
      </c>
      <c r="D2" s="5">
        <v>3</v>
      </c>
      <c r="E2" s="5">
        <v>0</v>
      </c>
      <c r="F2" s="5">
        <v>0</v>
      </c>
      <c r="G2" s="5">
        <v>12</v>
      </c>
      <c r="H2" s="5">
        <v>6</v>
      </c>
      <c r="I2" s="5">
        <v>6</v>
      </c>
      <c r="J2" s="5">
        <v>9</v>
      </c>
    </row>
    <row r="3" spans="1:10" x14ac:dyDescent="0.25">
      <c r="A3" s="7">
        <v>2</v>
      </c>
      <c r="B3" s="7" t="str">
        <v>Team 5</v>
      </c>
      <c r="C3" s="7">
        <v>3</v>
      </c>
      <c r="D3" s="7">
        <v>3</v>
      </c>
      <c r="E3" s="7">
        <v>0</v>
      </c>
      <c r="F3" s="7">
        <v>0</v>
      </c>
      <c r="G3" s="7">
        <v>11</v>
      </c>
      <c r="H3" s="7">
        <v>5</v>
      </c>
      <c r="I3" s="7">
        <v>6</v>
      </c>
      <c r="J3" s="7">
        <v>9</v>
      </c>
    </row>
    <row r="4" spans="1:10" x14ac:dyDescent="0.25">
      <c r="A4" s="7">
        <v>3</v>
      </c>
      <c r="B4" s="7" t="str">
        <v>Team 4</v>
      </c>
      <c r="C4" s="7">
        <v>3</v>
      </c>
      <c r="D4" s="7">
        <v>2</v>
      </c>
      <c r="E4" s="7">
        <v>1</v>
      </c>
      <c r="F4" s="7">
        <v>0</v>
      </c>
      <c r="G4" s="7">
        <v>10</v>
      </c>
      <c r="H4" s="7">
        <v>7</v>
      </c>
      <c r="I4" s="7">
        <v>3</v>
      </c>
      <c r="J4" s="7">
        <v>7</v>
      </c>
    </row>
    <row r="5" spans="1:10" x14ac:dyDescent="0.25">
      <c r="A5" s="7">
        <v>4</v>
      </c>
      <c r="B5" s="7" t="str">
        <v>Team 11</v>
      </c>
      <c r="C5" s="7">
        <v>3</v>
      </c>
      <c r="D5" s="7">
        <v>2</v>
      </c>
      <c r="E5" s="7">
        <v>0</v>
      </c>
      <c r="F5" s="7">
        <v>1</v>
      </c>
      <c r="G5" s="7">
        <v>10</v>
      </c>
      <c r="H5" s="7">
        <v>9</v>
      </c>
      <c r="I5" s="7">
        <v>1</v>
      </c>
      <c r="J5" s="7">
        <v>6</v>
      </c>
    </row>
    <row r="6" spans="1:10" x14ac:dyDescent="0.25">
      <c r="A6" s="7">
        <v>5</v>
      </c>
      <c r="B6" s="7" t="str">
        <v>Team 8</v>
      </c>
      <c r="C6" s="7">
        <v>3</v>
      </c>
      <c r="D6" s="7">
        <v>2</v>
      </c>
      <c r="E6" s="7">
        <v>0</v>
      </c>
      <c r="F6" s="7">
        <v>1</v>
      </c>
      <c r="G6" s="7">
        <v>6</v>
      </c>
      <c r="H6" s="7">
        <v>7</v>
      </c>
      <c r="I6" s="7">
        <v>-1</v>
      </c>
      <c r="J6" s="7">
        <v>6</v>
      </c>
    </row>
    <row r="7" spans="1:10" x14ac:dyDescent="0.25">
      <c r="A7" s="7">
        <v>6</v>
      </c>
      <c r="B7" s="7" t="str">
        <v>Team 6</v>
      </c>
      <c r="C7" s="7">
        <v>3</v>
      </c>
      <c r="D7" s="7">
        <v>1</v>
      </c>
      <c r="E7" s="7">
        <v>1</v>
      </c>
      <c r="F7" s="7">
        <v>1</v>
      </c>
      <c r="G7" s="7">
        <v>8</v>
      </c>
      <c r="H7" s="7">
        <v>7</v>
      </c>
      <c r="I7" s="7">
        <v>1</v>
      </c>
      <c r="J7" s="7">
        <v>4</v>
      </c>
    </row>
    <row r="8" spans="1:10" x14ac:dyDescent="0.25">
      <c r="A8" s="7">
        <v>7</v>
      </c>
      <c r="B8" s="7" t="str">
        <v>Team 13</v>
      </c>
      <c r="C8" s="7">
        <v>3</v>
      </c>
      <c r="D8" s="7">
        <v>1</v>
      </c>
      <c r="E8" s="7">
        <v>1</v>
      </c>
      <c r="F8" s="7">
        <v>1</v>
      </c>
      <c r="G8" s="7">
        <v>5</v>
      </c>
      <c r="H8" s="7">
        <v>5</v>
      </c>
      <c r="I8" s="7">
        <v>0</v>
      </c>
      <c r="J8" s="7">
        <v>4</v>
      </c>
    </row>
    <row r="9" spans="1:10" x14ac:dyDescent="0.25">
      <c r="A9" s="7">
        <v>8</v>
      </c>
      <c r="B9" s="7" t="str">
        <v>Team 14</v>
      </c>
      <c r="C9" s="7">
        <v>3</v>
      </c>
      <c r="D9" s="7">
        <v>1</v>
      </c>
      <c r="E9" s="7">
        <v>0</v>
      </c>
      <c r="F9" s="7">
        <v>2</v>
      </c>
      <c r="G9" s="7">
        <v>9</v>
      </c>
      <c r="H9" s="7">
        <v>10</v>
      </c>
      <c r="I9" s="7">
        <v>-1</v>
      </c>
      <c r="J9" s="7">
        <v>3</v>
      </c>
    </row>
    <row r="10" spans="1:10" x14ac:dyDescent="0.25">
      <c r="A10" s="7">
        <v>9</v>
      </c>
      <c r="B10" s="7" t="str">
        <v>Team 1</v>
      </c>
      <c r="C10" s="7">
        <v>3</v>
      </c>
      <c r="D10" s="7">
        <v>1</v>
      </c>
      <c r="E10" s="7">
        <v>0</v>
      </c>
      <c r="F10" s="7">
        <v>2</v>
      </c>
      <c r="G10" s="7">
        <v>8</v>
      </c>
      <c r="H10" s="7">
        <v>10</v>
      </c>
      <c r="I10" s="7">
        <v>-2</v>
      </c>
      <c r="J10" s="7">
        <v>3</v>
      </c>
    </row>
    <row r="11" spans="1:10" x14ac:dyDescent="0.25">
      <c r="A11" s="7">
        <v>10</v>
      </c>
      <c r="B11" s="7" t="str">
        <v>Team 7</v>
      </c>
      <c r="C11" s="7">
        <v>3</v>
      </c>
      <c r="D11" s="7">
        <v>1</v>
      </c>
      <c r="E11" s="7">
        <v>0</v>
      </c>
      <c r="F11" s="7">
        <v>2</v>
      </c>
      <c r="G11" s="7">
        <v>7</v>
      </c>
      <c r="H11" s="7">
        <v>9</v>
      </c>
      <c r="I11" s="7">
        <v>-2</v>
      </c>
      <c r="J11" s="7">
        <v>3</v>
      </c>
    </row>
    <row r="12" spans="1:10" x14ac:dyDescent="0.25">
      <c r="A12" s="7">
        <v>11</v>
      </c>
      <c r="B12" s="7" t="str">
        <v>Team 3</v>
      </c>
      <c r="C12" s="7">
        <v>3</v>
      </c>
      <c r="D12" s="7">
        <v>0</v>
      </c>
      <c r="E12" s="7">
        <v>2</v>
      </c>
      <c r="F12" s="7">
        <v>1</v>
      </c>
      <c r="G12" s="7">
        <v>10</v>
      </c>
      <c r="H12" s="7">
        <v>11</v>
      </c>
      <c r="I12" s="7">
        <v>-1</v>
      </c>
      <c r="J12" s="7">
        <v>2</v>
      </c>
    </row>
    <row r="13" spans="1:10" x14ac:dyDescent="0.25">
      <c r="A13" s="7">
        <v>12</v>
      </c>
      <c r="B13" s="7" t="str">
        <v>Team 9</v>
      </c>
      <c r="C13" s="7">
        <v>3</v>
      </c>
      <c r="D13" s="7">
        <v>0</v>
      </c>
      <c r="E13" s="7">
        <v>1</v>
      </c>
      <c r="F13" s="7">
        <v>2</v>
      </c>
      <c r="G13" s="7">
        <v>5</v>
      </c>
      <c r="H13" s="7">
        <v>7</v>
      </c>
      <c r="I13" s="7">
        <v>-2</v>
      </c>
      <c r="J13" s="7">
        <v>1</v>
      </c>
    </row>
    <row r="14" spans="1:10" x14ac:dyDescent="0.25">
      <c r="A14" s="1">
        <v>13</v>
      </c>
      <c r="B14" s="1" t="str">
        <v>Team 12</v>
      </c>
      <c r="C14" s="1">
        <v>3</v>
      </c>
      <c r="D14" s="1">
        <v>0</v>
      </c>
      <c r="E14" s="1">
        <v>1</v>
      </c>
      <c r="F14" s="1">
        <v>2</v>
      </c>
      <c r="G14" s="1">
        <v>7</v>
      </c>
      <c r="H14" s="1">
        <v>10</v>
      </c>
      <c r="I14" s="1">
        <v>-3</v>
      </c>
      <c r="J14" s="1">
        <v>1</v>
      </c>
    </row>
    <row r="15" spans="1:10" x14ac:dyDescent="0.25">
      <c r="A15" s="1">
        <v>14</v>
      </c>
      <c r="B15" s="1" t="str">
        <v>Team 2</v>
      </c>
      <c r="C15" s="1">
        <v>3</v>
      </c>
      <c r="D15" s="1">
        <v>0</v>
      </c>
      <c r="E15" s="1">
        <v>1</v>
      </c>
      <c r="F15" s="1">
        <v>2</v>
      </c>
      <c r="G15" s="1">
        <v>6</v>
      </c>
      <c r="H15" s="1">
        <v>11</v>
      </c>
      <c r="I15" s="1">
        <v>-5</v>
      </c>
      <c r="J1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DEC3-86A6-4E7D-909E-695594828D60}">
  <dimension ref="A1:U15"/>
  <sheetViews>
    <sheetView zoomScaleNormal="100" workbookViewId="0">
      <selection activeCell="J2" sqref="J2"/>
    </sheetView>
  </sheetViews>
  <sheetFormatPr defaultRowHeight="15" x14ac:dyDescent="0.25"/>
  <cols>
    <col min="1" max="1" width="5.28515625" bestFit="1" customWidth="1"/>
    <col min="2" max="2" width="18.7109375" customWidth="1"/>
    <col min="3" max="3" width="7" bestFit="1" customWidth="1"/>
    <col min="4" max="4" width="8.42578125" bestFit="1" customWidth="1"/>
    <col min="5" max="5" width="6.7109375" bestFit="1" customWidth="1"/>
    <col min="6" max="6" width="4.5703125" bestFit="1" customWidth="1"/>
    <col min="7" max="7" width="8.42578125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2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>
        <v>1</v>
      </c>
      <c r="B2" s="3" t="s">
        <v>6</v>
      </c>
      <c r="C2" s="3">
        <f>IFERROR(COUNTIFS(Matches!$B$2:$B$22,Table!$B2,Matches!$C$2:$C$22,"&gt;=0")+COUNTIFS(Matches!$E$2:$E$22,Table!$B2,Matches!$D$2:$D$22,"&gt;=0"),0)</f>
        <v>3</v>
      </c>
      <c r="D2" s="3">
        <f>IFERROR(COUNTIFS(Matches!$B$2:$B$22,Table!$B2,Matches!$F$2:$F$22,"3")+COUNTIFS(Matches!$E$2:$E$22,Table!$B2,Matches!$G$2:$G$22,"3"),0)</f>
        <v>1</v>
      </c>
      <c r="E2" s="3">
        <f>IFERROR(COUNTIFS(Matches!$B$2:$B$22,Table!$B2,Matches!$F$2:$F$22,"1")+COUNTIFS(Matches!$E$2:$E$22,Table!$B2,Matches!$G$2:$G$22,"1"),0)</f>
        <v>0</v>
      </c>
      <c r="F2" s="3">
        <f>C2-(D2+E2)</f>
        <v>2</v>
      </c>
      <c r="G2" s="3">
        <f>SUMIF(Matches!$B$2:$B$22,Table!$B2,Matches!$C$2:$C$22)+SUMIF(Matches!$E$2:$E$22,Table!$B2,Matches!$D$2:$D$22)</f>
        <v>8</v>
      </c>
      <c r="H2" s="3">
        <f>SUMIF(Matches!$B$2:$B$22,Table!$B2,Matches!$D$2:$D$22)+SUMIF(Matches!$E$2:$E$22,Table!$B2,Matches!$C$2:$C$22)</f>
        <v>10</v>
      </c>
      <c r="I2" s="3">
        <f t="shared" ref="I2:I15" si="0">G2-H2</f>
        <v>-2</v>
      </c>
      <c r="J2" s="3">
        <f t="shared" ref="J2:J15" si="1">D2*3+E2*1</f>
        <v>3</v>
      </c>
    </row>
    <row r="3" spans="1:21" x14ac:dyDescent="0.25">
      <c r="A3" s="3">
        <v>2</v>
      </c>
      <c r="B3" s="3" t="s">
        <v>7</v>
      </c>
      <c r="C3" s="3">
        <f>IFERROR(COUNTIFS(Matches!$B$2:$B$22,Table!$B3,Matches!$C$2:$C$22,"&gt;=0")+COUNTIFS(Matches!$E$2:$E$22,Table!$B3,Matches!$D$2:$D$22,"&gt;=0"),0)</f>
        <v>3</v>
      </c>
      <c r="D3" s="3">
        <f>IFERROR(COUNTIFS(Matches!$B$2:$B$22,Table!$B3,Matches!$F$2:$F$22,"3")+COUNTIFS(Matches!$E$2:$E$22,Table!$B3,Matches!$G$2:$G$22,"3"),0)</f>
        <v>0</v>
      </c>
      <c r="E3" s="3">
        <f>IFERROR(COUNTIFS(Matches!$B$2:$B$22,Table!$B3,Matches!$F$2:$F$22,"1")+COUNTIFS(Matches!$E$2:$E$22,Table!$B3,Matches!$G$2:$G$22,"1"),0)</f>
        <v>1</v>
      </c>
      <c r="F3" s="3">
        <f t="shared" ref="F3:F15" si="2">C3-(D3+E3)</f>
        <v>2</v>
      </c>
      <c r="G3" s="3">
        <f>SUMIF(Matches!$B$2:$B$22,Table!$B3,Matches!$C$2:$C$22)+SUMIF(Matches!$E$2:$E$22,Table!$B3,Matches!$D$2:$D$22)</f>
        <v>6</v>
      </c>
      <c r="H3" s="3">
        <f>SUMIF(Matches!$B$2:$B$22,Table!$B3,Matches!$D$2:$D$22)+SUMIF(Matches!$E$2:$E$22,Table!$B3,Matches!$C$2:$C$22)</f>
        <v>11</v>
      </c>
      <c r="I3" s="3">
        <f t="shared" si="0"/>
        <v>-5</v>
      </c>
      <c r="J3" s="3">
        <f t="shared" si="1"/>
        <v>1</v>
      </c>
    </row>
    <row r="4" spans="1:21" x14ac:dyDescent="0.25">
      <c r="A4" s="3">
        <v>3</v>
      </c>
      <c r="B4" s="3" t="s">
        <v>8</v>
      </c>
      <c r="C4" s="3">
        <f>IFERROR(COUNTIFS(Matches!$B$2:$B$22,Table!$B4,Matches!$C$2:$C$22,"&gt;=0")+COUNTIFS(Matches!$E$2:$E$22,Table!$B4,Matches!$D$2:$D$22,"&gt;=0"),0)</f>
        <v>3</v>
      </c>
      <c r="D4" s="3">
        <f>IFERROR(COUNTIFS(Matches!$B$2:$B$22,Table!$B4,Matches!$F$2:$F$22,"3")+COUNTIFS(Matches!$E$2:$E$22,Table!$B4,Matches!$G$2:$G$22,"3"),0)</f>
        <v>0</v>
      </c>
      <c r="E4" s="3">
        <f>IFERROR(COUNTIFS(Matches!$B$2:$B$22,Table!$B4,Matches!$F$2:$F$22,"1")+COUNTIFS(Matches!$E$2:$E$22,Table!$B4,Matches!$G$2:$G$22,"1"),0)</f>
        <v>2</v>
      </c>
      <c r="F4" s="3">
        <f t="shared" si="2"/>
        <v>1</v>
      </c>
      <c r="G4" s="3">
        <f>SUMIF(Matches!$B$2:$B$22,Table!$B4,Matches!$C$2:$C$22)+SUMIF(Matches!$E$2:$E$22,Table!$B4,Matches!$D$2:$D$22)</f>
        <v>10</v>
      </c>
      <c r="H4" s="3">
        <f>SUMIF(Matches!$B$2:$B$22,Table!$B4,Matches!$D$2:$D$22)+SUMIF(Matches!$E$2:$E$22,Table!$B4,Matches!$C$2:$C$22)</f>
        <v>11</v>
      </c>
      <c r="I4" s="3">
        <f t="shared" si="0"/>
        <v>-1</v>
      </c>
      <c r="J4" s="3">
        <f t="shared" si="1"/>
        <v>2</v>
      </c>
    </row>
    <row r="5" spans="1:21" x14ac:dyDescent="0.25">
      <c r="A5" s="3">
        <v>4</v>
      </c>
      <c r="B5" s="3" t="s">
        <v>9</v>
      </c>
      <c r="C5" s="3">
        <f>IFERROR(COUNTIFS(Matches!$B$2:$B$22,Table!$B5,Matches!$C$2:$C$22,"&gt;=0")+COUNTIFS(Matches!$E$2:$E$22,Table!$B5,Matches!$D$2:$D$22,"&gt;=0"),0)</f>
        <v>3</v>
      </c>
      <c r="D5" s="3">
        <f>IFERROR(COUNTIFS(Matches!$B$2:$B$22,Table!$B5,Matches!$F$2:$F$22,"3")+COUNTIFS(Matches!$E$2:$E$22,Table!$B5,Matches!$G$2:$G$22,"3"),0)</f>
        <v>2</v>
      </c>
      <c r="E5" s="3">
        <f>IFERROR(COUNTIFS(Matches!$B$2:$B$22,Table!$B5,Matches!$F$2:$F$22,"1")+COUNTIFS(Matches!$E$2:$E$22,Table!$B5,Matches!$G$2:$G$22,"1"),0)</f>
        <v>1</v>
      </c>
      <c r="F5" s="3">
        <f t="shared" si="2"/>
        <v>0</v>
      </c>
      <c r="G5" s="3">
        <f>SUMIF(Matches!$B$2:$B$22,Table!$B5,Matches!$C$2:$C$22)+SUMIF(Matches!$E$2:$E$22,Table!$B5,Matches!$D$2:$D$22)</f>
        <v>10</v>
      </c>
      <c r="H5" s="3">
        <f>SUMIF(Matches!$B$2:$B$22,Table!$B5,Matches!$D$2:$D$22)+SUMIF(Matches!$E$2:$E$22,Table!$B5,Matches!$C$2:$C$22)</f>
        <v>7</v>
      </c>
      <c r="I5" s="3">
        <f t="shared" si="0"/>
        <v>3</v>
      </c>
      <c r="J5" s="3">
        <f t="shared" si="1"/>
        <v>7</v>
      </c>
    </row>
    <row r="6" spans="1:21" x14ac:dyDescent="0.25">
      <c r="A6" s="3">
        <v>5</v>
      </c>
      <c r="B6" s="3" t="s">
        <v>10</v>
      </c>
      <c r="C6" s="3">
        <f>IFERROR(COUNTIFS(Matches!$B$2:$B$22,Table!$B6,Matches!$C$2:$C$22,"&gt;=0")+COUNTIFS(Matches!$E$2:$E$22,Table!$B6,Matches!$D$2:$D$22,"&gt;=0"),0)</f>
        <v>3</v>
      </c>
      <c r="D6" s="3">
        <f>IFERROR(COUNTIFS(Matches!$B$2:$B$22,Table!$B6,Matches!$F$2:$F$22,"3")+COUNTIFS(Matches!$E$2:$E$22,Table!$B6,Matches!$G$2:$G$22,"3"),0)</f>
        <v>3</v>
      </c>
      <c r="E6" s="3">
        <f>IFERROR(COUNTIFS(Matches!$B$2:$B$22,Table!$B6,Matches!$F$2:$F$22,"1")+COUNTIFS(Matches!$E$2:$E$22,Table!$B6,Matches!$G$2:$G$22,"1"),0)</f>
        <v>0</v>
      </c>
      <c r="F6" s="3">
        <f t="shared" si="2"/>
        <v>0</v>
      </c>
      <c r="G6" s="3">
        <f>SUMIF(Matches!$B$2:$B$22,Table!$B6,Matches!$C$2:$C$22)+SUMIF(Matches!$E$2:$E$22,Table!$B6,Matches!$D$2:$D$22)</f>
        <v>11</v>
      </c>
      <c r="H6" s="3">
        <f>SUMIF(Matches!$B$2:$B$22,Table!$B6,Matches!$D$2:$D$22)+SUMIF(Matches!$E$2:$E$22,Table!$B6,Matches!$C$2:$C$22)</f>
        <v>5</v>
      </c>
      <c r="I6" s="3">
        <f t="shared" si="0"/>
        <v>6</v>
      </c>
      <c r="J6" s="3">
        <f t="shared" si="1"/>
        <v>9</v>
      </c>
    </row>
    <row r="7" spans="1:21" x14ac:dyDescent="0.25">
      <c r="A7" s="3">
        <v>6</v>
      </c>
      <c r="B7" s="3" t="s">
        <v>11</v>
      </c>
      <c r="C7" s="3">
        <f>IFERROR(COUNTIFS(Matches!$B$2:$B$22,Table!$B7,Matches!$C$2:$C$22,"&gt;=0")+COUNTIFS(Matches!$E$2:$E$22,Table!$B7,Matches!$D$2:$D$22,"&gt;=0"),0)</f>
        <v>3</v>
      </c>
      <c r="D7" s="3">
        <f>IFERROR(COUNTIFS(Matches!$B$2:$B$22,Table!$B7,Matches!$F$2:$F$22,"3")+COUNTIFS(Matches!$E$2:$E$22,Table!$B7,Matches!$G$2:$G$22,"3"),0)</f>
        <v>1</v>
      </c>
      <c r="E7" s="3">
        <f>IFERROR(COUNTIFS(Matches!$B$2:$B$22,Table!$B7,Matches!$F$2:$F$22,"1")+COUNTIFS(Matches!$E$2:$E$22,Table!$B7,Matches!$G$2:$G$22,"1"),0)</f>
        <v>1</v>
      </c>
      <c r="F7" s="3">
        <f t="shared" si="2"/>
        <v>1</v>
      </c>
      <c r="G7" s="3">
        <f>SUMIF(Matches!$B$2:$B$22,Table!$B7,Matches!$C$2:$C$22)+SUMIF(Matches!$E$2:$E$22,Table!$B7,Matches!$D$2:$D$22)</f>
        <v>8</v>
      </c>
      <c r="H7" s="3">
        <f>SUMIF(Matches!$B$2:$B$22,Table!$B7,Matches!$D$2:$D$22)+SUMIF(Matches!$E$2:$E$22,Table!$B7,Matches!$C$2:$C$22)</f>
        <v>7</v>
      </c>
      <c r="I7" s="3">
        <f t="shared" si="0"/>
        <v>1</v>
      </c>
      <c r="J7" s="3">
        <f t="shared" si="1"/>
        <v>4</v>
      </c>
    </row>
    <row r="8" spans="1:21" x14ac:dyDescent="0.25">
      <c r="A8" s="3">
        <v>7</v>
      </c>
      <c r="B8" s="3" t="s">
        <v>12</v>
      </c>
      <c r="C8" s="3">
        <f>IFERROR(COUNTIFS(Matches!$B$2:$B$22,Table!$B8,Matches!$C$2:$C$22,"&gt;=0")+COUNTIFS(Matches!$E$2:$E$22,Table!$B8,Matches!$D$2:$D$22,"&gt;=0"),0)</f>
        <v>3</v>
      </c>
      <c r="D8" s="3">
        <f>IFERROR(COUNTIFS(Matches!$B$2:$B$22,Table!$B8,Matches!$F$2:$F$22,"3")+COUNTIFS(Matches!$E$2:$E$22,Table!$B8,Matches!$G$2:$G$22,"3"),0)</f>
        <v>1</v>
      </c>
      <c r="E8" s="3">
        <f>IFERROR(COUNTIFS(Matches!$B$2:$B$22,Table!$B8,Matches!$F$2:$F$22,"1")+COUNTIFS(Matches!$E$2:$E$22,Table!$B8,Matches!$G$2:$G$22,"1"),0)</f>
        <v>0</v>
      </c>
      <c r="F8" s="3">
        <f t="shared" si="2"/>
        <v>2</v>
      </c>
      <c r="G8" s="3">
        <f>SUMIF(Matches!$B$2:$B$22,Table!$B8,Matches!$C$2:$C$22)+SUMIF(Matches!$E$2:$E$22,Table!$B8,Matches!$D$2:$D$22)</f>
        <v>7</v>
      </c>
      <c r="H8" s="3">
        <f>SUMIF(Matches!$B$2:$B$22,Table!$B8,Matches!$D$2:$D$22)+SUMIF(Matches!$E$2:$E$22,Table!$B8,Matches!$C$2:$C$22)</f>
        <v>9</v>
      </c>
      <c r="I8" s="3">
        <f t="shared" si="0"/>
        <v>-2</v>
      </c>
      <c r="J8" s="3">
        <f t="shared" si="1"/>
        <v>3</v>
      </c>
    </row>
    <row r="9" spans="1:21" x14ac:dyDescent="0.25">
      <c r="A9" s="3">
        <v>8</v>
      </c>
      <c r="B9" s="3" t="s">
        <v>13</v>
      </c>
      <c r="C9" s="3">
        <f>IFERROR(COUNTIFS(Matches!$B$2:$B$22,Table!$B9,Matches!$C$2:$C$22,"&gt;=0")+COUNTIFS(Matches!$E$2:$E$22,Table!$B9,Matches!$D$2:$D$22,"&gt;=0"),0)</f>
        <v>3</v>
      </c>
      <c r="D9" s="3">
        <f>IFERROR(COUNTIFS(Matches!$B$2:$B$22,Table!$B9,Matches!$F$2:$F$22,"3")+COUNTIFS(Matches!$E$2:$E$22,Table!$B9,Matches!$G$2:$G$22,"3"),0)</f>
        <v>2</v>
      </c>
      <c r="E9" s="3">
        <f>IFERROR(COUNTIFS(Matches!$B$2:$B$22,Table!$B9,Matches!$F$2:$F$22,"1")+COUNTIFS(Matches!$E$2:$E$22,Table!$B9,Matches!$G$2:$G$22,"1"),0)</f>
        <v>0</v>
      </c>
      <c r="F9" s="3">
        <f t="shared" si="2"/>
        <v>1</v>
      </c>
      <c r="G9" s="3">
        <f>SUMIF(Matches!$B$2:$B$22,Table!$B9,Matches!$C$2:$C$22)+SUMIF(Matches!$E$2:$E$22,Table!$B9,Matches!$D$2:$D$22)</f>
        <v>6</v>
      </c>
      <c r="H9" s="3">
        <f>SUMIF(Matches!$B$2:$B$22,Table!$B9,Matches!$D$2:$D$22)+SUMIF(Matches!$E$2:$E$22,Table!$B9,Matches!$C$2:$C$22)</f>
        <v>7</v>
      </c>
      <c r="I9" s="3">
        <f t="shared" si="0"/>
        <v>-1</v>
      </c>
      <c r="J9" s="3">
        <f t="shared" si="1"/>
        <v>6</v>
      </c>
    </row>
    <row r="10" spans="1:21" x14ac:dyDescent="0.25">
      <c r="A10" s="3">
        <v>9</v>
      </c>
      <c r="B10" s="3" t="s">
        <v>15</v>
      </c>
      <c r="C10" s="3">
        <f>IFERROR(COUNTIFS(Matches!$B$2:$B$22,Table!$B10,Matches!$C$2:$C$22,"&gt;=0")+COUNTIFS(Matches!$E$2:$E$22,Table!$B10,Matches!$D$2:$D$22,"&gt;=0"),0)</f>
        <v>3</v>
      </c>
      <c r="D10" s="3">
        <f>IFERROR(COUNTIFS(Matches!$B$2:$B$22,Table!$B10,Matches!$F$2:$F$22,"3")+COUNTIFS(Matches!$E$2:$E$22,Table!$B10,Matches!$G$2:$G$22,"3"),0)</f>
        <v>3</v>
      </c>
      <c r="E10" s="3">
        <f>IFERROR(COUNTIFS(Matches!$B$2:$B$22,Table!$B10,Matches!$F$2:$F$22,"1")+COUNTIFS(Matches!$E$2:$E$22,Table!$B10,Matches!$G$2:$G$22,"1"),0)</f>
        <v>0</v>
      </c>
      <c r="F10" s="3">
        <f t="shared" si="2"/>
        <v>0</v>
      </c>
      <c r="G10" s="3">
        <f>SUMIF(Matches!$B$2:$B$22,Table!$B10,Matches!$C$2:$C$22)+SUMIF(Matches!$E$2:$E$22,Table!$B10,Matches!$D$2:$D$22)</f>
        <v>12</v>
      </c>
      <c r="H10" s="3">
        <f>SUMIF(Matches!$B$2:$B$22,Table!$B10,Matches!$D$2:$D$22)+SUMIF(Matches!$E$2:$E$22,Table!$B10,Matches!$C$2:$C$22)</f>
        <v>6</v>
      </c>
      <c r="I10" s="3">
        <f t="shared" si="0"/>
        <v>6</v>
      </c>
      <c r="J10" s="3">
        <f t="shared" si="1"/>
        <v>9</v>
      </c>
    </row>
    <row r="11" spans="1:21" x14ac:dyDescent="0.25">
      <c r="A11" s="3">
        <v>10</v>
      </c>
      <c r="B11" s="3" t="s">
        <v>17</v>
      </c>
      <c r="C11" s="3">
        <f>IFERROR(COUNTIFS(Matches!$B$2:$B$22,Table!$B11,Matches!$C$2:$C$22,"&gt;=0")+COUNTIFS(Matches!$E$2:$E$22,Table!$B11,Matches!$D$2:$D$22,"&gt;=0"),0)</f>
        <v>3</v>
      </c>
      <c r="D11" s="3">
        <f>IFERROR(COUNTIFS(Matches!$B$2:$B$22,Table!$B11,Matches!$F$2:$F$22,"3")+COUNTIFS(Matches!$E$2:$E$22,Table!$B11,Matches!$G$2:$G$22,"3"),0)</f>
        <v>0</v>
      </c>
      <c r="E11" s="3">
        <f>IFERROR(COUNTIFS(Matches!$B$2:$B$22,Table!$B11,Matches!$F$2:$F$22,"1")+COUNTIFS(Matches!$E$2:$E$22,Table!$B11,Matches!$G$2:$G$22,"1"),0)</f>
        <v>1</v>
      </c>
      <c r="F11" s="3">
        <f t="shared" si="2"/>
        <v>2</v>
      </c>
      <c r="G11" s="3">
        <f>SUMIF(Matches!$B$2:$B$22,Table!$B11,Matches!$C$2:$C$22)+SUMIF(Matches!$E$2:$E$22,Table!$B11,Matches!$D$2:$D$22)</f>
        <v>7</v>
      </c>
      <c r="H11" s="3">
        <f>SUMIF(Matches!$B$2:$B$22,Table!$B11,Matches!$D$2:$D$22)+SUMIF(Matches!$E$2:$E$22,Table!$B11,Matches!$C$2:$C$22)</f>
        <v>10</v>
      </c>
      <c r="I11" s="3">
        <f t="shared" si="0"/>
        <v>-3</v>
      </c>
      <c r="J11" s="3">
        <f t="shared" si="1"/>
        <v>1</v>
      </c>
    </row>
    <row r="12" spans="1:21" x14ac:dyDescent="0.25">
      <c r="A12" s="3">
        <v>11</v>
      </c>
      <c r="B12" s="3" t="s">
        <v>19</v>
      </c>
      <c r="C12" s="3">
        <f>IFERROR(COUNTIFS(Matches!$B$2:$B$22,Table!$B12,Matches!$C$2:$C$22,"&gt;=0")+COUNTIFS(Matches!$E$2:$E$22,Table!$B12,Matches!$D$2:$D$22,"&gt;=0"),0)</f>
        <v>3</v>
      </c>
      <c r="D12" s="3">
        <f>IFERROR(COUNTIFS(Matches!$B$2:$B$22,Table!$B12,Matches!$F$2:$F$22,"3")+COUNTIFS(Matches!$E$2:$E$22,Table!$B12,Matches!$G$2:$G$22,"3"),0)</f>
        <v>1</v>
      </c>
      <c r="E12" s="3">
        <f>IFERROR(COUNTIFS(Matches!$B$2:$B$22,Table!$B12,Matches!$F$2:$F$22,"1")+COUNTIFS(Matches!$E$2:$E$22,Table!$B12,Matches!$G$2:$G$22,"1"),0)</f>
        <v>0</v>
      </c>
      <c r="F12" s="3">
        <f t="shared" si="2"/>
        <v>2</v>
      </c>
      <c r="G12" s="3">
        <f>SUMIF(Matches!$B$2:$B$22,Table!$B12,Matches!$C$2:$C$22)+SUMIF(Matches!$E$2:$E$22,Table!$B12,Matches!$D$2:$D$22)</f>
        <v>9</v>
      </c>
      <c r="H12" s="3">
        <f>SUMIF(Matches!$B$2:$B$22,Table!$B12,Matches!$D$2:$D$22)+SUMIF(Matches!$E$2:$E$22,Table!$B12,Matches!$C$2:$C$22)</f>
        <v>10</v>
      </c>
      <c r="I12" s="3">
        <f t="shared" si="0"/>
        <v>-1</v>
      </c>
      <c r="J12" s="3">
        <f t="shared" si="1"/>
        <v>3</v>
      </c>
    </row>
    <row r="13" spans="1:21" x14ac:dyDescent="0.25">
      <c r="A13" s="3">
        <v>12</v>
      </c>
      <c r="B13" s="3" t="s">
        <v>14</v>
      </c>
      <c r="C13" s="3">
        <f>IFERROR(COUNTIFS(Matches!$B$2:$B$22,Table!$B13,Matches!$C$2:$C$22,"&gt;=0")+COUNTIFS(Matches!$E$2:$E$22,Table!$B13,Matches!$D$2:$D$22,"&gt;=0"),0)</f>
        <v>3</v>
      </c>
      <c r="D13" s="3">
        <f>IFERROR(COUNTIFS(Matches!$B$2:$B$22,Table!$B13,Matches!$F$2:$F$22,"3")+COUNTIFS(Matches!$E$2:$E$22,Table!$B13,Matches!$G$2:$G$22,"3"),0)</f>
        <v>0</v>
      </c>
      <c r="E13" s="3">
        <f>IFERROR(COUNTIFS(Matches!$B$2:$B$22,Table!$B13,Matches!$F$2:$F$22,"1")+COUNTIFS(Matches!$E$2:$E$22,Table!$B13,Matches!$G$2:$G$22,"1"),0)</f>
        <v>1</v>
      </c>
      <c r="F13" s="3">
        <f t="shared" si="2"/>
        <v>2</v>
      </c>
      <c r="G13" s="3">
        <f>SUMIF(Matches!$B$2:$B$22,Table!$B13,Matches!$C$2:$C$22)+SUMIF(Matches!$E$2:$E$22,Table!$B13,Matches!$D$2:$D$22)</f>
        <v>5</v>
      </c>
      <c r="H13" s="3">
        <f>SUMIF(Matches!$B$2:$B$22,Table!$B13,Matches!$D$2:$D$22)+SUMIF(Matches!$E$2:$E$22,Table!$B13,Matches!$C$2:$C$22)</f>
        <v>7</v>
      </c>
      <c r="I13" s="3">
        <f t="shared" si="0"/>
        <v>-2</v>
      </c>
      <c r="J13" s="3">
        <f t="shared" si="1"/>
        <v>1</v>
      </c>
    </row>
    <row r="14" spans="1:21" x14ac:dyDescent="0.25">
      <c r="A14" s="3">
        <v>13</v>
      </c>
      <c r="B14" s="3" t="s">
        <v>16</v>
      </c>
      <c r="C14" s="3">
        <f>IFERROR(COUNTIFS(Matches!$B$2:$B$22,Table!$B14,Matches!$C$2:$C$22,"&gt;=0")+COUNTIFS(Matches!$E$2:$E$22,Table!$B14,Matches!$D$2:$D$22,"&gt;=0"),0)</f>
        <v>3</v>
      </c>
      <c r="D14" s="3">
        <f>IFERROR(COUNTIFS(Matches!$B$2:$B$22,Table!$B14,Matches!$F$2:$F$22,"3")+COUNTIFS(Matches!$E$2:$E$22,Table!$B14,Matches!$G$2:$G$22,"3"),0)</f>
        <v>2</v>
      </c>
      <c r="E14" s="3">
        <f>IFERROR(COUNTIFS(Matches!$B$2:$B$22,Table!$B14,Matches!$F$2:$F$22,"1")+COUNTIFS(Matches!$E$2:$E$22,Table!$B14,Matches!$G$2:$G$22,"1"),0)</f>
        <v>0</v>
      </c>
      <c r="F14" s="3">
        <f t="shared" si="2"/>
        <v>1</v>
      </c>
      <c r="G14" s="3">
        <f>SUMIF(Matches!$B$2:$B$22,Table!$B14,Matches!$C$2:$C$22)+SUMIF(Matches!$E$2:$E$22,Table!$B14,Matches!$D$2:$D$22)</f>
        <v>10</v>
      </c>
      <c r="H14" s="3">
        <f>SUMIF(Matches!$B$2:$B$22,Table!$B14,Matches!$D$2:$D$22)+SUMIF(Matches!$E$2:$E$22,Table!$B14,Matches!$C$2:$C$22)</f>
        <v>9</v>
      </c>
      <c r="I14" s="3">
        <f t="shared" si="0"/>
        <v>1</v>
      </c>
      <c r="J14" s="3">
        <f t="shared" si="1"/>
        <v>6</v>
      </c>
    </row>
    <row r="15" spans="1:21" x14ac:dyDescent="0.25">
      <c r="A15" s="3">
        <v>14</v>
      </c>
      <c r="B15" s="3" t="s">
        <v>18</v>
      </c>
      <c r="C15" s="3">
        <f>IFERROR(COUNTIFS(Matches!$B$2:$B$22,Table!$B15,Matches!$C$2:$C$22,"&gt;=0")+COUNTIFS(Matches!$E$2:$E$22,Table!$B15,Matches!$D$2:$D$22,"&gt;=0"),0)</f>
        <v>3</v>
      </c>
      <c r="D15" s="3">
        <f>IFERROR(COUNTIFS(Matches!$B$2:$B$22,Table!$B15,Matches!$F$2:$F$22,"3")+COUNTIFS(Matches!$E$2:$E$22,Table!$B15,Matches!$G$2:$G$22,"3"),0)</f>
        <v>1</v>
      </c>
      <c r="E15" s="3">
        <f>IFERROR(COUNTIFS(Matches!$B$2:$B$22,Table!$B15,Matches!$F$2:$F$22,"1")+COUNTIFS(Matches!$E$2:$E$22,Table!$B15,Matches!$G$2:$G$22,"1"),0)</f>
        <v>1</v>
      </c>
      <c r="F15" s="3">
        <f t="shared" si="2"/>
        <v>1</v>
      </c>
      <c r="G15" s="3">
        <f>SUMIF(Matches!$B$2:$B$22,Table!$B15,Matches!$C$2:$C$22)+SUMIF(Matches!$E$2:$E$22,Table!$B15,Matches!$D$2:$D$22)</f>
        <v>5</v>
      </c>
      <c r="H15" s="3">
        <f>SUMIF(Matches!$B$2:$B$22,Table!$B15,Matches!$D$2:$D$22)+SUMIF(Matches!$E$2:$E$22,Table!$B15,Matches!$C$2:$C$22)</f>
        <v>5</v>
      </c>
      <c r="I15" s="3">
        <f t="shared" si="0"/>
        <v>0</v>
      </c>
      <c r="J15" s="3">
        <f t="shared" si="1"/>
        <v>4</v>
      </c>
    </row>
  </sheetData>
  <sortState xmlns:xlrd2="http://schemas.microsoft.com/office/spreadsheetml/2017/richdata2" ref="B2:J15">
    <sortCondition ref="J2:J15"/>
    <sortCondition ref="I2:I15"/>
    <sortCondition ref="G2:G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A7D-3A36-4014-BD96-820CB10FA71F}">
  <dimension ref="A1:G8"/>
  <sheetViews>
    <sheetView workbookViewId="0">
      <selection activeCell="L10" sqref="L10"/>
    </sheetView>
  </sheetViews>
  <sheetFormatPr defaultColWidth="8.42578125"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7.28515625" bestFit="1" customWidth="1"/>
    <col min="5" max="5" width="3.28515625" bestFit="1" customWidth="1"/>
    <col min="6" max="6" width="8.28515625" bestFit="1" customWidth="1"/>
    <col min="7" max="7" width="10.42578125" bestFit="1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32</v>
      </c>
      <c r="F1" t="s">
        <v>3</v>
      </c>
      <c r="G1" t="s">
        <v>33</v>
      </c>
    </row>
    <row r="2" spans="1:7" x14ac:dyDescent="0.25">
      <c r="A2" t="s">
        <v>34</v>
      </c>
      <c r="B2" t="s">
        <v>34</v>
      </c>
      <c r="C2">
        <v>1</v>
      </c>
      <c r="D2" t="s">
        <v>6</v>
      </c>
      <c r="E2" t="s">
        <v>32</v>
      </c>
      <c r="F2" t="s">
        <v>13</v>
      </c>
      <c r="G2" s="8" t="s">
        <v>36</v>
      </c>
    </row>
    <row r="3" spans="1:7" x14ac:dyDescent="0.25">
      <c r="A3" t="s">
        <v>34</v>
      </c>
      <c r="B3" t="s">
        <v>34</v>
      </c>
      <c r="C3">
        <v>1</v>
      </c>
      <c r="D3" t="s">
        <v>7</v>
      </c>
      <c r="E3" t="s">
        <v>32</v>
      </c>
      <c r="F3" t="s">
        <v>14</v>
      </c>
      <c r="G3" t="s">
        <v>35</v>
      </c>
    </row>
    <row r="4" spans="1:7" x14ac:dyDescent="0.25">
      <c r="A4" t="s">
        <v>34</v>
      </c>
      <c r="B4" t="s">
        <v>34</v>
      </c>
      <c r="C4">
        <v>1</v>
      </c>
      <c r="D4" t="s">
        <v>8</v>
      </c>
      <c r="E4" t="s">
        <v>32</v>
      </c>
      <c r="F4" t="s">
        <v>15</v>
      </c>
      <c r="G4" t="s">
        <v>35</v>
      </c>
    </row>
    <row r="5" spans="1:7" x14ac:dyDescent="0.25">
      <c r="A5" t="s">
        <v>34</v>
      </c>
      <c r="B5" t="s">
        <v>34</v>
      </c>
      <c r="C5">
        <v>1</v>
      </c>
      <c r="D5" t="s">
        <v>9</v>
      </c>
      <c r="E5" t="s">
        <v>32</v>
      </c>
      <c r="F5" t="s">
        <v>16</v>
      </c>
      <c r="G5" t="s">
        <v>35</v>
      </c>
    </row>
    <row r="6" spans="1:7" x14ac:dyDescent="0.25">
      <c r="A6" t="s">
        <v>34</v>
      </c>
      <c r="B6" t="s">
        <v>34</v>
      </c>
      <c r="C6">
        <v>1</v>
      </c>
      <c r="D6" t="s">
        <v>10</v>
      </c>
      <c r="E6" t="s">
        <v>32</v>
      </c>
      <c r="F6" t="s">
        <v>17</v>
      </c>
      <c r="G6" t="s">
        <v>35</v>
      </c>
    </row>
    <row r="7" spans="1:7" x14ac:dyDescent="0.25">
      <c r="A7" t="s">
        <v>34</v>
      </c>
      <c r="B7" t="s">
        <v>34</v>
      </c>
      <c r="C7">
        <v>1</v>
      </c>
      <c r="D7" t="s">
        <v>11</v>
      </c>
      <c r="E7" t="s">
        <v>32</v>
      </c>
      <c r="F7" t="s">
        <v>18</v>
      </c>
      <c r="G7" t="s">
        <v>35</v>
      </c>
    </row>
    <row r="8" spans="1:7" x14ac:dyDescent="0.25">
      <c r="A8" t="s">
        <v>34</v>
      </c>
      <c r="B8" t="s">
        <v>34</v>
      </c>
      <c r="C8">
        <v>1</v>
      </c>
      <c r="D8" t="s">
        <v>12</v>
      </c>
      <c r="E8" t="s">
        <v>32</v>
      </c>
      <c r="F8" t="s">
        <v>19</v>
      </c>
      <c r="G8" t="s">
        <v>35</v>
      </c>
    </row>
  </sheetData>
  <hyperlinks>
    <hyperlink ref="G2" r:id="rId1" xr:uid="{DA80B621-1C7B-4344-B5CF-50B4443D1A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7A8-0E53-4082-A9BD-FF022D86C1AC}">
  <dimension ref="A1:I22"/>
  <sheetViews>
    <sheetView workbookViewId="0">
      <selection activeCell="I2" sqref="I2:I22"/>
    </sheetView>
  </sheetViews>
  <sheetFormatPr defaultRowHeight="15" x14ac:dyDescent="0.25"/>
  <cols>
    <col min="1" max="1" width="6.7109375" bestFit="1" customWidth="1"/>
    <col min="2" max="2" width="8.28515625" bestFit="1" customWidth="1"/>
    <col min="3" max="4" width="5" bestFit="1" customWidth="1"/>
    <col min="5" max="5" width="8.28515625" bestFit="1" customWidth="1"/>
    <col min="6" max="6" width="12.28515625" bestFit="1" customWidth="1"/>
    <col min="7" max="7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31</v>
      </c>
    </row>
    <row r="2" spans="1:9" x14ac:dyDescent="0.25">
      <c r="A2">
        <v>1</v>
      </c>
      <c r="B2" t="s">
        <v>6</v>
      </c>
      <c r="C2">
        <v>1</v>
      </c>
      <c r="D2">
        <v>2</v>
      </c>
      <c r="E2" t="s">
        <v>13</v>
      </c>
      <c r="F2">
        <f>IF(ISBLANK(C2),"",IF(C2&gt;D2,3,IF(C2=D2,1,0)))</f>
        <v>0</v>
      </c>
      <c r="G2">
        <f>IF(ISBLANK(C2),"",IF(C2&lt;D2,3,IF(C2=D2,1,0)))</f>
        <v>3</v>
      </c>
      <c r="H2" t="s">
        <v>34</v>
      </c>
      <c r="I2" t="s">
        <v>34</v>
      </c>
    </row>
    <row r="3" spans="1:9" x14ac:dyDescent="0.25">
      <c r="A3">
        <v>1</v>
      </c>
      <c r="B3" t="s">
        <v>7</v>
      </c>
      <c r="C3">
        <v>1</v>
      </c>
      <c r="D3">
        <v>1</v>
      </c>
      <c r="E3" t="s">
        <v>14</v>
      </c>
      <c r="F3">
        <f t="shared" ref="F3:F22" si="0">IF(ISBLANK(C3),"",IF(C3&gt;D3,3,IF(C3=D3,1,0)))</f>
        <v>1</v>
      </c>
      <c r="G3">
        <f t="shared" ref="G3:G22" si="1">IF(ISBLANK(C3),"",IF(C3&lt;D3,3,IF(C3=D3,1,0)))</f>
        <v>1</v>
      </c>
      <c r="H3" t="s">
        <v>34</v>
      </c>
      <c r="I3" t="s">
        <v>34</v>
      </c>
    </row>
    <row r="4" spans="1:9" x14ac:dyDescent="0.25">
      <c r="A4">
        <v>1</v>
      </c>
      <c r="B4" t="s">
        <v>8</v>
      </c>
      <c r="C4">
        <v>2</v>
      </c>
      <c r="D4">
        <v>3</v>
      </c>
      <c r="E4" t="s">
        <v>15</v>
      </c>
      <c r="F4">
        <f t="shared" si="0"/>
        <v>0</v>
      </c>
      <c r="G4">
        <f t="shared" si="1"/>
        <v>3</v>
      </c>
      <c r="H4" t="s">
        <v>34</v>
      </c>
      <c r="I4" t="s">
        <v>34</v>
      </c>
    </row>
    <row r="5" spans="1:9" x14ac:dyDescent="0.25">
      <c r="A5">
        <v>1</v>
      </c>
      <c r="B5" t="s">
        <v>9</v>
      </c>
      <c r="C5">
        <v>4</v>
      </c>
      <c r="D5">
        <v>2</v>
      </c>
      <c r="E5" t="s">
        <v>16</v>
      </c>
      <c r="F5">
        <f t="shared" si="0"/>
        <v>3</v>
      </c>
      <c r="G5">
        <f t="shared" si="1"/>
        <v>0</v>
      </c>
      <c r="H5" t="s">
        <v>34</v>
      </c>
      <c r="I5" t="s">
        <v>34</v>
      </c>
    </row>
    <row r="6" spans="1:9" x14ac:dyDescent="0.25">
      <c r="A6">
        <v>1</v>
      </c>
      <c r="B6" t="s">
        <v>10</v>
      </c>
      <c r="C6">
        <v>3</v>
      </c>
      <c r="D6">
        <v>1</v>
      </c>
      <c r="E6" t="s">
        <v>17</v>
      </c>
      <c r="F6">
        <f t="shared" si="0"/>
        <v>3</v>
      </c>
      <c r="G6">
        <f t="shared" si="1"/>
        <v>0</v>
      </c>
      <c r="H6" t="s">
        <v>34</v>
      </c>
      <c r="I6" t="s">
        <v>34</v>
      </c>
    </row>
    <row r="7" spans="1:9" x14ac:dyDescent="0.25">
      <c r="A7">
        <v>1</v>
      </c>
      <c r="B7" t="s">
        <v>11</v>
      </c>
      <c r="C7">
        <v>2</v>
      </c>
      <c r="D7">
        <v>2</v>
      </c>
      <c r="E7" t="s">
        <v>18</v>
      </c>
      <c r="F7">
        <f t="shared" si="0"/>
        <v>1</v>
      </c>
      <c r="G7">
        <f t="shared" si="1"/>
        <v>1</v>
      </c>
      <c r="H7" t="s">
        <v>34</v>
      </c>
      <c r="I7" t="s">
        <v>34</v>
      </c>
    </row>
    <row r="8" spans="1:9" x14ac:dyDescent="0.25">
      <c r="A8">
        <v>1</v>
      </c>
      <c r="B8" t="s">
        <v>12</v>
      </c>
      <c r="C8">
        <v>3</v>
      </c>
      <c r="D8">
        <v>5</v>
      </c>
      <c r="E8" t="s">
        <v>19</v>
      </c>
      <c r="F8">
        <f t="shared" si="0"/>
        <v>0</v>
      </c>
      <c r="G8">
        <f t="shared" si="1"/>
        <v>3</v>
      </c>
      <c r="H8" t="s">
        <v>34</v>
      </c>
      <c r="I8" t="s">
        <v>34</v>
      </c>
    </row>
    <row r="9" spans="1:9" x14ac:dyDescent="0.25">
      <c r="A9">
        <v>2</v>
      </c>
      <c r="B9" t="s">
        <v>7</v>
      </c>
      <c r="C9">
        <v>2</v>
      </c>
      <c r="D9">
        <v>5</v>
      </c>
      <c r="E9" t="s">
        <v>6</v>
      </c>
      <c r="F9">
        <f t="shared" si="0"/>
        <v>0</v>
      </c>
      <c r="G9">
        <f t="shared" si="1"/>
        <v>3</v>
      </c>
      <c r="H9" t="s">
        <v>34</v>
      </c>
      <c r="I9" t="s">
        <v>34</v>
      </c>
    </row>
    <row r="10" spans="1:9" x14ac:dyDescent="0.25">
      <c r="A10">
        <v>2</v>
      </c>
      <c r="B10" t="s">
        <v>9</v>
      </c>
      <c r="C10">
        <v>4</v>
      </c>
      <c r="D10">
        <v>4</v>
      </c>
      <c r="E10" t="s">
        <v>8</v>
      </c>
      <c r="F10">
        <f t="shared" si="0"/>
        <v>1</v>
      </c>
      <c r="G10">
        <f t="shared" si="1"/>
        <v>1</v>
      </c>
      <c r="H10" t="s">
        <v>34</v>
      </c>
      <c r="I10" t="s">
        <v>34</v>
      </c>
    </row>
    <row r="11" spans="1:9" x14ac:dyDescent="0.25">
      <c r="A11">
        <v>2</v>
      </c>
      <c r="B11" t="s">
        <v>11</v>
      </c>
      <c r="C11">
        <v>1</v>
      </c>
      <c r="D11">
        <v>3</v>
      </c>
      <c r="E11" t="s">
        <v>10</v>
      </c>
      <c r="F11">
        <f t="shared" si="0"/>
        <v>0</v>
      </c>
      <c r="G11">
        <f t="shared" si="1"/>
        <v>3</v>
      </c>
      <c r="H11" t="s">
        <v>34</v>
      </c>
      <c r="I11" t="s">
        <v>34</v>
      </c>
    </row>
    <row r="12" spans="1:9" x14ac:dyDescent="0.25">
      <c r="A12">
        <v>2</v>
      </c>
      <c r="B12" t="s">
        <v>13</v>
      </c>
      <c r="C12">
        <v>2</v>
      </c>
      <c r="D12">
        <v>1</v>
      </c>
      <c r="E12" t="s">
        <v>12</v>
      </c>
      <c r="F12">
        <f t="shared" si="0"/>
        <v>3</v>
      </c>
      <c r="G12">
        <f t="shared" si="1"/>
        <v>0</v>
      </c>
      <c r="H12" t="s">
        <v>34</v>
      </c>
      <c r="I12" t="s">
        <v>34</v>
      </c>
    </row>
    <row r="13" spans="1:9" x14ac:dyDescent="0.25">
      <c r="A13">
        <v>2</v>
      </c>
      <c r="B13" t="s">
        <v>15</v>
      </c>
      <c r="C13">
        <v>3</v>
      </c>
      <c r="D13">
        <v>2</v>
      </c>
      <c r="E13" t="s">
        <v>14</v>
      </c>
      <c r="F13">
        <f t="shared" si="0"/>
        <v>3</v>
      </c>
      <c r="G13">
        <f t="shared" si="1"/>
        <v>0</v>
      </c>
      <c r="H13" t="s">
        <v>34</v>
      </c>
      <c r="I13" t="s">
        <v>34</v>
      </c>
    </row>
    <row r="14" spans="1:9" x14ac:dyDescent="0.25">
      <c r="A14">
        <v>2</v>
      </c>
      <c r="B14" t="s">
        <v>17</v>
      </c>
      <c r="C14">
        <v>2</v>
      </c>
      <c r="D14">
        <v>3</v>
      </c>
      <c r="E14" t="s">
        <v>16</v>
      </c>
      <c r="F14">
        <f t="shared" si="0"/>
        <v>0</v>
      </c>
      <c r="G14">
        <f t="shared" si="1"/>
        <v>3</v>
      </c>
      <c r="H14" t="s">
        <v>34</v>
      </c>
      <c r="I14" t="s">
        <v>34</v>
      </c>
    </row>
    <row r="15" spans="1:9" x14ac:dyDescent="0.25">
      <c r="A15">
        <v>2</v>
      </c>
      <c r="B15" t="s">
        <v>19</v>
      </c>
      <c r="C15">
        <v>1</v>
      </c>
      <c r="D15">
        <v>2</v>
      </c>
      <c r="E15" t="s">
        <v>18</v>
      </c>
      <c r="F15">
        <f t="shared" si="0"/>
        <v>0</v>
      </c>
      <c r="G15">
        <f t="shared" si="1"/>
        <v>3</v>
      </c>
      <c r="H15" t="s">
        <v>34</v>
      </c>
      <c r="I15" t="s">
        <v>34</v>
      </c>
    </row>
    <row r="16" spans="1:9" x14ac:dyDescent="0.25">
      <c r="A16">
        <v>3</v>
      </c>
      <c r="B16" t="s">
        <v>6</v>
      </c>
      <c r="C16">
        <v>2</v>
      </c>
      <c r="D16">
        <v>6</v>
      </c>
      <c r="E16" t="s">
        <v>15</v>
      </c>
      <c r="F16">
        <f>IF(ISBLANK(C16),"",IF(C16&gt;D16,3,IF(C16=D16,1,0)))</f>
        <v>0</v>
      </c>
      <c r="G16">
        <f>IF(ISBLANK(C16),"",IF(C16&lt;D16,3,IF(C16=D16,1,0)))</f>
        <v>3</v>
      </c>
      <c r="H16" t="s">
        <v>34</v>
      </c>
      <c r="I16" t="s">
        <v>34</v>
      </c>
    </row>
    <row r="17" spans="1:9" x14ac:dyDescent="0.25">
      <c r="A17">
        <v>3</v>
      </c>
      <c r="B17" t="s">
        <v>7</v>
      </c>
      <c r="C17">
        <v>3</v>
      </c>
      <c r="D17">
        <v>5</v>
      </c>
      <c r="E17" t="s">
        <v>16</v>
      </c>
      <c r="F17">
        <f t="shared" si="0"/>
        <v>0</v>
      </c>
      <c r="G17">
        <f t="shared" si="1"/>
        <v>3</v>
      </c>
      <c r="H17" t="s">
        <v>34</v>
      </c>
      <c r="I17" t="s">
        <v>34</v>
      </c>
    </row>
    <row r="18" spans="1:9" x14ac:dyDescent="0.25">
      <c r="A18">
        <v>3</v>
      </c>
      <c r="B18" t="s">
        <v>8</v>
      </c>
      <c r="C18">
        <v>4</v>
      </c>
      <c r="D18">
        <v>4</v>
      </c>
      <c r="E18" t="s">
        <v>17</v>
      </c>
      <c r="F18">
        <f t="shared" si="0"/>
        <v>1</v>
      </c>
      <c r="G18">
        <f t="shared" si="1"/>
        <v>1</v>
      </c>
      <c r="H18" t="s">
        <v>34</v>
      </c>
      <c r="I18" t="s">
        <v>34</v>
      </c>
    </row>
    <row r="19" spans="1:9" x14ac:dyDescent="0.25">
      <c r="A19">
        <v>3</v>
      </c>
      <c r="B19" t="s">
        <v>9</v>
      </c>
      <c r="C19">
        <v>2</v>
      </c>
      <c r="D19">
        <v>1</v>
      </c>
      <c r="E19" t="s">
        <v>18</v>
      </c>
      <c r="F19">
        <f t="shared" si="0"/>
        <v>3</v>
      </c>
      <c r="G19">
        <f t="shared" si="1"/>
        <v>0</v>
      </c>
      <c r="H19" t="s">
        <v>34</v>
      </c>
      <c r="I19" t="s">
        <v>34</v>
      </c>
    </row>
    <row r="20" spans="1:9" x14ac:dyDescent="0.25">
      <c r="A20">
        <v>3</v>
      </c>
      <c r="B20" t="s">
        <v>10</v>
      </c>
      <c r="C20">
        <v>5</v>
      </c>
      <c r="D20">
        <v>3</v>
      </c>
      <c r="E20" t="s">
        <v>19</v>
      </c>
      <c r="F20">
        <f t="shared" si="0"/>
        <v>3</v>
      </c>
      <c r="G20">
        <f t="shared" si="1"/>
        <v>0</v>
      </c>
      <c r="H20" t="s">
        <v>34</v>
      </c>
      <c r="I20" t="s">
        <v>34</v>
      </c>
    </row>
    <row r="21" spans="1:9" x14ac:dyDescent="0.25">
      <c r="A21">
        <v>3</v>
      </c>
      <c r="B21" t="s">
        <v>11</v>
      </c>
      <c r="C21">
        <v>5</v>
      </c>
      <c r="D21">
        <v>2</v>
      </c>
      <c r="E21" t="s">
        <v>13</v>
      </c>
      <c r="F21">
        <f t="shared" si="0"/>
        <v>3</v>
      </c>
      <c r="G21">
        <f t="shared" si="1"/>
        <v>0</v>
      </c>
      <c r="H21" t="s">
        <v>34</v>
      </c>
      <c r="I21" t="s">
        <v>34</v>
      </c>
    </row>
    <row r="22" spans="1:9" x14ac:dyDescent="0.25">
      <c r="A22">
        <v>3</v>
      </c>
      <c r="B22" t="s">
        <v>12</v>
      </c>
      <c r="C22">
        <v>3</v>
      </c>
      <c r="D22">
        <v>2</v>
      </c>
      <c r="E22" t="s">
        <v>14</v>
      </c>
      <c r="F22">
        <f t="shared" si="0"/>
        <v>3</v>
      </c>
      <c r="G22">
        <f t="shared" si="1"/>
        <v>0</v>
      </c>
      <c r="H22" t="s">
        <v>34</v>
      </c>
      <c r="I22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6BA-ED14-482F-9AF1-B8064D46645C}">
  <dimension ref="A1:H8"/>
  <sheetViews>
    <sheetView tabSelected="1" workbookViewId="0">
      <selection activeCell="K6" sqref="K6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11.5703125" bestFit="1" customWidth="1"/>
    <col min="5" max="5" width="5.85546875" bestFit="1" customWidth="1"/>
    <col min="6" max="6" width="3.28515625" bestFit="1" customWidth="1"/>
    <col min="7" max="7" width="5.85546875" bestFit="1" customWidth="1"/>
    <col min="8" max="8" width="12.42578125" bestFit="1" customWidth="1"/>
  </cols>
  <sheetData>
    <row r="1" spans="1:8" x14ac:dyDescent="0.25">
      <c r="A1" t="s">
        <v>30</v>
      </c>
      <c r="B1" t="s">
        <v>31</v>
      </c>
      <c r="C1" t="s">
        <v>0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tr">
        <f>Matches!$H2</f>
        <v>TBD</v>
      </c>
      <c r="B2" t="str">
        <f>Matches!$I2</f>
        <v>TBD</v>
      </c>
      <c r="C2" s="9">
        <f>Matches!$A2</f>
        <v>1</v>
      </c>
      <c r="D2" t="str">
        <f>Matches!$B2</f>
        <v>Team 1</v>
      </c>
      <c r="E2">
        <f>Matches!$C2</f>
        <v>1</v>
      </c>
      <c r="F2" t="s">
        <v>32</v>
      </c>
      <c r="G2">
        <f>Matches!$D2</f>
        <v>2</v>
      </c>
      <c r="H2" t="str">
        <f>Matches!$E2</f>
        <v>Team 8</v>
      </c>
    </row>
    <row r="3" spans="1:8" x14ac:dyDescent="0.25">
      <c r="A3" t="str">
        <f>Matches!$H3</f>
        <v>TBD</v>
      </c>
      <c r="B3" t="str">
        <f>Matches!$I3</f>
        <v>TBD</v>
      </c>
      <c r="C3" s="9">
        <f>Matches!$A3</f>
        <v>1</v>
      </c>
      <c r="D3" t="str">
        <f>Matches!$B3</f>
        <v>Team 2</v>
      </c>
      <c r="E3">
        <f>Matches!$C3</f>
        <v>1</v>
      </c>
      <c r="F3" t="s">
        <v>32</v>
      </c>
      <c r="G3">
        <f>Matches!$D3</f>
        <v>1</v>
      </c>
      <c r="H3" t="str">
        <f>Matches!$E3</f>
        <v>Team 9</v>
      </c>
    </row>
    <row r="4" spans="1:8" x14ac:dyDescent="0.25">
      <c r="A4" t="str">
        <f>Matches!$H4</f>
        <v>TBD</v>
      </c>
      <c r="B4" t="str">
        <f>Matches!$I4</f>
        <v>TBD</v>
      </c>
      <c r="C4" s="9">
        <f>Matches!$A4</f>
        <v>1</v>
      </c>
      <c r="D4" t="str">
        <f>Matches!$B4</f>
        <v>Team 3</v>
      </c>
      <c r="E4">
        <f>Matches!$C4</f>
        <v>2</v>
      </c>
      <c r="F4" t="s">
        <v>32</v>
      </c>
      <c r="G4">
        <f>Matches!$D4</f>
        <v>3</v>
      </c>
      <c r="H4" t="str">
        <f>Matches!$E4</f>
        <v>Team 10</v>
      </c>
    </row>
    <row r="5" spans="1:8" x14ac:dyDescent="0.25">
      <c r="A5" t="str">
        <f>Matches!$H5</f>
        <v>TBD</v>
      </c>
      <c r="B5" t="str">
        <f>Matches!$I5</f>
        <v>TBD</v>
      </c>
      <c r="C5" s="9">
        <f>Matches!$A5</f>
        <v>1</v>
      </c>
      <c r="D5" t="str">
        <f>Matches!$B5</f>
        <v>Team 4</v>
      </c>
      <c r="E5">
        <f>Matches!$C5</f>
        <v>4</v>
      </c>
      <c r="F5" t="s">
        <v>32</v>
      </c>
      <c r="G5">
        <f>Matches!$D5</f>
        <v>2</v>
      </c>
      <c r="H5" t="str">
        <f>Matches!$E5</f>
        <v>Team 11</v>
      </c>
    </row>
    <row r="6" spans="1:8" x14ac:dyDescent="0.25">
      <c r="A6" t="str">
        <f>Matches!$H6</f>
        <v>TBD</v>
      </c>
      <c r="B6" t="str">
        <f>Matches!$I6</f>
        <v>TBD</v>
      </c>
      <c r="C6" s="9">
        <f>Matches!$A6</f>
        <v>1</v>
      </c>
      <c r="D6" t="str">
        <f>Matches!$B6</f>
        <v>Team 5</v>
      </c>
      <c r="E6">
        <f>Matches!$C6</f>
        <v>3</v>
      </c>
      <c r="F6" t="s">
        <v>32</v>
      </c>
      <c r="G6">
        <f>Matches!$D6</f>
        <v>1</v>
      </c>
      <c r="H6" t="str">
        <f>Matches!$E6</f>
        <v>Team 12</v>
      </c>
    </row>
    <row r="7" spans="1:8" x14ac:dyDescent="0.25">
      <c r="A7" t="str">
        <f>Matches!$H7</f>
        <v>TBD</v>
      </c>
      <c r="B7" t="str">
        <f>Matches!$I7</f>
        <v>TBD</v>
      </c>
      <c r="C7" s="9">
        <f>Matches!$A7</f>
        <v>1</v>
      </c>
      <c r="D7" t="str">
        <f>Matches!$B7</f>
        <v>Team 6</v>
      </c>
      <c r="E7">
        <f>Matches!$C7</f>
        <v>2</v>
      </c>
      <c r="F7" t="s">
        <v>32</v>
      </c>
      <c r="G7">
        <f>Matches!$D7</f>
        <v>2</v>
      </c>
      <c r="H7" t="str">
        <f>Matches!$E7</f>
        <v>Team 13</v>
      </c>
    </row>
    <row r="8" spans="1:8" x14ac:dyDescent="0.25">
      <c r="A8" t="str">
        <f>Matches!$H8</f>
        <v>TBD</v>
      </c>
      <c r="B8" t="str">
        <f>Matches!$I8</f>
        <v>TBD</v>
      </c>
      <c r="C8" s="9">
        <f>Matches!$A8</f>
        <v>1</v>
      </c>
      <c r="D8" t="str">
        <f>Matches!$B8</f>
        <v>Team 7</v>
      </c>
      <c r="E8">
        <f>Matches!$C8</f>
        <v>3</v>
      </c>
      <c r="F8" t="s">
        <v>32</v>
      </c>
      <c r="G8">
        <f>Matches!$D8</f>
        <v>5</v>
      </c>
      <c r="H8" t="str">
        <f>Matches!$E8</f>
        <v>Team 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Table</vt:lpstr>
      <vt:lpstr>Table</vt:lpstr>
      <vt:lpstr>Live</vt:lpstr>
      <vt:lpstr>Matches</vt:lpstr>
      <vt:lpstr>Matches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2023-06-25T14:05:42Z</dcterms:created>
  <dcterms:modified xsi:type="dcterms:W3CDTF">2023-06-27T13:28:00Z</dcterms:modified>
</cp:coreProperties>
</file>