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31.png" ContentType="image/png"/>
  <Override PartName="/xl/media/image30.png" ContentType="image/png"/>
  <Override PartName="/xl/media/image29.png" ContentType="image/png"/>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charts/chart51.xml" ContentType="application/vnd.openxmlformats-officedocument.drawingml.char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heet1" sheetId="1" state="visible" r:id="rId2"/>
    <sheet name="Sheet2" sheetId="2" state="visible" r:id="rId3"/>
    <sheet name="Sheet3"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<sst xmlns="http://schemas.openxmlformats.org/spreadsheetml/2006/main" count="14" uniqueCount="14">
  <si>
    <t xml:space="preserve">Recovery</t>
  </si>
  <si>
    <t xml:space="preserve">Change these two parameters to see the movement of the zero rate curve</t>
  </si>
  <si>
    <t xml:space="preserve">K</t>
  </si>
  <si>
    <t xml:space="preserve">Tenor</t>
  </si>
  <si>
    <t xml:space="preserve">Risky Zero Rate</t>
  </si>
  <si>
    <t xml:space="preserve">Z_wD</t>
  </si>
  <si>
    <t xml:space="preserve">Probability of Default</t>
  </si>
  <si>
    <t xml:space="preserve">Probability of Non-Default</t>
  </si>
  <si>
    <t xml:space="preserve">P_FwdD</t>
  </si>
  <si>
    <t xml:space="preserve">Z_nD</t>
  </si>
  <si>
    <t xml:space="preserve">Adjusted Zero Rate</t>
  </si>
  <si>
    <t xml:space="preserve">Spread</t>
  </si>
  <si>
    <t xml:space="preserve">Observable parameters are risky zero rate, default probability. Recovery rate is not directly observable, but is agreed upon between market participants. K is not observable. </t>
  </si>
  <si>
    <t xml:space="preserve">Usually R and K are to be calibrated to market data if there exists market instrument that can imply riskless zero rate; otherwise, one can assume recovery rate is agreed by participant, say 40%. On the other hand, K can be calibrated using FX jump size in historical default event with similar economy situation. 
To back-test, one can try to find a country which developed swap market. One can use the approach described above to calibrate riskless zero rate right before swap market was developed, and then compare it with the implied zero rate right after swap was developed to esimate the difference.</t>
  </si>
</sst>
</file>

<file path=xl/styles.xml><?xml version="1.0" encoding="utf-8"?>
<styleSheet xmlns="http://schemas.openxmlformats.org/spreadsheetml/2006/main">
  <numFmts count="5">
    <numFmt numFmtId="164" formatCode="General"/>
    <numFmt numFmtId="165" formatCode="0%"/>
    <numFmt numFmtId="166" formatCode="0.00%"/>
    <numFmt numFmtId="167" formatCode="0.00000"/>
    <numFmt numFmtId="168" formatCode="0.000%"/>
  </numFmts>
  <fonts count="8">
    <font>
      <sz val="11"/>
      <color rgb="FF000000"/>
      <name val="Calibri"/>
      <family val="2"/>
      <charset val="1"/>
    </font>
    <font>
      <sz val="10"/>
      <name val="Arial"/>
      <family val="0"/>
    </font>
    <font>
      <sz val="10"/>
      <name val="Arial"/>
      <family val="0"/>
    </font>
    <font>
      <sz val="10"/>
      <name val="Arial"/>
      <family val="0"/>
    </font>
    <font>
      <sz val="11"/>
      <color rgb="FF9900FF"/>
      <name val="Calibri"/>
      <family val="2"/>
      <charset val="1"/>
    </font>
    <font>
      <sz val="14"/>
      <color rgb="FF9900FF"/>
      <name val="Calibri"/>
      <family val="2"/>
      <charset val="1"/>
    </font>
    <font>
      <sz val="14"/>
      <color rgb="FF9900FF"/>
      <name val="Calibri"/>
      <family val="2"/>
    </font>
    <font>
      <sz val="10"/>
      <color rgb="FF000000"/>
      <name val="Calibri"/>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8" fontId="0" fillId="0" borderId="0" xfId="19"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9900FF"/>
      <rgbColor rgb="FF008080"/>
      <rgbColor rgb="FFC0C0C0"/>
      <rgbColor rgb="FF878787"/>
      <rgbColor rgb="FF9999FF"/>
      <rgbColor rgb="FFBE4B48"/>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charts/chart51.xml><?xml version="1.0" encoding="utf-8"?>
<c:chartSpace xmlns:c="http://schemas.openxmlformats.org/drawingml/2006/chart" xmlns:a="http://schemas.openxmlformats.org/drawingml/2006/main" xmlns:r="http://schemas.openxmlformats.org/officeDocument/2006/relationships">
  <c:lang val="en-US"/>
  <c:roundedCorners val="0"/>
  <c:chart>
    <c:plotArea>
      <c:scatterChart>
        <c:scatterStyle val="lineMarker"/>
        <c:varyColors val="0"/>
        <c:ser>
          <c:idx val="0"/>
          <c:order val="0"/>
          <c:tx>
            <c:strRef>
              <c:f>Sheet1!$B$4</c:f>
              <c:strCache>
                <c:ptCount val="1"/>
                <c:pt idx="0">
                  <c:v>Risky Zero Rate</c:v>
                </c:pt>
              </c:strCache>
            </c:strRef>
          </c:tx>
          <c:spPr>
            <a:solidFill>
              <a:srgbClr val="4a7ebb"/>
            </a:solidFill>
            <a:ln w="9360">
              <a:solidFill>
                <a:srgbClr val="4a7ebb"/>
              </a:solidFill>
              <a:round/>
            </a:ln>
          </c:spPr>
          <c:marker>
            <c:symbol val="square"/>
            <c:size val="5"/>
            <c:spPr>
              <a:solidFill>
                <a:srgbClr val="4a7ebb"/>
              </a:solidFill>
            </c:spPr>
          </c:marker>
          <c:dLbls>
            <c:dLblPos val="r"/>
            <c:showLegendKey val="0"/>
            <c:showVal val="0"/>
            <c:showCatName val="0"/>
            <c:showSerName val="0"/>
            <c:showPercent val="0"/>
            <c:showLeaderLines val="0"/>
          </c:dLbls>
          <c:xVal>
            <c:numRef>
              <c:f>Sheet1!$A$5:$A$21</c:f>
              <c:numCache>
                <c:formatCode>General</c:formatCode>
                <c:ptCount val="17"/>
                <c:pt idx="0">
                  <c:v>0.25</c:v>
                </c:pt>
                <c:pt idx="1">
                  <c:v>0.5</c:v>
                </c:pt>
                <c:pt idx="2">
                  <c:v>0.75</c:v>
                </c:pt>
                <c:pt idx="3">
                  <c:v>1</c:v>
                </c:pt>
                <c:pt idx="4">
                  <c:v>1.5</c:v>
                </c:pt>
                <c:pt idx="5">
                  <c:v>2</c:v>
                </c:pt>
                <c:pt idx="6">
                  <c:v>3</c:v>
                </c:pt>
                <c:pt idx="7">
                  <c:v>4</c:v>
                </c:pt>
                <c:pt idx="8">
                  <c:v>5</c:v>
                </c:pt>
                <c:pt idx="9">
                  <c:v>6</c:v>
                </c:pt>
                <c:pt idx="10">
                  <c:v>7</c:v>
                </c:pt>
                <c:pt idx="11">
                  <c:v>8</c:v>
                </c:pt>
                <c:pt idx="12">
                  <c:v>9</c:v>
                </c:pt>
                <c:pt idx="13">
                  <c:v>10</c:v>
                </c:pt>
                <c:pt idx="14">
                  <c:v>12</c:v>
                </c:pt>
                <c:pt idx="15">
                  <c:v>15</c:v>
                </c:pt>
                <c:pt idx="16">
                  <c:v>20</c:v>
                </c:pt>
              </c:numCache>
            </c:numRef>
          </c:xVal>
          <c:yVal>
            <c:numRef>
              <c:f>Sheet1!$B$5:$B$21</c:f>
              <c:numCache>
                <c:formatCode>General</c:formatCode>
                <c:ptCount val="17"/>
                <c:pt idx="0">
                  <c:v>0.0088</c:v>
                </c:pt>
                <c:pt idx="1">
                  <c:v>0.0088</c:v>
                </c:pt>
                <c:pt idx="2">
                  <c:v>0.0088</c:v>
                </c:pt>
                <c:pt idx="3">
                  <c:v>0.0095</c:v>
                </c:pt>
                <c:pt idx="4">
                  <c:v>0.01</c:v>
                </c:pt>
                <c:pt idx="5">
                  <c:v>0.011</c:v>
                </c:pt>
                <c:pt idx="6">
                  <c:v>0.019</c:v>
                </c:pt>
                <c:pt idx="7">
                  <c:v>0.028</c:v>
                </c:pt>
                <c:pt idx="8">
                  <c:v>0.034</c:v>
                </c:pt>
                <c:pt idx="9">
                  <c:v>0.038</c:v>
                </c:pt>
                <c:pt idx="10">
                  <c:v>0.04</c:v>
                </c:pt>
                <c:pt idx="11">
                  <c:v>0.0425</c:v>
                </c:pt>
                <c:pt idx="12">
                  <c:v>0.045</c:v>
                </c:pt>
                <c:pt idx="13">
                  <c:v>0.05</c:v>
                </c:pt>
                <c:pt idx="14">
                  <c:v>0.055</c:v>
                </c:pt>
                <c:pt idx="15">
                  <c:v>0.06</c:v>
                </c:pt>
                <c:pt idx="16">
                  <c:v>0.065</c:v>
                </c:pt>
              </c:numCache>
            </c:numRef>
          </c:yVal>
          <c:smooth val="0"/>
        </c:ser>
        <c:ser>
          <c:idx val="1"/>
          <c:order val="1"/>
          <c:tx>
            <c:strRef>
              <c:f>Sheet1!$H$4</c:f>
              <c:strCache>
                <c:ptCount val="1"/>
                <c:pt idx="0">
                  <c:v>Adjusted Zero Rate</c:v>
                </c:pt>
              </c:strCache>
            </c:strRef>
          </c:tx>
          <c:spPr>
            <a:solidFill>
              <a:srgbClr val="be4b48"/>
            </a:solidFill>
            <a:ln w="9360">
              <a:solidFill>
                <a:srgbClr val="be4b48"/>
              </a:solidFill>
              <a:round/>
            </a:ln>
          </c:spPr>
          <c:marker>
            <c:symbol val="square"/>
            <c:size val="5"/>
            <c:spPr>
              <a:solidFill>
                <a:srgbClr val="be4b48"/>
              </a:solidFill>
            </c:spPr>
          </c:marker>
          <c:dLbls>
            <c:dLblPos val="r"/>
            <c:showLegendKey val="0"/>
            <c:showVal val="0"/>
            <c:showCatName val="0"/>
            <c:showSerName val="0"/>
            <c:showPercent val="0"/>
            <c:showLeaderLines val="0"/>
          </c:dLbls>
          <c:xVal>
            <c:numRef>
              <c:f>Sheet1!$A$5:$A$21</c:f>
              <c:numCache>
                <c:formatCode>General</c:formatCode>
                <c:ptCount val="17"/>
                <c:pt idx="0">
                  <c:v>0.25</c:v>
                </c:pt>
                <c:pt idx="1">
                  <c:v>0.5</c:v>
                </c:pt>
                <c:pt idx="2">
                  <c:v>0.75</c:v>
                </c:pt>
                <c:pt idx="3">
                  <c:v>1</c:v>
                </c:pt>
                <c:pt idx="4">
                  <c:v>1.5</c:v>
                </c:pt>
                <c:pt idx="5">
                  <c:v>2</c:v>
                </c:pt>
                <c:pt idx="6">
                  <c:v>3</c:v>
                </c:pt>
                <c:pt idx="7">
                  <c:v>4</c:v>
                </c:pt>
                <c:pt idx="8">
                  <c:v>5</c:v>
                </c:pt>
                <c:pt idx="9">
                  <c:v>6</c:v>
                </c:pt>
                <c:pt idx="10">
                  <c:v>7</c:v>
                </c:pt>
                <c:pt idx="11">
                  <c:v>8</c:v>
                </c:pt>
                <c:pt idx="12">
                  <c:v>9</c:v>
                </c:pt>
                <c:pt idx="13">
                  <c:v>10</c:v>
                </c:pt>
                <c:pt idx="14">
                  <c:v>12</c:v>
                </c:pt>
                <c:pt idx="15">
                  <c:v>15</c:v>
                </c:pt>
                <c:pt idx="16">
                  <c:v>20</c:v>
                </c:pt>
              </c:numCache>
            </c:numRef>
          </c:xVal>
          <c:yVal>
            <c:numRef>
              <c:f>Sheet1!$H$5:$H$21</c:f>
              <c:numCache>
                <c:formatCode>General</c:formatCode>
                <c:ptCount val="17"/>
                <c:pt idx="0">
                  <c:v>0.00704062485385901</c:v>
                </c:pt>
                <c:pt idx="1">
                  <c:v>0.00641622851278015</c:v>
                </c:pt>
                <c:pt idx="2">
                  <c:v>0.00620557645107369</c:v>
                </c:pt>
                <c:pt idx="3">
                  <c:v>0.00679835093593533</c:v>
                </c:pt>
                <c:pt idx="4">
                  <c:v>0.00668455975364801</c:v>
                </c:pt>
                <c:pt idx="5">
                  <c:v>0.0067361875032236</c:v>
                </c:pt>
                <c:pt idx="6">
                  <c:v>0.0133852631476832</c:v>
                </c:pt>
                <c:pt idx="7">
                  <c:v>0.0201697489036198</c:v>
                </c:pt>
                <c:pt idx="8">
                  <c:v>0.0237990473956374</c:v>
                </c:pt>
                <c:pt idx="9">
                  <c:v>0.0254677648055488</c:v>
                </c:pt>
                <c:pt idx="10">
                  <c:v>0.0259751464725992</c:v>
                </c:pt>
                <c:pt idx="11">
                  <c:v>0.0275336915300698</c:v>
                </c:pt>
                <c:pt idx="12">
                  <c:v>0.0291160768133033</c:v>
                </c:pt>
                <c:pt idx="13">
                  <c:v>0.0331871717336726</c:v>
                </c:pt>
                <c:pt idx="14">
                  <c:v>0.0381459985050976</c:v>
                </c:pt>
                <c:pt idx="15">
                  <c:v>0.0430509251157747</c:v>
                </c:pt>
                <c:pt idx="16">
                  <c:v>0.0480453859477163</c:v>
                </c:pt>
              </c:numCache>
            </c:numRef>
          </c:yVal>
          <c:smooth val="0"/>
        </c:ser>
        <c:axId val="5971888"/>
        <c:axId val="36175059"/>
      </c:scatterChart>
      <c:valAx>
        <c:axId val="5971888"/>
        <c:scaling>
          <c:orientation val="minMax"/>
        </c:scaling>
        <c:delete val="0"/>
        <c:axPos val="b"/>
        <c:numFmt formatCode="General"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36175059"/>
        <c:crosses val="autoZero"/>
        <c:crossBetween val="midCat"/>
      </c:valAx>
      <c:valAx>
        <c:axId val="36175059"/>
        <c:scaling>
          <c:orientation val="minMax"/>
        </c:scaling>
        <c:delete val="0"/>
        <c:axPos val="l"/>
        <c:majorGridlines>
          <c:spPr>
            <a:ln w="9360">
              <a:solidFill>
                <a:srgbClr val="878787"/>
              </a:solidFill>
              <a:round/>
            </a:ln>
          </c:spPr>
        </c:majorGridlines>
        <c:numFmt formatCode="0.0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5971888"/>
        <c:crosses val="autoZero"/>
        <c:crossBetween val="midCat"/>
      </c:valAx>
      <c:spPr>
        <a:solidFill>
          <a:srgbClr val="ffffff"/>
        </a:solidFill>
        <a:ln>
          <a:noFill/>
        </a:ln>
      </c:spPr>
    </c:plotArea>
    <c:legend>
      <c:legendPos val="r"/>
      <c:overlay val="0"/>
      <c:spPr>
        <a:noFill/>
        <a:ln>
          <a:noFill/>
        </a:ln>
      </c:spPr>
    </c:legend>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51.xml"/><Relationship Id="rId2" Type="http://schemas.openxmlformats.org/officeDocument/2006/relationships/image" Target="../media/image29.png"/><Relationship Id="rId3" Type="http://schemas.openxmlformats.org/officeDocument/2006/relationships/image" Target="../media/image30.png"/><Relationship Id="rId4" Type="http://schemas.openxmlformats.org/officeDocument/2006/relationships/image" Target="../media/image3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24</xdr:row>
      <xdr:rowOff>126000</xdr:rowOff>
    </xdr:from>
    <xdr:to>
      <xdr:col>8</xdr:col>
      <xdr:colOff>237600</xdr:colOff>
      <xdr:row>39</xdr:row>
      <xdr:rowOff>89280</xdr:rowOff>
    </xdr:to>
    <xdr:graphicFrame>
      <xdr:nvGraphicFramePr>
        <xdr:cNvPr id="0" name="Chart 3"/>
        <xdr:cNvGraphicFramePr/>
      </xdr:nvGraphicFramePr>
      <xdr:xfrm>
        <a:off x="0" y="4362480"/>
        <a:ext cx="7689960" cy="2714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590040</xdr:colOff>
      <xdr:row>2</xdr:row>
      <xdr:rowOff>39240</xdr:rowOff>
    </xdr:from>
    <xdr:to>
      <xdr:col>14</xdr:col>
      <xdr:colOff>284760</xdr:colOff>
      <xdr:row>7</xdr:row>
      <xdr:rowOff>134280</xdr:rowOff>
    </xdr:to>
    <xdr:pic>
      <xdr:nvPicPr>
        <xdr:cNvPr id="1" name="Image 1" descr=""/>
        <xdr:cNvPicPr/>
      </xdr:nvPicPr>
      <xdr:blipFill>
        <a:blip r:embed="rId2"/>
        <a:stretch/>
      </xdr:blipFill>
      <xdr:spPr>
        <a:xfrm>
          <a:off x="8642160" y="389520"/>
          <a:ext cx="2695320" cy="971280"/>
        </a:xfrm>
        <a:prstGeom prst="rect">
          <a:avLst/>
        </a:prstGeom>
        <a:ln>
          <a:noFill/>
        </a:ln>
      </xdr:spPr>
    </xdr:pic>
    <xdr:clientData/>
  </xdr:twoCellAnchor>
  <xdr:twoCellAnchor editAs="absolute">
    <xdr:from>
      <xdr:col>9</xdr:col>
      <xdr:colOff>513000</xdr:colOff>
      <xdr:row>15</xdr:row>
      <xdr:rowOff>118080</xdr:rowOff>
    </xdr:from>
    <xdr:to>
      <xdr:col>17</xdr:col>
      <xdr:colOff>296280</xdr:colOff>
      <xdr:row>30</xdr:row>
      <xdr:rowOff>122400</xdr:rowOff>
    </xdr:to>
    <xdr:pic>
      <xdr:nvPicPr>
        <xdr:cNvPr id="2" name="Image 2" descr=""/>
        <xdr:cNvPicPr/>
      </xdr:nvPicPr>
      <xdr:blipFill>
        <a:blip r:embed="rId3"/>
        <a:stretch/>
      </xdr:blipFill>
      <xdr:spPr>
        <a:xfrm>
          <a:off x="8565120" y="2746800"/>
          <a:ext cx="4583880" cy="2755080"/>
        </a:xfrm>
        <a:prstGeom prst="rect">
          <a:avLst/>
        </a:prstGeom>
        <a:ln>
          <a:noFill/>
        </a:ln>
      </xdr:spPr>
    </xdr:pic>
    <xdr:clientData/>
  </xdr:twoCellAnchor>
  <xdr:twoCellAnchor editAs="absolute">
    <xdr:from>
      <xdr:col>17</xdr:col>
      <xdr:colOff>294840</xdr:colOff>
      <xdr:row>15</xdr:row>
      <xdr:rowOff>118080</xdr:rowOff>
    </xdr:from>
    <xdr:to>
      <xdr:col>25</xdr:col>
      <xdr:colOff>78120</xdr:colOff>
      <xdr:row>30</xdr:row>
      <xdr:rowOff>122400</xdr:rowOff>
    </xdr:to>
    <xdr:pic>
      <xdr:nvPicPr>
        <xdr:cNvPr id="3" name="Image 3" descr=""/>
        <xdr:cNvPicPr/>
      </xdr:nvPicPr>
      <xdr:blipFill>
        <a:blip r:embed="rId4"/>
        <a:stretch/>
      </xdr:blipFill>
      <xdr:spPr>
        <a:xfrm>
          <a:off x="13147560" y="2746800"/>
          <a:ext cx="4583880" cy="27550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W33"/>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Y36" activeCellId="0" sqref="Y36"/>
    </sheetView>
  </sheetViews>
  <sheetFormatPr defaultRowHeight="15"/>
  <cols>
    <col collapsed="false" hidden="false" max="1" min="1" style="0" width="8.50510204081633"/>
    <col collapsed="false" hidden="false" max="2" min="2" style="0" width="12.5459183673469"/>
    <col collapsed="false" hidden="false" max="3" min="3" style="0" width="8.79081632653061"/>
    <col collapsed="false" hidden="false" max="4" min="4" style="0" width="18.9336734693878"/>
    <col collapsed="false" hidden="false" max="5" min="5" style="0" width="23.2448979591837"/>
    <col collapsed="false" hidden="false" max="6" min="6" style="0" width="8.37755102040816"/>
    <col collapsed="false" hidden="false" max="7" min="7" style="0" width="8.50510204081633"/>
    <col collapsed="false" hidden="false" max="8" min="8" style="0" width="16.7142857142857"/>
    <col collapsed="false" hidden="false" max="1025" min="9" style="0" width="8.50510204081633"/>
  </cols>
  <sheetData>
    <row r="1" customFormat="false" ht="13.8" hidden="false" customHeight="true" outlineLevel="0" collapsed="false">
      <c r="A1" s="0" t="s">
        <v>0</v>
      </c>
      <c r="B1" s="1" t="n">
        <v>0.25</v>
      </c>
      <c r="C1" s="2" t="s">
        <v>1</v>
      </c>
      <c r="D1" s="2"/>
      <c r="E1" s="2"/>
    </row>
    <row r="2" customFormat="false" ht="13.8" hidden="false" customHeight="false" outlineLevel="0" collapsed="false">
      <c r="A2" s="0" t="s">
        <v>2</v>
      </c>
      <c r="B2" s="1" t="n">
        <v>0.7</v>
      </c>
      <c r="C2" s="2"/>
      <c r="D2" s="2"/>
      <c r="E2" s="2"/>
    </row>
    <row r="4" customFormat="false" ht="13.8" hidden="false" customHeight="false" outlineLevel="0" collapsed="false">
      <c r="A4" s="0" t="s">
        <v>3</v>
      </c>
      <c r="B4" s="0" t="s">
        <v>4</v>
      </c>
      <c r="C4" s="0" t="s">
        <v>5</v>
      </c>
      <c r="D4" s="0" t="s">
        <v>6</v>
      </c>
      <c r="E4" s="0" t="s">
        <v>7</v>
      </c>
      <c r="F4" s="0" t="s">
        <v>8</v>
      </c>
      <c r="G4" s="0" t="s">
        <v>9</v>
      </c>
      <c r="H4" s="0" t="s">
        <v>10</v>
      </c>
      <c r="I4" s="0" t="s">
        <v>11</v>
      </c>
      <c r="L4" s="1"/>
      <c r="M4" s="1"/>
      <c r="N4" s="1"/>
      <c r="O4" s="1"/>
      <c r="R4" s="1"/>
      <c r="S4" s="1"/>
      <c r="T4" s="1"/>
      <c r="U4" s="1"/>
    </row>
    <row r="5" customFormat="false" ht="13.8" hidden="false" customHeight="false" outlineLevel="0" collapsed="false">
      <c r="A5" s="0" t="n">
        <v>0.25</v>
      </c>
      <c r="B5" s="3" t="n">
        <v>0.0088</v>
      </c>
      <c r="C5" s="4" t="n">
        <f aca="false">EXP(-B5*A5)</f>
        <v>0.997802418226309</v>
      </c>
      <c r="D5" s="3" t="n">
        <v>0.0025</v>
      </c>
      <c r="E5" s="3" t="n">
        <f aca="false">1-D5</f>
        <v>0.9975</v>
      </c>
      <c r="F5" s="3" t="n">
        <f aca="false">D5</f>
        <v>0.0025</v>
      </c>
      <c r="G5" s="5" t="n">
        <f aca="false">C5*(E5^($B$2-1))/(1+EXP(-$B$2)*$B$1*F5/E5)</f>
        <v>0.998241391953012</v>
      </c>
      <c r="H5" s="6" t="n">
        <f aca="false">-LN(G5)/A5</f>
        <v>0.00704062485385901</v>
      </c>
      <c r="I5" s="6" t="n">
        <f aca="false">B5-H5</f>
        <v>0.00175937514614099</v>
      </c>
    </row>
    <row r="6" customFormat="false" ht="13.8" hidden="false" customHeight="false" outlineLevel="0" collapsed="false">
      <c r="A6" s="0" t="n">
        <v>0.5</v>
      </c>
      <c r="B6" s="3" t="n">
        <v>0.0088</v>
      </c>
      <c r="C6" s="4" t="n">
        <f aca="false">EXP(-B6*A6)</f>
        <v>0.99560966581827</v>
      </c>
      <c r="D6" s="3" t="n">
        <v>0.005</v>
      </c>
      <c r="E6" s="3" t="n">
        <f aca="false">1-D6</f>
        <v>0.995</v>
      </c>
      <c r="F6" s="3" t="n">
        <f aca="false">D6-D5</f>
        <v>0.0025</v>
      </c>
      <c r="G6" s="5" t="n">
        <f aca="false">C6*(E6^($B$2-1))/(1+EXP(-$B$2)*$B$1*F6/E6)</f>
        <v>0.996797026243578</v>
      </c>
      <c r="H6" s="6" t="n">
        <f aca="false">-LN(G6)/A6</f>
        <v>0.00641622851278015</v>
      </c>
      <c r="I6" s="6" t="n">
        <f aca="false">B6-H6</f>
        <v>0.00238377148721985</v>
      </c>
    </row>
    <row r="7" customFormat="false" ht="13.8" hidden="false" customHeight="false" outlineLevel="0" collapsed="false">
      <c r="A7" s="0" t="n">
        <v>0.75</v>
      </c>
      <c r="B7" s="3" t="n">
        <v>0.0088</v>
      </c>
      <c r="C7" s="4" t="n">
        <f aca="false">EXP(-B7*A7)</f>
        <v>0.993421732162957</v>
      </c>
      <c r="D7" s="3" t="n">
        <v>0.0075</v>
      </c>
      <c r="E7" s="3" t="n">
        <f aca="false">1-D7</f>
        <v>0.9925</v>
      </c>
      <c r="F7" s="3" t="n">
        <f aca="false">D7-D6</f>
        <v>0.0025</v>
      </c>
      <c r="G7" s="5" t="n">
        <f aca="false">C7*(E7^($B$2-1))/(1+EXP(-$B$2)*$B$1*F7/E7)</f>
        <v>0.995356631585152</v>
      </c>
      <c r="H7" s="6" t="n">
        <f aca="false">-LN(G7)/A7</f>
        <v>0.00620557645107369</v>
      </c>
      <c r="I7" s="6" t="n">
        <f aca="false">B7-H7</f>
        <v>0.00259442354892631</v>
      </c>
    </row>
    <row r="8" customFormat="false" ht="13.8" hidden="false" customHeight="false" outlineLevel="0" collapsed="false">
      <c r="A8" s="0" t="n">
        <v>1</v>
      </c>
      <c r="B8" s="3" t="n">
        <v>0.0095</v>
      </c>
      <c r="C8" s="4" t="n">
        <f aca="false">EXP(-B8*A8)</f>
        <v>0.9905449824429</v>
      </c>
      <c r="D8" s="1" t="n">
        <v>0.01</v>
      </c>
      <c r="E8" s="3" t="n">
        <f aca="false">1-D8</f>
        <v>0.99</v>
      </c>
      <c r="F8" s="3" t="n">
        <f aca="false">D8-D7</f>
        <v>0.0025</v>
      </c>
      <c r="G8" s="5" t="n">
        <f aca="false">C8*(E8^($B$2-1))/(1+EXP(-$B$2)*$B$1*F8/E8)</f>
        <v>0.993224705573454</v>
      </c>
      <c r="H8" s="6" t="n">
        <f aca="false">-LN(G8)/A8</f>
        <v>0.00679835093593533</v>
      </c>
      <c r="I8" s="6" t="n">
        <f aca="false">B8-H8</f>
        <v>0.00270164906406467</v>
      </c>
    </row>
    <row r="9" customFormat="false" ht="13.8" hidden="false" customHeight="false" outlineLevel="0" collapsed="false">
      <c r="A9" s="0" t="n">
        <v>1.5</v>
      </c>
      <c r="B9" s="1" t="n">
        <v>0.01</v>
      </c>
      <c r="C9" s="4" t="n">
        <f aca="false">EXP(-B9*A9)</f>
        <v>0.985111939603063</v>
      </c>
      <c r="D9" s="3" t="n">
        <v>0.021</v>
      </c>
      <c r="E9" s="3" t="n">
        <f aca="false">1-D9</f>
        <v>0.979</v>
      </c>
      <c r="F9" s="3" t="n">
        <f aca="false">D9-D8</f>
        <v>0.011</v>
      </c>
      <c r="G9" s="5" t="n">
        <f aca="false">C9*(E9^($B$2-1))/(1+EXP(-$B$2)*$B$1*F9/E9)</f>
        <v>0.990023261534077</v>
      </c>
      <c r="H9" s="6" t="n">
        <f aca="false">-LN(G9)/A9</f>
        <v>0.00668455975364801</v>
      </c>
      <c r="I9" s="6" t="n">
        <f aca="false">B9-H9</f>
        <v>0.00331544024635199</v>
      </c>
    </row>
    <row r="10" customFormat="false" ht="13.8" hidden="false" customHeight="true" outlineLevel="0" collapsed="false">
      <c r="A10" s="0" t="n">
        <v>2</v>
      </c>
      <c r="B10" s="3" t="n">
        <v>0.011</v>
      </c>
      <c r="C10" s="4" t="n">
        <f aca="false">EXP(-B10*A10)</f>
        <v>0.97824023505121</v>
      </c>
      <c r="D10" s="3" t="n">
        <v>0.033</v>
      </c>
      <c r="E10" s="3" t="n">
        <f aca="false">1-D10</f>
        <v>0.967</v>
      </c>
      <c r="F10" s="3" t="n">
        <f aca="false">D10-D9</f>
        <v>0.012</v>
      </c>
      <c r="G10" s="5" t="n">
        <f aca="false">C10*(E10^($B$2-1))/(1+EXP(-$B$2)*$B$1*F10/E10)</f>
        <v>0.986617971256367</v>
      </c>
      <c r="H10" s="6" t="n">
        <f aca="false">-LN(G10)/A10</f>
        <v>0.0067361875032236</v>
      </c>
      <c r="I10" s="6" t="n">
        <f aca="false">B10-H10</f>
        <v>0.0042638124967764</v>
      </c>
      <c r="K10" s="7" t="s">
        <v>12</v>
      </c>
      <c r="L10" s="7"/>
      <c r="M10" s="7"/>
      <c r="N10" s="7"/>
      <c r="O10" s="7"/>
      <c r="P10" s="7"/>
      <c r="Q10" s="7"/>
      <c r="R10" s="7"/>
    </row>
    <row r="11" customFormat="false" ht="13.8" hidden="false" customHeight="false" outlineLevel="0" collapsed="false">
      <c r="A11" s="0" t="n">
        <v>3</v>
      </c>
      <c r="B11" s="3" t="n">
        <v>0.019</v>
      </c>
      <c r="C11" s="4" t="n">
        <f aca="false">EXP(-B11*A11)</f>
        <v>0.944594069366523</v>
      </c>
      <c r="D11" s="1" t="n">
        <v>0.07</v>
      </c>
      <c r="E11" s="3" t="n">
        <f aca="false">1-D11</f>
        <v>0.93</v>
      </c>
      <c r="F11" s="3" t="n">
        <f aca="false">D11-D10</f>
        <v>0.037</v>
      </c>
      <c r="G11" s="5" t="n">
        <f aca="false">C11*(E11^($B$2-1))/(1+EXP(-$B$2)*$B$1*F11/E11)</f>
        <v>0.960639769959452</v>
      </c>
      <c r="H11" s="6" t="n">
        <f aca="false">-LN(G11)/A11</f>
        <v>0.0133852631476832</v>
      </c>
      <c r="I11" s="6" t="n">
        <f aca="false">B11-H11</f>
        <v>0.00561473685231676</v>
      </c>
      <c r="K11" s="7"/>
      <c r="L11" s="7"/>
      <c r="M11" s="7"/>
      <c r="N11" s="7"/>
      <c r="O11" s="7"/>
      <c r="P11" s="7"/>
      <c r="Q11" s="7"/>
      <c r="R11" s="7"/>
    </row>
    <row r="12" customFormat="false" ht="13.8" hidden="false" customHeight="false" outlineLevel="0" collapsed="false">
      <c r="A12" s="0" t="n">
        <v>4</v>
      </c>
      <c r="B12" s="3" t="n">
        <v>0.028</v>
      </c>
      <c r="C12" s="4" t="n">
        <f aca="false">EXP(-B12*A12)</f>
        <v>0.894044257500357</v>
      </c>
      <c r="D12" s="1" t="n">
        <v>0.12</v>
      </c>
      <c r="E12" s="3" t="n">
        <f aca="false">1-D12</f>
        <v>0.88</v>
      </c>
      <c r="F12" s="3" t="n">
        <f aca="false">D12-D11</f>
        <v>0.05</v>
      </c>
      <c r="G12" s="5" t="n">
        <f aca="false">C12*(E12^($B$2-1))/(1+EXP(-$B$2)*$B$1*F12/E12)</f>
        <v>0.922489767182124</v>
      </c>
      <c r="H12" s="6" t="n">
        <f aca="false">-LN(G12)/A12</f>
        <v>0.0201697489036198</v>
      </c>
      <c r="I12" s="6" t="n">
        <f aca="false">B12-H12</f>
        <v>0.00783025109638015</v>
      </c>
      <c r="K12" s="7"/>
      <c r="L12" s="7"/>
      <c r="M12" s="7"/>
      <c r="N12" s="7"/>
      <c r="O12" s="7"/>
      <c r="P12" s="7"/>
      <c r="Q12" s="7"/>
      <c r="R12" s="7"/>
    </row>
    <row r="13" customFormat="false" ht="13.8" hidden="false" customHeight="false" outlineLevel="0" collapsed="false">
      <c r="A13" s="0" t="n">
        <v>5</v>
      </c>
      <c r="B13" s="3" t="n">
        <v>0.034</v>
      </c>
      <c r="C13" s="4" t="n">
        <f aca="false">EXP(-B13*A13)</f>
        <v>0.843664816596384</v>
      </c>
      <c r="D13" s="3" t="n">
        <v>0.1825</v>
      </c>
      <c r="E13" s="3" t="n">
        <f aca="false">1-D13</f>
        <v>0.8175</v>
      </c>
      <c r="F13" s="3" t="n">
        <f aca="false">D13-D12</f>
        <v>0.0625</v>
      </c>
      <c r="G13" s="5" t="n">
        <f aca="false">C13*(E13^($B$2-1))/(1+EXP(-$B$2)*$B$1*F13/E13)</f>
        <v>0.887812029419941</v>
      </c>
      <c r="H13" s="6" t="n">
        <f aca="false">-LN(G13)/A13</f>
        <v>0.0237990473956374</v>
      </c>
      <c r="I13" s="6" t="n">
        <f aca="false">B13-H13</f>
        <v>0.0102009526043626</v>
      </c>
      <c r="K13" s="7"/>
      <c r="L13" s="7"/>
      <c r="M13" s="7"/>
      <c r="N13" s="7"/>
      <c r="O13" s="7"/>
      <c r="P13" s="7"/>
      <c r="Q13" s="7"/>
      <c r="R13" s="7"/>
    </row>
    <row r="14" customFormat="false" ht="13.8" hidden="false" customHeight="false" outlineLevel="0" collapsed="false">
      <c r="A14" s="0" t="n">
        <v>6</v>
      </c>
      <c r="B14" s="3" t="n">
        <v>0.038</v>
      </c>
      <c r="C14" s="4" t="n">
        <f aca="false">EXP(-B14*A14)</f>
        <v>0.796124259835454</v>
      </c>
      <c r="D14" s="1" t="n">
        <v>0.25</v>
      </c>
      <c r="E14" s="3" t="n">
        <f aca="false">1-D14</f>
        <v>0.75</v>
      </c>
      <c r="F14" s="3" t="n">
        <f aca="false">D14-D13</f>
        <v>0.0675</v>
      </c>
      <c r="G14" s="5" t="n">
        <f aca="false">C14*(E14^($B$2-1))/(1+EXP(-$B$2)*$B$1*F14/E14)</f>
        <v>0.858295709733517</v>
      </c>
      <c r="H14" s="6" t="n">
        <f aca="false">-LN(G14)/A14</f>
        <v>0.0254677648055488</v>
      </c>
      <c r="I14" s="6" t="n">
        <f aca="false">B14-H14</f>
        <v>0.0125322351944512</v>
      </c>
    </row>
    <row r="15" customFormat="false" ht="13.8" hidden="false" customHeight="false" outlineLevel="0" collapsed="false">
      <c r="A15" s="0" t="n">
        <v>7</v>
      </c>
      <c r="B15" s="1" t="n">
        <v>0.04</v>
      </c>
      <c r="C15" s="4" t="n">
        <f aca="false">EXP(-B15*A15)</f>
        <v>0.755783741455725</v>
      </c>
      <c r="D15" s="1" t="n">
        <v>0.3</v>
      </c>
      <c r="E15" s="3" t="n">
        <f aca="false">1-D15</f>
        <v>0.7</v>
      </c>
      <c r="F15" s="3" t="n">
        <f aca="false">D15-D14</f>
        <v>0.05</v>
      </c>
      <c r="G15" s="5" t="n">
        <f aca="false">C15*(E15^($B$2-1))/(1+EXP(-$B$2)*$B$1*F15/E15)</f>
        <v>0.833746378568141</v>
      </c>
      <c r="H15" s="6" t="n">
        <f aca="false">-LN(G15)/A15</f>
        <v>0.0259751464725992</v>
      </c>
      <c r="I15" s="6" t="n">
        <f aca="false">B15-H15</f>
        <v>0.0140248535274008</v>
      </c>
    </row>
    <row r="16" customFormat="false" ht="13.8" hidden="false" customHeight="false" outlineLevel="0" collapsed="false">
      <c r="A16" s="0" t="n">
        <v>8</v>
      </c>
      <c r="B16" s="3" t="n">
        <v>0.0425</v>
      </c>
      <c r="C16" s="4" t="n">
        <f aca="false">EXP(-B16*A16)</f>
        <v>0.71177032276261</v>
      </c>
      <c r="D16" s="1" t="n">
        <v>0.35</v>
      </c>
      <c r="E16" s="3" t="n">
        <f aca="false">1-D16</f>
        <v>0.65</v>
      </c>
      <c r="F16" s="3" t="n">
        <f aca="false">D16-D15</f>
        <v>0.05</v>
      </c>
      <c r="G16" s="5" t="n">
        <f aca="false">C16*(E16^($B$2-1))/(1+EXP(-$B$2)*$B$1*F16/E16)</f>
        <v>0.802302522420699</v>
      </c>
      <c r="H16" s="6" t="n">
        <f aca="false">-LN(G16)/A16</f>
        <v>0.0275336915300698</v>
      </c>
      <c r="I16" s="6" t="n">
        <f aca="false">B16-H16</f>
        <v>0.0149663084699302</v>
      </c>
    </row>
    <row r="17" customFormat="false" ht="13.8" hidden="false" customHeight="false" outlineLevel="0" collapsed="false">
      <c r="A17" s="0" t="n">
        <v>9</v>
      </c>
      <c r="B17" s="3" t="n">
        <v>0.045</v>
      </c>
      <c r="C17" s="4" t="n">
        <f aca="false">EXP(-B17*A17)</f>
        <v>0.666976810858474</v>
      </c>
      <c r="D17" s="1" t="n">
        <v>0.4</v>
      </c>
      <c r="E17" s="3" t="n">
        <f aca="false">1-D17</f>
        <v>0.6</v>
      </c>
      <c r="F17" s="3" t="n">
        <f aca="false">D17-D16</f>
        <v>0.05</v>
      </c>
      <c r="G17" s="5" t="n">
        <f aca="false">C17*(E17^($B$2-1))/(1+EXP(-$B$2)*$B$1*F17/E17)</f>
        <v>0.769476634012846</v>
      </c>
      <c r="H17" s="6" t="n">
        <f aca="false">-LN(G17)/A17</f>
        <v>0.0291160768133033</v>
      </c>
      <c r="I17" s="6" t="n">
        <f aca="false">B17-H17</f>
        <v>0.0158839231866967</v>
      </c>
    </row>
    <row r="18" customFormat="false" ht="13.8" hidden="false" customHeight="false" outlineLevel="0" collapsed="false">
      <c r="A18" s="0" t="n">
        <v>10</v>
      </c>
      <c r="B18" s="1" t="n">
        <v>0.05</v>
      </c>
      <c r="C18" s="4" t="n">
        <f aca="false">EXP(-B18*A18)</f>
        <v>0.606530659712633</v>
      </c>
      <c r="D18" s="1" t="n">
        <v>0.45</v>
      </c>
      <c r="E18" s="3" t="n">
        <f aca="false">1-D18</f>
        <v>0.55</v>
      </c>
      <c r="F18" s="3" t="n">
        <f aca="false">D18-D17</f>
        <v>0.05</v>
      </c>
      <c r="G18" s="5" t="n">
        <f aca="false">C18*(E18^($B$2-1))/(1+EXP(-$B$2)*$B$1*F18/E18)</f>
        <v>0.717579369942981</v>
      </c>
      <c r="H18" s="6" t="n">
        <f aca="false">-LN(G18)/A18</f>
        <v>0.0331871717336726</v>
      </c>
      <c r="I18" s="6" t="n">
        <f aca="false">B18-H18</f>
        <v>0.0168128282663275</v>
      </c>
    </row>
    <row r="19" customFormat="false" ht="13.8" hidden="false" customHeight="false" outlineLevel="0" collapsed="false">
      <c r="A19" s="0" t="n">
        <v>12</v>
      </c>
      <c r="B19" s="3" t="n">
        <v>0.055</v>
      </c>
      <c r="C19" s="4" t="n">
        <f aca="false">EXP(-B19*A19)</f>
        <v>0.516851334491699</v>
      </c>
      <c r="D19" s="1" t="n">
        <v>0.52</v>
      </c>
      <c r="E19" s="3" t="n">
        <f aca="false">1-D19</f>
        <v>0.48</v>
      </c>
      <c r="F19" s="3" t="n">
        <f aca="false">D19-D18</f>
        <v>0.07</v>
      </c>
      <c r="G19" s="5" t="n">
        <f aca="false">C19*(E19^($B$2-1))/(1+EXP(-$B$2)*$B$1*F19/E19)</f>
        <v>0.632704378785146</v>
      </c>
      <c r="H19" s="6" t="n">
        <f aca="false">-LN(G19)/A19</f>
        <v>0.0381459985050976</v>
      </c>
      <c r="I19" s="6" t="n">
        <f aca="false">B19-H19</f>
        <v>0.0168540014949024</v>
      </c>
    </row>
    <row r="20" customFormat="false" ht="13.8" hidden="false" customHeight="false" outlineLevel="0" collapsed="false">
      <c r="A20" s="0" t="n">
        <v>15</v>
      </c>
      <c r="B20" s="1" t="n">
        <v>0.06</v>
      </c>
      <c r="C20" s="4" t="n">
        <f aca="false">EXP(-B20*A20)</f>
        <v>0.406569659740599</v>
      </c>
      <c r="D20" s="1" t="n">
        <v>0.61</v>
      </c>
      <c r="E20" s="3" t="n">
        <f aca="false">1-D20</f>
        <v>0.39</v>
      </c>
      <c r="F20" s="3" t="n">
        <f aca="false">D20-D19</f>
        <v>0.09</v>
      </c>
      <c r="G20" s="5" t="n">
        <f aca="false">C20*(E20^($B$2-1))/(1+EXP(-$B$2)*$B$1*F20/E20)</f>
        <v>0.524261917629441</v>
      </c>
      <c r="H20" s="6" t="n">
        <f aca="false">-LN(G20)/A20</f>
        <v>0.0430509251157747</v>
      </c>
      <c r="I20" s="6" t="n">
        <f aca="false">B20-H20</f>
        <v>0.0169490748842253</v>
      </c>
    </row>
    <row r="21" customFormat="false" ht="13.8" hidden="false" customHeight="false" outlineLevel="0" collapsed="false">
      <c r="A21" s="0" t="n">
        <v>20</v>
      </c>
      <c r="B21" s="3" t="n">
        <v>0.065</v>
      </c>
      <c r="C21" s="4" t="n">
        <f aca="false">EXP(-B21*A21)</f>
        <v>0.272531793034013</v>
      </c>
      <c r="D21" s="1" t="n">
        <v>0.73</v>
      </c>
      <c r="E21" s="3" t="n">
        <f aca="false">1-D21</f>
        <v>0.27</v>
      </c>
      <c r="F21" s="3" t="n">
        <f aca="false">D21-D20</f>
        <v>0.12</v>
      </c>
      <c r="G21" s="5" t="n">
        <f aca="false">C21*(E21^($B$2-1))/(1+EXP(-$B$2)*$B$1*F21/E21)</f>
        <v>0.382545484540323</v>
      </c>
      <c r="H21" s="6" t="n">
        <f aca="false">-LN(G21)/A21</f>
        <v>0.0480453859477163</v>
      </c>
      <c r="I21" s="6" t="n">
        <f aca="false">B21-H21</f>
        <v>0.0169546140522837</v>
      </c>
    </row>
    <row r="22" customFormat="false" ht="13.8" hidden="false" customHeight="false" outlineLevel="0" collapsed="false">
      <c r="E22" s="3"/>
    </row>
    <row r="33" customFormat="false" ht="13.8" hidden="false" customHeight="true" outlineLevel="0" collapsed="false">
      <c r="K33" s="8" t="s">
        <v>13</v>
      </c>
      <c r="L33" s="8"/>
      <c r="M33" s="8"/>
      <c r="N33" s="8"/>
      <c r="O33" s="8"/>
      <c r="P33" s="8"/>
      <c r="Q33" s="8"/>
      <c r="R33" s="8"/>
      <c r="S33" s="8"/>
      <c r="T33" s="8"/>
      <c r="U33" s="8"/>
      <c r="V33" s="8"/>
      <c r="W33" s="8"/>
    </row>
  </sheetData>
  <mergeCells count="3">
    <mergeCell ref="C1:E2"/>
    <mergeCell ref="K10:R13"/>
    <mergeCell ref="K33:W4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50510204081633"/>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50510204081633"/>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27</TotalTime>
  <Application>LibreOffice/5.1.6.2$Linux_X86_64 LibreOffice_project/10m0$Build-2</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2016-11-15T03:02:17Z</dcterms:created>
  <dc:creator>Yuan</dc:creator>
  <dc:description/>
  <dc:language>en-US</dc:language>
  <cp:lastModifiedBy/>
  <dcterms:modified xsi:type="dcterms:W3CDTF">2017-11-15T00:55:21Z</dcterms:modified>
  <cp:revision>25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