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PCR\"/>
    </mc:Choice>
  </mc:AlternateContent>
  <xr:revisionPtr revIDLastSave="0" documentId="13_ncr:1_{16F70D61-9BE3-4E5A-BA43-A75DF2DB7F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O3" i="1"/>
  <c r="Q3" i="1" s="1"/>
  <c r="R3" i="1" s="1"/>
  <c r="N4" i="1"/>
  <c r="O10" i="1"/>
  <c r="Q10" i="1" s="1"/>
  <c r="O12" i="1"/>
  <c r="Q12" i="1" s="1"/>
  <c r="O13" i="1"/>
  <c r="Q13" i="1" s="1"/>
  <c r="O14" i="1"/>
  <c r="Q14" i="1" s="1"/>
  <c r="O9" i="1"/>
  <c r="Q9" i="1" s="1"/>
  <c r="O4" i="1"/>
  <c r="O5" i="1"/>
  <c r="Q5" i="1" s="1"/>
  <c r="O6" i="1"/>
  <c r="Q6" i="1" s="1"/>
  <c r="O7" i="1"/>
  <c r="Q7" i="1" s="1"/>
  <c r="O8" i="1"/>
  <c r="Q8" i="1" s="1"/>
  <c r="E25" i="1"/>
  <c r="G25" i="1" s="1"/>
  <c r="D25" i="1"/>
  <c r="G20" i="1"/>
  <c r="G24" i="1"/>
  <c r="E18" i="1"/>
  <c r="G18" i="1" s="1"/>
  <c r="H18" i="1" s="1"/>
  <c r="D19" i="1"/>
  <c r="E27" i="1"/>
  <c r="G27" i="1" s="1"/>
  <c r="E28" i="1"/>
  <c r="G28" i="1" s="1"/>
  <c r="E29" i="1"/>
  <c r="G29" i="1" s="1"/>
  <c r="E24" i="1"/>
  <c r="E19" i="1"/>
  <c r="G19" i="1" s="1"/>
  <c r="E20" i="1"/>
  <c r="E21" i="1"/>
  <c r="G21" i="1" s="1"/>
  <c r="E22" i="1"/>
  <c r="G22" i="1" s="1"/>
  <c r="E23" i="1"/>
  <c r="G23" i="1" s="1"/>
  <c r="G3" i="1"/>
  <c r="H3" i="1" s="1"/>
  <c r="E3" i="1"/>
  <c r="D4" i="1"/>
  <c r="E10" i="1"/>
  <c r="G10" i="1" s="1"/>
  <c r="E9" i="1"/>
  <c r="G9" i="1" s="1"/>
  <c r="D10" i="1"/>
  <c r="E12" i="1"/>
  <c r="G12" i="1" s="1"/>
  <c r="E13" i="1"/>
  <c r="G13" i="1" s="1"/>
  <c r="E14" i="1"/>
  <c r="G14" i="1" s="1"/>
  <c r="E4" i="1"/>
  <c r="G4" i="1" s="1"/>
  <c r="H4" i="1" s="1"/>
  <c r="E5" i="1"/>
  <c r="G5" i="1" s="1"/>
  <c r="E6" i="1"/>
  <c r="G6" i="1" s="1"/>
  <c r="E7" i="1"/>
  <c r="G7" i="1" s="1"/>
  <c r="E8" i="1"/>
  <c r="G8" i="1" s="1"/>
  <c r="N10" i="1"/>
  <c r="F4" i="1" l="1"/>
  <c r="P6" i="1"/>
  <c r="H6" i="1"/>
  <c r="R8" i="1"/>
  <c r="R7" i="1"/>
  <c r="R14" i="1"/>
  <c r="R9" i="1"/>
  <c r="R6" i="1"/>
  <c r="F20" i="1"/>
  <c r="H22" i="1"/>
  <c r="H19" i="1"/>
  <c r="H5" i="1"/>
  <c r="H7" i="1"/>
  <c r="R13" i="1"/>
  <c r="R12" i="1"/>
  <c r="R5" i="1"/>
  <c r="R4" i="1"/>
  <c r="R10" i="1"/>
  <c r="H23" i="1"/>
  <c r="H21" i="1"/>
  <c r="H10" i="1"/>
  <c r="H25" i="1"/>
  <c r="H24" i="1"/>
  <c r="H8" i="1"/>
  <c r="H20" i="1"/>
  <c r="H9" i="1"/>
  <c r="H13" i="1"/>
  <c r="H12" i="1"/>
  <c r="H14" i="1"/>
  <c r="H29" i="1"/>
  <c r="H27" i="1"/>
  <c r="H28" i="1"/>
</calcChain>
</file>

<file path=xl/sharedStrings.xml><?xml version="1.0" encoding="utf-8"?>
<sst xmlns="http://schemas.openxmlformats.org/spreadsheetml/2006/main" count="76" uniqueCount="28">
  <si>
    <t>样品</t>
    <phoneticPr fontId="2" type="noConversion"/>
  </si>
  <si>
    <t>CT值</t>
    <phoneticPr fontId="2" type="noConversion"/>
  </si>
  <si>
    <t>内参</t>
    <phoneticPr fontId="2" type="noConversion"/>
  </si>
  <si>
    <t>内参基因CT均值</t>
    <phoneticPr fontId="2" type="noConversion"/>
  </si>
  <si>
    <r>
      <t>目的基因</t>
    </r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宋体"/>
        <family val="3"/>
        <charset val="134"/>
        <scheme val="minor"/>
      </rPr>
      <t>Ct</t>
    </r>
    <phoneticPr fontId="2" type="noConversion"/>
  </si>
  <si>
    <r>
      <rPr>
        <sz val="11"/>
        <color theme="1"/>
        <rFont val="Calibri"/>
        <family val="2"/>
      </rPr>
      <t>ΔΔ</t>
    </r>
    <r>
      <rPr>
        <sz val="11"/>
        <color theme="1"/>
        <rFont val="宋体"/>
        <charset val="134"/>
        <scheme val="minor"/>
      </rPr>
      <t>Ct</t>
    </r>
    <phoneticPr fontId="2" type="noConversion"/>
  </si>
  <si>
    <t>相对表达量</t>
    <phoneticPr fontId="2" type="noConversion"/>
  </si>
  <si>
    <t>pla2g2a</t>
    <phoneticPr fontId="2" type="noConversion"/>
  </si>
  <si>
    <t>pla2g4a</t>
    <phoneticPr fontId="2" type="noConversion"/>
  </si>
  <si>
    <t>相对表达量</t>
  </si>
  <si>
    <t>LCAT</t>
  </si>
  <si>
    <t>LPCAT1</t>
  </si>
  <si>
    <t>LPCAT3</t>
  </si>
  <si>
    <t>Pla2g2a</t>
  </si>
  <si>
    <t>Pla2g4a</t>
  </si>
  <si>
    <t>LCAT</t>
    <phoneticPr fontId="2" type="noConversion"/>
  </si>
  <si>
    <t>T1</t>
  </si>
  <si>
    <t>T2</t>
  </si>
  <si>
    <t>T3</t>
  </si>
  <si>
    <t>T4</t>
  </si>
  <si>
    <t>T5</t>
  </si>
  <si>
    <t>T6</t>
  </si>
  <si>
    <t>W1</t>
  </si>
  <si>
    <t>W2</t>
  </si>
  <si>
    <t>W3</t>
  </si>
  <si>
    <t>W4</t>
  </si>
  <si>
    <t>W5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</si>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</sst>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/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1" workbookViewId="0">
      <selection activeCell="J11" sqref="J11"/>
    </sheetView>
  </sheetViews>
  <sheetFormatPr defaultColWidth="9" defaultRowHeight="14.4"/>
  <cols>
    <col min="1" max="1" width="16.21875" style="2" customWidth="1"/>
    <col min="2" max="3" width="9" style="1"/>
    <col min="4" max="4" width="21.6640625" style="1" customWidth="1"/>
    <col min="5" max="5" width="14.109375" style="1"/>
    <col min="6" max="6" width="10.77734375" style="1" customWidth="1"/>
    <col min="7" max="7" width="14.109375" style="1"/>
    <col min="8" max="8" width="12.88671875" style="1"/>
    <col min="9" max="9" width="11.44140625" style="1" customWidth="1"/>
    <col min="10" max="10" width="9" style="1"/>
    <col min="11" max="11" width="14" style="2" customWidth="1"/>
    <col min="12" max="13" width="9" style="2"/>
    <col min="14" max="14" width="22.21875" style="2" customWidth="1"/>
    <col min="15" max="15" width="16.109375" style="2" customWidth="1"/>
    <col min="16" max="17" width="9" style="2"/>
    <col min="18" max="18" width="18.44140625" style="2" customWidth="1"/>
    <col min="19" max="19" width="18.5546875" style="2" customWidth="1"/>
    <col min="20" max="16384" width="9" style="1"/>
  </cols>
  <sheetData>
    <row r="1" spans="1:21" ht="15.6">
      <c r="A1" s="8"/>
      <c r="B1" s="4" t="s">
        <v>2</v>
      </c>
      <c r="C1" s="9" t="s">
        <v>7</v>
      </c>
      <c r="D1" s="6"/>
      <c r="E1" s="13"/>
      <c r="F1" s="13"/>
      <c r="G1" s="13"/>
      <c r="H1" s="14"/>
      <c r="I1" s="6"/>
      <c r="K1" s="8"/>
      <c r="L1" s="9" t="s">
        <v>2</v>
      </c>
      <c r="M1" s="9" t="s">
        <v>15</v>
      </c>
      <c r="N1" s="8"/>
      <c r="O1" s="10"/>
      <c r="P1" s="10"/>
      <c r="Q1" s="10"/>
      <c r="R1" s="11"/>
      <c r="S1" s="8"/>
    </row>
    <row r="2" spans="1:21">
      <c r="A2" s="9" t="s">
        <v>0</v>
      </c>
      <c r="B2" s="9" t="s">
        <v>1</v>
      </c>
      <c r="C2" s="9" t="s">
        <v>1</v>
      </c>
      <c r="D2" s="9" t="s">
        <v>3</v>
      </c>
      <c r="E2" s="9" t="s">
        <v>4</v>
      </c>
      <c r="F2" s="6"/>
      <c r="G2" s="15" t="s">
        <v>5</v>
      </c>
      <c r="H2" s="9" t="s">
        <v>6</v>
      </c>
      <c r="I2" s="6" t="s">
        <v>9</v>
      </c>
      <c r="K2" s="9" t="s">
        <v>0</v>
      </c>
      <c r="L2" s="9" t="s">
        <v>1</v>
      </c>
      <c r="M2" s="9" t="s">
        <v>1</v>
      </c>
      <c r="N2" s="9" t="s">
        <v>3</v>
      </c>
      <c r="O2" s="9" t="s">
        <v>4</v>
      </c>
      <c r="P2" s="8"/>
      <c r="Q2" s="12" t="s">
        <v>5</v>
      </c>
      <c r="R2" s="9" t="s">
        <v>6</v>
      </c>
      <c r="S2" s="8" t="s">
        <v>9</v>
      </c>
      <c r="T2" s="3"/>
      <c r="U2" s="3"/>
    </row>
    <row r="3" spans="1:21">
      <c r="A3" s="9" t="s">
        <v>22</v>
      </c>
      <c r="B3" s="5">
        <v>20.8</v>
      </c>
      <c r="C3" s="5">
        <v>30.53</v>
      </c>
      <c r="D3" s="6"/>
      <c r="E3" s="6">
        <f>C3-21.09166667</f>
        <v>9.4383333300000025</v>
      </c>
      <c r="F3" s="6"/>
      <c r="G3" s="6">
        <f>E3-9.535</f>
        <v>-9.6666669999997623E-2</v>
      </c>
      <c r="H3" s="6">
        <f>2^(-G3)</f>
        <v>1.0693000010523444</v>
      </c>
      <c r="I3" s="6"/>
      <c r="K3" s="9" t="s">
        <v>22</v>
      </c>
      <c r="L3" s="5">
        <v>20.8</v>
      </c>
      <c r="M3" s="7">
        <v>20.7</v>
      </c>
      <c r="N3" s="8"/>
      <c r="O3" s="8">
        <f>M3-21.09166667</f>
        <v>-0.39166666999999933</v>
      </c>
      <c r="P3" s="8"/>
      <c r="Q3" s="8">
        <f>O3-0.196667</f>
        <v>-0.58833366999999936</v>
      </c>
      <c r="R3" s="8">
        <f>2^(-Q3)</f>
        <v>1.5035091730957892</v>
      </c>
      <c r="S3" s="8">
        <v>1.5035091730957892</v>
      </c>
    </row>
    <row r="4" spans="1:21">
      <c r="A4" s="9" t="s">
        <v>23</v>
      </c>
      <c r="B4" s="5">
        <v>22.47</v>
      </c>
      <c r="C4" s="5">
        <v>30.87</v>
      </c>
      <c r="D4" s="6">
        <f>AVERAGE(B3:B8)</f>
        <v>21.091666666666669</v>
      </c>
      <c r="E4" s="6">
        <f t="shared" ref="E4:E8" si="0">C4-21.09166667</f>
        <v>9.7783333300000024</v>
      </c>
      <c r="F4" s="6">
        <f>AVERAGE(E3:E8)</f>
        <v>9.5349999966666683</v>
      </c>
      <c r="G4" s="6">
        <f t="shared" ref="G4:G14" si="1">E4-9.535</f>
        <v>0.24333333000000223</v>
      </c>
      <c r="H4" s="6">
        <f>2^(-G4)</f>
        <v>0.84479117560690475</v>
      </c>
      <c r="I4" s="6"/>
      <c r="K4" s="9" t="s">
        <v>23</v>
      </c>
      <c r="L4" s="5">
        <v>22.47</v>
      </c>
      <c r="M4" s="7">
        <v>20.399999999999999</v>
      </c>
      <c r="N4" s="8">
        <f>AVERAGE(L3:L8)</f>
        <v>21.091666666666669</v>
      </c>
      <c r="O4" s="8">
        <f t="shared" ref="O4:O8" si="2">M4-21.09166667</f>
        <v>-0.69166667000000004</v>
      </c>
      <c r="P4" s="8"/>
      <c r="Q4" s="8">
        <f t="shared" ref="Q4:Q14" si="3">O4-0.196667</f>
        <v>-0.88833367000000008</v>
      </c>
      <c r="R4" s="8">
        <f>2^(-Q4)</f>
        <v>1.8510369188697164</v>
      </c>
      <c r="S4" s="8">
        <v>1.8510369188697164</v>
      </c>
    </row>
    <row r="5" spans="1:21">
      <c r="A5" s="9" t="s">
        <v>24</v>
      </c>
      <c r="B5" s="5">
        <v>20.82</v>
      </c>
      <c r="C5" s="5">
        <v>31.18</v>
      </c>
      <c r="D5" s="6"/>
      <c r="E5" s="6">
        <f t="shared" si="0"/>
        <v>10.088333330000001</v>
      </c>
      <c r="F5" s="6"/>
      <c r="G5" s="6">
        <f t="shared" si="1"/>
        <v>0.55333333000000096</v>
      </c>
      <c r="H5" s="6">
        <f t="shared" ref="H5:H13" si="4">2^(-G5)</f>
        <v>0.68144384006688252</v>
      </c>
      <c r="I5" s="6"/>
      <c r="K5" s="9" t="s">
        <v>24</v>
      </c>
      <c r="L5" s="5">
        <v>20.82</v>
      </c>
      <c r="M5" s="7">
        <v>21.76</v>
      </c>
      <c r="N5" s="8"/>
      <c r="O5" s="8">
        <f t="shared" si="2"/>
        <v>0.66833333000000295</v>
      </c>
      <c r="P5" s="8"/>
      <c r="Q5" s="8">
        <f t="shared" si="3"/>
        <v>0.47166633000000291</v>
      </c>
      <c r="R5" s="8">
        <f>2^(-Q5)</f>
        <v>0.72113120141359321</v>
      </c>
      <c r="S5" s="8">
        <v>0.72113120141359321</v>
      </c>
    </row>
    <row r="6" spans="1:21">
      <c r="A6" s="9" t="s">
        <v>25</v>
      </c>
      <c r="B6" s="5">
        <v>20.39</v>
      </c>
      <c r="C6" s="5">
        <v>30.3</v>
      </c>
      <c r="D6" s="6"/>
      <c r="E6" s="6">
        <f t="shared" si="0"/>
        <v>9.2083333300000021</v>
      </c>
      <c r="F6" s="6"/>
      <c r="G6" s="6">
        <f t="shared" si="1"/>
        <v>-0.32666666999999805</v>
      </c>
      <c r="H6" s="6">
        <f t="shared" si="4"/>
        <v>1.2541124124478744</v>
      </c>
      <c r="I6" s="6"/>
      <c r="K6" s="9" t="s">
        <v>25</v>
      </c>
      <c r="L6" s="5">
        <v>20.39</v>
      </c>
      <c r="M6" s="7">
        <v>21.89</v>
      </c>
      <c r="N6" s="8"/>
      <c r="O6" s="8">
        <f t="shared" si="2"/>
        <v>0.79833333000000195</v>
      </c>
      <c r="P6" s="8">
        <f>AVERAGE(O3:O8)</f>
        <v>0.1966666633333348</v>
      </c>
      <c r="Q6" s="8">
        <f t="shared" si="3"/>
        <v>0.60166633000000191</v>
      </c>
      <c r="R6" s="8">
        <f t="shared" ref="R6:R14" si="5">2^(-Q6)</f>
        <v>0.65899237159345436</v>
      </c>
      <c r="S6" s="8">
        <v>0.65899237159345436</v>
      </c>
    </row>
    <row r="7" spans="1:21">
      <c r="A7" s="9" t="s">
        <v>26</v>
      </c>
      <c r="B7" s="5">
        <v>20.56</v>
      </c>
      <c r="C7" s="5">
        <v>30.61</v>
      </c>
      <c r="D7" s="6"/>
      <c r="E7" s="6">
        <f t="shared" si="0"/>
        <v>9.5183333300000008</v>
      </c>
      <c r="F7" s="6"/>
      <c r="G7" s="6">
        <f t="shared" si="1"/>
        <v>-1.6666669999999328E-2</v>
      </c>
      <c r="H7" s="6">
        <f t="shared" si="4"/>
        <v>1.0116194426392593</v>
      </c>
      <c r="I7" s="6"/>
      <c r="K7" s="9" t="s">
        <v>26</v>
      </c>
      <c r="L7" s="5">
        <v>20.56</v>
      </c>
      <c r="M7" s="7">
        <v>20.96</v>
      </c>
      <c r="N7" s="8"/>
      <c r="O7" s="8">
        <f t="shared" si="2"/>
        <v>-0.13166666999999777</v>
      </c>
      <c r="P7" s="8"/>
      <c r="Q7" s="8">
        <f t="shared" si="3"/>
        <v>-0.3283336699999978</v>
      </c>
      <c r="R7" s="8">
        <f t="shared" si="5"/>
        <v>1.2555623472020294</v>
      </c>
      <c r="S7" s="8">
        <v>1.2555623472020294</v>
      </c>
    </row>
    <row r="8" spans="1:21">
      <c r="A8" s="9" t="s">
        <v>27</v>
      </c>
      <c r="B8" s="5">
        <v>21.51</v>
      </c>
      <c r="C8" s="5">
        <v>30.27</v>
      </c>
      <c r="D8" s="6"/>
      <c r="E8" s="6">
        <f t="shared" si="0"/>
        <v>9.178333330000001</v>
      </c>
      <c r="F8" s="6"/>
      <c r="G8" s="6">
        <f t="shared" si="1"/>
        <v>-0.35666666999999919</v>
      </c>
      <c r="H8" s="6">
        <f t="shared" si="4"/>
        <v>1.2804639801091817</v>
      </c>
      <c r="I8" s="6"/>
      <c r="K8" s="9" t="s">
        <v>27</v>
      </c>
      <c r="L8" s="5">
        <v>21.51</v>
      </c>
      <c r="M8" s="7">
        <v>22.02</v>
      </c>
      <c r="N8" s="8"/>
      <c r="O8" s="8">
        <f t="shared" si="2"/>
        <v>0.92833333000000096</v>
      </c>
      <c r="P8" s="8"/>
      <c r="Q8" s="8">
        <f t="shared" si="3"/>
        <v>0.73166633000000092</v>
      </c>
      <c r="R8" s="8">
        <f t="shared" si="5"/>
        <v>0.60220795462335874</v>
      </c>
      <c r="S8" s="8">
        <v>0.60220795462335874</v>
      </c>
    </row>
    <row r="9" spans="1:21">
      <c r="A9" s="9" t="s">
        <v>16</v>
      </c>
      <c r="B9" s="5">
        <v>24.62</v>
      </c>
      <c r="C9" s="5">
        <v>33.47</v>
      </c>
      <c r="D9" s="6"/>
      <c r="E9" s="6">
        <f>C9-22.058</f>
        <v>11.411999999999999</v>
      </c>
      <c r="G9" s="6">
        <f t="shared" si="1"/>
        <v>1.8769999999999989</v>
      </c>
      <c r="H9" s="6">
        <f t="shared" si="4"/>
        <v>0.27224925383402682</v>
      </c>
      <c r="I9" s="6"/>
      <c r="K9" s="9" t="s">
        <v>16</v>
      </c>
      <c r="L9" s="5">
        <v>24.62</v>
      </c>
      <c r="M9" s="7">
        <v>22.77</v>
      </c>
      <c r="N9" s="8"/>
      <c r="O9" s="8">
        <f>M9-22.058</f>
        <v>0.71199999999999974</v>
      </c>
      <c r="Q9" s="8">
        <f t="shared" si="3"/>
        <v>0.51533299999999971</v>
      </c>
      <c r="R9" s="8">
        <f t="shared" si="5"/>
        <v>0.69963142662463329</v>
      </c>
      <c r="S9" s="8">
        <v>0.69963142662463329</v>
      </c>
    </row>
    <row r="10" spans="1:21">
      <c r="A10" s="9" t="s">
        <v>17</v>
      </c>
      <c r="B10" s="5">
        <v>21.84</v>
      </c>
      <c r="C10" s="5">
        <v>33.64</v>
      </c>
      <c r="D10" s="6">
        <f>AVERAGE(B9:B14)</f>
        <v>22.058</v>
      </c>
      <c r="E10" s="6">
        <f>C10-22.058</f>
        <v>11.582000000000001</v>
      </c>
      <c r="F10" s="6"/>
      <c r="G10" s="6">
        <f t="shared" si="1"/>
        <v>2.0470000000000006</v>
      </c>
      <c r="H10" s="6">
        <f>2^(-G10)</f>
        <v>0.24198675672343425</v>
      </c>
      <c r="I10" s="6"/>
      <c r="K10" s="9" t="s">
        <v>17</v>
      </c>
      <c r="L10" s="5">
        <v>21.84</v>
      </c>
      <c r="M10" s="7">
        <v>21.36</v>
      </c>
      <c r="N10" s="8">
        <f>AVERAGE(L9:L14)</f>
        <v>22.058</v>
      </c>
      <c r="O10" s="8">
        <f t="shared" ref="O10:O14" si="6">M10-22.058</f>
        <v>-0.6980000000000004</v>
      </c>
      <c r="P10" s="8"/>
      <c r="Q10" s="8">
        <f t="shared" si="3"/>
        <v>-0.89466700000000043</v>
      </c>
      <c r="R10" s="8">
        <f t="shared" si="5"/>
        <v>1.8591807033045094</v>
      </c>
      <c r="S10" s="8">
        <v>1.8591807033045094</v>
      </c>
    </row>
    <row r="11" spans="1:21">
      <c r="A11" s="9" t="s">
        <v>18</v>
      </c>
      <c r="B11" s="5"/>
      <c r="C11" s="5"/>
      <c r="D11" s="6"/>
      <c r="E11" s="6"/>
      <c r="F11" s="6"/>
      <c r="G11" s="6"/>
      <c r="H11" s="6"/>
      <c r="I11" s="6"/>
      <c r="K11" s="9" t="s">
        <v>18</v>
      </c>
      <c r="L11" s="5"/>
      <c r="M11" s="7"/>
      <c r="N11" s="8"/>
      <c r="O11" s="8"/>
      <c r="P11" s="8"/>
      <c r="Q11" s="8"/>
      <c r="R11" s="8"/>
      <c r="S11" s="8"/>
    </row>
    <row r="12" spans="1:21">
      <c r="A12" s="9" t="s">
        <v>19</v>
      </c>
      <c r="B12" s="5">
        <v>23.22</v>
      </c>
      <c r="C12" s="5">
        <v>33.4</v>
      </c>
      <c r="D12" s="6"/>
      <c r="E12" s="6">
        <f t="shared" ref="E12:E14" si="7">C12-22.058</f>
        <v>11.341999999999999</v>
      </c>
      <c r="F12" s="6"/>
      <c r="G12" s="6">
        <f t="shared" si="1"/>
        <v>1.8069999999999986</v>
      </c>
      <c r="H12" s="6">
        <f t="shared" si="4"/>
        <v>0.2857845838535093</v>
      </c>
      <c r="I12" s="6"/>
      <c r="K12" s="9" t="s">
        <v>19</v>
      </c>
      <c r="L12" s="5">
        <v>23.22</v>
      </c>
      <c r="M12" s="7">
        <v>21.54</v>
      </c>
      <c r="N12" s="8"/>
      <c r="O12" s="8">
        <f t="shared" si="6"/>
        <v>-0.51800000000000068</v>
      </c>
      <c r="P12" s="8"/>
      <c r="Q12" s="8">
        <f t="shared" si="3"/>
        <v>-0.71466700000000072</v>
      </c>
      <c r="R12" s="8">
        <f t="shared" si="5"/>
        <v>1.6411043774526577</v>
      </c>
      <c r="S12" s="8">
        <v>1.6411043774526577</v>
      </c>
    </row>
    <row r="13" spans="1:21">
      <c r="A13" s="9" t="s">
        <v>20</v>
      </c>
      <c r="B13" s="5">
        <v>20.22</v>
      </c>
      <c r="C13" s="5">
        <v>33.61</v>
      </c>
      <c r="D13" s="6"/>
      <c r="E13" s="6">
        <f t="shared" si="7"/>
        <v>11.552</v>
      </c>
      <c r="F13" s="6"/>
      <c r="G13" s="6">
        <f t="shared" si="1"/>
        <v>2.0169999999999995</v>
      </c>
      <c r="H13" s="6">
        <f t="shared" si="4"/>
        <v>0.24707141287518325</v>
      </c>
      <c r="I13" s="6"/>
      <c r="K13" s="9" t="s">
        <v>20</v>
      </c>
      <c r="L13" s="5">
        <v>20.22</v>
      </c>
      <c r="M13" s="7">
        <v>22.12</v>
      </c>
      <c r="N13" s="8"/>
      <c r="O13" s="8">
        <f t="shared" si="6"/>
        <v>6.2000000000001165E-2</v>
      </c>
      <c r="P13" s="8"/>
      <c r="Q13" s="8">
        <f t="shared" si="3"/>
        <v>-0.13466699999999884</v>
      </c>
      <c r="R13" s="8">
        <f t="shared" si="5"/>
        <v>1.0978393834370082</v>
      </c>
      <c r="S13" s="8">
        <v>1.0978393834370082</v>
      </c>
    </row>
    <row r="14" spans="1:21">
      <c r="A14" s="9" t="s">
        <v>21</v>
      </c>
      <c r="B14" s="5">
        <v>20.39</v>
      </c>
      <c r="C14" s="5">
        <v>33.58</v>
      </c>
      <c r="D14" s="6"/>
      <c r="E14" s="6">
        <f t="shared" si="7"/>
        <v>11.521999999999998</v>
      </c>
      <c r="F14" s="6"/>
      <c r="G14" s="6">
        <f t="shared" si="1"/>
        <v>1.9869999999999983</v>
      </c>
      <c r="H14" s="6">
        <f t="shared" ref="H14" si="8">2^(-G14)</f>
        <v>0.25226290846117061</v>
      </c>
      <c r="I14" s="6"/>
      <c r="K14" s="9" t="s">
        <v>21</v>
      </c>
      <c r="L14" s="5">
        <v>20.39</v>
      </c>
      <c r="M14" s="7">
        <v>22.54</v>
      </c>
      <c r="N14" s="8"/>
      <c r="O14" s="8">
        <f t="shared" si="6"/>
        <v>0.48199999999999932</v>
      </c>
      <c r="P14" s="8"/>
      <c r="Q14" s="8">
        <f t="shared" si="3"/>
        <v>0.28533299999999928</v>
      </c>
      <c r="R14" s="8">
        <f t="shared" si="5"/>
        <v>0.82055218872632885</v>
      </c>
      <c r="S14" s="8">
        <v>0.82055218872632885</v>
      </c>
    </row>
    <row r="15" spans="1:21">
      <c r="L15" s="1"/>
      <c r="M15" s="1"/>
      <c r="N15" s="1"/>
      <c r="O15" s="1"/>
      <c r="P15" s="1"/>
      <c r="Q15" s="1"/>
      <c r="R15" s="1"/>
    </row>
    <row r="16" spans="1:21" ht="15.6">
      <c r="A16" s="8"/>
      <c r="B16" s="9" t="s">
        <v>2</v>
      </c>
      <c r="C16" s="9" t="s">
        <v>8</v>
      </c>
      <c r="D16" s="8"/>
      <c r="E16" s="10"/>
      <c r="F16" s="10"/>
      <c r="G16" s="10"/>
      <c r="H16" s="11"/>
      <c r="I16" s="8"/>
      <c r="L16" s="1"/>
      <c r="M16" s="1"/>
      <c r="N16" s="1"/>
      <c r="O16" s="1"/>
      <c r="P16" s="1"/>
      <c r="Q16" s="1"/>
      <c r="R16" s="1"/>
      <c r="S16" s="1"/>
    </row>
    <row r="17" spans="1:25">
      <c r="A17" s="9" t="s">
        <v>0</v>
      </c>
      <c r="B17" s="9" t="s">
        <v>1</v>
      </c>
      <c r="C17" s="9" t="s">
        <v>1</v>
      </c>
      <c r="D17" s="9" t="s">
        <v>3</v>
      </c>
      <c r="E17" s="9" t="s">
        <v>4</v>
      </c>
      <c r="F17" s="8"/>
      <c r="G17" s="12" t="s">
        <v>5</v>
      </c>
      <c r="H17" s="9" t="s">
        <v>6</v>
      </c>
      <c r="I17" s="8" t="s">
        <v>9</v>
      </c>
      <c r="L17" s="1"/>
      <c r="M17" s="1"/>
      <c r="N17" s="1"/>
      <c r="O17" s="1"/>
      <c r="P17" s="1"/>
      <c r="Q17" s="1"/>
      <c r="R17" s="1"/>
      <c r="S17" s="1"/>
    </row>
    <row r="18" spans="1:25">
      <c r="A18" s="9" t="s">
        <v>22</v>
      </c>
      <c r="B18" s="5">
        <v>20.8</v>
      </c>
      <c r="C18" s="7">
        <v>32.42</v>
      </c>
      <c r="D18" s="8"/>
      <c r="E18" s="8">
        <f>C18-21.09166667</f>
        <v>11.328333330000003</v>
      </c>
      <c r="F18" s="8"/>
      <c r="G18" s="8">
        <f>E18-11.4433333</f>
        <v>-0.11499996999999773</v>
      </c>
      <c r="H18" s="8">
        <f>2^(-G18)</f>
        <v>1.0829750230060904</v>
      </c>
      <c r="I18" s="8">
        <v>1.0829750230060904</v>
      </c>
      <c r="L18" s="1"/>
      <c r="M18" s="1"/>
      <c r="N18" s="1"/>
      <c r="O18" s="1"/>
      <c r="P18" s="1"/>
      <c r="Q18" s="1"/>
      <c r="R18" s="1"/>
      <c r="S18" s="1"/>
    </row>
    <row r="19" spans="1:25">
      <c r="A19" s="9" t="s">
        <v>23</v>
      </c>
      <c r="B19" s="5">
        <v>22.47</v>
      </c>
      <c r="C19" s="7">
        <v>32.520000000000003</v>
      </c>
      <c r="D19" s="8">
        <f>AVERAGE(B18:B23)</f>
        <v>21.091666666666669</v>
      </c>
      <c r="E19" s="8">
        <f t="shared" ref="E19:E23" si="9">C19-21.09166667</f>
        <v>11.428333330000005</v>
      </c>
      <c r="F19" s="8"/>
      <c r="G19" s="8">
        <f t="shared" ref="G19:G29" si="10">E19-11.4433333</f>
        <v>-1.499996999999631E-2</v>
      </c>
      <c r="H19" s="8">
        <f>2^(-G19)</f>
        <v>1.0104514254750143</v>
      </c>
      <c r="I19" s="8">
        <v>1.0104514254750143</v>
      </c>
      <c r="L19" s="1"/>
      <c r="M19" s="1"/>
      <c r="N19" s="1"/>
      <c r="O19" s="1"/>
      <c r="P19" s="1"/>
      <c r="Q19" s="1"/>
      <c r="R19" s="1"/>
      <c r="S19" s="1"/>
    </row>
    <row r="20" spans="1:25">
      <c r="A20" s="9" t="s">
        <v>24</v>
      </c>
      <c r="B20" s="5">
        <v>20.82</v>
      </c>
      <c r="C20" s="7">
        <v>32.54</v>
      </c>
      <c r="D20" s="8"/>
      <c r="E20" s="8">
        <f t="shared" si="9"/>
        <v>11.448333330000001</v>
      </c>
      <c r="F20" s="8">
        <f>AVERAGE(E18:E23)</f>
        <v>11.443333330000002</v>
      </c>
      <c r="G20" s="8">
        <f t="shared" si="10"/>
        <v>5.0000299999997111E-3</v>
      </c>
      <c r="H20" s="8">
        <f t="shared" ref="H20:H29" si="11">2^(-G20)</f>
        <v>0.99654024210539593</v>
      </c>
      <c r="I20" s="8">
        <v>0.99654024210539593</v>
      </c>
      <c r="L20" s="1"/>
      <c r="M20" s="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>
      <c r="A21" s="9" t="s">
        <v>25</v>
      </c>
      <c r="B21" s="5">
        <v>20.39</v>
      </c>
      <c r="C21" s="7">
        <v>32.25</v>
      </c>
      <c r="D21" s="8"/>
      <c r="E21" s="8">
        <f t="shared" si="9"/>
        <v>11.158333330000001</v>
      </c>
      <c r="F21" s="8"/>
      <c r="G21" s="8">
        <f t="shared" si="10"/>
        <v>-0.28499996999999944</v>
      </c>
      <c r="H21" s="8">
        <f t="shared" si="11"/>
        <v>1.2184102383390618</v>
      </c>
      <c r="I21" s="8">
        <v>1.2184102383390618</v>
      </c>
      <c r="L21" s="1"/>
      <c r="M21" s="1"/>
      <c r="N21" s="1"/>
      <c r="O21" s="1"/>
      <c r="P21" s="1"/>
      <c r="Q21" s="1"/>
      <c r="R21" s="1"/>
      <c r="S21" s="1"/>
    </row>
    <row r="22" spans="1:25">
      <c r="A22" s="9" t="s">
        <v>26</v>
      </c>
      <c r="B22" s="5">
        <v>20.56</v>
      </c>
      <c r="C22" s="7">
        <v>32.19</v>
      </c>
      <c r="D22" s="8"/>
      <c r="E22" s="8">
        <f t="shared" si="9"/>
        <v>11.098333329999999</v>
      </c>
      <c r="F22" s="8"/>
      <c r="G22" s="8">
        <f t="shared" si="10"/>
        <v>-0.34499997000000171</v>
      </c>
      <c r="H22" s="8">
        <f t="shared" si="11"/>
        <v>1.2701509561267441</v>
      </c>
      <c r="I22" s="8">
        <v>1.2701509561267441</v>
      </c>
      <c r="L22" s="1"/>
      <c r="M22" s="1"/>
      <c r="N22" s="1"/>
      <c r="O22" s="1"/>
      <c r="P22" s="1"/>
      <c r="Q22" s="1"/>
      <c r="R22" s="1"/>
      <c r="S22" s="1"/>
    </row>
    <row r="23" spans="1:25">
      <c r="A23" s="9" t="s">
        <v>27</v>
      </c>
      <c r="B23" s="5">
        <v>21.51</v>
      </c>
      <c r="C23" s="7">
        <v>33.29</v>
      </c>
      <c r="D23" s="8"/>
      <c r="E23" s="8">
        <f t="shared" si="9"/>
        <v>12.198333330000001</v>
      </c>
      <c r="F23" s="8"/>
      <c r="G23" s="8">
        <f t="shared" si="10"/>
        <v>0.75500002999999971</v>
      </c>
      <c r="H23" s="8">
        <f t="shared" si="11"/>
        <v>0.59254637314913561</v>
      </c>
      <c r="I23" s="8">
        <v>0.59254637314913561</v>
      </c>
      <c r="L23" s="1"/>
      <c r="M23" s="1"/>
      <c r="N23" s="1"/>
      <c r="O23" s="1"/>
      <c r="P23" s="1"/>
      <c r="Q23" s="1"/>
      <c r="R23" s="1"/>
      <c r="S23" s="1"/>
    </row>
    <row r="24" spans="1:25">
      <c r="A24" s="9" t="s">
        <v>16</v>
      </c>
      <c r="B24" s="5">
        <v>24.62</v>
      </c>
      <c r="C24" s="7">
        <v>34.33</v>
      </c>
      <c r="D24" s="8"/>
      <c r="E24" s="8">
        <f>C24-22.058</f>
        <v>12.271999999999998</v>
      </c>
      <c r="F24" s="8"/>
      <c r="G24" s="8">
        <f t="shared" si="10"/>
        <v>0.82866669999999765</v>
      </c>
      <c r="H24" s="8">
        <f>2^(-G24)</f>
        <v>0.5630493570593097</v>
      </c>
      <c r="I24" s="8">
        <v>0.5630493570593097</v>
      </c>
      <c r="L24" s="1"/>
      <c r="M24" s="1"/>
      <c r="N24" s="1"/>
      <c r="O24" s="1"/>
      <c r="P24" s="1"/>
      <c r="Q24" s="1"/>
      <c r="R24" s="1"/>
      <c r="S24" s="1"/>
    </row>
    <row r="25" spans="1:25">
      <c r="A25" s="9" t="s">
        <v>17</v>
      </c>
      <c r="B25" s="5">
        <v>21.84</v>
      </c>
      <c r="C25" s="7">
        <v>34.659999999999997</v>
      </c>
      <c r="D25" s="8">
        <f>AVERAGE(B24:B29)</f>
        <v>22.058</v>
      </c>
      <c r="E25" s="8">
        <f>C25-22.058</f>
        <v>12.601999999999997</v>
      </c>
      <c r="G25" s="8">
        <f t="shared" si="10"/>
        <v>1.1586666999999959</v>
      </c>
      <c r="H25" s="8">
        <f t="shared" si="11"/>
        <v>0.44792630569543146</v>
      </c>
      <c r="I25" s="8">
        <v>0.44792630569543146</v>
      </c>
      <c r="L25" s="1"/>
      <c r="M25" s="1"/>
      <c r="N25" s="1"/>
      <c r="O25" s="1"/>
      <c r="P25" s="1"/>
      <c r="Q25" s="1"/>
      <c r="R25" s="1"/>
      <c r="S25" s="1"/>
    </row>
    <row r="26" spans="1:25">
      <c r="A26" s="9" t="s">
        <v>18</v>
      </c>
      <c r="B26" s="5"/>
      <c r="C26" s="7"/>
      <c r="D26" s="8"/>
      <c r="E26" s="8"/>
      <c r="F26" s="8"/>
      <c r="G26" s="8"/>
      <c r="H26" s="8"/>
      <c r="I26" s="8"/>
      <c r="L26" s="1"/>
      <c r="M26" s="1"/>
      <c r="N26" s="1"/>
      <c r="O26" s="1"/>
      <c r="P26" s="1"/>
      <c r="Q26" s="1"/>
      <c r="R26" s="1"/>
      <c r="S26" s="1"/>
    </row>
    <row r="27" spans="1:25">
      <c r="A27" s="9" t="s">
        <v>19</v>
      </c>
      <c r="B27" s="5">
        <v>23.22</v>
      </c>
      <c r="C27" s="7">
        <v>33.94</v>
      </c>
      <c r="D27" s="8"/>
      <c r="E27" s="8">
        <f t="shared" ref="E27:E29" si="12">C27-22.058</f>
        <v>11.881999999999998</v>
      </c>
      <c r="F27" s="8"/>
      <c r="G27" s="8">
        <f t="shared" si="10"/>
        <v>0.43866669999999708</v>
      </c>
      <c r="H27" s="8">
        <f t="shared" si="11"/>
        <v>0.73781616353721202</v>
      </c>
      <c r="I27" s="8">
        <v>0.73781616353721202</v>
      </c>
      <c r="L27" s="1"/>
      <c r="M27" s="1"/>
      <c r="N27" s="1"/>
      <c r="O27" s="1"/>
      <c r="P27" s="1"/>
      <c r="Q27" s="1"/>
      <c r="R27" s="1"/>
      <c r="S27" s="1"/>
    </row>
    <row r="28" spans="1:25">
      <c r="A28" s="9" t="s">
        <v>20</v>
      </c>
      <c r="B28" s="5">
        <v>20.22</v>
      </c>
      <c r="C28" s="7">
        <v>34.42</v>
      </c>
      <c r="D28" s="8"/>
      <c r="E28" s="8">
        <f t="shared" si="12"/>
        <v>12.362000000000002</v>
      </c>
      <c r="F28" s="8"/>
      <c r="G28" s="8">
        <f t="shared" si="10"/>
        <v>0.91866670000000106</v>
      </c>
      <c r="H28" s="8">
        <f t="shared" si="11"/>
        <v>0.52899767988754309</v>
      </c>
      <c r="I28" s="8">
        <v>0.52899767988754309</v>
      </c>
      <c r="L28" s="1"/>
      <c r="M28" s="1"/>
      <c r="N28" s="1"/>
      <c r="O28" s="1"/>
      <c r="P28" s="1"/>
      <c r="Q28" s="1"/>
      <c r="R28" s="1"/>
      <c r="S28" s="1"/>
    </row>
    <row r="29" spans="1:25">
      <c r="A29" s="9" t="s">
        <v>21</v>
      </c>
      <c r="B29" s="5">
        <v>20.39</v>
      </c>
      <c r="C29" s="7">
        <v>33.97</v>
      </c>
      <c r="D29" s="8"/>
      <c r="E29" s="8">
        <f t="shared" si="12"/>
        <v>11.911999999999999</v>
      </c>
      <c r="F29" s="8"/>
      <c r="G29" s="8">
        <f t="shared" si="10"/>
        <v>0.46866669999999822</v>
      </c>
      <c r="H29" s="8">
        <f t="shared" si="11"/>
        <v>0.72263212645606034</v>
      </c>
      <c r="I29" s="8">
        <v>0.72263212645606034</v>
      </c>
      <c r="L29" s="1"/>
      <c r="M29" s="1"/>
      <c r="N29" s="1"/>
      <c r="O29" s="1"/>
      <c r="P29" s="1"/>
      <c r="Q29" s="1"/>
      <c r="R29" s="1"/>
      <c r="S29" s="1"/>
    </row>
    <row r="30" spans="1:25">
      <c r="B30" s="2"/>
      <c r="C30" s="2"/>
      <c r="D30" s="2"/>
      <c r="E30" s="2"/>
      <c r="F30" s="2"/>
      <c r="G30" s="2"/>
      <c r="H30" s="2"/>
      <c r="I30" s="2"/>
      <c r="J30" s="2"/>
      <c r="L30" s="1"/>
      <c r="M30" s="1"/>
      <c r="N30" s="1"/>
      <c r="O30" s="1"/>
      <c r="P30" s="1"/>
      <c r="Q30" s="1"/>
      <c r="R30" s="1"/>
      <c r="S30" s="1"/>
    </row>
    <row r="31" spans="1:25">
      <c r="B31" s="2"/>
      <c r="C31" s="2"/>
      <c r="D31" s="2"/>
      <c r="E31" s="2"/>
      <c r="F31" s="2"/>
      <c r="G31" s="2"/>
      <c r="H31" s="2"/>
      <c r="I31" s="2"/>
      <c r="J31" s="2"/>
      <c r="O31" s="1"/>
      <c r="P31" s="1"/>
      <c r="Q31" s="1"/>
      <c r="R31" s="1"/>
      <c r="S31" s="1"/>
    </row>
    <row r="32" spans="1:25">
      <c r="B32" s="2"/>
      <c r="I32" s="2"/>
      <c r="J32" s="2"/>
      <c r="L32" s="1"/>
      <c r="M32" s="1"/>
      <c r="N32" s="1"/>
      <c r="O32" s="1"/>
      <c r="P32" s="1"/>
      <c r="Q32" s="1"/>
      <c r="R32" s="1"/>
      <c r="S32" s="1"/>
    </row>
    <row r="33" spans="2:19">
      <c r="B33" s="2"/>
      <c r="C33" s="2"/>
      <c r="D33" s="2"/>
      <c r="E33" s="2"/>
      <c r="F33" s="2"/>
      <c r="G33" s="2"/>
      <c r="H33" s="2"/>
      <c r="I33" s="2"/>
      <c r="J33" s="2"/>
      <c r="L33" s="1"/>
      <c r="M33" s="1"/>
      <c r="N33" s="1"/>
      <c r="O33" s="1"/>
      <c r="P33" s="1"/>
      <c r="Q33" s="1"/>
      <c r="R33" s="1"/>
      <c r="S33" s="1"/>
    </row>
    <row r="34" spans="2:19">
      <c r="B34" s="2"/>
      <c r="C34" s="2"/>
      <c r="D34" s="2"/>
      <c r="E34" s="2"/>
      <c r="F34" s="2"/>
      <c r="G34" s="2"/>
      <c r="H34" s="2"/>
      <c r="I34" s="2"/>
      <c r="J34" s="2"/>
      <c r="L34" s="1"/>
      <c r="M34" s="1"/>
      <c r="N34" s="1"/>
      <c r="O34" s="1"/>
      <c r="P34" s="1"/>
      <c r="Q34" s="1"/>
      <c r="R34" s="1"/>
      <c r="S34" s="1"/>
    </row>
    <row r="35" spans="2:19">
      <c r="B35" s="2"/>
      <c r="C35" s="2"/>
      <c r="D35" s="2"/>
      <c r="E35" s="2"/>
      <c r="J35" s="2"/>
      <c r="L35" s="1"/>
      <c r="M35" s="1"/>
      <c r="N35" s="1"/>
      <c r="O35" s="1"/>
      <c r="P35" s="1"/>
      <c r="Q35" s="1"/>
      <c r="R35" s="1"/>
      <c r="S35" s="1"/>
    </row>
    <row r="36" spans="2:19">
      <c r="B36" s="2"/>
      <c r="C36" s="2"/>
      <c r="D36" s="2"/>
      <c r="E36" s="2"/>
      <c r="J36" s="2"/>
      <c r="L36" s="1"/>
      <c r="M36" s="1"/>
      <c r="N36" s="1"/>
      <c r="O36" s="1"/>
      <c r="P36" s="1"/>
      <c r="Q36" s="1"/>
      <c r="R36" s="1"/>
      <c r="S36" s="1"/>
    </row>
    <row r="37" spans="2:19">
      <c r="B37" s="2"/>
      <c r="C37" s="2"/>
      <c r="D37" s="2"/>
      <c r="E37" s="2"/>
      <c r="F37" s="2"/>
      <c r="G37" s="2"/>
      <c r="H37" s="2"/>
      <c r="I37" s="2"/>
      <c r="J37" s="2"/>
      <c r="L37" s="1"/>
      <c r="M37" s="1"/>
      <c r="N37" s="1"/>
      <c r="O37" s="1"/>
      <c r="P37" s="1"/>
      <c r="Q37" s="1"/>
      <c r="R37" s="1"/>
      <c r="S37" s="1"/>
    </row>
    <row r="38" spans="2:19">
      <c r="B38" s="2"/>
      <c r="C38" s="2"/>
      <c r="D38" s="2"/>
      <c r="E38" s="2"/>
      <c r="J38" s="2"/>
      <c r="L38" s="1"/>
      <c r="M38" s="1"/>
      <c r="N38" s="1"/>
      <c r="O38" s="1"/>
      <c r="P38" s="1"/>
      <c r="Q38" s="1"/>
      <c r="R38" s="1"/>
      <c r="S38" s="1"/>
    </row>
    <row r="39" spans="2:19">
      <c r="B39" s="2"/>
      <c r="C39" s="2"/>
      <c r="D39" s="2"/>
      <c r="E39" s="2"/>
      <c r="F39" s="2"/>
      <c r="G39" s="2"/>
      <c r="H39" s="2"/>
      <c r="I39" s="2"/>
      <c r="J39" s="2"/>
      <c r="L39" s="1"/>
      <c r="M39" s="1"/>
      <c r="N39" s="1"/>
      <c r="O39" s="1"/>
      <c r="P39" s="1"/>
      <c r="Q39" s="1"/>
      <c r="R39" s="1"/>
      <c r="S39" s="1"/>
    </row>
    <row r="40" spans="2:19">
      <c r="H40" s="2"/>
      <c r="I40" s="2"/>
      <c r="J40" s="2"/>
      <c r="L40" s="1"/>
      <c r="M40" s="1"/>
      <c r="N40" s="1"/>
      <c r="O40" s="1"/>
      <c r="P40" s="1"/>
      <c r="Q40" s="1"/>
      <c r="R40" s="1"/>
      <c r="S40" s="1"/>
    </row>
    <row r="41" spans="2:19">
      <c r="B41" s="2"/>
      <c r="C41" s="2"/>
      <c r="D41" s="2"/>
      <c r="E41" s="2"/>
      <c r="F41" s="2"/>
      <c r="G41" s="2"/>
      <c r="H41" s="2"/>
      <c r="I41" s="2"/>
      <c r="J41" s="2"/>
      <c r="L41" s="1"/>
      <c r="M41" s="1"/>
      <c r="N41" s="1"/>
      <c r="O41" s="1"/>
      <c r="P41" s="1"/>
      <c r="Q41" s="1"/>
      <c r="R41" s="1"/>
      <c r="S41" s="1"/>
    </row>
    <row r="42" spans="2:19">
      <c r="B42" s="2"/>
      <c r="C42" s="2"/>
      <c r="D42" s="2"/>
      <c r="E42" s="2"/>
      <c r="F42" s="2"/>
      <c r="G42" s="2"/>
      <c r="H42" s="2"/>
      <c r="I42" s="2"/>
      <c r="J42" s="2"/>
      <c r="L42" s="1"/>
      <c r="M42" s="1"/>
      <c r="N42" s="1"/>
      <c r="O42" s="1"/>
      <c r="P42" s="1"/>
      <c r="Q42" s="1"/>
      <c r="R42" s="1"/>
      <c r="S42" s="1"/>
    </row>
    <row r="43" spans="2:19">
      <c r="B43" s="2"/>
      <c r="C43" s="2"/>
      <c r="D43" s="2"/>
      <c r="E43" s="2"/>
      <c r="F43" s="2"/>
      <c r="G43" s="2"/>
      <c r="H43" s="2"/>
      <c r="I43" s="2"/>
      <c r="J43" s="2"/>
      <c r="L43" s="1"/>
      <c r="M43" s="1"/>
      <c r="N43" s="1"/>
      <c r="O43" s="1"/>
      <c r="P43" s="1"/>
      <c r="Q43" s="1"/>
      <c r="R43" s="1"/>
      <c r="S43" s="1"/>
    </row>
    <row r="54" spans="11:27">
      <c r="K54" s="2">
        <v>1.0448770000000001</v>
      </c>
      <c r="L54" s="2">
        <v>0.87256400000000001</v>
      </c>
      <c r="M54" s="2">
        <v>1.3692</v>
      </c>
      <c r="N54" s="2">
        <v>1.337928</v>
      </c>
      <c r="O54" s="2">
        <v>0.73713499999999998</v>
      </c>
      <c r="P54" s="2">
        <v>0.5</v>
      </c>
      <c r="Q54" s="2">
        <v>1.4983070000000001</v>
      </c>
      <c r="R54" s="2">
        <v>0.884745</v>
      </c>
      <c r="S54" s="2">
        <v>0.35931800000000003</v>
      </c>
    </row>
    <row r="55" spans="11:27">
      <c r="K55" s="2">
        <v>1.0502260000000001</v>
      </c>
      <c r="L55" s="2">
        <v>0.62015500000000001</v>
      </c>
      <c r="M55" s="2">
        <v>1.0144519999999999</v>
      </c>
      <c r="N55" s="2">
        <v>0.68145999999999995</v>
      </c>
      <c r="O55" s="2">
        <v>1.028613</v>
      </c>
      <c r="P55" s="2">
        <v>1.0357670000000001</v>
      </c>
      <c r="R55" s="2">
        <v>8.0364000000000005E-2</v>
      </c>
      <c r="S55" s="2">
        <v>7.4465000000000003E-2</v>
      </c>
    </row>
    <row r="56" spans="11:27">
      <c r="K56" s="2">
        <v>0.62705599999999995</v>
      </c>
      <c r="L56" s="2">
        <v>0.67206200000000005</v>
      </c>
      <c r="M56" s="2">
        <v>0.99769200000000002</v>
      </c>
      <c r="N56" s="2">
        <v>1.109569</v>
      </c>
      <c r="O56" s="2">
        <v>0.63727999999999996</v>
      </c>
      <c r="P56" s="2">
        <v>0.31863999999999998</v>
      </c>
      <c r="Q56" s="2">
        <v>0.14325599999999999</v>
      </c>
      <c r="R56" s="2">
        <v>0.166855</v>
      </c>
      <c r="S56" s="2">
        <v>2.8490999999999999E-2</v>
      </c>
    </row>
    <row r="57" spans="11:27">
      <c r="K57" s="2">
        <v>1.7411369999999999</v>
      </c>
      <c r="L57" s="2">
        <v>2.8679700000000001</v>
      </c>
      <c r="M57" s="2">
        <v>1.4845539999999999</v>
      </c>
      <c r="N57" s="2">
        <v>1.410946</v>
      </c>
      <c r="O57" s="2">
        <v>1.21139</v>
      </c>
      <c r="P57" s="2">
        <v>1.737079</v>
      </c>
      <c r="Q57" s="2">
        <v>2.473751</v>
      </c>
      <c r="R57" s="2">
        <v>3.3327200000000001</v>
      </c>
      <c r="S57" s="2">
        <v>3.7755839999999998</v>
      </c>
    </row>
    <row r="58" spans="11:27">
      <c r="K58" s="2">
        <v>1.3883129999999999</v>
      </c>
      <c r="L58" s="2">
        <v>1.5087280000000001</v>
      </c>
      <c r="M58" s="2">
        <v>2.0609839999999999</v>
      </c>
      <c r="N58" s="2">
        <v>1.410946</v>
      </c>
      <c r="O58" s="2">
        <v>1.967908</v>
      </c>
      <c r="P58" s="2">
        <v>2.5256639999999999</v>
      </c>
      <c r="Q58" s="2">
        <v>3.3635929999999998</v>
      </c>
      <c r="R58" s="2">
        <v>2.7510889999999999</v>
      </c>
      <c r="S58" s="2">
        <v>2.3133810000000001</v>
      </c>
    </row>
    <row r="63" spans="11:27">
      <c r="T63" s="2"/>
      <c r="U63" s="2"/>
      <c r="V63" s="2"/>
      <c r="W63" s="2"/>
      <c r="X63" s="2"/>
      <c r="Y63" s="2"/>
      <c r="Z63" s="2"/>
      <c r="AA63" s="2"/>
    </row>
    <row r="66" spans="4:10">
      <c r="D66" s="1" t="s">
        <v>10</v>
      </c>
      <c r="E66" s="1">
        <v>1.519223</v>
      </c>
      <c r="F66" s="1">
        <v>0.79186900000000005</v>
      </c>
      <c r="G66" s="1">
        <v>0.83123800000000003</v>
      </c>
      <c r="H66" s="1">
        <v>1.203025</v>
      </c>
      <c r="I66" s="1">
        <v>0.78277300000000005</v>
      </c>
    </row>
    <row r="67" spans="4:10">
      <c r="D67" s="1" t="s">
        <v>11</v>
      </c>
      <c r="E67" s="1">
        <v>1.057042</v>
      </c>
      <c r="F67" s="1">
        <v>1.2311730000000001</v>
      </c>
      <c r="G67" s="1">
        <v>0.76845534400000004</v>
      </c>
      <c r="H67" s="1">
        <v>1.028138</v>
      </c>
      <c r="I67" s="1">
        <v>1.4948840000000001</v>
      </c>
    </row>
    <row r="68" spans="4:10">
      <c r="D68" s="1" t="s">
        <v>12</v>
      </c>
      <c r="E68" s="1">
        <v>1.533328</v>
      </c>
      <c r="F68" s="1">
        <v>0.85658400000000001</v>
      </c>
      <c r="G68" s="1">
        <v>0.76136800000000004</v>
      </c>
      <c r="H68" s="1">
        <v>1.061914</v>
      </c>
      <c r="I68" s="1">
        <v>0.83895600000000004</v>
      </c>
    </row>
    <row r="69" spans="4:10">
      <c r="D69" s="1" t="s">
        <v>13</v>
      </c>
      <c r="E69" s="1">
        <v>0.97265500000000005</v>
      </c>
      <c r="F69" s="1">
        <v>1.197479</v>
      </c>
      <c r="G69" s="1">
        <v>0.85856500000000002</v>
      </c>
      <c r="H69" s="1">
        <v>0.65671199999999996</v>
      </c>
      <c r="I69" s="1">
        <v>1.104454</v>
      </c>
    </row>
    <row r="70" spans="4:10">
      <c r="D70" s="1" t="s">
        <v>14</v>
      </c>
      <c r="E70" s="1">
        <v>1.023374</v>
      </c>
      <c r="F70" s="1">
        <v>0.76489499999999999</v>
      </c>
      <c r="G70" s="1">
        <v>1.277509</v>
      </c>
      <c r="H70" s="1">
        <v>0.884745</v>
      </c>
      <c r="I70" s="1">
        <v>1.089248</v>
      </c>
    </row>
    <row r="73" spans="4:10">
      <c r="F73" s="1" t="s">
        <v>10</v>
      </c>
      <c r="G73" s="1" t="s">
        <v>11</v>
      </c>
      <c r="H73" s="1" t="s">
        <v>12</v>
      </c>
      <c r="I73" s="1" t="s">
        <v>13</v>
      </c>
    </row>
    <row r="74" spans="4:10">
      <c r="F74" s="1">
        <v>1.519223</v>
      </c>
      <c r="G74" s="1">
        <v>1.057042</v>
      </c>
      <c r="H74" s="1">
        <v>1.533328</v>
      </c>
      <c r="I74" s="1">
        <v>0.97265500000000005</v>
      </c>
    </row>
    <row r="75" spans="4:10">
      <c r="F75" s="1">
        <v>0.79186900000000005</v>
      </c>
      <c r="G75" s="1">
        <v>1.2311730000000001</v>
      </c>
      <c r="H75" s="1">
        <v>0.85658400000000001</v>
      </c>
      <c r="I75" s="1">
        <v>1.197479</v>
      </c>
    </row>
    <row r="76" spans="4:10">
      <c r="F76" s="1">
        <v>0.83123800000000003</v>
      </c>
      <c r="G76" s="1">
        <v>0.76845534400000004</v>
      </c>
      <c r="H76" s="1">
        <v>0.76136800000000004</v>
      </c>
      <c r="I76" s="1">
        <v>0.85856500000000002</v>
      </c>
    </row>
    <row r="77" spans="4:10">
      <c r="F77" s="1">
        <v>1.203025</v>
      </c>
      <c r="G77" s="1">
        <v>1.028138</v>
      </c>
      <c r="H77" s="1">
        <v>1.061914</v>
      </c>
      <c r="I77" s="1">
        <v>0.65671199999999996</v>
      </c>
    </row>
    <row r="78" spans="4:10">
      <c r="F78" s="1">
        <v>0.78277300000000005</v>
      </c>
      <c r="G78" s="1">
        <v>1.4948840000000001</v>
      </c>
      <c r="H78" s="1">
        <v>0.83895600000000004</v>
      </c>
      <c r="I78" s="1">
        <v>1.104454</v>
      </c>
    </row>
    <row r="79" spans="4:10">
      <c r="F79" s="1">
        <v>1.061914</v>
      </c>
      <c r="G79" s="1">
        <v>0.82933900000000005</v>
      </c>
      <c r="H79" s="1">
        <v>1.1224620000000001</v>
      </c>
      <c r="I79" s="1">
        <v>1.3787229999999999</v>
      </c>
    </row>
    <row r="80" spans="4:10">
      <c r="F80" s="2">
        <v>1.0448770000000001</v>
      </c>
      <c r="G80" s="2">
        <v>1.0502260000000001</v>
      </c>
      <c r="H80" s="2">
        <v>0.62705599999999995</v>
      </c>
      <c r="I80" s="2">
        <v>1.7411369999999999</v>
      </c>
      <c r="J80" s="1">
        <v>1.061914</v>
      </c>
    </row>
    <row r="81" spans="6:10">
      <c r="F81" s="2">
        <v>0.87256400000000001</v>
      </c>
      <c r="G81" s="2">
        <v>0.62015500000000001</v>
      </c>
      <c r="H81" s="2">
        <v>0.67206200000000005</v>
      </c>
      <c r="I81" s="2">
        <v>2.8679700000000001</v>
      </c>
      <c r="J81" s="1">
        <v>0.82933900000000005</v>
      </c>
    </row>
    <row r="82" spans="6:10">
      <c r="F82" s="2">
        <v>1.3692</v>
      </c>
      <c r="G82" s="2">
        <v>1.0144519999999999</v>
      </c>
      <c r="H82" s="2">
        <v>0.99769200000000002</v>
      </c>
      <c r="I82" s="2">
        <v>1.4845539999999999</v>
      </c>
      <c r="J82" s="1">
        <v>1.1224620000000001</v>
      </c>
    </row>
    <row r="83" spans="6:10">
      <c r="F83" s="2">
        <v>1.337928</v>
      </c>
      <c r="G83" s="2">
        <v>0.68145999999999995</v>
      </c>
      <c r="H83" s="2">
        <v>1.109569</v>
      </c>
      <c r="I83" s="2">
        <v>1.410946</v>
      </c>
      <c r="J83" s="1">
        <v>1.3787229999999999</v>
      </c>
    </row>
    <row r="84" spans="6:10">
      <c r="F84" s="2">
        <v>0.73713499999999998</v>
      </c>
      <c r="G84" s="2">
        <v>1.028613</v>
      </c>
      <c r="H84" s="2">
        <v>0.63727999999999996</v>
      </c>
      <c r="I84" s="2">
        <v>1.21139</v>
      </c>
      <c r="J84" s="1">
        <v>1.0376590000000001</v>
      </c>
    </row>
    <row r="85" spans="6:10">
      <c r="F85" s="2">
        <v>0.5</v>
      </c>
      <c r="G85" s="2">
        <v>1.0357670000000001</v>
      </c>
      <c r="H85" s="2">
        <v>0.31863999999999998</v>
      </c>
      <c r="I85" s="2">
        <v>1.737079</v>
      </c>
    </row>
    <row r="86" spans="6:10">
      <c r="F86" s="2">
        <v>1.4983070000000001</v>
      </c>
      <c r="G86" s="2"/>
      <c r="H86" s="2">
        <v>0.14325599999999999</v>
      </c>
      <c r="I86" s="2">
        <v>2.473751</v>
      </c>
    </row>
    <row r="87" spans="6:10">
      <c r="F87" s="2">
        <v>0.884745</v>
      </c>
      <c r="G87" s="2">
        <v>8.0364000000000005E-2</v>
      </c>
      <c r="H87" s="2">
        <v>0.166855</v>
      </c>
      <c r="I87" s="2">
        <v>3.3327200000000001</v>
      </c>
      <c r="J87" s="1" t="s">
        <v>14</v>
      </c>
    </row>
    <row r="88" spans="6:10">
      <c r="F88" s="1">
        <v>0.35931800000000003</v>
      </c>
      <c r="G88" s="1">
        <v>7.4465000000000003E-2</v>
      </c>
      <c r="H88" s="1">
        <v>2.8490999999999999E-2</v>
      </c>
      <c r="I88" s="1">
        <v>3.7755839999999998</v>
      </c>
      <c r="J88" s="1">
        <v>1.023374</v>
      </c>
    </row>
    <row r="89" spans="6:10">
      <c r="F89" s="1">
        <v>0.63287800000000005</v>
      </c>
      <c r="G89" s="1">
        <v>7.9257999999999995E-2</v>
      </c>
      <c r="H89" s="1">
        <v>6.6986000000000004E-2</v>
      </c>
      <c r="I89" s="1">
        <v>2.8612850000000001</v>
      </c>
      <c r="J89" s="1">
        <v>0.76489499999999999</v>
      </c>
    </row>
    <row r="90" spans="6:10">
      <c r="F90" s="1">
        <v>0.59873900000000002</v>
      </c>
      <c r="G90" s="1">
        <v>0.10902299999999999</v>
      </c>
      <c r="H90" s="1">
        <v>9.2783000000000004E-2</v>
      </c>
      <c r="I90" s="1">
        <v>1.9274089999999999</v>
      </c>
      <c r="J90" s="1">
        <v>1.277509</v>
      </c>
    </row>
    <row r="91" spans="6:10">
      <c r="F91" s="1">
        <v>1.2141949999999999</v>
      </c>
      <c r="G91" s="1">
        <v>0.13422300000000001</v>
      </c>
      <c r="H91" s="1">
        <v>0.120742</v>
      </c>
      <c r="I91" s="1">
        <v>1.5873969999999999</v>
      </c>
      <c r="J91" s="1">
        <v>0.884745</v>
      </c>
    </row>
    <row r="92" spans="6:10">
      <c r="F92" s="1">
        <v>0.903335</v>
      </c>
      <c r="G92" s="1">
        <v>0.19140499999999999</v>
      </c>
      <c r="H92" s="1">
        <v>0.15895200000000001</v>
      </c>
      <c r="I92" s="1">
        <v>7.4817200000000001</v>
      </c>
      <c r="J92" s="1">
        <v>1.089248</v>
      </c>
    </row>
    <row r="93" spans="6:10">
      <c r="F93" s="1">
        <v>1.016305</v>
      </c>
      <c r="G93" s="1">
        <v>0.19953299999999999</v>
      </c>
      <c r="H93" s="1">
        <v>0.211198</v>
      </c>
      <c r="I93" s="1">
        <v>3.1895880000000001</v>
      </c>
      <c r="J93" s="1">
        <v>1.0376590000000001</v>
      </c>
    </row>
    <row r="94" spans="6:10">
      <c r="F94" s="1">
        <v>0.33294000000000001</v>
      </c>
      <c r="H94" s="1">
        <v>0.102002</v>
      </c>
      <c r="I94" s="1">
        <v>4.4179279999999999</v>
      </c>
      <c r="J94" s="2">
        <v>1.3883129999999999</v>
      </c>
    </row>
    <row r="95" spans="6:10">
      <c r="F95" s="1">
        <v>0.38421899999999998</v>
      </c>
      <c r="G95" s="1">
        <v>0.12715899999999999</v>
      </c>
      <c r="H95" s="1">
        <v>7.8020999999999993E-2</v>
      </c>
      <c r="I95" s="1">
        <v>2.9417260000000001</v>
      </c>
      <c r="J95" s="2">
        <v>1.5087280000000001</v>
      </c>
    </row>
    <row r="96" spans="6:10">
      <c r="F96" s="1">
        <v>1.06437</v>
      </c>
      <c r="G96" s="1">
        <v>0.22139600000000001</v>
      </c>
      <c r="H96" s="1">
        <v>0.14161000000000001</v>
      </c>
      <c r="I96" s="1">
        <v>4.8455589999999997</v>
      </c>
      <c r="J96" s="2">
        <v>2.0609839999999999</v>
      </c>
    </row>
    <row r="97" spans="6:10">
      <c r="F97" s="1">
        <v>0.40053499999999997</v>
      </c>
      <c r="G97" s="1">
        <v>5.6904999999999997E-2</v>
      </c>
      <c r="H97" s="1">
        <v>0.10083</v>
      </c>
      <c r="I97" s="1">
        <v>3.9631919999999998</v>
      </c>
      <c r="J97" s="2">
        <v>1.410946</v>
      </c>
    </row>
    <row r="98" spans="6:10">
      <c r="J98" s="2">
        <v>1.967908</v>
      </c>
    </row>
    <row r="99" spans="6:10">
      <c r="J99" s="2">
        <v>2.5256639999999999</v>
      </c>
    </row>
    <row r="100" spans="6:10">
      <c r="J100" s="2">
        <v>3.3635929999999998</v>
      </c>
    </row>
    <row r="101" spans="6:10">
      <c r="J101" s="2">
        <v>2.7510889999999999</v>
      </c>
    </row>
    <row r="102" spans="6:10">
      <c r="J102" s="1">
        <v>2.3133810000000001</v>
      </c>
    </row>
    <row r="103" spans="6:10">
      <c r="J103" s="1">
        <v>3.2116910000000001</v>
      </c>
    </row>
    <row r="104" spans="6:10">
      <c r="J104" s="1">
        <v>3.324951</v>
      </c>
    </row>
    <row r="105" spans="6:10">
      <c r="J105" s="1">
        <v>3.1674739999999999</v>
      </c>
    </row>
    <row r="106" spans="6:10">
      <c r="J106" s="1">
        <v>3.8816579999999998</v>
      </c>
    </row>
    <row r="107" spans="6:10">
      <c r="J107" s="1">
        <v>4.9818199999999999</v>
      </c>
    </row>
    <row r="108" spans="6:10">
      <c r="J108" s="1">
        <v>5.3025010000000004</v>
      </c>
    </row>
    <row r="109" spans="6:10">
      <c r="J109" s="1">
        <v>1.8921190000000001</v>
      </c>
    </row>
    <row r="110" spans="6:10">
      <c r="J110" s="1">
        <v>3.680758</v>
      </c>
    </row>
    <row r="111" spans="6:10">
      <c r="J111" s="1">
        <v>4.2871030000000001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2023-04-24T08:17:00Z</dcterms:created>
  <dcterms:modified xsi:type="dcterms:W3CDTF">2024-09-02T08:21:11Z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3145F53A0E944AC18F1871699C10CF40</vt:lpwstr>
  </property>
  <property fmtid="{D5CDD505-2E9C-101B-9397-08002B2CF9AE}" pid="3" name="KSOProductBuildVer">
    <vt:lpwstr>2052-11.1.0.12598</vt:lpwstr>
  </property>
</Properties>
</file>