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博士课题\博士课题计划\实验结果\第五批小鼠\胰腺LysoPC\"/>
    </mc:Choice>
  </mc:AlternateContent>
  <xr:revisionPtr revIDLastSave="0" documentId="13_ncr:1_{D4575B26-BA93-4449-B4BD-269609635E8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0" i="1" l="1"/>
  <c r="B25" i="1"/>
  <c r="B30" i="1" s="1"/>
  <c r="C25" i="1"/>
  <c r="C30" i="1" s="1"/>
  <c r="D25" i="1"/>
  <c r="E25" i="1"/>
  <c r="E30" i="1" s="1"/>
  <c r="F25" i="1"/>
  <c r="F30" i="1" s="1"/>
  <c r="G25" i="1"/>
  <c r="C24" i="1"/>
  <c r="C29" i="1" s="1"/>
  <c r="D24" i="1"/>
  <c r="D29" i="1" s="1"/>
  <c r="E24" i="1"/>
  <c r="E29" i="1" s="1"/>
  <c r="F24" i="1"/>
  <c r="G24" i="1"/>
  <c r="G29" i="1" s="1"/>
  <c r="B24" i="1"/>
  <c r="B29" i="1" s="1"/>
  <c r="L30" i="1"/>
  <c r="M30" i="1"/>
  <c r="N30" i="1"/>
  <c r="O30" i="1"/>
  <c r="Q30" i="1"/>
  <c r="M29" i="1"/>
  <c r="N29" i="1"/>
  <c r="O29" i="1"/>
  <c r="P29" i="1"/>
  <c r="Q29" i="1"/>
  <c r="L29" i="1"/>
  <c r="D30" i="1"/>
  <c r="F29" i="1"/>
  <c r="G30" i="1" l="1"/>
</calcChain>
</file>

<file path=xl/sharedStrings.xml><?xml version="1.0" encoding="utf-8"?>
<sst xmlns="http://schemas.openxmlformats.org/spreadsheetml/2006/main" count="12" uniqueCount="7">
  <si>
    <t>标曲</t>
  </si>
  <si>
    <t>Control</t>
  </si>
  <si>
    <t>HTG</t>
    <phoneticPr fontId="1" type="noConversion"/>
  </si>
  <si>
    <t>HTG</t>
  </si>
  <si>
    <t>蛋白标曲</t>
  </si>
  <si>
    <t>WT</t>
    <phoneticPr fontId="1" type="noConversion"/>
  </si>
  <si>
    <t>TLR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</si>
</sst>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Sheet1!$B$1:$G$1</c:f>
              <c:numCache>
                <c:formatCode>General</c:formatCode>
                <c:ptCount val="6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62.5</c:v>
                </c:pt>
                <c:pt idx="5">
                  <c:v>0</c:v>
                </c:pt>
              </c:numCache>
            </c:numRef>
          </c:xVal>
          <c:yVal>
            <c:numRef>
              <c:f>Sheet1!$B$2:$G$2</c:f>
              <c:numCache>
                <c:formatCode>General</c:formatCode>
                <c:ptCount val="6"/>
                <c:pt idx="0">
                  <c:v>1.903</c:v>
                </c:pt>
                <c:pt idx="1">
                  <c:v>1.18</c:v>
                </c:pt>
                <c:pt idx="2">
                  <c:v>0.57499999999999996</c:v>
                </c:pt>
                <c:pt idx="3">
                  <c:v>0.20899999999999999</c:v>
                </c:pt>
                <c:pt idx="4">
                  <c:v>0.122</c:v>
                </c:pt>
                <c:pt idx="5">
                  <c:v>0.114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21-43ED-91D5-FFB68ACF2B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59456304"/>
        <c:axId val="667854181"/>
      </c:scatterChart>
      <c:valAx>
        <c:axId val="95945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854181"/>
        <c:crosses val="autoZero"/>
        <c:crossBetween val="midCat"/>
      </c:valAx>
      <c:valAx>
        <c:axId val="6678541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945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Sheet1!$L$1:$R$1</c:f>
              <c:numCache>
                <c:formatCode>General</c:formatCode>
                <c:ptCount val="7"/>
                <c:pt idx="0">
                  <c:v>0.14399999999999999</c:v>
                </c:pt>
                <c:pt idx="1">
                  <c:v>0.17799999999999999</c:v>
                </c:pt>
                <c:pt idx="2">
                  <c:v>0.221</c:v>
                </c:pt>
                <c:pt idx="3">
                  <c:v>0.29199999999999998</c:v>
                </c:pt>
                <c:pt idx="4">
                  <c:v>0.46600000000000003</c:v>
                </c:pt>
                <c:pt idx="5">
                  <c:v>0.76100000000000001</c:v>
                </c:pt>
                <c:pt idx="6">
                  <c:v>0.88400000000000001</c:v>
                </c:pt>
              </c:numCache>
            </c:numRef>
          </c:xVal>
          <c:yVal>
            <c:numRef>
              <c:f>Sheet1!$L$2:$R$2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0.7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1-4673-A376-E6E762CA4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264320"/>
        <c:axId val="2004281376"/>
      </c:scatterChart>
      <c:valAx>
        <c:axId val="200426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4281376"/>
        <c:crosses val="autoZero"/>
        <c:crossBetween val="midCat"/>
      </c:valAx>
      <c:valAx>
        <c:axId val="200428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426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5</xdr:row>
      <xdr:rowOff>68580</xdr:rowOff>
    </xdr:from>
    <xdr:to>
      <xdr:col>7</xdr:col>
      <xdr:colOff>190500</xdr:colOff>
      <xdr:row>20</xdr:row>
      <xdr:rowOff>68580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327660</xdr:colOff>
      <xdr:row>4</xdr:row>
      <xdr:rowOff>80010</xdr:rowOff>
    </xdr:from>
    <xdr:to>
      <xdr:col>17</xdr:col>
      <xdr:colOff>579120</xdr:colOff>
      <xdr:row>19</xdr:row>
      <xdr:rowOff>80010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69795DA-1A6F-4331-A5BE-9F4737832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tabSelected="1" topLeftCell="A13" workbookViewId="0">
      <selection activeCell="H28" sqref="H28"/>
    </sheetView>
  </sheetViews>
  <sheetFormatPr defaultColWidth="9" defaultRowHeight="14.4" x14ac:dyDescent="0.25"/>
  <cols>
    <col min="2" max="7" width="9.6640625"/>
  </cols>
  <sheetData>
    <row r="1" spans="1:18" x14ac:dyDescent="0.25">
      <c r="A1" t="s">
        <v>0</v>
      </c>
      <c r="B1">
        <v>1000</v>
      </c>
      <c r="C1">
        <v>500</v>
      </c>
      <c r="D1">
        <v>250</v>
      </c>
      <c r="E1">
        <v>125</v>
      </c>
      <c r="F1">
        <v>62.5</v>
      </c>
      <c r="G1">
        <v>0</v>
      </c>
      <c r="K1" t="s">
        <v>4</v>
      </c>
      <c r="L1">
        <v>0.14399999999999999</v>
      </c>
      <c r="M1">
        <v>0.17799999999999999</v>
      </c>
      <c r="N1">
        <v>0.221</v>
      </c>
      <c r="O1">
        <v>0.29199999999999998</v>
      </c>
      <c r="P1">
        <v>0.46600000000000003</v>
      </c>
      <c r="Q1">
        <v>0.76100000000000001</v>
      </c>
      <c r="R1">
        <v>0.88400000000000001</v>
      </c>
    </row>
    <row r="2" spans="1:18" x14ac:dyDescent="0.25">
      <c r="B2">
        <v>1.903</v>
      </c>
      <c r="C2">
        <v>1.18</v>
      </c>
      <c r="D2">
        <v>0.57499999999999996</v>
      </c>
      <c r="E2">
        <v>0.20899999999999999</v>
      </c>
      <c r="F2">
        <v>0.122</v>
      </c>
      <c r="G2">
        <v>0.114</v>
      </c>
      <c r="L2">
        <v>0</v>
      </c>
      <c r="M2">
        <v>0.05</v>
      </c>
      <c r="N2">
        <v>0.1</v>
      </c>
      <c r="O2">
        <v>0.2</v>
      </c>
      <c r="P2">
        <v>0.4</v>
      </c>
      <c r="Q2">
        <v>0.7</v>
      </c>
      <c r="R2">
        <v>1</v>
      </c>
    </row>
    <row r="3" spans="1:18" x14ac:dyDescent="0.25">
      <c r="A3" s="1" t="s">
        <v>5</v>
      </c>
      <c r="B3">
        <v>0.25900000000000001</v>
      </c>
      <c r="C3">
        <v>0.30099999999999999</v>
      </c>
      <c r="D3">
        <v>0.34200000000000003</v>
      </c>
      <c r="E3">
        <v>0.35399999999999998</v>
      </c>
      <c r="F3">
        <v>0.36799999999999999</v>
      </c>
      <c r="G3">
        <v>0.38600000000000001</v>
      </c>
    </row>
    <row r="4" spans="1:18" x14ac:dyDescent="0.25">
      <c r="A4" s="1" t="s">
        <v>6</v>
      </c>
      <c r="B4">
        <v>0.224</v>
      </c>
      <c r="C4">
        <v>0.16400000000000001</v>
      </c>
      <c r="D4">
        <v>0.20100000000000001</v>
      </c>
      <c r="E4">
        <v>0.22900000000000001</v>
      </c>
      <c r="F4" s="1">
        <v>0.28899999999999998</v>
      </c>
      <c r="G4">
        <v>0.25900000000000001</v>
      </c>
    </row>
    <row r="5" spans="1:18" x14ac:dyDescent="0.25">
      <c r="A5" s="1"/>
    </row>
    <row r="6" spans="1:18" x14ac:dyDescent="0.25">
      <c r="A6" s="1"/>
    </row>
    <row r="24" spans="1:17" x14ac:dyDescent="0.25">
      <c r="A24" s="1" t="s">
        <v>5</v>
      </c>
      <c r="B24">
        <f>(B3-0.0687)/0.0019</f>
        <v>100.15789473684212</v>
      </c>
      <c r="C24">
        <f t="shared" ref="C24:G25" si="0">(C3-0.0687)/0.0019</f>
        <v>122.26315789473685</v>
      </c>
      <c r="D24">
        <f t="shared" si="0"/>
        <v>143.84210526315792</v>
      </c>
      <c r="E24">
        <f t="shared" si="0"/>
        <v>150.15789473684211</v>
      </c>
      <c r="F24">
        <f t="shared" si="0"/>
        <v>157.5263157894737</v>
      </c>
      <c r="G24">
        <f t="shared" si="0"/>
        <v>167.00000000000003</v>
      </c>
      <c r="K24" t="s">
        <v>1</v>
      </c>
      <c r="L24">
        <v>0.254</v>
      </c>
      <c r="M24">
        <v>0.315</v>
      </c>
      <c r="N24">
        <v>0.32100000000000001</v>
      </c>
      <c r="O24">
        <v>0.30499999999999999</v>
      </c>
      <c r="P24">
        <v>0.32900000000000001</v>
      </c>
      <c r="Q24">
        <v>0.36399999999999999</v>
      </c>
    </row>
    <row r="25" spans="1:17" x14ac:dyDescent="0.25">
      <c r="A25" s="1" t="s">
        <v>6</v>
      </c>
      <c r="B25">
        <f>(B4-0.0687)/0.0019</f>
        <v>81.73684210526315</v>
      </c>
      <c r="C25">
        <f t="shared" si="0"/>
        <v>50.15789473684211</v>
      </c>
      <c r="D25">
        <f t="shared" si="0"/>
        <v>69.631578947368439</v>
      </c>
      <c r="E25">
        <f t="shared" si="0"/>
        <v>84.368421052631575</v>
      </c>
      <c r="F25">
        <f t="shared" si="0"/>
        <v>115.94736842105263</v>
      </c>
      <c r="G25">
        <f t="shared" si="0"/>
        <v>100.15789473684212</v>
      </c>
      <c r="K25" s="1" t="s">
        <v>2</v>
      </c>
      <c r="L25">
        <v>0.29499999999999998</v>
      </c>
      <c r="M25">
        <v>0.245</v>
      </c>
      <c r="N25">
        <v>0.26400000000000001</v>
      </c>
      <c r="O25">
        <v>0.32600000000000001</v>
      </c>
      <c r="P25">
        <v>0.34499999999999997</v>
      </c>
      <c r="Q25">
        <v>0.36099999999999999</v>
      </c>
    </row>
    <row r="26" spans="1:17" x14ac:dyDescent="0.25">
      <c r="A26" s="1"/>
    </row>
    <row r="27" spans="1:17" x14ac:dyDescent="0.25">
      <c r="A27" s="1"/>
    </row>
    <row r="29" spans="1:17" x14ac:dyDescent="0.25">
      <c r="A29" s="1" t="s">
        <v>5</v>
      </c>
      <c r="B29">
        <f>B24/L29</f>
        <v>71.774723771034175</v>
      </c>
      <c r="C29">
        <f t="shared" ref="C29:G29" si="1">C24/M29</f>
        <v>56.478329389008039</v>
      </c>
      <c r="D29">
        <f t="shared" si="1"/>
        <v>64.202270462905659</v>
      </c>
      <c r="E29">
        <f t="shared" si="1"/>
        <v>73.655192497445427</v>
      </c>
      <c r="F29">
        <f t="shared" si="1"/>
        <v>67.28018038731264</v>
      </c>
      <c r="G29">
        <f>G24/Q29</f>
        <v>60.012189302162462</v>
      </c>
      <c r="K29" t="s">
        <v>1</v>
      </c>
      <c r="L29">
        <f>(1.2612*L24-0.1808)*10</f>
        <v>1.3954480000000005</v>
      </c>
      <c r="M29">
        <f t="shared" ref="M29:Q30" si="2">(1.2612*M24-0.1808)*10</f>
        <v>2.1647800000000004</v>
      </c>
      <c r="N29">
        <f t="shared" si="2"/>
        <v>2.2404520000000003</v>
      </c>
      <c r="O29">
        <f t="shared" si="2"/>
        <v>2.0386600000000001</v>
      </c>
      <c r="P29">
        <f t="shared" si="2"/>
        <v>2.3413480000000004</v>
      </c>
      <c r="Q29">
        <f t="shared" si="2"/>
        <v>2.7827679999999999</v>
      </c>
    </row>
    <row r="30" spans="1:17" x14ac:dyDescent="0.25">
      <c r="A30" s="1" t="s">
        <v>6</v>
      </c>
      <c r="B30">
        <f>B25/L30</f>
        <v>42.737324241722078</v>
      </c>
      <c r="C30">
        <f t="shared" ref="C30" si="3">C25/M30</f>
        <v>39.126554079630957</v>
      </c>
      <c r="D30">
        <f t="shared" ref="D30" si="4">D25/N30</f>
        <v>45.763041117694648</v>
      </c>
      <c r="E30">
        <f t="shared" ref="E30" si="5">E25/O30</f>
        <v>36.62599589350156</v>
      </c>
      <c r="F30">
        <f>F25/P30</f>
        <v>45.592208223319446</v>
      </c>
      <c r="G30">
        <f t="shared" ref="G30" si="6">G25/Q30</f>
        <v>36.488297246285931</v>
      </c>
      <c r="K30" t="s">
        <v>3</v>
      </c>
      <c r="L30">
        <f>(1.2612*L25-0.1808)*10</f>
        <v>1.9125400000000001</v>
      </c>
      <c r="M30">
        <f t="shared" si="2"/>
        <v>1.2819400000000001</v>
      </c>
      <c r="N30">
        <f t="shared" si="2"/>
        <v>1.5215680000000007</v>
      </c>
      <c r="O30">
        <f t="shared" si="2"/>
        <v>2.3035120000000004</v>
      </c>
      <c r="P30">
        <f>(1.2612*P25-0.1808)*10</f>
        <v>2.5431400000000002</v>
      </c>
      <c r="Q30">
        <f t="shared" si="2"/>
        <v>2.7449319999999999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Xiaofan Song</cp:lastModifiedBy>
  <dcterms:created xsi:type="dcterms:W3CDTF">2022-11-11T03:30:10Z</dcterms:created>
  <dcterms:modified xsi:type="dcterms:W3CDTF">2024-09-04T12:10:37Z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228DB12054F7427780E6A5DA77114B3E</vt:lpwstr>
  </property>
</Properties>
</file>