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lz\Desktop\Repos\wt_modeling\Drafts\lmfit_biocatalysis\"/>
    </mc:Choice>
  </mc:AlternateContent>
  <xr:revisionPtr revIDLastSave="0" documentId="13_ncr:1_{3D8FC456-0646-4310-BF0D-E37321A16852}" xr6:coauthVersionLast="47" xr6:coauthVersionMax="47" xr10:uidLastSave="{00000000-0000-0000-0000-000000000000}"/>
  <bookViews>
    <workbookView xWindow="9120" yWindow="3230" windowWidth="22030" windowHeight="17060" tabRatio="740" firstSheet="4" activeTab="10" xr2:uid="{00000000-000D-0000-FFFF-FFFF00000000}"/>
  </bookViews>
  <sheets>
    <sheet name="Full_Conversion" sheetId="1" r:id="rId1"/>
    <sheet name="Full_Conversion_Split" sheetId="3" r:id="rId2"/>
    <sheet name="Full_Conversion_Dublicate" sheetId="4" r:id="rId3"/>
    <sheet name="Full_Conversion_(Triplicate)" sheetId="5" r:id="rId4"/>
    <sheet name="Full_Conversion_Inactivation" sheetId="6" r:id="rId5"/>
    <sheet name="Full_Conversion_Inactivation2" sheetId="7" r:id="rId6"/>
    <sheet name="Full_Conversion_Light_Dublicate" sheetId="8" r:id="rId7"/>
    <sheet name="Full_Conversion_LightTriplicate" sheetId="9" r:id="rId8"/>
    <sheet name="Full_Conversion_50mL_20mM_BA" sheetId="10" r:id="rId9"/>
    <sheet name="Full_Conversion_10mL_20mM_BA" sheetId="11" r:id="rId10"/>
    <sheet name="10mL_viualisation" sheetId="14" r:id="rId11"/>
    <sheet name="Tabelle2" sheetId="15" r:id="rId12"/>
    <sheet name="Full_Conversion_50mL_10mM_BA" sheetId="12" r:id="rId13"/>
    <sheet name="Full_Conversion_50mL_10mM_BA_Du" sheetId="13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4" i="13" l="1"/>
  <c r="G54" i="13"/>
  <c r="G53" i="13"/>
  <c r="G51" i="13"/>
  <c r="H60" i="13"/>
  <c r="I60" i="13"/>
  <c r="J60" i="13"/>
  <c r="H61" i="13"/>
  <c r="I61" i="13"/>
  <c r="J61" i="13"/>
  <c r="H62" i="13"/>
  <c r="I62" i="13"/>
  <c r="J62" i="13"/>
  <c r="H63" i="13"/>
  <c r="I63" i="13"/>
  <c r="J63" i="13"/>
  <c r="H64" i="13"/>
  <c r="I64" i="13"/>
  <c r="J64" i="13"/>
  <c r="H65" i="13"/>
  <c r="I65" i="13"/>
  <c r="J65" i="13"/>
  <c r="H66" i="13"/>
  <c r="I66" i="13"/>
  <c r="J66" i="13"/>
  <c r="H67" i="13"/>
  <c r="I67" i="13"/>
  <c r="J67" i="13"/>
  <c r="H68" i="13"/>
  <c r="I68" i="13"/>
  <c r="J68" i="13"/>
  <c r="H69" i="13"/>
  <c r="I69" i="13"/>
  <c r="J69" i="13"/>
  <c r="H70" i="13"/>
  <c r="I70" i="13"/>
  <c r="J70" i="13"/>
  <c r="H71" i="13"/>
  <c r="I71" i="13"/>
  <c r="J71" i="13"/>
  <c r="H72" i="13"/>
  <c r="I72" i="13"/>
  <c r="J72" i="13"/>
  <c r="I73" i="13"/>
  <c r="J73" i="13"/>
  <c r="H74" i="13"/>
  <c r="I74" i="13"/>
  <c r="J74" i="13"/>
  <c r="H75" i="13"/>
  <c r="I75" i="13"/>
  <c r="J75" i="13"/>
  <c r="H76" i="13"/>
  <c r="I76" i="13"/>
  <c r="J76" i="13"/>
  <c r="G76" i="13"/>
  <c r="G75" i="13"/>
  <c r="G74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I54" i="13"/>
  <c r="J54" i="13"/>
  <c r="H55" i="13"/>
  <c r="I55" i="13"/>
  <c r="J55" i="13"/>
  <c r="H56" i="13"/>
  <c r="I56" i="13"/>
  <c r="J56" i="13"/>
  <c r="H57" i="13"/>
  <c r="I57" i="13"/>
  <c r="J57" i="13"/>
  <c r="G57" i="13"/>
  <c r="G56" i="13"/>
  <c r="G55" i="13"/>
  <c r="G52" i="13"/>
  <c r="G50" i="13"/>
  <c r="G49" i="13"/>
  <c r="G48" i="13"/>
  <c r="G47" i="13"/>
  <c r="G46" i="13"/>
  <c r="G45" i="13"/>
  <c r="G44" i="13"/>
  <c r="G43" i="13"/>
  <c r="G42" i="13"/>
  <c r="G41" i="13"/>
  <c r="O58" i="13"/>
  <c r="P58" i="13" s="1"/>
  <c r="Q58" i="13" s="1"/>
  <c r="L59" i="12"/>
  <c r="M59" i="12" s="1"/>
  <c r="K59" i="12"/>
  <c r="K57" i="11"/>
  <c r="L57" i="11" s="1"/>
  <c r="M57" i="11" s="1"/>
  <c r="V26" i="10"/>
  <c r="W26" i="10" s="1"/>
  <c r="X26" i="10" s="1"/>
  <c r="AH42" i="8" l="1"/>
  <c r="AI42" i="8" s="1"/>
  <c r="AJ42" i="8" s="1"/>
  <c r="P6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P19" i="9"/>
  <c r="Q19" i="9"/>
  <c r="P20" i="9"/>
  <c r="Q20" i="9"/>
  <c r="Q21" i="9"/>
  <c r="Q22" i="9"/>
  <c r="P23" i="9"/>
  <c r="Q23" i="9"/>
  <c r="P24" i="9"/>
  <c r="Q24" i="9"/>
  <c r="P25" i="9"/>
  <c r="Q25" i="9"/>
  <c r="P26" i="9"/>
  <c r="Q26" i="9"/>
  <c r="Q27" i="9"/>
  <c r="O26" i="9"/>
  <c r="O25" i="9"/>
  <c r="O24" i="9"/>
  <c r="O23" i="9"/>
  <c r="O18" i="9"/>
  <c r="O16" i="9"/>
  <c r="O12" i="9"/>
  <c r="O10" i="9"/>
  <c r="O8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M6" i="9"/>
  <c r="M8" i="9"/>
  <c r="M16" i="9"/>
  <c r="M19" i="9"/>
  <c r="M20" i="9"/>
  <c r="M23" i="9"/>
  <c r="M24" i="9"/>
  <c r="M25" i="9"/>
  <c r="M26" i="9"/>
  <c r="L26" i="9"/>
  <c r="L25" i="9"/>
  <c r="L24" i="9"/>
  <c r="L23" i="9"/>
  <c r="L20" i="9"/>
  <c r="L8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I54" i="9"/>
  <c r="I55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2" i="9"/>
  <c r="I73" i="9"/>
  <c r="I74" i="9"/>
  <c r="I75" i="9"/>
  <c r="I76" i="9"/>
  <c r="I77" i="9"/>
  <c r="H54" i="9"/>
  <c r="H55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2" i="9"/>
  <c r="H73" i="9"/>
  <c r="H74" i="9"/>
  <c r="H75" i="9"/>
  <c r="H76" i="9"/>
  <c r="H77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F54" i="9"/>
  <c r="F55" i="9"/>
  <c r="F56" i="9"/>
  <c r="I56" i="9" s="1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I71" i="9" s="1"/>
  <c r="F72" i="9"/>
  <c r="F73" i="9"/>
  <c r="F74" i="9"/>
  <c r="F75" i="9"/>
  <c r="F76" i="9"/>
  <c r="F77" i="9"/>
  <c r="E54" i="9"/>
  <c r="E55" i="9"/>
  <c r="E56" i="9"/>
  <c r="H56" i="9" s="1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H71" i="9" s="1"/>
  <c r="E72" i="9"/>
  <c r="E73" i="9"/>
  <c r="E74" i="9"/>
  <c r="E75" i="9"/>
  <c r="E76" i="9"/>
  <c r="E77" i="9"/>
  <c r="G7" i="9"/>
  <c r="G8" i="9"/>
  <c r="G9" i="9"/>
  <c r="G10" i="9"/>
  <c r="J10" i="9" s="1"/>
  <c r="G11" i="9"/>
  <c r="G12" i="9"/>
  <c r="G13" i="9"/>
  <c r="G14" i="9"/>
  <c r="J14" i="9" s="1"/>
  <c r="G15" i="9"/>
  <c r="G16" i="9"/>
  <c r="G17" i="9"/>
  <c r="G18" i="9"/>
  <c r="J18" i="9" s="1"/>
  <c r="G19" i="9"/>
  <c r="G20" i="9"/>
  <c r="G21" i="9"/>
  <c r="G22" i="9"/>
  <c r="G23" i="9"/>
  <c r="G24" i="9"/>
  <c r="G25" i="9"/>
  <c r="G26" i="9"/>
  <c r="J26" i="9" s="1"/>
  <c r="G27" i="9"/>
  <c r="G28" i="9"/>
  <c r="G29" i="9"/>
  <c r="G30" i="9"/>
  <c r="J30" i="9" s="1"/>
  <c r="G31" i="9"/>
  <c r="G32" i="9"/>
  <c r="G33" i="9"/>
  <c r="G34" i="9"/>
  <c r="G35" i="9"/>
  <c r="G36" i="9"/>
  <c r="G37" i="9"/>
  <c r="G38" i="9"/>
  <c r="J38" i="9" s="1"/>
  <c r="G39" i="9"/>
  <c r="G40" i="9"/>
  <c r="G41" i="9"/>
  <c r="G42" i="9"/>
  <c r="J42" i="9" s="1"/>
  <c r="G43" i="9"/>
  <c r="G44" i="9"/>
  <c r="G45" i="9"/>
  <c r="G46" i="9"/>
  <c r="J46" i="9" s="1"/>
  <c r="G47" i="9"/>
  <c r="G48" i="9"/>
  <c r="J48" i="9" s="1"/>
  <c r="G49" i="9"/>
  <c r="G50" i="9"/>
  <c r="J50" i="9" s="1"/>
  <c r="G51" i="9"/>
  <c r="G52" i="9"/>
  <c r="J52" i="9" s="1"/>
  <c r="G53" i="9"/>
  <c r="F7" i="9"/>
  <c r="F8" i="9"/>
  <c r="F9" i="9"/>
  <c r="F10" i="9"/>
  <c r="F11" i="9"/>
  <c r="I11" i="9" s="1"/>
  <c r="F12" i="9"/>
  <c r="F13" i="9"/>
  <c r="F14" i="9"/>
  <c r="F15" i="9"/>
  <c r="F16" i="9"/>
  <c r="F17" i="9"/>
  <c r="F18" i="9"/>
  <c r="I18" i="9" s="1"/>
  <c r="F19" i="9"/>
  <c r="F20" i="9"/>
  <c r="I20" i="9" s="1"/>
  <c r="F21" i="9"/>
  <c r="F22" i="9"/>
  <c r="I22" i="9" s="1"/>
  <c r="F23" i="9"/>
  <c r="F24" i="9"/>
  <c r="F25" i="9"/>
  <c r="F26" i="9"/>
  <c r="I26" i="9" s="1"/>
  <c r="P12" i="9" s="1"/>
  <c r="F27" i="9"/>
  <c r="F28" i="9"/>
  <c r="F29" i="9"/>
  <c r="I29" i="9" s="1"/>
  <c r="F30" i="9"/>
  <c r="F31" i="9"/>
  <c r="F32" i="9"/>
  <c r="I32" i="9" s="1"/>
  <c r="P14" i="9" s="1"/>
  <c r="F33" i="9"/>
  <c r="F34" i="9"/>
  <c r="I34" i="9" s="1"/>
  <c r="F35" i="9"/>
  <c r="I35" i="9" s="1"/>
  <c r="F36" i="9"/>
  <c r="F37" i="9"/>
  <c r="F38" i="9"/>
  <c r="I38" i="9" s="1"/>
  <c r="P16" i="9" s="1"/>
  <c r="F39" i="9"/>
  <c r="F40" i="9"/>
  <c r="I40" i="9" s="1"/>
  <c r="F41" i="9"/>
  <c r="I41" i="9" s="1"/>
  <c r="F42" i="9"/>
  <c r="I42" i="9" s="1"/>
  <c r="F43" i="9"/>
  <c r="F44" i="9"/>
  <c r="F45" i="9"/>
  <c r="F46" i="9"/>
  <c r="I46" i="9" s="1"/>
  <c r="F47" i="9"/>
  <c r="F48" i="9"/>
  <c r="I48" i="9" s="1"/>
  <c r="F49" i="9"/>
  <c r="F50" i="9"/>
  <c r="I50" i="9" s="1"/>
  <c r="F51" i="9"/>
  <c r="F52" i="9"/>
  <c r="I52" i="9" s="1"/>
  <c r="F53" i="9"/>
  <c r="I53" i="9" s="1"/>
  <c r="E7" i="9"/>
  <c r="E8" i="9"/>
  <c r="E9" i="9"/>
  <c r="E10" i="9"/>
  <c r="E11" i="9"/>
  <c r="E12" i="9"/>
  <c r="E13" i="9"/>
  <c r="E14" i="9"/>
  <c r="H14" i="9" s="1"/>
  <c r="E15" i="9"/>
  <c r="E16" i="9"/>
  <c r="E17" i="9"/>
  <c r="E18" i="9"/>
  <c r="E19" i="9"/>
  <c r="E20" i="9"/>
  <c r="E21" i="9"/>
  <c r="E22" i="9"/>
  <c r="E23" i="9"/>
  <c r="H23" i="9" s="1"/>
  <c r="E24" i="9"/>
  <c r="E25" i="9"/>
  <c r="E26" i="9"/>
  <c r="H26" i="9" s="1"/>
  <c r="L12" i="9" s="1"/>
  <c r="E27" i="9"/>
  <c r="E28" i="9"/>
  <c r="E29" i="9"/>
  <c r="E30" i="9"/>
  <c r="H30" i="9" s="1"/>
  <c r="E31" i="9"/>
  <c r="E32" i="9"/>
  <c r="H32" i="9" s="1"/>
  <c r="E33" i="9"/>
  <c r="E34" i="9"/>
  <c r="H34" i="9" s="1"/>
  <c r="E35" i="9"/>
  <c r="E36" i="9"/>
  <c r="E37" i="9"/>
  <c r="E38" i="9"/>
  <c r="H38" i="9" s="1"/>
  <c r="L16" i="9" s="1"/>
  <c r="E39" i="9"/>
  <c r="E40" i="9"/>
  <c r="E41" i="9"/>
  <c r="E42" i="9"/>
  <c r="H42" i="9" s="1"/>
  <c r="E43" i="9"/>
  <c r="E44" i="9"/>
  <c r="H44" i="9" s="1"/>
  <c r="L18" i="9" s="1"/>
  <c r="E45" i="9"/>
  <c r="E46" i="9"/>
  <c r="E47" i="9"/>
  <c r="H47" i="9" s="1"/>
  <c r="E48" i="9"/>
  <c r="H48" i="9" s="1"/>
  <c r="E49" i="9"/>
  <c r="E50" i="9"/>
  <c r="H50" i="9" s="1"/>
  <c r="O20" i="9" s="1"/>
  <c r="E51" i="9"/>
  <c r="E52" i="9"/>
  <c r="H52" i="9" s="1"/>
  <c r="E53" i="9"/>
  <c r="J53" i="9"/>
  <c r="H53" i="9"/>
  <c r="L21" i="9" s="1"/>
  <c r="J51" i="9"/>
  <c r="I51" i="9"/>
  <c r="H51" i="9"/>
  <c r="J49" i="9"/>
  <c r="I49" i="9"/>
  <c r="H49" i="9"/>
  <c r="J47" i="9"/>
  <c r="I47" i="9"/>
  <c r="H46" i="9"/>
  <c r="J45" i="9"/>
  <c r="I45" i="9"/>
  <c r="H45" i="9"/>
  <c r="J44" i="9"/>
  <c r="I44" i="9"/>
  <c r="M18" i="9" s="1"/>
  <c r="J43" i="9"/>
  <c r="I43" i="9"/>
  <c r="H43" i="9"/>
  <c r="X42" i="9"/>
  <c r="Y42" i="9" s="1"/>
  <c r="Z42" i="9" s="1"/>
  <c r="J41" i="9"/>
  <c r="H41" i="9"/>
  <c r="L17" i="9" s="1"/>
  <c r="J40" i="9"/>
  <c r="H40" i="9"/>
  <c r="J39" i="9"/>
  <c r="I39" i="9"/>
  <c r="H39" i="9"/>
  <c r="J37" i="9"/>
  <c r="I37" i="9"/>
  <c r="H37" i="9"/>
  <c r="J36" i="9"/>
  <c r="I36" i="9"/>
  <c r="H36" i="9"/>
  <c r="J35" i="9"/>
  <c r="H35" i="9"/>
  <c r="O15" i="9" s="1"/>
  <c r="J34" i="9"/>
  <c r="J33" i="9"/>
  <c r="I33" i="9"/>
  <c r="H33" i="9"/>
  <c r="J32" i="9"/>
  <c r="J31" i="9"/>
  <c r="I31" i="9"/>
  <c r="H31" i="9"/>
  <c r="I30" i="9"/>
  <c r="J29" i="9"/>
  <c r="H29" i="9"/>
  <c r="O13" i="9" s="1"/>
  <c r="J28" i="9"/>
  <c r="I28" i="9"/>
  <c r="H28" i="9"/>
  <c r="H27" i="9"/>
  <c r="J27" i="9"/>
  <c r="I27" i="9"/>
  <c r="J25" i="9"/>
  <c r="I25" i="9"/>
  <c r="H25" i="9"/>
  <c r="J24" i="9"/>
  <c r="I24" i="9"/>
  <c r="H24" i="9"/>
  <c r="J23" i="9"/>
  <c r="I23" i="9"/>
  <c r="P11" i="9" s="1"/>
  <c r="J22" i="9"/>
  <c r="H22" i="9"/>
  <c r="J21" i="9"/>
  <c r="I21" i="9"/>
  <c r="H21" i="9"/>
  <c r="J20" i="9"/>
  <c r="H20" i="9"/>
  <c r="L10" i="9" s="1"/>
  <c r="J19" i="9"/>
  <c r="I19" i="9"/>
  <c r="H19" i="9"/>
  <c r="H18" i="9"/>
  <c r="J17" i="9"/>
  <c r="I17" i="9"/>
  <c r="P9" i="9" s="1"/>
  <c r="H17" i="9"/>
  <c r="O9" i="9" s="1"/>
  <c r="J16" i="9"/>
  <c r="I16" i="9"/>
  <c r="H16" i="9"/>
  <c r="J15" i="9"/>
  <c r="I15" i="9"/>
  <c r="H15" i="9"/>
  <c r="I14" i="9"/>
  <c r="P8" i="9" s="1"/>
  <c r="J13" i="9"/>
  <c r="I13" i="9"/>
  <c r="H13" i="9"/>
  <c r="J12" i="9"/>
  <c r="I12" i="9"/>
  <c r="H12" i="9"/>
  <c r="J11" i="9"/>
  <c r="H11" i="9"/>
  <c r="O7" i="9" s="1"/>
  <c r="H10" i="9"/>
  <c r="I10" i="9"/>
  <c r="I9" i="9"/>
  <c r="H9" i="9"/>
  <c r="J9" i="9"/>
  <c r="I8" i="9"/>
  <c r="J8" i="9"/>
  <c r="H8" i="9"/>
  <c r="L6" i="9" s="1"/>
  <c r="J7" i="9"/>
  <c r="I7" i="9"/>
  <c r="H7" i="9"/>
  <c r="G6" i="9"/>
  <c r="J6" i="9" s="1"/>
  <c r="F6" i="9"/>
  <c r="I6" i="9" s="1"/>
  <c r="E6" i="9"/>
  <c r="H6" i="9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6" i="7"/>
  <c r="E28" i="7"/>
  <c r="G28" i="7"/>
  <c r="D28" i="7"/>
  <c r="F28" i="7"/>
  <c r="P27" i="9" l="1"/>
  <c r="M27" i="9"/>
  <c r="L27" i="9"/>
  <c r="O27" i="9"/>
  <c r="P22" i="9"/>
  <c r="M22" i="9"/>
  <c r="O22" i="9"/>
  <c r="L22" i="9"/>
  <c r="P21" i="9"/>
  <c r="M21" i="9"/>
  <c r="O21" i="9"/>
  <c r="O19" i="9"/>
  <c r="L19" i="9"/>
  <c r="P18" i="9"/>
  <c r="P17" i="9"/>
  <c r="M17" i="9"/>
  <c r="O17" i="9"/>
  <c r="M15" i="9"/>
  <c r="P15" i="9"/>
  <c r="L15" i="9"/>
  <c r="M14" i="9"/>
  <c r="O14" i="9"/>
  <c r="L14" i="9"/>
  <c r="M13" i="9"/>
  <c r="P13" i="9"/>
  <c r="L13" i="9"/>
  <c r="M12" i="9"/>
  <c r="M11" i="9"/>
  <c r="O11" i="9"/>
  <c r="L11" i="9"/>
  <c r="M10" i="9"/>
  <c r="P10" i="9"/>
  <c r="M9" i="9"/>
  <c r="L9" i="9"/>
  <c r="M7" i="9"/>
  <c r="P7" i="9"/>
  <c r="L7" i="9"/>
  <c r="O6" i="9"/>
  <c r="G48" i="8"/>
  <c r="G49" i="8"/>
  <c r="J49" i="8" s="1"/>
  <c r="G50" i="8"/>
  <c r="J50" i="8" s="1"/>
  <c r="G51" i="8"/>
  <c r="J51" i="8" s="1"/>
  <c r="G52" i="8"/>
  <c r="G53" i="8"/>
  <c r="J53" i="8" s="1"/>
  <c r="E50" i="8"/>
  <c r="F50" i="8"/>
  <c r="I50" i="8" s="1"/>
  <c r="H50" i="8"/>
  <c r="E51" i="8"/>
  <c r="F51" i="8"/>
  <c r="I51" i="8" s="1"/>
  <c r="H51" i="8"/>
  <c r="E52" i="8"/>
  <c r="F52" i="8"/>
  <c r="I52" i="8" s="1"/>
  <c r="H52" i="8"/>
  <c r="J52" i="8"/>
  <c r="E53" i="8"/>
  <c r="H53" i="8" s="1"/>
  <c r="F53" i="8"/>
  <c r="I53" i="8" s="1"/>
  <c r="F49" i="8"/>
  <c r="I49" i="8" s="1"/>
  <c r="E49" i="8"/>
  <c r="H49" i="8" s="1"/>
  <c r="J48" i="8"/>
  <c r="F48" i="8"/>
  <c r="I48" i="8" s="1"/>
  <c r="E48" i="8"/>
  <c r="H48" i="8" s="1"/>
  <c r="G47" i="8"/>
  <c r="J47" i="8" s="1"/>
  <c r="F47" i="8"/>
  <c r="I47" i="8" s="1"/>
  <c r="E47" i="8"/>
  <c r="H47" i="8" s="1"/>
  <c r="J46" i="8"/>
  <c r="G46" i="8"/>
  <c r="F46" i="8"/>
  <c r="I46" i="8" s="1"/>
  <c r="E46" i="8"/>
  <c r="H46" i="8" s="1"/>
  <c r="H45" i="8"/>
  <c r="G45" i="8"/>
  <c r="J45" i="8" s="1"/>
  <c r="F45" i="8"/>
  <c r="I45" i="8" s="1"/>
  <c r="E45" i="8"/>
  <c r="J44" i="8"/>
  <c r="Q25" i="8" s="1"/>
  <c r="G44" i="8"/>
  <c r="F44" i="8"/>
  <c r="I44" i="8" s="1"/>
  <c r="E44" i="8"/>
  <c r="H44" i="8" s="1"/>
  <c r="I43" i="8"/>
  <c r="G43" i="8"/>
  <c r="J43" i="8" s="1"/>
  <c r="Q24" i="8" s="1"/>
  <c r="F43" i="8"/>
  <c r="E43" i="8"/>
  <c r="H43" i="8" s="1"/>
  <c r="Y42" i="8"/>
  <c r="Z42" i="8" s="1"/>
  <c r="X42" i="8"/>
  <c r="J42" i="8"/>
  <c r="I42" i="8"/>
  <c r="G42" i="8"/>
  <c r="F42" i="8"/>
  <c r="E42" i="8"/>
  <c r="H42" i="8" s="1"/>
  <c r="G41" i="8"/>
  <c r="J41" i="8" s="1"/>
  <c r="Q23" i="8" s="1"/>
  <c r="F41" i="8"/>
  <c r="I41" i="8" s="1"/>
  <c r="E41" i="8"/>
  <c r="H41" i="8" s="1"/>
  <c r="O23" i="8" s="1"/>
  <c r="J40" i="8"/>
  <c r="G40" i="8"/>
  <c r="F40" i="8"/>
  <c r="I40" i="8" s="1"/>
  <c r="E40" i="8"/>
  <c r="H40" i="8" s="1"/>
  <c r="G39" i="8"/>
  <c r="J39" i="8" s="1"/>
  <c r="Q22" i="8" s="1"/>
  <c r="F39" i="8"/>
  <c r="I39" i="8" s="1"/>
  <c r="E39" i="8"/>
  <c r="H39" i="8" s="1"/>
  <c r="O22" i="8" s="1"/>
  <c r="J38" i="8"/>
  <c r="G38" i="8"/>
  <c r="F38" i="8"/>
  <c r="I38" i="8" s="1"/>
  <c r="E38" i="8"/>
  <c r="H38" i="8" s="1"/>
  <c r="G37" i="8"/>
  <c r="J37" i="8" s="1"/>
  <c r="Q21" i="8" s="1"/>
  <c r="F37" i="8"/>
  <c r="I37" i="8" s="1"/>
  <c r="E37" i="8"/>
  <c r="H37" i="8" s="1"/>
  <c r="J36" i="8"/>
  <c r="G36" i="8"/>
  <c r="F36" i="8"/>
  <c r="I36" i="8" s="1"/>
  <c r="E36" i="8"/>
  <c r="H36" i="8" s="1"/>
  <c r="G35" i="8"/>
  <c r="J35" i="8" s="1"/>
  <c r="Q20" i="8" s="1"/>
  <c r="F35" i="8"/>
  <c r="I35" i="8" s="1"/>
  <c r="E35" i="8"/>
  <c r="H35" i="8" s="1"/>
  <c r="J34" i="8"/>
  <c r="G34" i="8"/>
  <c r="F34" i="8"/>
  <c r="I34" i="8" s="1"/>
  <c r="E34" i="8"/>
  <c r="H34" i="8" s="1"/>
  <c r="G33" i="8"/>
  <c r="J33" i="8" s="1"/>
  <c r="Q19" i="8" s="1"/>
  <c r="F33" i="8"/>
  <c r="I33" i="8" s="1"/>
  <c r="E33" i="8"/>
  <c r="H33" i="8" s="1"/>
  <c r="J32" i="8"/>
  <c r="G32" i="8"/>
  <c r="F32" i="8"/>
  <c r="I32" i="8" s="1"/>
  <c r="E32" i="8"/>
  <c r="H32" i="8" s="1"/>
  <c r="G31" i="8"/>
  <c r="J31" i="8" s="1"/>
  <c r="Q18" i="8" s="1"/>
  <c r="F31" i="8"/>
  <c r="I31" i="8" s="1"/>
  <c r="E31" i="8"/>
  <c r="H31" i="8" s="1"/>
  <c r="O18" i="8" s="1"/>
  <c r="J30" i="8"/>
  <c r="G30" i="8"/>
  <c r="F30" i="8"/>
  <c r="I30" i="8" s="1"/>
  <c r="E30" i="8"/>
  <c r="H30" i="8" s="1"/>
  <c r="G29" i="8"/>
  <c r="J29" i="8" s="1"/>
  <c r="Q17" i="8" s="1"/>
  <c r="F29" i="8"/>
  <c r="I29" i="8" s="1"/>
  <c r="E29" i="8"/>
  <c r="H29" i="8" s="1"/>
  <c r="J28" i="8"/>
  <c r="G28" i="8"/>
  <c r="F28" i="8"/>
  <c r="I28" i="8" s="1"/>
  <c r="E28" i="8"/>
  <c r="H28" i="8" s="1"/>
  <c r="J27" i="8"/>
  <c r="G27" i="8"/>
  <c r="F27" i="8"/>
  <c r="I27" i="8" s="1"/>
  <c r="E27" i="8"/>
  <c r="H27" i="8" s="1"/>
  <c r="J26" i="8"/>
  <c r="Q16" i="8" s="1"/>
  <c r="G26" i="8"/>
  <c r="F26" i="8"/>
  <c r="I26" i="8" s="1"/>
  <c r="E26" i="8"/>
  <c r="H26" i="8" s="1"/>
  <c r="L16" i="8" s="1"/>
  <c r="N25" i="8"/>
  <c r="J25" i="8"/>
  <c r="I25" i="8"/>
  <c r="G25" i="8"/>
  <c r="F25" i="8"/>
  <c r="E25" i="8"/>
  <c r="H25" i="8" s="1"/>
  <c r="N24" i="8"/>
  <c r="J24" i="8"/>
  <c r="Q15" i="8" s="1"/>
  <c r="G24" i="8"/>
  <c r="F24" i="8"/>
  <c r="I24" i="8" s="1"/>
  <c r="E24" i="8"/>
  <c r="H24" i="8" s="1"/>
  <c r="N23" i="8"/>
  <c r="J23" i="8"/>
  <c r="G23" i="8"/>
  <c r="F23" i="8"/>
  <c r="I23" i="8" s="1"/>
  <c r="E23" i="8"/>
  <c r="H23" i="8" s="1"/>
  <c r="N22" i="8"/>
  <c r="J22" i="8"/>
  <c r="G22" i="8"/>
  <c r="F22" i="8"/>
  <c r="I22" i="8" s="1"/>
  <c r="E22" i="8"/>
  <c r="H22" i="8" s="1"/>
  <c r="J21" i="8"/>
  <c r="N13" i="8" s="1"/>
  <c r="G21" i="8"/>
  <c r="F21" i="8"/>
  <c r="I21" i="8" s="1"/>
  <c r="E21" i="8"/>
  <c r="H21" i="8" s="1"/>
  <c r="N20" i="8"/>
  <c r="J20" i="8"/>
  <c r="G20" i="8"/>
  <c r="F20" i="8"/>
  <c r="I20" i="8" s="1"/>
  <c r="E20" i="8"/>
  <c r="H20" i="8" s="1"/>
  <c r="N19" i="8"/>
  <c r="J19" i="8"/>
  <c r="G19" i="8"/>
  <c r="F19" i="8"/>
  <c r="I19" i="8" s="1"/>
  <c r="E19" i="8"/>
  <c r="H19" i="8" s="1"/>
  <c r="N18" i="8"/>
  <c r="J18" i="8"/>
  <c r="G18" i="8"/>
  <c r="F18" i="8"/>
  <c r="I18" i="8" s="1"/>
  <c r="E18" i="8"/>
  <c r="H18" i="8" s="1"/>
  <c r="J17" i="8"/>
  <c r="G17" i="8"/>
  <c r="F17" i="8"/>
  <c r="I17" i="8" s="1"/>
  <c r="E17" i="8"/>
  <c r="H17" i="8" s="1"/>
  <c r="N16" i="8"/>
  <c r="J16" i="8"/>
  <c r="G16" i="8"/>
  <c r="F16" i="8"/>
  <c r="I16" i="8" s="1"/>
  <c r="E16" i="8"/>
  <c r="H16" i="8" s="1"/>
  <c r="O11" i="8" s="1"/>
  <c r="N15" i="8"/>
  <c r="J15" i="8"/>
  <c r="G15" i="8"/>
  <c r="F15" i="8"/>
  <c r="I15" i="8" s="1"/>
  <c r="E15" i="8"/>
  <c r="H15" i="8" s="1"/>
  <c r="O14" i="8"/>
  <c r="N14" i="8"/>
  <c r="J14" i="8"/>
  <c r="Q10" i="8" s="1"/>
  <c r="G14" i="8"/>
  <c r="F14" i="8"/>
  <c r="I14" i="8" s="1"/>
  <c r="E14" i="8"/>
  <c r="H14" i="8" s="1"/>
  <c r="J13" i="8"/>
  <c r="N9" i="8" s="1"/>
  <c r="G13" i="8"/>
  <c r="F13" i="8"/>
  <c r="I13" i="8" s="1"/>
  <c r="E13" i="8"/>
  <c r="H13" i="8" s="1"/>
  <c r="N12" i="8"/>
  <c r="J12" i="8"/>
  <c r="G12" i="8"/>
  <c r="F12" i="8"/>
  <c r="I12" i="8" s="1"/>
  <c r="E12" i="8"/>
  <c r="H12" i="8" s="1"/>
  <c r="O9" i="8" s="1"/>
  <c r="J11" i="8"/>
  <c r="G11" i="8"/>
  <c r="F11" i="8"/>
  <c r="I11" i="8" s="1"/>
  <c r="E11" i="8"/>
  <c r="H11" i="8" s="1"/>
  <c r="O10" i="8"/>
  <c r="N10" i="8"/>
  <c r="J10" i="8"/>
  <c r="Q8" i="8" s="1"/>
  <c r="G10" i="8"/>
  <c r="F10" i="8"/>
  <c r="I10" i="8" s="1"/>
  <c r="E10" i="8"/>
  <c r="H10" i="8" s="1"/>
  <c r="L8" i="8" s="1"/>
  <c r="J9" i="8"/>
  <c r="G9" i="8"/>
  <c r="F9" i="8"/>
  <c r="I9" i="8" s="1"/>
  <c r="E9" i="8"/>
  <c r="H9" i="8" s="1"/>
  <c r="J8" i="8"/>
  <c r="G8" i="8"/>
  <c r="F8" i="8"/>
  <c r="I8" i="8" s="1"/>
  <c r="E8" i="8"/>
  <c r="H8" i="8" s="1"/>
  <c r="O7" i="8" s="1"/>
  <c r="J7" i="8"/>
  <c r="G7" i="8"/>
  <c r="F7" i="8"/>
  <c r="I7" i="8" s="1"/>
  <c r="E7" i="8"/>
  <c r="H7" i="8" s="1"/>
  <c r="N6" i="8"/>
  <c r="J6" i="8"/>
  <c r="Q6" i="8" s="1"/>
  <c r="G6" i="8"/>
  <c r="F6" i="8"/>
  <c r="I6" i="8" s="1"/>
  <c r="E6" i="8"/>
  <c r="H6" i="8" s="1"/>
  <c r="D27" i="7"/>
  <c r="F27" i="7" s="1"/>
  <c r="E27" i="7"/>
  <c r="G27" i="7" s="1"/>
  <c r="T42" i="7"/>
  <c r="U42" i="7" s="1"/>
  <c r="V42" i="7" s="1"/>
  <c r="F26" i="7"/>
  <c r="D26" i="7"/>
  <c r="E26" i="7"/>
  <c r="G26" i="7" s="1"/>
  <c r="D25" i="7"/>
  <c r="F25" i="7" s="1"/>
  <c r="E25" i="7"/>
  <c r="G25" i="7" s="1"/>
  <c r="F24" i="7"/>
  <c r="F23" i="7"/>
  <c r="E24" i="7"/>
  <c r="G24" i="7" s="1"/>
  <c r="E23" i="7"/>
  <c r="G23" i="7" s="1"/>
  <c r="D24" i="7"/>
  <c r="D23" i="7"/>
  <c r="M42" i="7"/>
  <c r="N42" i="7" s="1"/>
  <c r="L42" i="7"/>
  <c r="E22" i="7"/>
  <c r="G22" i="7" s="1"/>
  <c r="D22" i="7"/>
  <c r="F22" i="7" s="1"/>
  <c r="E21" i="7"/>
  <c r="G21" i="7" s="1"/>
  <c r="D21" i="7"/>
  <c r="F21" i="7" s="1"/>
  <c r="E20" i="7"/>
  <c r="G20" i="7" s="1"/>
  <c r="D20" i="7"/>
  <c r="F20" i="7" s="1"/>
  <c r="E19" i="7"/>
  <c r="G19" i="7" s="1"/>
  <c r="D19" i="7"/>
  <c r="F19" i="7" s="1"/>
  <c r="E18" i="7"/>
  <c r="G18" i="7" s="1"/>
  <c r="D18" i="7"/>
  <c r="F18" i="7" s="1"/>
  <c r="E17" i="7"/>
  <c r="G17" i="7" s="1"/>
  <c r="D17" i="7"/>
  <c r="F17" i="7" s="1"/>
  <c r="E16" i="7"/>
  <c r="G16" i="7" s="1"/>
  <c r="D16" i="7"/>
  <c r="F16" i="7" s="1"/>
  <c r="E15" i="7"/>
  <c r="G15" i="7" s="1"/>
  <c r="D15" i="7"/>
  <c r="F15" i="7" s="1"/>
  <c r="F14" i="7"/>
  <c r="E14" i="7"/>
  <c r="G14" i="7" s="1"/>
  <c r="D14" i="7"/>
  <c r="E13" i="7"/>
  <c r="G13" i="7" s="1"/>
  <c r="D13" i="7"/>
  <c r="F13" i="7" s="1"/>
  <c r="E12" i="7"/>
  <c r="G12" i="7" s="1"/>
  <c r="D12" i="7"/>
  <c r="F12" i="7" s="1"/>
  <c r="E11" i="7"/>
  <c r="G11" i="7" s="1"/>
  <c r="D11" i="7"/>
  <c r="F11" i="7" s="1"/>
  <c r="F10" i="7"/>
  <c r="E10" i="7"/>
  <c r="G10" i="7" s="1"/>
  <c r="D10" i="7"/>
  <c r="E9" i="7"/>
  <c r="G9" i="7" s="1"/>
  <c r="D9" i="7"/>
  <c r="F9" i="7" s="1"/>
  <c r="E8" i="7"/>
  <c r="G8" i="7" s="1"/>
  <c r="D8" i="7"/>
  <c r="F8" i="7" s="1"/>
  <c r="E7" i="7"/>
  <c r="G7" i="7" s="1"/>
  <c r="D7" i="7"/>
  <c r="F7" i="7" s="1"/>
  <c r="E6" i="7"/>
  <c r="G6" i="7" s="1"/>
  <c r="D6" i="7"/>
  <c r="F6" i="7" s="1"/>
  <c r="L20" i="8" l="1"/>
  <c r="L10" i="8"/>
  <c r="O19" i="8"/>
  <c r="O12" i="8"/>
  <c r="N27" i="8"/>
  <c r="L17" i="8"/>
  <c r="L21" i="8"/>
  <c r="L6" i="8"/>
  <c r="L12" i="8"/>
  <c r="L15" i="8"/>
  <c r="L18" i="8"/>
  <c r="L22" i="8"/>
  <c r="O6" i="8"/>
  <c r="O8" i="8"/>
  <c r="O15" i="8"/>
  <c r="L19" i="8"/>
  <c r="L23" i="8"/>
  <c r="P8" i="8"/>
  <c r="M8" i="8"/>
  <c r="P14" i="8"/>
  <c r="M14" i="8"/>
  <c r="P10" i="8"/>
  <c r="M10" i="8"/>
  <c r="P6" i="8"/>
  <c r="M6" i="8"/>
  <c r="P12" i="8"/>
  <c r="M12" i="8"/>
  <c r="P7" i="8"/>
  <c r="M7" i="8"/>
  <c r="P16" i="8"/>
  <c r="M16" i="8"/>
  <c r="P17" i="8"/>
  <c r="M17" i="8"/>
  <c r="P27" i="8"/>
  <c r="M27" i="8"/>
  <c r="L7" i="8"/>
  <c r="Q7" i="8"/>
  <c r="Q9" i="8"/>
  <c r="L11" i="8"/>
  <c r="Q11" i="8"/>
  <c r="N17" i="8"/>
  <c r="L13" i="8"/>
  <c r="Q13" i="8"/>
  <c r="N21" i="8"/>
  <c r="P18" i="8"/>
  <c r="M18" i="8"/>
  <c r="P22" i="8"/>
  <c r="M22" i="8"/>
  <c r="L25" i="8"/>
  <c r="O25" i="8"/>
  <c r="Q26" i="8"/>
  <c r="N8" i="8"/>
  <c r="O13" i="8"/>
  <c r="O17" i="8"/>
  <c r="O21" i="8"/>
  <c r="N26" i="8"/>
  <c r="P19" i="8"/>
  <c r="M19" i="8"/>
  <c r="P23" i="8"/>
  <c r="M23" i="8"/>
  <c r="P25" i="8"/>
  <c r="M25" i="8"/>
  <c r="L26" i="8"/>
  <c r="O26" i="8"/>
  <c r="Q27" i="8"/>
  <c r="P9" i="8"/>
  <c r="M9" i="8"/>
  <c r="P11" i="8"/>
  <c r="M11" i="8"/>
  <c r="P13" i="8"/>
  <c r="M13" i="8"/>
  <c r="P15" i="8"/>
  <c r="M15" i="8"/>
  <c r="P21" i="8"/>
  <c r="M21" i="8"/>
  <c r="L24" i="8"/>
  <c r="O24" i="8"/>
  <c r="L9" i="8"/>
  <c r="N7" i="8"/>
  <c r="N11" i="8"/>
  <c r="O16" i="8"/>
  <c r="Q12" i="8"/>
  <c r="O20" i="8"/>
  <c r="L14" i="8"/>
  <c r="Q14" i="8"/>
  <c r="P20" i="8"/>
  <c r="M20" i="8"/>
  <c r="P24" i="8"/>
  <c r="M24" i="8"/>
  <c r="P26" i="8"/>
  <c r="M26" i="8"/>
  <c r="L27" i="8"/>
  <c r="O27" i="8"/>
  <c r="E22" i="6" l="1"/>
  <c r="G22" i="6" s="1"/>
  <c r="D22" i="6"/>
  <c r="F22" i="6" s="1"/>
  <c r="E21" i="6"/>
  <c r="G21" i="6" s="1"/>
  <c r="E20" i="6"/>
  <c r="G20" i="6" s="1"/>
  <c r="E19" i="6"/>
  <c r="G19" i="6" s="1"/>
  <c r="D21" i="6"/>
  <c r="F21" i="6" s="1"/>
  <c r="D20" i="6"/>
  <c r="F20" i="6" s="1"/>
  <c r="D19" i="6"/>
  <c r="F19" i="6"/>
  <c r="L42" i="6"/>
  <c r="M42" i="6" s="1"/>
  <c r="N42" i="6" s="1"/>
  <c r="E18" i="6"/>
  <c r="G18" i="6" s="1"/>
  <c r="D18" i="6"/>
  <c r="F18" i="6" s="1"/>
  <c r="E17" i="6"/>
  <c r="G17" i="6" s="1"/>
  <c r="D17" i="6"/>
  <c r="F17" i="6" s="1"/>
  <c r="E16" i="6"/>
  <c r="G16" i="6" s="1"/>
  <c r="D16" i="6"/>
  <c r="F16" i="6" s="1"/>
  <c r="E15" i="6"/>
  <c r="G15" i="6" s="1"/>
  <c r="D15" i="6"/>
  <c r="F15" i="6" s="1"/>
  <c r="E14" i="6"/>
  <c r="G14" i="6" s="1"/>
  <c r="D14" i="6"/>
  <c r="F14" i="6" s="1"/>
  <c r="E13" i="6"/>
  <c r="G13" i="6" s="1"/>
  <c r="D13" i="6"/>
  <c r="F13" i="6" s="1"/>
  <c r="E12" i="6"/>
  <c r="G12" i="6" s="1"/>
  <c r="D12" i="6"/>
  <c r="F12" i="6" s="1"/>
  <c r="E11" i="6"/>
  <c r="G11" i="6" s="1"/>
  <c r="D11" i="6"/>
  <c r="F11" i="6" s="1"/>
  <c r="E10" i="6"/>
  <c r="G10" i="6" s="1"/>
  <c r="D10" i="6"/>
  <c r="F10" i="6" s="1"/>
  <c r="F9" i="6"/>
  <c r="E9" i="6"/>
  <c r="G9" i="6" s="1"/>
  <c r="D9" i="6"/>
  <c r="E8" i="6"/>
  <c r="G8" i="6" s="1"/>
  <c r="D8" i="6"/>
  <c r="F8" i="6" s="1"/>
  <c r="E7" i="6"/>
  <c r="G7" i="6" s="1"/>
  <c r="D7" i="6"/>
  <c r="F7" i="6" s="1"/>
  <c r="E6" i="6"/>
  <c r="G6" i="6" s="1"/>
  <c r="D6" i="6"/>
  <c r="F6" i="6" s="1"/>
  <c r="Q20" i="5"/>
  <c r="P20" i="5"/>
  <c r="O20" i="5"/>
  <c r="N20" i="5"/>
  <c r="M20" i="5"/>
  <c r="L20" i="5"/>
  <c r="AI42" i="5" l="1"/>
  <c r="AJ42" i="5" s="1"/>
  <c r="AK42" i="5" s="1"/>
  <c r="J57" i="5" l="1"/>
  <c r="J9" i="5"/>
  <c r="J25" i="5"/>
  <c r="J41" i="5"/>
  <c r="I57" i="5"/>
  <c r="I9" i="5"/>
  <c r="I25" i="5"/>
  <c r="I41" i="5"/>
  <c r="H57" i="5"/>
  <c r="H9" i="5"/>
  <c r="H25" i="5"/>
  <c r="H41" i="5"/>
  <c r="G50" i="5"/>
  <c r="J50" i="5" s="1"/>
  <c r="G51" i="5"/>
  <c r="J51" i="5" s="1"/>
  <c r="G52" i="5"/>
  <c r="J52" i="5" s="1"/>
  <c r="G53" i="5"/>
  <c r="J53" i="5" s="1"/>
  <c r="G54" i="5"/>
  <c r="J54" i="5" s="1"/>
  <c r="G55" i="5"/>
  <c r="J55" i="5" s="1"/>
  <c r="G56" i="5"/>
  <c r="J56" i="5" s="1"/>
  <c r="G57" i="5"/>
  <c r="G58" i="5"/>
  <c r="J58" i="5" s="1"/>
  <c r="G59" i="5"/>
  <c r="J59" i="5" s="1"/>
  <c r="G60" i="5"/>
  <c r="J60" i="5" s="1"/>
  <c r="G61" i="5"/>
  <c r="J61" i="5" s="1"/>
  <c r="G62" i="5"/>
  <c r="J62" i="5" s="1"/>
  <c r="G63" i="5"/>
  <c r="J63" i="5" s="1"/>
  <c r="G64" i="5"/>
  <c r="J64" i="5" s="1"/>
  <c r="G65" i="5"/>
  <c r="J65" i="5" s="1"/>
  <c r="G66" i="5"/>
  <c r="J66" i="5" s="1"/>
  <c r="G67" i="5"/>
  <c r="J67" i="5" s="1"/>
  <c r="N26" i="5" s="1"/>
  <c r="G68" i="5"/>
  <c r="J68" i="5" s="1"/>
  <c r="G69" i="5"/>
  <c r="J69" i="5" s="1"/>
  <c r="G70" i="5"/>
  <c r="J70" i="5" s="1"/>
  <c r="G7" i="5"/>
  <c r="J7" i="5" s="1"/>
  <c r="N6" i="5" s="1"/>
  <c r="G8" i="5"/>
  <c r="J8" i="5" s="1"/>
  <c r="G9" i="5"/>
  <c r="G10" i="5"/>
  <c r="J10" i="5" s="1"/>
  <c r="G11" i="5"/>
  <c r="J11" i="5" s="1"/>
  <c r="G12" i="5"/>
  <c r="J12" i="5" s="1"/>
  <c r="G13" i="5"/>
  <c r="J13" i="5" s="1"/>
  <c r="G14" i="5"/>
  <c r="J14" i="5" s="1"/>
  <c r="G15" i="5"/>
  <c r="J15" i="5" s="1"/>
  <c r="G16" i="5"/>
  <c r="J16" i="5" s="1"/>
  <c r="G17" i="5"/>
  <c r="J17" i="5" s="1"/>
  <c r="G18" i="5"/>
  <c r="J18" i="5" s="1"/>
  <c r="G19" i="5"/>
  <c r="J19" i="5" s="1"/>
  <c r="N10" i="5" s="1"/>
  <c r="G20" i="5"/>
  <c r="J20" i="5" s="1"/>
  <c r="G21" i="5"/>
  <c r="J21" i="5" s="1"/>
  <c r="G22" i="5"/>
  <c r="J22" i="5" s="1"/>
  <c r="G23" i="5"/>
  <c r="J23" i="5" s="1"/>
  <c r="G24" i="5"/>
  <c r="J24" i="5" s="1"/>
  <c r="G25" i="5"/>
  <c r="G26" i="5"/>
  <c r="J26" i="5" s="1"/>
  <c r="G27" i="5"/>
  <c r="J27" i="5" s="1"/>
  <c r="G28" i="5"/>
  <c r="J28" i="5" s="1"/>
  <c r="G29" i="5"/>
  <c r="J29" i="5" s="1"/>
  <c r="G30" i="5"/>
  <c r="J30" i="5" s="1"/>
  <c r="G31" i="5"/>
  <c r="J31" i="5" s="1"/>
  <c r="G32" i="5"/>
  <c r="J32" i="5" s="1"/>
  <c r="G33" i="5"/>
  <c r="J33" i="5" s="1"/>
  <c r="G34" i="5"/>
  <c r="J34" i="5" s="1"/>
  <c r="G35" i="5"/>
  <c r="J35" i="5" s="1"/>
  <c r="G36" i="5"/>
  <c r="J36" i="5" s="1"/>
  <c r="G37" i="5"/>
  <c r="J37" i="5" s="1"/>
  <c r="G38" i="5"/>
  <c r="J38" i="5" s="1"/>
  <c r="G39" i="5"/>
  <c r="J39" i="5" s="1"/>
  <c r="G40" i="5"/>
  <c r="J40" i="5" s="1"/>
  <c r="G41" i="5"/>
  <c r="G42" i="5"/>
  <c r="J42" i="5" s="1"/>
  <c r="G43" i="5"/>
  <c r="J43" i="5" s="1"/>
  <c r="N18" i="5" s="1"/>
  <c r="G44" i="5"/>
  <c r="J44" i="5" s="1"/>
  <c r="G45" i="5"/>
  <c r="J45" i="5" s="1"/>
  <c r="G46" i="5"/>
  <c r="J46" i="5" s="1"/>
  <c r="G47" i="5"/>
  <c r="J47" i="5" s="1"/>
  <c r="G48" i="5"/>
  <c r="J48" i="5" s="1"/>
  <c r="G49" i="5"/>
  <c r="J49" i="5" s="1"/>
  <c r="F50" i="5"/>
  <c r="I50" i="5" s="1"/>
  <c r="F51" i="5"/>
  <c r="I51" i="5" s="1"/>
  <c r="F52" i="5"/>
  <c r="I52" i="5" s="1"/>
  <c r="F53" i="5"/>
  <c r="I53" i="5" s="1"/>
  <c r="F54" i="5"/>
  <c r="I54" i="5" s="1"/>
  <c r="F55" i="5"/>
  <c r="I55" i="5" s="1"/>
  <c r="F56" i="5"/>
  <c r="I56" i="5" s="1"/>
  <c r="F57" i="5"/>
  <c r="F58" i="5"/>
  <c r="I58" i="5" s="1"/>
  <c r="F59" i="5"/>
  <c r="I59" i="5" s="1"/>
  <c r="F60" i="5"/>
  <c r="I60" i="5" s="1"/>
  <c r="F61" i="5"/>
  <c r="I61" i="5" s="1"/>
  <c r="F62" i="5"/>
  <c r="I62" i="5" s="1"/>
  <c r="F63" i="5"/>
  <c r="I63" i="5" s="1"/>
  <c r="F64" i="5"/>
  <c r="I64" i="5" s="1"/>
  <c r="F65" i="5"/>
  <c r="I65" i="5" s="1"/>
  <c r="F66" i="5"/>
  <c r="I66" i="5" s="1"/>
  <c r="F67" i="5"/>
  <c r="I67" i="5" s="1"/>
  <c r="F68" i="5"/>
  <c r="I68" i="5" s="1"/>
  <c r="F69" i="5"/>
  <c r="I69" i="5" s="1"/>
  <c r="F70" i="5"/>
  <c r="I70" i="5" s="1"/>
  <c r="F7" i="5"/>
  <c r="I7" i="5" s="1"/>
  <c r="F8" i="5"/>
  <c r="I8" i="5" s="1"/>
  <c r="F9" i="5"/>
  <c r="F10" i="5"/>
  <c r="I10" i="5" s="1"/>
  <c r="F11" i="5"/>
  <c r="I11" i="5" s="1"/>
  <c r="F12" i="5"/>
  <c r="I12" i="5" s="1"/>
  <c r="F13" i="5"/>
  <c r="I13" i="5" s="1"/>
  <c r="F14" i="5"/>
  <c r="I14" i="5" s="1"/>
  <c r="F15" i="5"/>
  <c r="I15" i="5" s="1"/>
  <c r="F16" i="5"/>
  <c r="I16" i="5" s="1"/>
  <c r="F17" i="5"/>
  <c r="I17" i="5" s="1"/>
  <c r="F18" i="5"/>
  <c r="I18" i="5" s="1"/>
  <c r="F19" i="5"/>
  <c r="I19" i="5" s="1"/>
  <c r="F20" i="5"/>
  <c r="I20" i="5" s="1"/>
  <c r="F21" i="5"/>
  <c r="I21" i="5" s="1"/>
  <c r="F22" i="5"/>
  <c r="I22" i="5" s="1"/>
  <c r="F23" i="5"/>
  <c r="I23" i="5" s="1"/>
  <c r="F24" i="5"/>
  <c r="I24" i="5" s="1"/>
  <c r="F25" i="5"/>
  <c r="F26" i="5"/>
  <c r="I26" i="5" s="1"/>
  <c r="F27" i="5"/>
  <c r="I27" i="5" s="1"/>
  <c r="F28" i="5"/>
  <c r="I28" i="5" s="1"/>
  <c r="F29" i="5"/>
  <c r="I29" i="5" s="1"/>
  <c r="F30" i="5"/>
  <c r="I30" i="5" s="1"/>
  <c r="F31" i="5"/>
  <c r="I31" i="5" s="1"/>
  <c r="F32" i="5"/>
  <c r="I32" i="5" s="1"/>
  <c r="F33" i="5"/>
  <c r="I33" i="5" s="1"/>
  <c r="F34" i="5"/>
  <c r="I34" i="5" s="1"/>
  <c r="F35" i="5"/>
  <c r="I35" i="5" s="1"/>
  <c r="F36" i="5"/>
  <c r="I36" i="5" s="1"/>
  <c r="F37" i="5"/>
  <c r="I37" i="5" s="1"/>
  <c r="F38" i="5"/>
  <c r="I38" i="5" s="1"/>
  <c r="F39" i="5"/>
  <c r="I39" i="5" s="1"/>
  <c r="F40" i="5"/>
  <c r="I40" i="5" s="1"/>
  <c r="F41" i="5"/>
  <c r="F42" i="5"/>
  <c r="I42" i="5" s="1"/>
  <c r="F43" i="5"/>
  <c r="I43" i="5" s="1"/>
  <c r="F44" i="5"/>
  <c r="I44" i="5" s="1"/>
  <c r="F45" i="5"/>
  <c r="I45" i="5" s="1"/>
  <c r="F46" i="5"/>
  <c r="I46" i="5" s="1"/>
  <c r="F47" i="5"/>
  <c r="I47" i="5" s="1"/>
  <c r="F48" i="5"/>
  <c r="I48" i="5" s="1"/>
  <c r="F49" i="5"/>
  <c r="I49" i="5" s="1"/>
  <c r="E50" i="5"/>
  <c r="H50" i="5" s="1"/>
  <c r="E51" i="5"/>
  <c r="H51" i="5" s="1"/>
  <c r="E52" i="5"/>
  <c r="H52" i="5" s="1"/>
  <c r="E53" i="5"/>
  <c r="H53" i="5" s="1"/>
  <c r="E54" i="5"/>
  <c r="H54" i="5" s="1"/>
  <c r="E55" i="5"/>
  <c r="H55" i="5" s="1"/>
  <c r="E56" i="5"/>
  <c r="H56" i="5" s="1"/>
  <c r="E57" i="5"/>
  <c r="E58" i="5"/>
  <c r="H58" i="5" s="1"/>
  <c r="E59" i="5"/>
  <c r="H59" i="5" s="1"/>
  <c r="E60" i="5"/>
  <c r="H60" i="5" s="1"/>
  <c r="E61" i="5"/>
  <c r="H61" i="5" s="1"/>
  <c r="E62" i="5"/>
  <c r="H62" i="5" s="1"/>
  <c r="E63" i="5"/>
  <c r="H63" i="5" s="1"/>
  <c r="E64" i="5"/>
  <c r="H64" i="5" s="1"/>
  <c r="E65" i="5"/>
  <c r="H65" i="5" s="1"/>
  <c r="E66" i="5"/>
  <c r="H66" i="5" s="1"/>
  <c r="E67" i="5"/>
  <c r="H67" i="5" s="1"/>
  <c r="E68" i="5"/>
  <c r="H68" i="5" s="1"/>
  <c r="E69" i="5"/>
  <c r="H69" i="5" s="1"/>
  <c r="E70" i="5"/>
  <c r="H70" i="5" s="1"/>
  <c r="E7" i="5"/>
  <c r="H7" i="5" s="1"/>
  <c r="L6" i="5" s="1"/>
  <c r="E8" i="5"/>
  <c r="H8" i="5" s="1"/>
  <c r="E9" i="5"/>
  <c r="E10" i="5"/>
  <c r="H10" i="5" s="1"/>
  <c r="E11" i="5"/>
  <c r="H11" i="5" s="1"/>
  <c r="E12" i="5"/>
  <c r="H12" i="5" s="1"/>
  <c r="E13" i="5"/>
  <c r="H13" i="5" s="1"/>
  <c r="E14" i="5"/>
  <c r="H14" i="5" s="1"/>
  <c r="E15" i="5"/>
  <c r="H15" i="5" s="1"/>
  <c r="E16" i="5"/>
  <c r="H16" i="5" s="1"/>
  <c r="E17" i="5"/>
  <c r="H17" i="5" s="1"/>
  <c r="E18" i="5"/>
  <c r="H18" i="5" s="1"/>
  <c r="E19" i="5"/>
  <c r="H19" i="5" s="1"/>
  <c r="E20" i="5"/>
  <c r="H20" i="5" s="1"/>
  <c r="E21" i="5"/>
  <c r="H21" i="5" s="1"/>
  <c r="E22" i="5"/>
  <c r="H22" i="5" s="1"/>
  <c r="E23" i="5"/>
  <c r="H23" i="5" s="1"/>
  <c r="E24" i="5"/>
  <c r="H24" i="5" s="1"/>
  <c r="L12" i="5" s="1"/>
  <c r="E25" i="5"/>
  <c r="E26" i="5"/>
  <c r="H26" i="5" s="1"/>
  <c r="E27" i="5"/>
  <c r="H27" i="5" s="1"/>
  <c r="E28" i="5"/>
  <c r="H28" i="5" s="1"/>
  <c r="E29" i="5"/>
  <c r="H29" i="5" s="1"/>
  <c r="E30" i="5"/>
  <c r="H30" i="5" s="1"/>
  <c r="E31" i="5"/>
  <c r="H31" i="5" s="1"/>
  <c r="L14" i="5" s="1"/>
  <c r="E32" i="5"/>
  <c r="H32" i="5" s="1"/>
  <c r="E33" i="5"/>
  <c r="H33" i="5" s="1"/>
  <c r="E34" i="5"/>
  <c r="H34" i="5" s="1"/>
  <c r="E35" i="5"/>
  <c r="H35" i="5" s="1"/>
  <c r="E36" i="5"/>
  <c r="H36" i="5" s="1"/>
  <c r="E37" i="5"/>
  <c r="H37" i="5" s="1"/>
  <c r="E38" i="5"/>
  <c r="H38" i="5" s="1"/>
  <c r="E39" i="5"/>
  <c r="H39" i="5" s="1"/>
  <c r="E40" i="5"/>
  <c r="H40" i="5" s="1"/>
  <c r="E41" i="5"/>
  <c r="E42" i="5"/>
  <c r="H42" i="5" s="1"/>
  <c r="E43" i="5"/>
  <c r="H43" i="5" s="1"/>
  <c r="E44" i="5"/>
  <c r="H44" i="5" s="1"/>
  <c r="E45" i="5"/>
  <c r="H45" i="5" s="1"/>
  <c r="E46" i="5"/>
  <c r="H46" i="5" s="1"/>
  <c r="E47" i="5"/>
  <c r="H47" i="5" s="1"/>
  <c r="E48" i="5"/>
  <c r="H48" i="5" s="1"/>
  <c r="E49" i="5"/>
  <c r="H49" i="5" s="1"/>
  <c r="X42" i="5"/>
  <c r="Y42" i="5" s="1"/>
  <c r="Z42" i="5" s="1"/>
  <c r="G6" i="5"/>
  <c r="J6" i="5" s="1"/>
  <c r="Q6" i="5" s="1"/>
  <c r="F6" i="5"/>
  <c r="I6" i="5" s="1"/>
  <c r="E6" i="5"/>
  <c r="H6" i="5" s="1"/>
  <c r="O11" i="5" l="1"/>
  <c r="L11" i="5"/>
  <c r="M19" i="5"/>
  <c r="P19" i="5"/>
  <c r="N15" i="5"/>
  <c r="Q15" i="5"/>
  <c r="O16" i="5"/>
  <c r="N16" i="5"/>
  <c r="N8" i="5"/>
  <c r="N24" i="5"/>
  <c r="O19" i="5"/>
  <c r="L19" i="5"/>
  <c r="O15" i="5"/>
  <c r="L15" i="5"/>
  <c r="M11" i="5"/>
  <c r="P11" i="5"/>
  <c r="N19" i="5"/>
  <c r="Q19" i="5"/>
  <c r="N11" i="5"/>
  <c r="Q11" i="5"/>
  <c r="N27" i="5"/>
  <c r="Q27" i="5"/>
  <c r="Q25" i="5"/>
  <c r="O27" i="5"/>
  <c r="L27" i="5"/>
  <c r="M15" i="5"/>
  <c r="P15" i="5"/>
  <c r="M27" i="5"/>
  <c r="P27" i="5"/>
  <c r="L9" i="5"/>
  <c r="O9" i="5"/>
  <c r="L25" i="5"/>
  <c r="O25" i="5"/>
  <c r="M17" i="5"/>
  <c r="P17" i="5"/>
  <c r="M9" i="5"/>
  <c r="P9" i="5"/>
  <c r="M25" i="5"/>
  <c r="P25" i="5"/>
  <c r="Q17" i="5"/>
  <c r="N17" i="5"/>
  <c r="Q9" i="5"/>
  <c r="N9" i="5"/>
  <c r="Q21" i="5"/>
  <c r="N21" i="5"/>
  <c r="O23" i="5"/>
  <c r="L23" i="5"/>
  <c r="M23" i="5"/>
  <c r="P23" i="5"/>
  <c r="N7" i="5"/>
  <c r="Q7" i="5"/>
  <c r="O12" i="5"/>
  <c r="O18" i="5"/>
  <c r="O14" i="5"/>
  <c r="O10" i="5"/>
  <c r="O22" i="5"/>
  <c r="P14" i="5"/>
  <c r="M14" i="5"/>
  <c r="P10" i="5"/>
  <c r="M10" i="5"/>
  <c r="P26" i="5"/>
  <c r="M26" i="5"/>
  <c r="P22" i="5"/>
  <c r="M22" i="5"/>
  <c r="Q18" i="5"/>
  <c r="Q14" i="5"/>
  <c r="Q10" i="5"/>
  <c r="Q26" i="5"/>
  <c r="Q22" i="5"/>
  <c r="L18" i="5"/>
  <c r="L17" i="5"/>
  <c r="O17" i="5"/>
  <c r="L13" i="5"/>
  <c r="O13" i="5"/>
  <c r="L21" i="5"/>
  <c r="O21" i="5"/>
  <c r="M13" i="5"/>
  <c r="P13" i="5"/>
  <c r="M21" i="5"/>
  <c r="P21" i="5"/>
  <c r="Q13" i="5"/>
  <c r="N13" i="5"/>
  <c r="N25" i="5"/>
  <c r="O7" i="5"/>
  <c r="L7" i="5"/>
  <c r="M7" i="5"/>
  <c r="P7" i="5"/>
  <c r="N23" i="5"/>
  <c r="O26" i="5"/>
  <c r="P18" i="5"/>
  <c r="M18" i="5"/>
  <c r="O6" i="5"/>
  <c r="L22" i="5"/>
  <c r="N22" i="5"/>
  <c r="N14" i="5"/>
  <c r="Q23" i="5"/>
  <c r="P6" i="5"/>
  <c r="M6" i="5"/>
  <c r="L16" i="5"/>
  <c r="L8" i="5"/>
  <c r="L24" i="5"/>
  <c r="P16" i="5"/>
  <c r="M16" i="5"/>
  <c r="P12" i="5"/>
  <c r="M12" i="5"/>
  <c r="P8" i="5"/>
  <c r="M8" i="5"/>
  <c r="P24" i="5"/>
  <c r="M24" i="5"/>
  <c r="Q16" i="5"/>
  <c r="Q12" i="5"/>
  <c r="Q8" i="5"/>
  <c r="Q24" i="5"/>
  <c r="L10" i="5"/>
  <c r="L26" i="5"/>
  <c r="N12" i="5"/>
  <c r="O8" i="5"/>
  <c r="O24" i="5"/>
  <c r="Q25" i="4"/>
  <c r="O27" i="4"/>
  <c r="O20" i="4"/>
  <c r="O12" i="4"/>
  <c r="O8" i="4"/>
  <c r="E48" i="4"/>
  <c r="H48" i="4" s="1"/>
  <c r="F48" i="4"/>
  <c r="I48" i="4" s="1"/>
  <c r="P27" i="4" s="1"/>
  <c r="G48" i="4"/>
  <c r="J48" i="4" s="1"/>
  <c r="E49" i="4"/>
  <c r="H49" i="4" s="1"/>
  <c r="F49" i="4"/>
  <c r="I49" i="4" s="1"/>
  <c r="G49" i="4"/>
  <c r="J49" i="4" s="1"/>
  <c r="J7" i="4"/>
  <c r="J14" i="4"/>
  <c r="N10" i="4" s="1"/>
  <c r="J15" i="4"/>
  <c r="J22" i="4"/>
  <c r="N14" i="4" s="1"/>
  <c r="J23" i="4"/>
  <c r="J30" i="4"/>
  <c r="N18" i="4" s="1"/>
  <c r="J31" i="4"/>
  <c r="J38" i="4"/>
  <c r="N22" i="4" s="1"/>
  <c r="J39" i="4"/>
  <c r="I12" i="4"/>
  <c r="P9" i="4" s="1"/>
  <c r="H43" i="4"/>
  <c r="G40" i="4"/>
  <c r="J40" i="4" s="1"/>
  <c r="G41" i="4"/>
  <c r="J41" i="4" s="1"/>
  <c r="G42" i="4"/>
  <c r="J42" i="4" s="1"/>
  <c r="N24" i="4" s="1"/>
  <c r="G43" i="4"/>
  <c r="J43" i="4" s="1"/>
  <c r="G44" i="4"/>
  <c r="J44" i="4" s="1"/>
  <c r="G45" i="4"/>
  <c r="J45" i="4" s="1"/>
  <c r="N25" i="4" s="1"/>
  <c r="G46" i="4"/>
  <c r="J46" i="4" s="1"/>
  <c r="G47" i="4"/>
  <c r="J47" i="4" s="1"/>
  <c r="G7" i="4"/>
  <c r="G8" i="4"/>
  <c r="J8" i="4" s="1"/>
  <c r="G9" i="4"/>
  <c r="J9" i="4" s="1"/>
  <c r="Q7" i="4" s="1"/>
  <c r="G10" i="4"/>
  <c r="J10" i="4" s="1"/>
  <c r="G11" i="4"/>
  <c r="J11" i="4" s="1"/>
  <c r="G12" i="4"/>
  <c r="J12" i="4" s="1"/>
  <c r="G13" i="4"/>
  <c r="J13" i="4" s="1"/>
  <c r="Q9" i="4" s="1"/>
  <c r="G14" i="4"/>
  <c r="G15" i="4"/>
  <c r="G16" i="4"/>
  <c r="J16" i="4" s="1"/>
  <c r="G17" i="4"/>
  <c r="J17" i="4" s="1"/>
  <c r="Q11" i="4" s="1"/>
  <c r="G18" i="4"/>
  <c r="J18" i="4" s="1"/>
  <c r="G19" i="4"/>
  <c r="J19" i="4" s="1"/>
  <c r="G20" i="4"/>
  <c r="J20" i="4" s="1"/>
  <c r="G21" i="4"/>
  <c r="J21" i="4" s="1"/>
  <c r="Q13" i="4" s="1"/>
  <c r="G22" i="4"/>
  <c r="G23" i="4"/>
  <c r="G24" i="4"/>
  <c r="J24" i="4" s="1"/>
  <c r="G25" i="4"/>
  <c r="J25" i="4" s="1"/>
  <c r="Q15" i="4" s="1"/>
  <c r="G26" i="4"/>
  <c r="J26" i="4" s="1"/>
  <c r="G27" i="4"/>
  <c r="J27" i="4" s="1"/>
  <c r="G28" i="4"/>
  <c r="J28" i="4" s="1"/>
  <c r="G29" i="4"/>
  <c r="J29" i="4" s="1"/>
  <c r="Q17" i="4" s="1"/>
  <c r="G30" i="4"/>
  <c r="G31" i="4"/>
  <c r="G32" i="4"/>
  <c r="J32" i="4" s="1"/>
  <c r="G33" i="4"/>
  <c r="J33" i="4" s="1"/>
  <c r="Q19" i="4" s="1"/>
  <c r="G34" i="4"/>
  <c r="J34" i="4" s="1"/>
  <c r="G35" i="4"/>
  <c r="J35" i="4" s="1"/>
  <c r="G36" i="4"/>
  <c r="J36" i="4" s="1"/>
  <c r="G37" i="4"/>
  <c r="J37" i="4" s="1"/>
  <c r="Q21" i="4" s="1"/>
  <c r="G38" i="4"/>
  <c r="G39" i="4"/>
  <c r="G6" i="4"/>
  <c r="J6" i="4" s="1"/>
  <c r="N6" i="4" s="1"/>
  <c r="F40" i="4"/>
  <c r="I40" i="4" s="1"/>
  <c r="P23" i="4" s="1"/>
  <c r="F41" i="4"/>
  <c r="I41" i="4" s="1"/>
  <c r="F42" i="4"/>
  <c r="I42" i="4" s="1"/>
  <c r="P24" i="4" s="1"/>
  <c r="F43" i="4"/>
  <c r="I43" i="4" s="1"/>
  <c r="F44" i="4"/>
  <c r="I44" i="4" s="1"/>
  <c r="P25" i="4" s="1"/>
  <c r="F45" i="4"/>
  <c r="I45" i="4" s="1"/>
  <c r="F46" i="4"/>
  <c r="I46" i="4" s="1"/>
  <c r="P26" i="4" s="1"/>
  <c r="F47" i="4"/>
  <c r="I47" i="4" s="1"/>
  <c r="F7" i="4"/>
  <c r="I7" i="4" s="1"/>
  <c r="F8" i="4"/>
  <c r="I8" i="4" s="1"/>
  <c r="P7" i="4" s="1"/>
  <c r="F9" i="4"/>
  <c r="I9" i="4" s="1"/>
  <c r="F10" i="4"/>
  <c r="I10" i="4" s="1"/>
  <c r="F11" i="4"/>
  <c r="I11" i="4" s="1"/>
  <c r="F12" i="4"/>
  <c r="F13" i="4"/>
  <c r="I13" i="4" s="1"/>
  <c r="F14" i="4"/>
  <c r="I14" i="4" s="1"/>
  <c r="P10" i="4" s="1"/>
  <c r="F15" i="4"/>
  <c r="I15" i="4" s="1"/>
  <c r="F16" i="4"/>
  <c r="I16" i="4" s="1"/>
  <c r="P11" i="4" s="1"/>
  <c r="F17" i="4"/>
  <c r="I17" i="4" s="1"/>
  <c r="F18" i="4"/>
  <c r="I18" i="4" s="1"/>
  <c r="F19" i="4"/>
  <c r="I19" i="4" s="1"/>
  <c r="F20" i="4"/>
  <c r="I20" i="4" s="1"/>
  <c r="P13" i="4" s="1"/>
  <c r="F21" i="4"/>
  <c r="I21" i="4" s="1"/>
  <c r="F22" i="4"/>
  <c r="I22" i="4" s="1"/>
  <c r="P14" i="4" s="1"/>
  <c r="F23" i="4"/>
  <c r="I23" i="4" s="1"/>
  <c r="F24" i="4"/>
  <c r="I24" i="4" s="1"/>
  <c r="P15" i="4" s="1"/>
  <c r="F25" i="4"/>
  <c r="I25" i="4" s="1"/>
  <c r="F26" i="4"/>
  <c r="I26" i="4" s="1"/>
  <c r="P16" i="4" s="1"/>
  <c r="F27" i="4"/>
  <c r="I27" i="4" s="1"/>
  <c r="F28" i="4"/>
  <c r="I28" i="4" s="1"/>
  <c r="P17" i="4" s="1"/>
  <c r="F29" i="4"/>
  <c r="I29" i="4" s="1"/>
  <c r="F30" i="4"/>
  <c r="I30" i="4" s="1"/>
  <c r="P18" i="4" s="1"/>
  <c r="F31" i="4"/>
  <c r="I31" i="4" s="1"/>
  <c r="F32" i="4"/>
  <c r="I32" i="4" s="1"/>
  <c r="P19" i="4" s="1"/>
  <c r="F33" i="4"/>
  <c r="I33" i="4" s="1"/>
  <c r="F34" i="4"/>
  <c r="I34" i="4" s="1"/>
  <c r="P20" i="4" s="1"/>
  <c r="F35" i="4"/>
  <c r="I35" i="4" s="1"/>
  <c r="F36" i="4"/>
  <c r="I36" i="4" s="1"/>
  <c r="P21" i="4" s="1"/>
  <c r="F37" i="4"/>
  <c r="I37" i="4" s="1"/>
  <c r="F38" i="4"/>
  <c r="I38" i="4" s="1"/>
  <c r="P22" i="4" s="1"/>
  <c r="F39" i="4"/>
  <c r="I39" i="4" s="1"/>
  <c r="F6" i="4"/>
  <c r="E40" i="4"/>
  <c r="H40" i="4" s="1"/>
  <c r="O23" i="4" s="1"/>
  <c r="E41" i="4"/>
  <c r="H41" i="4" s="1"/>
  <c r="E42" i="4"/>
  <c r="H42" i="4" s="1"/>
  <c r="O24" i="4" s="1"/>
  <c r="E43" i="4"/>
  <c r="E44" i="4"/>
  <c r="H44" i="4" s="1"/>
  <c r="O25" i="4" s="1"/>
  <c r="E45" i="4"/>
  <c r="H45" i="4" s="1"/>
  <c r="E46" i="4"/>
  <c r="H46" i="4" s="1"/>
  <c r="O26" i="4" s="1"/>
  <c r="E47" i="4"/>
  <c r="H47" i="4" s="1"/>
  <c r="E7" i="4"/>
  <c r="H7" i="4" s="1"/>
  <c r="E8" i="4"/>
  <c r="H8" i="4" s="1"/>
  <c r="O7" i="4" s="1"/>
  <c r="E9" i="4"/>
  <c r="H9" i="4" s="1"/>
  <c r="E10" i="4"/>
  <c r="H10" i="4" s="1"/>
  <c r="E11" i="4"/>
  <c r="H11" i="4" s="1"/>
  <c r="E12" i="4"/>
  <c r="H12" i="4" s="1"/>
  <c r="O9" i="4" s="1"/>
  <c r="E13" i="4"/>
  <c r="H13" i="4" s="1"/>
  <c r="E14" i="4"/>
  <c r="H14" i="4" s="1"/>
  <c r="O10" i="4" s="1"/>
  <c r="E15" i="4"/>
  <c r="H15" i="4" s="1"/>
  <c r="E16" i="4"/>
  <c r="H16" i="4" s="1"/>
  <c r="O11" i="4" s="1"/>
  <c r="E17" i="4"/>
  <c r="H17" i="4" s="1"/>
  <c r="E18" i="4"/>
  <c r="H18" i="4" s="1"/>
  <c r="E19" i="4"/>
  <c r="H19" i="4" s="1"/>
  <c r="E20" i="4"/>
  <c r="H20" i="4" s="1"/>
  <c r="O13" i="4" s="1"/>
  <c r="E21" i="4"/>
  <c r="H21" i="4" s="1"/>
  <c r="E22" i="4"/>
  <c r="H22" i="4" s="1"/>
  <c r="O14" i="4" s="1"/>
  <c r="E23" i="4"/>
  <c r="H23" i="4" s="1"/>
  <c r="E24" i="4"/>
  <c r="H24" i="4" s="1"/>
  <c r="O15" i="4" s="1"/>
  <c r="E25" i="4"/>
  <c r="H25" i="4" s="1"/>
  <c r="E26" i="4"/>
  <c r="H26" i="4" s="1"/>
  <c r="E27" i="4"/>
  <c r="H27" i="4" s="1"/>
  <c r="O16" i="4" s="1"/>
  <c r="E28" i="4"/>
  <c r="H28" i="4" s="1"/>
  <c r="O17" i="4" s="1"/>
  <c r="E29" i="4"/>
  <c r="H29" i="4" s="1"/>
  <c r="E30" i="4"/>
  <c r="H30" i="4" s="1"/>
  <c r="O18" i="4" s="1"/>
  <c r="E31" i="4"/>
  <c r="H31" i="4" s="1"/>
  <c r="E32" i="4"/>
  <c r="H32" i="4" s="1"/>
  <c r="O19" i="4" s="1"/>
  <c r="E33" i="4"/>
  <c r="H33" i="4" s="1"/>
  <c r="E34" i="4"/>
  <c r="H34" i="4" s="1"/>
  <c r="E35" i="4"/>
  <c r="H35" i="4" s="1"/>
  <c r="E36" i="4"/>
  <c r="H36" i="4" s="1"/>
  <c r="O21" i="4" s="1"/>
  <c r="E37" i="4"/>
  <c r="H37" i="4" s="1"/>
  <c r="E38" i="4"/>
  <c r="H38" i="4" s="1"/>
  <c r="O22" i="4" s="1"/>
  <c r="E39" i="4"/>
  <c r="H39" i="4" s="1"/>
  <c r="E6" i="4"/>
  <c r="H6" i="4" s="1"/>
  <c r="O6" i="4" s="1"/>
  <c r="N27" i="4" l="1"/>
  <c r="Q27" i="4"/>
  <c r="P12" i="4"/>
  <c r="P8" i="4"/>
  <c r="N23" i="4"/>
  <c r="Q23" i="4"/>
  <c r="Q20" i="4"/>
  <c r="Q16" i="4"/>
  <c r="Q12" i="4"/>
  <c r="Q8" i="4"/>
  <c r="N26" i="4"/>
  <c r="Q26" i="4"/>
  <c r="Q24" i="4"/>
  <c r="Q22" i="4"/>
  <c r="Q18" i="4"/>
  <c r="Q14" i="4"/>
  <c r="Q10" i="4"/>
  <c r="Q6" i="4"/>
  <c r="M18" i="4"/>
  <c r="N21" i="4"/>
  <c r="N19" i="4"/>
  <c r="N17" i="4"/>
  <c r="N15" i="4"/>
  <c r="N13" i="4"/>
  <c r="N11" i="4"/>
  <c r="N9" i="4"/>
  <c r="N7" i="4"/>
  <c r="M8" i="4"/>
  <c r="N20" i="4"/>
  <c r="N16" i="4"/>
  <c r="N12" i="4"/>
  <c r="L20" i="4"/>
  <c r="L16" i="4"/>
  <c r="L10" i="4"/>
  <c r="M12" i="4"/>
  <c r="N8" i="4"/>
  <c r="L15" i="4"/>
  <c r="M27" i="4"/>
  <c r="M26" i="4"/>
  <c r="M25" i="4"/>
  <c r="M24" i="4"/>
  <c r="M23" i="4"/>
  <c r="M22" i="4"/>
  <c r="M21" i="4"/>
  <c r="M20" i="4"/>
  <c r="M19" i="4"/>
  <c r="L27" i="4"/>
  <c r="L26" i="4"/>
  <c r="L25" i="4"/>
  <c r="L24" i="4"/>
  <c r="L23" i="4"/>
  <c r="L22" i="4"/>
  <c r="L21" i="4"/>
  <c r="L19" i="4"/>
  <c r="M17" i="4"/>
  <c r="M16" i="4"/>
  <c r="M15" i="4"/>
  <c r="M14" i="4"/>
  <c r="M13" i="4"/>
  <c r="M11" i="4"/>
  <c r="M10" i="4"/>
  <c r="M9" i="4"/>
  <c r="M7" i="4"/>
  <c r="L18" i="4"/>
  <c r="L17" i="4"/>
  <c r="L14" i="4"/>
  <c r="L13" i="4"/>
  <c r="L12" i="4"/>
  <c r="L11" i="4"/>
  <c r="L9" i="4"/>
  <c r="L8" i="4"/>
  <c r="L7" i="4"/>
  <c r="L6" i="4"/>
  <c r="X42" i="4" l="1"/>
  <c r="Y42" i="4" s="1"/>
  <c r="Z42" i="4" s="1"/>
  <c r="I6" i="4"/>
  <c r="P6" i="4" s="1"/>
  <c r="G30" i="3"/>
  <c r="J30" i="3" s="1"/>
  <c r="G29" i="3"/>
  <c r="J29" i="3" s="1"/>
  <c r="E33" i="3"/>
  <c r="H33" i="3" s="1"/>
  <c r="G31" i="3"/>
  <c r="J31" i="3" s="1"/>
  <c r="F31" i="3"/>
  <c r="I31" i="3" s="1"/>
  <c r="E32" i="3"/>
  <c r="H32" i="3" s="1"/>
  <c r="E34" i="3"/>
  <c r="E35" i="3"/>
  <c r="H35" i="3" s="1"/>
  <c r="E36" i="3"/>
  <c r="H36" i="3" s="1"/>
  <c r="E37" i="3"/>
  <c r="E38" i="3"/>
  <c r="E39" i="3"/>
  <c r="H39" i="3" s="1"/>
  <c r="E40" i="3"/>
  <c r="H40" i="3" s="1"/>
  <c r="E41" i="3"/>
  <c r="E42" i="3"/>
  <c r="E43" i="3"/>
  <c r="H43" i="3" s="1"/>
  <c r="E31" i="3"/>
  <c r="H31" i="3" s="1"/>
  <c r="G19" i="3"/>
  <c r="J19" i="3" s="1"/>
  <c r="G20" i="3"/>
  <c r="J20" i="3" s="1"/>
  <c r="G21" i="3"/>
  <c r="J21" i="3"/>
  <c r="G22" i="3"/>
  <c r="J22" i="3" s="1"/>
  <c r="G23" i="3"/>
  <c r="J23" i="3" s="1"/>
  <c r="G24" i="3"/>
  <c r="J24" i="3"/>
  <c r="G25" i="3"/>
  <c r="J25" i="3" s="1"/>
  <c r="G26" i="3"/>
  <c r="J26" i="3"/>
  <c r="G27" i="3"/>
  <c r="J27" i="3" s="1"/>
  <c r="G28" i="3"/>
  <c r="J28" i="3" s="1"/>
  <c r="G32" i="3"/>
  <c r="J32" i="3" s="1"/>
  <c r="G33" i="3"/>
  <c r="J33" i="3" s="1"/>
  <c r="G34" i="3"/>
  <c r="J34" i="3" s="1"/>
  <c r="G35" i="3"/>
  <c r="J35" i="3" s="1"/>
  <c r="G36" i="3"/>
  <c r="J36" i="3"/>
  <c r="G37" i="3"/>
  <c r="J37" i="3" s="1"/>
  <c r="G38" i="3"/>
  <c r="J38" i="3" s="1"/>
  <c r="G39" i="3"/>
  <c r="J39" i="3" s="1"/>
  <c r="G40" i="3"/>
  <c r="J40" i="3" s="1"/>
  <c r="G41" i="3"/>
  <c r="J41" i="3" s="1"/>
  <c r="G42" i="3"/>
  <c r="J42" i="3" s="1"/>
  <c r="G43" i="3"/>
  <c r="J43" i="3" s="1"/>
  <c r="F32" i="3"/>
  <c r="I32" i="3" s="1"/>
  <c r="F33" i="3"/>
  <c r="I33" i="3" s="1"/>
  <c r="F34" i="3"/>
  <c r="I34" i="3" s="1"/>
  <c r="F35" i="3"/>
  <c r="I35" i="3" s="1"/>
  <c r="F36" i="3"/>
  <c r="I36" i="3" s="1"/>
  <c r="F37" i="3"/>
  <c r="I37" i="3" s="1"/>
  <c r="F38" i="3"/>
  <c r="I38" i="3" s="1"/>
  <c r="F39" i="3"/>
  <c r="I39" i="3" s="1"/>
  <c r="F40" i="3"/>
  <c r="I40" i="3" s="1"/>
  <c r="F41" i="3"/>
  <c r="I41" i="3" s="1"/>
  <c r="F42" i="3"/>
  <c r="I42" i="3" s="1"/>
  <c r="F43" i="3"/>
  <c r="I43" i="3" s="1"/>
  <c r="F19" i="3"/>
  <c r="I19" i="3" s="1"/>
  <c r="F20" i="3"/>
  <c r="I20" i="3" s="1"/>
  <c r="F21" i="3"/>
  <c r="I21" i="3" s="1"/>
  <c r="F22" i="3"/>
  <c r="I22" i="3" s="1"/>
  <c r="F23" i="3"/>
  <c r="I23" i="3" s="1"/>
  <c r="F24" i="3"/>
  <c r="I24" i="3" s="1"/>
  <c r="F25" i="3"/>
  <c r="I25" i="3" s="1"/>
  <c r="F26" i="3"/>
  <c r="I26" i="3" s="1"/>
  <c r="F27" i="3"/>
  <c r="I27" i="3" s="1"/>
  <c r="F28" i="3"/>
  <c r="I28" i="3" s="1"/>
  <c r="H34" i="3"/>
  <c r="H37" i="3"/>
  <c r="H38" i="3"/>
  <c r="H41" i="3"/>
  <c r="H42" i="3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H27" i="3" s="1"/>
  <c r="E28" i="3"/>
  <c r="H28" i="3" s="1"/>
  <c r="P42" i="3"/>
  <c r="Q42" i="3" s="1"/>
  <c r="R42" i="3" s="1"/>
  <c r="G16" i="3"/>
  <c r="J16" i="3" s="1"/>
  <c r="F16" i="3"/>
  <c r="I16" i="3" s="1"/>
  <c r="E16" i="3"/>
  <c r="H16" i="3" s="1"/>
  <c r="G15" i="3"/>
  <c r="J15" i="3" s="1"/>
  <c r="F15" i="3"/>
  <c r="I15" i="3" s="1"/>
  <c r="E15" i="3"/>
  <c r="H15" i="3" s="1"/>
  <c r="G14" i="3"/>
  <c r="J14" i="3" s="1"/>
  <c r="F14" i="3"/>
  <c r="I14" i="3" s="1"/>
  <c r="E14" i="3"/>
  <c r="H14" i="3" s="1"/>
  <c r="G13" i="3"/>
  <c r="J13" i="3" s="1"/>
  <c r="F13" i="3"/>
  <c r="I13" i="3" s="1"/>
  <c r="E13" i="3"/>
  <c r="H13" i="3" s="1"/>
  <c r="I12" i="3"/>
  <c r="G12" i="3"/>
  <c r="J12" i="3" s="1"/>
  <c r="F12" i="3"/>
  <c r="E12" i="3"/>
  <c r="H12" i="3" s="1"/>
  <c r="G11" i="3"/>
  <c r="J11" i="3" s="1"/>
  <c r="F11" i="3"/>
  <c r="I11" i="3" s="1"/>
  <c r="E11" i="3"/>
  <c r="H11" i="3" s="1"/>
  <c r="I10" i="3"/>
  <c r="G10" i="3"/>
  <c r="J10" i="3" s="1"/>
  <c r="F10" i="3"/>
  <c r="E10" i="3"/>
  <c r="H10" i="3" s="1"/>
  <c r="G9" i="3"/>
  <c r="J9" i="3" s="1"/>
  <c r="F9" i="3"/>
  <c r="I9" i="3" s="1"/>
  <c r="E9" i="3"/>
  <c r="H9" i="3" s="1"/>
  <c r="G8" i="3"/>
  <c r="J8" i="3" s="1"/>
  <c r="F8" i="3"/>
  <c r="I8" i="3" s="1"/>
  <c r="E8" i="3"/>
  <c r="H8" i="3" s="1"/>
  <c r="G7" i="3"/>
  <c r="J7" i="3" s="1"/>
  <c r="F7" i="3"/>
  <c r="I7" i="3" s="1"/>
  <c r="E7" i="3"/>
  <c r="H7" i="3" s="1"/>
  <c r="G6" i="3"/>
  <c r="J6" i="3" s="1"/>
  <c r="F6" i="3"/>
  <c r="I6" i="3" s="1"/>
  <c r="E6" i="3"/>
  <c r="H6" i="3" s="1"/>
  <c r="M6" i="4" l="1"/>
  <c r="P42" i="1"/>
  <c r="Q42" i="1" s="1"/>
  <c r="R42" i="1" s="1"/>
  <c r="G7" i="1"/>
  <c r="G8" i="1"/>
  <c r="J8" i="1" s="1"/>
  <c r="G9" i="1"/>
  <c r="G10" i="1"/>
  <c r="J10" i="1" s="1"/>
  <c r="G11" i="1"/>
  <c r="G12" i="1"/>
  <c r="J12" i="1" s="1"/>
  <c r="G13" i="1"/>
  <c r="G14" i="1"/>
  <c r="J14" i="1" s="1"/>
  <c r="G15" i="1"/>
  <c r="J15" i="1" s="1"/>
  <c r="G16" i="1"/>
  <c r="J16" i="1" s="1"/>
  <c r="G17" i="1"/>
  <c r="G18" i="1"/>
  <c r="J18" i="1" s="1"/>
  <c r="G6" i="1"/>
  <c r="J6" i="1" s="1"/>
  <c r="J7" i="1"/>
  <c r="J9" i="1"/>
  <c r="J11" i="1"/>
  <c r="J13" i="1"/>
  <c r="J17" i="1"/>
  <c r="F18" i="1" l="1"/>
  <c r="I18" i="1" s="1"/>
  <c r="E18" i="1"/>
  <c r="H18" i="1" s="1"/>
  <c r="F17" i="1"/>
  <c r="I17" i="1" s="1"/>
  <c r="E17" i="1"/>
  <c r="H17" i="1" s="1"/>
  <c r="F16" i="1"/>
  <c r="I16" i="1" s="1"/>
  <c r="E16" i="1"/>
  <c r="H16" i="1" s="1"/>
  <c r="F15" i="1"/>
  <c r="I15" i="1" s="1"/>
  <c r="E15" i="1"/>
  <c r="H15" i="1" s="1"/>
  <c r="F14" i="1"/>
  <c r="I14" i="1" s="1"/>
  <c r="E14" i="1"/>
  <c r="H14" i="1" s="1"/>
  <c r="F13" i="1"/>
  <c r="I13" i="1" s="1"/>
  <c r="E13" i="1"/>
  <c r="H13" i="1" s="1"/>
  <c r="F12" i="1"/>
  <c r="I12" i="1" s="1"/>
  <c r="E12" i="1"/>
  <c r="H12" i="1" s="1"/>
  <c r="F11" i="1"/>
  <c r="I11" i="1" s="1"/>
  <c r="E11" i="1"/>
  <c r="H11" i="1" s="1"/>
  <c r="F10" i="1"/>
  <c r="I10" i="1" s="1"/>
  <c r="E10" i="1"/>
  <c r="H10" i="1" s="1"/>
  <c r="F9" i="1"/>
  <c r="I9" i="1" s="1"/>
  <c r="E9" i="1"/>
  <c r="H9" i="1" s="1"/>
  <c r="F8" i="1"/>
  <c r="I8" i="1" s="1"/>
  <c r="E8" i="1"/>
  <c r="H8" i="1" s="1"/>
  <c r="F7" i="1"/>
  <c r="I7" i="1" s="1"/>
  <c r="E7" i="1"/>
  <c r="H7" i="1" s="1"/>
  <c r="F6" i="1"/>
  <c r="I6" i="1" s="1"/>
  <c r="E6" i="1"/>
  <c r="H6" i="1" s="1"/>
</calcChain>
</file>

<file path=xl/sharedStrings.xml><?xml version="1.0" encoding="utf-8"?>
<sst xmlns="http://schemas.openxmlformats.org/spreadsheetml/2006/main" count="1777" uniqueCount="140">
  <si>
    <t>HPLC</t>
  </si>
  <si>
    <t>Batch Mixed</t>
  </si>
  <si>
    <t>10 mL Scale</t>
  </si>
  <si>
    <t>210 nm Detection wavelength</t>
  </si>
  <si>
    <t>3-OH-BA out of the calibration, therefore values are not meaningful</t>
  </si>
  <si>
    <t>ActivityAssay</t>
  </si>
  <si>
    <t>Area</t>
  </si>
  <si>
    <t>Concentration [mM]</t>
  </si>
  <si>
    <t>Concentration x Dilution [mM]</t>
  </si>
  <si>
    <t>Sample [min]</t>
  </si>
  <si>
    <t>Slope calibration curve</t>
  </si>
  <si>
    <t>(S)-3-OH-PAC</t>
  </si>
  <si>
    <t>3-OH-BA</t>
  </si>
  <si>
    <t>Dilution factor</t>
  </si>
  <si>
    <t>Used enzyme [mg/mL]</t>
  </si>
  <si>
    <t>Conclusion</t>
  </si>
  <si>
    <t>--&gt;</t>
  </si>
  <si>
    <t>The pH value was not an issue to be considered; pH value remained constant over the entire reaction time</t>
  </si>
  <si>
    <t>The temperature remained constant as well at about 22 °C</t>
  </si>
  <si>
    <t>Slope</t>
  </si>
  <si>
    <t>vol. Activity [U/ml]</t>
  </si>
  <si>
    <t>spec. Activity [U/mg]</t>
  </si>
  <si>
    <t>with dilution</t>
  </si>
  <si>
    <t>Full conversion Approach</t>
  </si>
  <si>
    <t>(R)-3-OH-PAC</t>
  </si>
  <si>
    <t>h to min</t>
  </si>
  <si>
    <t>Pretty good spez. Activity of the enzyme</t>
  </si>
  <si>
    <t>It looks as if there is full conversion after about 4 till 4.5 h</t>
  </si>
  <si>
    <t>For the next approach the same procedure is done again, but after full conversion the reaction solution is splitted in two halfes and 5 mM of the Substrat is added. One reaction will be inactivated after addition 2,5 h and the other one will run untill full conversion is reached again.</t>
  </si>
  <si>
    <t>Ohne</t>
  </si>
  <si>
    <t>Mit</t>
  </si>
  <si>
    <t>It looks as if there is full conversion after about 5 h</t>
  </si>
  <si>
    <t>Next, the experiment is carried out again with two reaction vessels in a row to obtain a triplicate, but no more splitting and the light inactivation is only applied in a further experiment.</t>
  </si>
  <si>
    <t>The temperature remained constant as well at about 22 °C for that two cryostats had to be used [for the inactivation approach there was a time frame with increased temperature (ca. 25 °C) ]</t>
  </si>
  <si>
    <t>Average Concentration x Dilution [mM]</t>
  </si>
  <si>
    <t>Standard Abbreviation</t>
  </si>
  <si>
    <t>(Triplicate)</t>
  </si>
  <si>
    <t>After adding new substrate the reaction rate decreased significantly, but full conversion could also be observed</t>
  </si>
  <si>
    <t>data not used for calculations</t>
  </si>
  <si>
    <t>It seems that there is a very slight rest activity of the enzyme even after 23,3 h</t>
  </si>
  <si>
    <t>The Experiment has to be repeated in order to check whether there is a rest activity or not</t>
  </si>
  <si>
    <t>There is a rest enzyme activity but the activity decreased in contrast to the initial activity by a factor of 46!!!!! Now the question is wether the rest activity matters or not with regard to the entire enzyme cascade?!</t>
  </si>
  <si>
    <t>From a comparison of the initial enzyme activity and that after exposure, it can be concluded that approximately 98 % of all enzymes were inactivated or the relative enzyme activity corresponds to only 2 % after exposure.</t>
  </si>
  <si>
    <t>Full conversion Approach with Inactivation</t>
  </si>
  <si>
    <t>(Dublicate)</t>
  </si>
  <si>
    <t>First Try</t>
  </si>
  <si>
    <t>Second Try</t>
  </si>
  <si>
    <t>Inj.</t>
  </si>
  <si>
    <t>Injection Name</t>
  </si>
  <si>
    <t xml:space="preserve">Type </t>
  </si>
  <si>
    <t>Ret.Time</t>
  </si>
  <si>
    <t>Amount</t>
  </si>
  <si>
    <t xml:space="preserve">Rel.Area </t>
  </si>
  <si>
    <t>Height</t>
  </si>
  <si>
    <t>Type</t>
  </si>
  <si>
    <t>Width (50%)</t>
  </si>
  <si>
    <t>Asym.</t>
  </si>
  <si>
    <t>Resol.</t>
  </si>
  <si>
    <t>Plates</t>
  </si>
  <si>
    <t>No.</t>
  </si>
  <si>
    <t>Selected Peak:</t>
  </si>
  <si>
    <t>min</t>
  </si>
  <si>
    <t>%</t>
  </si>
  <si>
    <t>mAU*min</t>
  </si>
  <si>
    <t>mAU</t>
  </si>
  <si>
    <t>EP</t>
  </si>
  <si>
    <t>50 mL</t>
  </si>
  <si>
    <t>UV_VIS_4</t>
  </si>
  <si>
    <t>3 OH-PAC</t>
  </si>
  <si>
    <t>Timre [h]</t>
  </si>
  <si>
    <t>3-OH-PAC</t>
  </si>
  <si>
    <t>ACN</t>
  </si>
  <si>
    <t>Unknown</t>
  </si>
  <si>
    <t>n.a.</t>
  </si>
  <si>
    <t>6.0 h</t>
  </si>
  <si>
    <t>BMB</t>
  </si>
  <si>
    <t>6.5 h</t>
  </si>
  <si>
    <t>7.0 h</t>
  </si>
  <si>
    <t>5.5 h</t>
  </si>
  <si>
    <t>7.5 h</t>
  </si>
  <si>
    <t>5.0 h</t>
  </si>
  <si>
    <t>8.0 h</t>
  </si>
  <si>
    <t>8.6 h</t>
  </si>
  <si>
    <t>4.0 h</t>
  </si>
  <si>
    <t>4.5 h</t>
  </si>
  <si>
    <t>2.5 h</t>
  </si>
  <si>
    <t>1.5 h</t>
  </si>
  <si>
    <t>0.0 h</t>
  </si>
  <si>
    <t>0.5 h</t>
  </si>
  <si>
    <t>1.0 h</t>
  </si>
  <si>
    <t>2.0 h</t>
  </si>
  <si>
    <t>3.0 h</t>
  </si>
  <si>
    <t>3.5 h</t>
  </si>
  <si>
    <t>9.0 h</t>
  </si>
  <si>
    <t>24 h</t>
  </si>
  <si>
    <t>Spiking</t>
  </si>
  <si>
    <t>25.5 h</t>
  </si>
  <si>
    <t>26 h spiking</t>
  </si>
  <si>
    <t>26.5 h spiking</t>
  </si>
  <si>
    <t>27.0 h spiking</t>
  </si>
  <si>
    <t>27.5 h spiking</t>
  </si>
  <si>
    <t>28.0 h spiking</t>
  </si>
  <si>
    <t>28.5 h spiking</t>
  </si>
  <si>
    <t>29.0 h spiking</t>
  </si>
  <si>
    <t>29.5 h spiking</t>
  </si>
  <si>
    <t>30.0 h spiking</t>
  </si>
  <si>
    <t>Maximum</t>
  </si>
  <si>
    <t>Average</t>
  </si>
  <si>
    <t>Minimum</t>
  </si>
  <si>
    <t>Standard Deviation</t>
  </si>
  <si>
    <t>Relative Standard Deviation</t>
  </si>
  <si>
    <t>BMB*</t>
  </si>
  <si>
    <t>BMB*^</t>
  </si>
  <si>
    <t>6.0 h off</t>
  </si>
  <si>
    <t>6.5 h off</t>
  </si>
  <si>
    <t>7.0 h off</t>
  </si>
  <si>
    <t>7.5 h off</t>
  </si>
  <si>
    <t>24.5 h off</t>
  </si>
  <si>
    <t>24.5 h</t>
  </si>
  <si>
    <t>bMB*</t>
  </si>
  <si>
    <t>ON Lights</t>
  </si>
  <si>
    <t>OFF Lights</t>
  </si>
  <si>
    <t>Time [h]</t>
  </si>
  <si>
    <t>Spiking with Split in 2x 5 mL</t>
  </si>
  <si>
    <t>23 h off lights</t>
  </si>
  <si>
    <t>BMB^</t>
  </si>
  <si>
    <t>5.5 h off light</t>
  </si>
  <si>
    <t>6.0 h off light</t>
  </si>
  <si>
    <t>6.5 h off light</t>
  </si>
  <si>
    <t>7.0 h off light</t>
  </si>
  <si>
    <t>7.5 h off light</t>
  </si>
  <si>
    <t>23.5 h</t>
  </si>
  <si>
    <t>23.5 h off</t>
  </si>
  <si>
    <t xml:space="preserve"> </t>
  </si>
  <si>
    <t>24 h off</t>
  </si>
  <si>
    <t>Average 3-OH-PAC</t>
  </si>
  <si>
    <t>Average 3-OH-BA</t>
  </si>
  <si>
    <t>Stab 3-OH-PAC</t>
  </si>
  <si>
    <t>Stab 3-OH-BA</t>
  </si>
  <si>
    <t>time 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</si>
</sst>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/>
    <xf numFmtId="165" fontId="0" fillId="0" borderId="0" xfId="0" applyNumberFormat="1" applyFill="1"/>
    <xf numFmtId="164" fontId="0" fillId="2" borderId="0" xfId="0" applyNumberFormat="1" applyFill="1"/>
    <xf numFmtId="164" fontId="0" fillId="0" borderId="0" xfId="0" applyNumberFormat="1" applyFill="1"/>
    <xf numFmtId="167" fontId="0" fillId="2" borderId="0" xfId="0" applyNumberFormat="1" applyFill="1"/>
    <xf numFmtId="167" fontId="0" fillId="0" borderId="0" xfId="0" applyNumberFormat="1" applyFill="1"/>
    <xf numFmtId="166" fontId="0" fillId="0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0" fontId="0" fillId="0" borderId="0" xfId="0" applyAlignment="1"/>
    <xf numFmtId="49" fontId="0" fillId="4" borderId="0" xfId="0" applyNumberFormat="1" applyFill="1" applyAlignment="1">
      <alignment horizontal="center"/>
    </xf>
    <xf numFmtId="0" fontId="0" fillId="4" borderId="0" xfId="0" applyFill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(S)-3-OH-PAC</c:v>
          </c:tx>
          <c:spPr>
            <a:ln w="19050">
              <a:noFill/>
            </a:ln>
          </c:spPr>
          <c:xVal>
            <c:numRef>
              <c:f>Full_Conversion!$A$6:$A$18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</c:numCache>
            </c:numRef>
          </c:xVal>
          <c:yVal>
            <c:numRef>
              <c:f>Full_Conversion!$H$6:$H$18</c:f>
              <c:numCache>
                <c:formatCode>0.000</c:formatCode>
                <c:ptCount val="13"/>
                <c:pt idx="0">
                  <c:v>0</c:v>
                </c:pt>
                <c:pt idx="1">
                  <c:v>1.8180445679086901</c:v>
                </c:pt>
                <c:pt idx="2">
                  <c:v>3.4982486865148861</c:v>
                </c:pt>
                <c:pt idx="3">
                  <c:v>5.162751373875234</c:v>
                </c:pt>
                <c:pt idx="4">
                  <c:v>6.9338426233468198</c:v>
                </c:pt>
                <c:pt idx="5">
                  <c:v>8.0115043178935927</c:v>
                </c:pt>
                <c:pt idx="6">
                  <c:v>8.9567606739537418</c:v>
                </c:pt>
                <c:pt idx="7">
                  <c:v>9.8697083157195475</c:v>
                </c:pt>
                <c:pt idx="8">
                  <c:v>10.345129536807779</c:v>
                </c:pt>
                <c:pt idx="9">
                  <c:v>10.590615375324596</c:v>
                </c:pt>
                <c:pt idx="10">
                  <c:v>10.537019143668097</c:v>
                </c:pt>
                <c:pt idx="11">
                  <c:v>10.457002234434448</c:v>
                </c:pt>
                <c:pt idx="12">
                  <c:v>11.020140105078809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B-4FB6-8759-FC3C635167FA}"/>
            </c:ext>
          </c:extLst>
        </c:ser>
        <c:ser>
          <c:idx val="1"/>
          <c:order val="1"/>
          <c:tx>
            <c:v>3-OH-BA</c:v>
          </c:tx>
          <c:spPr>
            <a:ln w="19050">
              <a:noFill/>
            </a:ln>
          </c:spPr>
          <c:xVal>
            <c:numRef>
              <c:f>Full_Conversion!$A$6:$A$18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</c:numCache>
            </c:numRef>
          </c:xVal>
          <c:yVal>
            <c:numRef>
              <c:f>Full_Conversion!$I$6:$I$18</c:f>
              <c:numCache>
                <c:formatCode>0.000</c:formatCode>
                <c:ptCount val="13"/>
                <c:pt idx="0">
                  <c:v>10.928809930415721</c:v>
                </c:pt>
                <c:pt idx="1">
                  <c:v>9.1327453929090314</c:v>
                </c:pt>
                <c:pt idx="2">
                  <c:v>7.4306068870593638</c:v>
                </c:pt>
                <c:pt idx="3">
                  <c:v>5.9581219891417936</c:v>
                </c:pt>
                <c:pt idx="4">
                  <c:v>4.1697040756506007</c:v>
                </c:pt>
                <c:pt idx="5">
                  <c:v>2.9300588790049193</c:v>
                </c:pt>
                <c:pt idx="6">
                  <c:v>1.9535849922259323</c:v>
                </c:pt>
                <c:pt idx="7">
                  <c:v>1.2732903423138684</c:v>
                </c:pt>
                <c:pt idx="8">
                  <c:v>0.71916498865750755</c:v>
                </c:pt>
                <c:pt idx="9">
                  <c:v>0.41903499604924427</c:v>
                </c:pt>
                <c:pt idx="10">
                  <c:v>0.24545663089745876</c:v>
                </c:pt>
                <c:pt idx="11">
                  <c:v>0.15267759284275989</c:v>
                </c:pt>
                <c:pt idx="12">
                  <c:v>0.11546402263400707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B-4FB6-8759-FC3C6351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9296"/>
        <c:axId val="175321472"/>
      </c:scatterChart>
      <c:valAx>
        <c:axId val="1753192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21472"/>
        <c:crosses val="autoZero"/>
        <c:crossBetween val="midCat"/>
        <c:minorUnit val="0.5"/>
      </c:valAx>
      <c:valAx>
        <c:axId val="1753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1929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269683956333944"/>
                  <c:y val="-4.4780347519922596E-2"/>
                </c:manualLayout>
              </c:layout>
              <c:numFmt formatCode="General" sourceLinked="0"/>
            </c:trendlineLbl>
          </c:trendline>
          <c:xVal>
            <c:numRef>
              <c:f>'Full_Conversion_(Triplicate)'!$K$17:$K$21</c:f>
              <c:numCache>
                <c:formatCode>0.0</c:formatCode>
                <c:ptCount val="5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</c:numCache>
            </c:numRef>
          </c:xVal>
          <c:yVal>
            <c:numRef>
              <c:f>'Full_Conversion_(Triplicate)'!$L$17:$L$21</c:f>
              <c:numCache>
                <c:formatCode>0.000</c:formatCode>
                <c:ptCount val="5"/>
                <c:pt idx="0">
                  <c:v>10.312871147613583</c:v>
                </c:pt>
                <c:pt idx="1">
                  <c:v>10.742496527568088</c:v>
                </c:pt>
                <c:pt idx="2">
                  <c:v>11.124363387483138</c:v>
                </c:pt>
                <c:pt idx="3">
                  <c:v>11.678316927350686</c:v>
                </c:pt>
                <c:pt idx="4">
                  <c:v>12.017784890391932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A-41BC-B452-D968E62B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5280"/>
        <c:axId val="185507200"/>
      </c:scatterChart>
      <c:valAx>
        <c:axId val="1855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507200"/>
        <c:crosses val="autoZero"/>
        <c:crossBetween val="midCat"/>
      </c:valAx>
      <c:valAx>
        <c:axId val="185507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5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(S)-3-OH-PAC</c:v>
          </c:tx>
          <c:spPr>
            <a:ln w="19050">
              <a:noFill/>
            </a:ln>
          </c:spPr>
          <c:xVal>
            <c:numRef>
              <c:f>Full_Conversion_Inactivation!$A$6:$A$22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23.333333329999999</c:v>
                </c:pt>
              </c:numCache>
            </c:numRef>
          </c:xVal>
          <c:yVal>
            <c:numRef>
              <c:f>Full_Conversion_Inactivation!$F$6:$F$22</c:f>
              <c:numCache>
                <c:formatCode>0.000</c:formatCode>
                <c:ptCount val="17"/>
                <c:pt idx="0">
                  <c:v>0.17694305211667372</c:v>
                </c:pt>
                <c:pt idx="1">
                  <c:v>2.2715743704329969</c:v>
                </c:pt>
                <c:pt idx="2">
                  <c:v>4.3772268856815026</c:v>
                </c:pt>
                <c:pt idx="3">
                  <c:v>6.3480584576363297</c:v>
                </c:pt>
                <c:pt idx="4">
                  <c:v>8.0204118606196015</c:v>
                </c:pt>
                <c:pt idx="5">
                  <c:v>9.51219880427562</c:v>
                </c:pt>
                <c:pt idx="6">
                  <c:v>10.625792620327314</c:v>
                </c:pt>
                <c:pt idx="7">
                  <c:v>11.109970408841113</c:v>
                </c:pt>
                <c:pt idx="8">
                  <c:v>11.475028685307082</c:v>
                </c:pt>
                <c:pt idx="9">
                  <c:v>11.622380578537349</c:v>
                </c:pt>
                <c:pt idx="10">
                  <c:v>11.695905549852043</c:v>
                </c:pt>
                <c:pt idx="11">
                  <c:v>11.498731807476297</c:v>
                </c:pt>
                <c:pt idx="12">
                  <c:v>10.791110574310043</c:v>
                </c:pt>
                <c:pt idx="13">
                  <c:v>10.81556857298146</c:v>
                </c:pt>
                <c:pt idx="14">
                  <c:v>10.951446343378224</c:v>
                </c:pt>
                <c:pt idx="15">
                  <c:v>10.79594178392415</c:v>
                </c:pt>
                <c:pt idx="16">
                  <c:v>11.820611148016184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5-4FB1-A072-7F2A51F3F31A}"/>
            </c:ext>
          </c:extLst>
        </c:ser>
        <c:ser>
          <c:idx val="1"/>
          <c:order val="1"/>
          <c:tx>
            <c:v>3-OH-BA</c:v>
          </c:tx>
          <c:spPr>
            <a:ln w="19050">
              <a:noFill/>
            </a:ln>
          </c:spPr>
          <c:xVal>
            <c:numRef>
              <c:f>Full_Conversion_Inactivation!$A$6:$A$22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23.333333329999999</c:v>
                </c:pt>
              </c:numCache>
            </c:numRef>
          </c:xVal>
          <c:yVal>
            <c:numRef>
              <c:f>Full_Conversion_Inactivation!$G$6:$G$22</c:f>
              <c:numCache>
                <c:formatCode>0.000</c:formatCode>
                <c:ptCount val="17"/>
                <c:pt idx="0">
                  <c:v>10.934035123492977</c:v>
                </c:pt>
                <c:pt idx="1">
                  <c:v>8.7177885963347173</c:v>
                </c:pt>
                <c:pt idx="2">
                  <c:v>6.7296663523054567</c:v>
                </c:pt>
                <c:pt idx="3">
                  <c:v>4.9157596920959392</c:v>
                </c:pt>
                <c:pt idx="4">
                  <c:v>3.1572910559987766</c:v>
                </c:pt>
                <c:pt idx="5">
                  <c:v>1.8432187189355898</c:v>
                </c:pt>
                <c:pt idx="6">
                  <c:v>0.94257385364361634</c:v>
                </c:pt>
                <c:pt idx="7">
                  <c:v>0.34040221242321522</c:v>
                </c:pt>
                <c:pt idx="8">
                  <c:v>0.15739301098564984</c:v>
                </c:pt>
                <c:pt idx="9">
                  <c:v>7.5319246552647004E-2</c:v>
                </c:pt>
                <c:pt idx="10">
                  <c:v>4.2311319552417605E-2</c:v>
                </c:pt>
                <c:pt idx="11">
                  <c:v>3.7595901409527691E-2</c:v>
                </c:pt>
                <c:pt idx="12">
                  <c:v>5.564065964876507</c:v>
                </c:pt>
                <c:pt idx="13">
                  <c:v>5.4819922004435035</c:v>
                </c:pt>
                <c:pt idx="14">
                  <c:v>5.546733617108047</c:v>
                </c:pt>
                <c:pt idx="15">
                  <c:v>5.4022124232151505</c:v>
                </c:pt>
                <c:pt idx="16">
                  <c:v>4.4215328932276403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75-4FB1-A072-7F2A51F3F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9296"/>
        <c:axId val="175321472"/>
      </c:scatterChart>
      <c:valAx>
        <c:axId val="175319296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21472"/>
        <c:crosses val="autoZero"/>
        <c:crossBetween val="midCat"/>
        <c:minorUnit val="0.5"/>
      </c:valAx>
      <c:valAx>
        <c:axId val="1753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1929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15544865374599"/>
                  <c:y val="1.265700006575919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plus>
            <c:min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minus>
          </c:errBars>
          <c:xVal>
            <c:numRef>
              <c:f>Full_Conversion_Inactivation!$A$6:$A$10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</c:numCache>
            </c:numRef>
          </c:xVal>
          <c:yVal>
            <c:numRef>
              <c:f>Full_Conversion_Inactivation!$F$6:$F$10</c:f>
              <c:numCache>
                <c:formatCode>0.000</c:formatCode>
                <c:ptCount val="5"/>
                <c:pt idx="0">
                  <c:v>0.17694305211667372</c:v>
                </c:pt>
                <c:pt idx="1">
                  <c:v>2.2715743704329969</c:v>
                </c:pt>
                <c:pt idx="2">
                  <c:v>4.3772268856815026</c:v>
                </c:pt>
                <c:pt idx="3">
                  <c:v>6.3480584576363297</c:v>
                </c:pt>
                <c:pt idx="4">
                  <c:v>8.0204118606196015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1-43AC-9736-2053141D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3312"/>
        <c:axId val="175379584"/>
      </c:scatterChart>
      <c:valAx>
        <c:axId val="175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9584"/>
        <c:crosses val="autoZero"/>
        <c:crossBetween val="midCat"/>
      </c:valAx>
      <c:valAx>
        <c:axId val="17537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(S)-3-OH-PAC</c:v>
          </c:tx>
          <c:spPr>
            <a:ln w="19050">
              <a:noFill/>
            </a:ln>
          </c:spPr>
          <c:xVal>
            <c:numRef>
              <c:f>Full_Conversion_Inactivation2!$A$6:$A$28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8</c:v>
                </c:pt>
                <c:pt idx="17">
                  <c:v>8.5</c:v>
                </c:pt>
                <c:pt idx="18" formatCode="0.0">
                  <c:v>9</c:v>
                </c:pt>
                <c:pt idx="19" formatCode="0.0">
                  <c:v>23.333300000000001</c:v>
                </c:pt>
                <c:pt idx="20" formatCode="0.0">
                  <c:v>24.166665999999999</c:v>
                </c:pt>
                <c:pt idx="21" formatCode="0.0">
                  <c:v>25</c:v>
                </c:pt>
                <c:pt idx="22" formatCode="0.0">
                  <c:v>72</c:v>
                </c:pt>
              </c:numCache>
            </c:numRef>
          </c:xVal>
          <c:yVal>
            <c:numRef>
              <c:f>Full_Conversion_Inactivation2!$F$6:$F$28</c:f>
              <c:numCache>
                <c:formatCode>0.000</c:formatCode>
                <c:ptCount val="23"/>
                <c:pt idx="0">
                  <c:v>0</c:v>
                </c:pt>
                <c:pt idx="1">
                  <c:v>2.4506310767558426</c:v>
                </c:pt>
                <c:pt idx="2">
                  <c:v>4.5591521227127245</c:v>
                </c:pt>
                <c:pt idx="3">
                  <c:v>6.6142279123135452</c:v>
                </c:pt>
                <c:pt idx="4">
                  <c:v>8.5211969321818941</c:v>
                </c:pt>
                <c:pt idx="5">
                  <c:v>9.6480765746723822</c:v>
                </c:pt>
                <c:pt idx="6">
                  <c:v>10.520411860619603</c:v>
                </c:pt>
                <c:pt idx="7">
                  <c:v>10.963373392113049</c:v>
                </c:pt>
                <c:pt idx="8">
                  <c:v>10.922610060994021</c:v>
                </c:pt>
                <c:pt idx="9">
                  <c:v>11.013195241258529</c:v>
                </c:pt>
                <c:pt idx="10">
                  <c:v>11.159339332085271</c:v>
                </c:pt>
                <c:pt idx="11">
                  <c:v>11.026632042997766</c:v>
                </c:pt>
                <c:pt idx="12">
                  <c:v>10.354188054834228</c:v>
                </c:pt>
                <c:pt idx="13">
                  <c:v>10.532791835255752</c:v>
                </c:pt>
                <c:pt idx="14">
                  <c:v>10.617187028202185</c:v>
                </c:pt>
                <c:pt idx="15">
                  <c:v>10.43813032187934</c:v>
                </c:pt>
                <c:pt idx="16">
                  <c:v>10.671991062262213</c:v>
                </c:pt>
                <c:pt idx="17">
                  <c:v>10.66957545745516</c:v>
                </c:pt>
                <c:pt idx="18">
                  <c:v>10.777371821969925</c:v>
                </c:pt>
                <c:pt idx="19">
                  <c:v>12.193369164804636</c:v>
                </c:pt>
                <c:pt idx="20">
                  <c:v>12.029711939126759</c:v>
                </c:pt>
                <c:pt idx="21">
                  <c:v>11.877377860981944</c:v>
                </c:pt>
                <c:pt idx="22">
                  <c:v>13.343649978863457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D-431D-87C7-1E456A79611D}"/>
            </c:ext>
          </c:extLst>
        </c:ser>
        <c:ser>
          <c:idx val="1"/>
          <c:order val="1"/>
          <c:tx>
            <c:v>3-OH-BA</c:v>
          </c:tx>
          <c:spPr>
            <a:ln w="19050">
              <a:noFill/>
            </a:ln>
          </c:spPr>
          <c:xVal>
            <c:numRef>
              <c:f>Full_Conversion_Inactivation2!$A$6:$A$28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8</c:v>
                </c:pt>
                <c:pt idx="17">
                  <c:v>8.5</c:v>
                </c:pt>
                <c:pt idx="18" formatCode="0.0">
                  <c:v>9</c:v>
                </c:pt>
                <c:pt idx="19" formatCode="0.0">
                  <c:v>23.333300000000001</c:v>
                </c:pt>
                <c:pt idx="20" formatCode="0.0">
                  <c:v>24.166665999999999</c:v>
                </c:pt>
                <c:pt idx="21" formatCode="0.0">
                  <c:v>25</c:v>
                </c:pt>
                <c:pt idx="22" formatCode="0.0">
                  <c:v>72</c:v>
                </c:pt>
              </c:numCache>
            </c:numRef>
          </c:xVal>
          <c:yVal>
            <c:numRef>
              <c:f>Full_Conversion_Inactivation2!$G$6:$G$28</c:f>
              <c:numCache>
                <c:formatCode>0.000</c:formatCode>
                <c:ptCount val="23"/>
                <c:pt idx="0">
                  <c:v>10.566105064613971</c:v>
                </c:pt>
                <c:pt idx="1">
                  <c:v>8.3385160451660578</c:v>
                </c:pt>
                <c:pt idx="2">
                  <c:v>6.05854765121199</c:v>
                </c:pt>
                <c:pt idx="3">
                  <c:v>4.1494405220095327</c:v>
                </c:pt>
                <c:pt idx="4">
                  <c:v>2.5461983534269623</c:v>
                </c:pt>
                <c:pt idx="5">
                  <c:v>1.2818290724645067</c:v>
                </c:pt>
                <c:pt idx="6">
                  <c:v>0.4544643539877144</c:v>
                </c:pt>
                <c:pt idx="7">
                  <c:v>0.19396936252644453</c:v>
                </c:pt>
                <c:pt idx="8">
                  <c:v>0.10781739861850992</c:v>
                </c:pt>
                <c:pt idx="9">
                  <c:v>6.8564728672291173E-2</c:v>
                </c:pt>
                <c:pt idx="10">
                  <c:v>5.1869599571789049E-2</c:v>
                </c:pt>
                <c:pt idx="11">
                  <c:v>4.5115081691433224E-2</c:v>
                </c:pt>
                <c:pt idx="12">
                  <c:v>5.333902582010043</c:v>
                </c:pt>
                <c:pt idx="13">
                  <c:v>5.3537838044503347</c:v>
                </c:pt>
                <c:pt idx="14">
                  <c:v>5.3370886753498326</c:v>
                </c:pt>
                <c:pt idx="15">
                  <c:v>5.1775291208931247</c:v>
                </c:pt>
                <c:pt idx="16">
                  <c:v>5.2404863252873852</c:v>
                </c:pt>
                <c:pt idx="17">
                  <c:v>5.1692452782096696</c:v>
                </c:pt>
                <c:pt idx="18">
                  <c:v>5.1632554227308649</c:v>
                </c:pt>
                <c:pt idx="19">
                  <c:v>4.1118446206000048</c:v>
                </c:pt>
                <c:pt idx="20">
                  <c:v>4.2302398491066198</c:v>
                </c:pt>
                <c:pt idx="21">
                  <c:v>4.1205107944842343</c:v>
                </c:pt>
                <c:pt idx="22">
                  <c:v>3.3524074121275453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D-431D-87C7-1E456A796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19296"/>
        <c:axId val="175321472"/>
      </c:scatterChart>
      <c:valAx>
        <c:axId val="175319296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21472"/>
        <c:crosses val="autoZero"/>
        <c:crossBetween val="midCat"/>
        <c:minorUnit val="0.5"/>
      </c:valAx>
      <c:valAx>
        <c:axId val="175321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1929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15544865374599"/>
                  <c:y val="1.265700006575919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plus>
            <c:min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minus>
          </c:errBars>
          <c:xVal>
            <c:numRef>
              <c:f>Full_Conversion_Inactivation2!$A$6:$A$10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</c:numCache>
            </c:numRef>
          </c:xVal>
          <c:yVal>
            <c:numRef>
              <c:f>Full_Conversion_Inactivation2!$F$6:$F$10</c:f>
              <c:numCache>
                <c:formatCode>0.000</c:formatCode>
                <c:ptCount val="5"/>
                <c:pt idx="0">
                  <c:v>0</c:v>
                </c:pt>
                <c:pt idx="1">
                  <c:v>2.4506310767558426</c:v>
                </c:pt>
                <c:pt idx="2">
                  <c:v>4.5591521227127245</c:v>
                </c:pt>
                <c:pt idx="3">
                  <c:v>6.6142279123135452</c:v>
                </c:pt>
                <c:pt idx="4">
                  <c:v>8.5211969321818941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035-B27B-F5BDAB69C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3312"/>
        <c:axId val="175379584"/>
      </c:scatterChart>
      <c:valAx>
        <c:axId val="175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9584"/>
        <c:crosses val="autoZero"/>
        <c:crossBetween val="midCat"/>
      </c:valAx>
      <c:valAx>
        <c:axId val="17537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980809178743962"/>
                  <c:y val="-4.021333333333333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plus>
            <c:min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minus>
          </c:errBars>
          <c:xVal>
            <c:numRef>
              <c:f>Full_Conversion_Inactivation2!$A$18:$A$26</c:f>
              <c:numCache>
                <c:formatCode>General</c:formatCode>
                <c:ptCount val="9"/>
                <c:pt idx="0" formatCode="0.0">
                  <c:v>6</c:v>
                </c:pt>
                <c:pt idx="1">
                  <c:v>6.5</c:v>
                </c:pt>
                <c:pt idx="2" formatCode="0.0">
                  <c:v>7</c:v>
                </c:pt>
                <c:pt idx="3">
                  <c:v>7.5</c:v>
                </c:pt>
                <c:pt idx="4" formatCode="0.0">
                  <c:v>8</c:v>
                </c:pt>
                <c:pt idx="5">
                  <c:v>8.5</c:v>
                </c:pt>
                <c:pt idx="6" formatCode="0.0">
                  <c:v>9</c:v>
                </c:pt>
                <c:pt idx="7" formatCode="0.0">
                  <c:v>23.333300000000001</c:v>
                </c:pt>
                <c:pt idx="8" formatCode="0.0">
                  <c:v>24.166665999999999</c:v>
                </c:pt>
              </c:numCache>
            </c:numRef>
          </c:xVal>
          <c:yVal>
            <c:numRef>
              <c:f>Full_Conversion_Inactivation2!$F$18:$F$26</c:f>
              <c:numCache>
                <c:formatCode>0.000</c:formatCode>
                <c:ptCount val="9"/>
                <c:pt idx="0">
                  <c:v>10.354188054834228</c:v>
                </c:pt>
                <c:pt idx="1">
                  <c:v>10.532791835255752</c:v>
                </c:pt>
                <c:pt idx="2">
                  <c:v>10.617187028202185</c:v>
                </c:pt>
                <c:pt idx="3">
                  <c:v>10.43813032187934</c:v>
                </c:pt>
                <c:pt idx="4">
                  <c:v>10.671991062262213</c:v>
                </c:pt>
                <c:pt idx="5">
                  <c:v>10.66957545745516</c:v>
                </c:pt>
                <c:pt idx="6">
                  <c:v>10.777371821969925</c:v>
                </c:pt>
                <c:pt idx="7">
                  <c:v>12.193369164804636</c:v>
                </c:pt>
                <c:pt idx="8">
                  <c:v>12.029711939126759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4-4F64-80DB-E69B67306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3312"/>
        <c:axId val="175379584"/>
      </c:scatterChart>
      <c:valAx>
        <c:axId val="175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9584"/>
        <c:crosses val="autoZero"/>
        <c:crossBetween val="midCat"/>
      </c:valAx>
      <c:valAx>
        <c:axId val="17537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(Full_Conversion_Light_Dublicate!$O$6:$O$21,Full_Conversion_Light_Dublicate!$O$27)</c:f>
                <c:numCache>
                  <c:formatCode>General</c:formatCode>
                  <c:ptCount val="17"/>
                  <c:pt idx="0">
                    <c:v>0.12511763203554468</c:v>
                  </c:pt>
                  <c:pt idx="1">
                    <c:v>0.12661221125781233</c:v>
                  </c:pt>
                  <c:pt idx="2">
                    <c:v>0.12864056877374699</c:v>
                  </c:pt>
                  <c:pt idx="3">
                    <c:v>0.1882102263469845</c:v>
                  </c:pt>
                  <c:pt idx="4">
                    <c:v>0.35410852001868759</c:v>
                  </c:pt>
                  <c:pt idx="5">
                    <c:v>9.6080092860059266E-2</c:v>
                  </c:pt>
                  <c:pt idx="6">
                    <c:v>7.451544979591207E-2</c:v>
                  </c:pt>
                  <c:pt idx="7">
                    <c:v>0.10365974463013189</c:v>
                  </c:pt>
                  <c:pt idx="8">
                    <c:v>0.39061895530550927</c:v>
                  </c:pt>
                  <c:pt idx="9">
                    <c:v>0.43075908298926779</c:v>
                  </c:pt>
                  <c:pt idx="10">
                    <c:v>0.37940961113850241</c:v>
                  </c:pt>
                  <c:pt idx="11">
                    <c:v>0.33382494485934078</c:v>
                  </c:pt>
                  <c:pt idx="12">
                    <c:v>0.30895087637445973</c:v>
                  </c:pt>
                  <c:pt idx="13">
                    <c:v>0.19995334880765811</c:v>
                  </c:pt>
                  <c:pt idx="14">
                    <c:v>0.23635702843574888</c:v>
                  </c:pt>
                  <c:pt idx="15">
                    <c:v>0.25301091119815772</c:v>
                  </c:pt>
                  <c:pt idx="16">
                    <c:v>0.2635797214127637</c:v>
                  </c:pt>
                </c:numCache>
              </c:numRef>
            </c:plus>
            <c:minus>
              <c:numRef>
                <c:f>(Full_Conversion_Light_Dublicate!$O$6:$O$21,Full_Conversion_Light_Dublicate!$O$27)</c:f>
                <c:numCache>
                  <c:formatCode>General</c:formatCode>
                  <c:ptCount val="17"/>
                  <c:pt idx="0">
                    <c:v>0.12511763203554468</c:v>
                  </c:pt>
                  <c:pt idx="1">
                    <c:v>0.12661221125781233</c:v>
                  </c:pt>
                  <c:pt idx="2">
                    <c:v>0.12864056877374699</c:v>
                  </c:pt>
                  <c:pt idx="3">
                    <c:v>0.1882102263469845</c:v>
                  </c:pt>
                  <c:pt idx="4">
                    <c:v>0.35410852001868759</c:v>
                  </c:pt>
                  <c:pt idx="5">
                    <c:v>9.6080092860059266E-2</c:v>
                  </c:pt>
                  <c:pt idx="6">
                    <c:v>7.451544979591207E-2</c:v>
                  </c:pt>
                  <c:pt idx="7">
                    <c:v>0.10365974463013189</c:v>
                  </c:pt>
                  <c:pt idx="8">
                    <c:v>0.39061895530550927</c:v>
                  </c:pt>
                  <c:pt idx="9">
                    <c:v>0.43075908298926779</c:v>
                  </c:pt>
                  <c:pt idx="10">
                    <c:v>0.37940961113850241</c:v>
                  </c:pt>
                  <c:pt idx="11">
                    <c:v>0.33382494485934078</c:v>
                  </c:pt>
                  <c:pt idx="12">
                    <c:v>0.30895087637445973</c:v>
                  </c:pt>
                  <c:pt idx="13">
                    <c:v>0.19995334880765811</c:v>
                  </c:pt>
                  <c:pt idx="14">
                    <c:v>0.23635702843574888</c:v>
                  </c:pt>
                  <c:pt idx="15">
                    <c:v>0.25301091119815772</c:v>
                  </c:pt>
                  <c:pt idx="16">
                    <c:v>0.2635797214127637</c:v>
                  </c:pt>
                </c:numCache>
              </c:numRef>
            </c:minus>
          </c:errBars>
          <c:xVal>
            <c:numRef>
              <c:f>Full_Conversion_Light_Dublicate!$K$6:$K$21</c:f>
              <c:numCache>
                <c:formatCode>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Full_Conversion_Light_Dublicate!$L$6:$L$21</c:f>
              <c:numCache>
                <c:formatCode>0.000</c:formatCode>
                <c:ptCount val="16"/>
                <c:pt idx="0">
                  <c:v>8.8471526058336858E-2</c:v>
                </c:pt>
                <c:pt idx="1">
                  <c:v>2.3611027235944197</c:v>
                </c:pt>
                <c:pt idx="2">
                  <c:v>4.4681895041971131</c:v>
                </c:pt>
                <c:pt idx="3">
                  <c:v>6.4811431849749379</c:v>
                </c:pt>
                <c:pt idx="4">
                  <c:v>8.2708043964007487</c:v>
                </c:pt>
                <c:pt idx="5">
                  <c:v>9.5801376894740002</c:v>
                </c:pt>
                <c:pt idx="6">
                  <c:v>10.573102240473458</c:v>
                </c:pt>
                <c:pt idx="7">
                  <c:v>11.036671900477081</c:v>
                </c:pt>
                <c:pt idx="8">
                  <c:v>11.198819373150553</c:v>
                </c:pt>
                <c:pt idx="9">
                  <c:v>11.317787909897939</c:v>
                </c:pt>
                <c:pt idx="10">
                  <c:v>11.427622440968657</c:v>
                </c:pt>
                <c:pt idx="11">
                  <c:v>11.262681925237032</c:v>
                </c:pt>
                <c:pt idx="12">
                  <c:v>10.572649314572136</c:v>
                </c:pt>
                <c:pt idx="13">
                  <c:v>10.674180204118606</c:v>
                </c:pt>
                <c:pt idx="14">
                  <c:v>10.784316685790206</c:v>
                </c:pt>
                <c:pt idx="15">
                  <c:v>10.617036052901746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C-46F4-B8FC-C9FA3A5A2240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(Full_Conversion_Light_Dublicate!$P$6:$P$21,Full_Conversion_Light_Dublicate!$P$27)</c:f>
                <c:numCache>
                  <c:formatCode>General</c:formatCode>
                  <c:ptCount val="17"/>
                  <c:pt idx="0">
                    <c:v>0.26016583963571083</c:v>
                  </c:pt>
                  <c:pt idx="1">
                    <c:v>0.26818619284928091</c:v>
                  </c:pt>
                  <c:pt idx="2">
                    <c:v>0.47455258452429799</c:v>
                  </c:pt>
                  <c:pt idx="3">
                    <c:v>0.5418694817213453</c:v>
                  </c:pt>
                  <c:pt idx="4">
                    <c:v>0.4321077939221451</c:v>
                  </c:pt>
                  <c:pt idx="5">
                    <c:v>0.39696242590762115</c:v>
                  </c:pt>
                  <c:pt idx="6">
                    <c:v>0.34514553716826085</c:v>
                  </c:pt>
                  <c:pt idx="7">
                    <c:v>0.10354366115047825</c:v>
                  </c:pt>
                  <c:pt idx="8">
                    <c:v>3.5055251686280327E-2</c:v>
                  </c:pt>
                  <c:pt idx="9">
                    <c:v>4.776165396845394E-3</c:v>
                  </c:pt>
                  <c:pt idx="10">
                    <c:v>6.7587246181774327E-3</c:v>
                  </c:pt>
                  <c:pt idx="11">
                    <c:v>5.316863366299579E-3</c:v>
                  </c:pt>
                  <c:pt idx="12">
                    <c:v>0.16275008880571232</c:v>
                  </c:pt>
                  <c:pt idx="13">
                    <c:v>9.0657026211819841E-2</c:v>
                  </c:pt>
                  <c:pt idx="14">
                    <c:v>0.14824135995869225</c:v>
                  </c:pt>
                  <c:pt idx="15">
                    <c:v>0.15887508669129161</c:v>
                  </c:pt>
                  <c:pt idx="16">
                    <c:v>0.21898267762894935</c:v>
                  </c:pt>
                </c:numCache>
              </c:numRef>
            </c:plus>
            <c:minus>
              <c:numRef>
                <c:f>(Full_Conversion_Light_Dublicate!$P$6:$P$21,Full_Conversion_Light_Dublicate!$P$27)</c:f>
                <c:numCache>
                  <c:formatCode>General</c:formatCode>
                  <c:ptCount val="17"/>
                  <c:pt idx="0">
                    <c:v>0.26016583963571083</c:v>
                  </c:pt>
                  <c:pt idx="1">
                    <c:v>0.26818619284928091</c:v>
                  </c:pt>
                  <c:pt idx="2">
                    <c:v>0.47455258452429799</c:v>
                  </c:pt>
                  <c:pt idx="3">
                    <c:v>0.5418694817213453</c:v>
                  </c:pt>
                  <c:pt idx="4">
                    <c:v>0.4321077939221451</c:v>
                  </c:pt>
                  <c:pt idx="5">
                    <c:v>0.39696242590762115</c:v>
                  </c:pt>
                  <c:pt idx="6">
                    <c:v>0.34514553716826085</c:v>
                  </c:pt>
                  <c:pt idx="7">
                    <c:v>0.10354366115047825</c:v>
                  </c:pt>
                  <c:pt idx="8">
                    <c:v>3.5055251686280327E-2</c:v>
                  </c:pt>
                  <c:pt idx="9">
                    <c:v>4.776165396845394E-3</c:v>
                  </c:pt>
                  <c:pt idx="10">
                    <c:v>6.7587246181774327E-3</c:v>
                  </c:pt>
                  <c:pt idx="11">
                    <c:v>5.316863366299579E-3</c:v>
                  </c:pt>
                  <c:pt idx="12">
                    <c:v>0.16275008880571232</c:v>
                  </c:pt>
                  <c:pt idx="13">
                    <c:v>9.0657026211819841E-2</c:v>
                  </c:pt>
                  <c:pt idx="14">
                    <c:v>0.14824135995869225</c:v>
                  </c:pt>
                  <c:pt idx="15">
                    <c:v>0.15887508669129161</c:v>
                  </c:pt>
                  <c:pt idx="16">
                    <c:v>0.21898267762894935</c:v>
                  </c:pt>
                </c:numCache>
              </c:numRef>
            </c:minus>
          </c:errBars>
          <c:xVal>
            <c:numRef>
              <c:f>Full_Conversion_Light_Dublicate!$K$6:$K$21</c:f>
              <c:numCache>
                <c:formatCode>0.0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</c:numCache>
            </c:numRef>
          </c:xVal>
          <c:yVal>
            <c:numRef>
              <c:f>Full_Conversion_Light_Dublicate!$M$6:$M$21</c:f>
              <c:numCache>
                <c:formatCode>0.000</c:formatCode>
                <c:ptCount val="16"/>
                <c:pt idx="0">
                  <c:v>10.750070094053473</c:v>
                </c:pt>
                <c:pt idx="1">
                  <c:v>8.5281523207503867</c:v>
                </c:pt>
                <c:pt idx="2">
                  <c:v>6.3941070017587229</c:v>
                </c:pt>
                <c:pt idx="3">
                  <c:v>4.532600107052736</c:v>
                </c:pt>
                <c:pt idx="4">
                  <c:v>2.8517447047128694</c:v>
                </c:pt>
                <c:pt idx="5">
                  <c:v>1.5625238957000482</c:v>
                </c:pt>
                <c:pt idx="6">
                  <c:v>0.6985191038156654</c:v>
                </c:pt>
                <c:pt idx="7">
                  <c:v>0.26718578747482991</c:v>
                </c:pt>
                <c:pt idx="8">
                  <c:v>0.13260520480207988</c:v>
                </c:pt>
                <c:pt idx="9">
                  <c:v>7.1941987612469088E-2</c:v>
                </c:pt>
                <c:pt idx="10">
                  <c:v>4.7090459562103323E-2</c:v>
                </c:pt>
                <c:pt idx="11">
                  <c:v>4.1355491550480461E-2</c:v>
                </c:pt>
                <c:pt idx="12">
                  <c:v>5.4489842734432745</c:v>
                </c:pt>
                <c:pt idx="13">
                  <c:v>5.4178880024469187</c:v>
                </c:pt>
                <c:pt idx="14">
                  <c:v>5.4419111462289393</c:v>
                </c:pt>
                <c:pt idx="15">
                  <c:v>5.2898707720541376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C-46F4-B8FC-C9FA3A5A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6600500960579754"/>
                  <c:y val="5.9016111111111109E-2"/>
                </c:manualLayout>
              </c:layout>
              <c:numFmt formatCode="General" sourceLinked="0"/>
            </c:trendlineLbl>
          </c:trendline>
          <c:xVal>
            <c:numRef>
              <c:f>Full_Conversion_Light_Dublicate!$K$6:$K$10</c:f>
              <c:numCache>
                <c:formatCode>0.0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Full_Conversion_Light_Dublicate!$L$6:$L$10</c:f>
              <c:numCache>
                <c:formatCode>0.000</c:formatCode>
                <c:ptCount val="5"/>
                <c:pt idx="0">
                  <c:v>8.8471526058336858E-2</c:v>
                </c:pt>
                <c:pt idx="1">
                  <c:v>2.3611027235944197</c:v>
                </c:pt>
                <c:pt idx="2">
                  <c:v>4.4681895041971131</c:v>
                </c:pt>
                <c:pt idx="3">
                  <c:v>6.4811431849749379</c:v>
                </c:pt>
                <c:pt idx="4">
                  <c:v>8.2708043964007487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9-4647-83AE-7E182B70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2800"/>
        <c:axId val="185454976"/>
      </c:scatterChart>
      <c:valAx>
        <c:axId val="1854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4976"/>
        <c:crosses val="autoZero"/>
        <c:crossBetween val="midCat"/>
      </c:valAx>
      <c:valAx>
        <c:axId val="18545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xVal>
            <c:numRef>
              <c:f>(Full_Conversion_Light_Dublicate!$A$6:$A$37,Full_Conversion_Light_Dublicate!$A$39,Full_Conversion_Light_Dublicate!$A$41,Full_Conversion_Light_Dublicate!$A$43,Full_Conversion_Light_Dublicate!$A$48,Full_Conversion_Light_Dublicate!$A$49,Full_Conversion_Light_Dublicate!$A$51,Full_Conversion_Light_Dublicate!$A$53)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6.5</c:v>
                </c:pt>
                <c:pt idx="27">
                  <c:v>6.5</c:v>
                </c:pt>
                <c:pt idx="28">
                  <c:v>7</c:v>
                </c:pt>
                <c:pt idx="29">
                  <c:v>7</c:v>
                </c:pt>
                <c:pt idx="30">
                  <c:v>7.5</c:v>
                </c:pt>
                <c:pt idx="31">
                  <c:v>7.5</c:v>
                </c:pt>
                <c:pt idx="32">
                  <c:v>8</c:v>
                </c:pt>
                <c:pt idx="33">
                  <c:v>8.5</c:v>
                </c:pt>
                <c:pt idx="34">
                  <c:v>9</c:v>
                </c:pt>
                <c:pt idx="35">
                  <c:v>23.33</c:v>
                </c:pt>
                <c:pt idx="36">
                  <c:v>23.33</c:v>
                </c:pt>
                <c:pt idx="37">
                  <c:v>24.166665999999999</c:v>
                </c:pt>
                <c:pt idx="38">
                  <c:v>25</c:v>
                </c:pt>
              </c:numCache>
            </c:numRef>
          </c:xVal>
          <c:yVal>
            <c:numRef>
              <c:f>(Full_Conversion_Light_Dublicate!$H$6:$H$37,Full_Conversion_Light_Dublicate!$H$39,Full_Conversion_Light_Dublicate!$H$41,Full_Conversion_Light_Dublicate!$H$43,Full_Conversion_Light_Dublicate!$H$48,Full_Conversion_Light_Dublicate!$H$49,Full_Conversion_Light_Dublicate!$H$51,Full_Conversion_Light_Dublicate!$H$53)</c:f>
              <c:numCache>
                <c:formatCode>0.000</c:formatCode>
                <c:ptCount val="39"/>
                <c:pt idx="0">
                  <c:v>0.17694305211667372</c:v>
                </c:pt>
                <c:pt idx="1">
                  <c:v>0</c:v>
                </c:pt>
                <c:pt idx="2">
                  <c:v>2.2715743704329969</c:v>
                </c:pt>
                <c:pt idx="3">
                  <c:v>2.4506310767558426</c:v>
                </c:pt>
                <c:pt idx="4">
                  <c:v>4.3772268856815026</c:v>
                </c:pt>
                <c:pt idx="5">
                  <c:v>4.5591521227127245</c:v>
                </c:pt>
                <c:pt idx="6">
                  <c:v>6.3480584576363297</c:v>
                </c:pt>
                <c:pt idx="7">
                  <c:v>6.6142279123135452</c:v>
                </c:pt>
                <c:pt idx="8">
                  <c:v>8.0204118606196015</c:v>
                </c:pt>
                <c:pt idx="9">
                  <c:v>8.5211969321818941</c:v>
                </c:pt>
                <c:pt idx="10">
                  <c:v>9.51219880427562</c:v>
                </c:pt>
                <c:pt idx="11">
                  <c:v>9.6480765746723822</c:v>
                </c:pt>
                <c:pt idx="12">
                  <c:v>10.625792620327314</c:v>
                </c:pt>
                <c:pt idx="13">
                  <c:v>10.520411860619603</c:v>
                </c:pt>
                <c:pt idx="14">
                  <c:v>11.109970408841113</c:v>
                </c:pt>
                <c:pt idx="15">
                  <c:v>10.963373392113049</c:v>
                </c:pt>
                <c:pt idx="16">
                  <c:v>11.475028685307082</c:v>
                </c:pt>
                <c:pt idx="17">
                  <c:v>10.922610060994021</c:v>
                </c:pt>
                <c:pt idx="18">
                  <c:v>11.622380578537349</c:v>
                </c:pt>
                <c:pt idx="19">
                  <c:v>11.013195241258529</c:v>
                </c:pt>
                <c:pt idx="20">
                  <c:v>11.695905549852043</c:v>
                </c:pt>
                <c:pt idx="21">
                  <c:v>11.159339332085271</c:v>
                </c:pt>
                <c:pt idx="22">
                  <c:v>11.498731807476297</c:v>
                </c:pt>
                <c:pt idx="23">
                  <c:v>11.026632042997766</c:v>
                </c:pt>
                <c:pt idx="24">
                  <c:v>10.791110574310043</c:v>
                </c:pt>
                <c:pt idx="25">
                  <c:v>10.354188054834228</c:v>
                </c:pt>
                <c:pt idx="26">
                  <c:v>10.81556857298146</c:v>
                </c:pt>
                <c:pt idx="27">
                  <c:v>10.532791835255752</c:v>
                </c:pt>
                <c:pt idx="28">
                  <c:v>10.951446343378224</c:v>
                </c:pt>
                <c:pt idx="29">
                  <c:v>10.617187028202185</c:v>
                </c:pt>
                <c:pt idx="30">
                  <c:v>10.79594178392415</c:v>
                </c:pt>
                <c:pt idx="31">
                  <c:v>10.43813032187934</c:v>
                </c:pt>
                <c:pt idx="32">
                  <c:v>10.671991062262213</c:v>
                </c:pt>
                <c:pt idx="33">
                  <c:v>10.66957545745516</c:v>
                </c:pt>
                <c:pt idx="34">
                  <c:v>10.777371821969925</c:v>
                </c:pt>
                <c:pt idx="35">
                  <c:v>11.820611148016184</c:v>
                </c:pt>
                <c:pt idx="36">
                  <c:v>12.193369164804636</c:v>
                </c:pt>
                <c:pt idx="37">
                  <c:v>12.029711939126759</c:v>
                </c:pt>
                <c:pt idx="38">
                  <c:v>11.877377860981944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D-45CE-94E7-D61851989BB9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xVal>
            <c:numRef>
              <c:f>(Full_Conversion_Light_Dublicate!$A$6:$A$37,Full_Conversion_Light_Dublicate!$A$39,Full_Conversion_Light_Dublicate!$A$41,Full_Conversion_Light_Dublicate!$A$43,Full_Conversion_Light_Dublicate!$A$48,Full_Conversion_Light_Dublicate!$A$49,Full_Conversion_Light_Dublicate!$A$51,Full_Conversion_Light_Dublicate!$A$53)</c:f>
              <c:numCache>
                <c:formatCode>0.0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6.5</c:v>
                </c:pt>
                <c:pt idx="27">
                  <c:v>6.5</c:v>
                </c:pt>
                <c:pt idx="28">
                  <c:v>7</c:v>
                </c:pt>
                <c:pt idx="29">
                  <c:v>7</c:v>
                </c:pt>
                <c:pt idx="30">
                  <c:v>7.5</c:v>
                </c:pt>
                <c:pt idx="31">
                  <c:v>7.5</c:v>
                </c:pt>
                <c:pt idx="32">
                  <c:v>8</c:v>
                </c:pt>
                <c:pt idx="33">
                  <c:v>8.5</c:v>
                </c:pt>
                <c:pt idx="34">
                  <c:v>9</c:v>
                </c:pt>
                <c:pt idx="35">
                  <c:v>23.33</c:v>
                </c:pt>
                <c:pt idx="36">
                  <c:v>23.33</c:v>
                </c:pt>
                <c:pt idx="37">
                  <c:v>24.166665999999999</c:v>
                </c:pt>
                <c:pt idx="38">
                  <c:v>25</c:v>
                </c:pt>
              </c:numCache>
            </c:numRef>
          </c:xVal>
          <c:yVal>
            <c:numRef>
              <c:f>(Full_Conversion_Light_Dublicate!$I$6:$I$37,Full_Conversion_Light_Dublicate!$I$39,Full_Conversion_Light_Dublicate!$I$41,Full_Conversion_Light_Dublicate!$I$43,Full_Conversion_Light_Dublicate!$I$48,Full_Conversion_Light_Dublicate!$I$49,Full_Conversion_Light_Dublicate!$I$51,Full_Conversion_Light_Dublicate!$I$53)</c:f>
              <c:numCache>
                <c:formatCode>0.000</c:formatCode>
                <c:ptCount val="39"/>
                <c:pt idx="0">
                  <c:v>10.934035123492977</c:v>
                </c:pt>
                <c:pt idx="1">
                  <c:v>10.566105064613971</c:v>
                </c:pt>
                <c:pt idx="2">
                  <c:v>8.7177885963347173</c:v>
                </c:pt>
                <c:pt idx="3">
                  <c:v>8.3385160451660578</c:v>
                </c:pt>
                <c:pt idx="4">
                  <c:v>6.7296663523054567</c:v>
                </c:pt>
                <c:pt idx="5">
                  <c:v>6.05854765121199</c:v>
                </c:pt>
                <c:pt idx="6">
                  <c:v>4.9157596920959392</c:v>
                </c:pt>
                <c:pt idx="7">
                  <c:v>4.1494405220095327</c:v>
                </c:pt>
                <c:pt idx="8">
                  <c:v>3.1572910559987766</c:v>
                </c:pt>
                <c:pt idx="9">
                  <c:v>2.5461983534269623</c:v>
                </c:pt>
                <c:pt idx="10">
                  <c:v>1.8432187189355898</c:v>
                </c:pt>
                <c:pt idx="11">
                  <c:v>1.2818290724645067</c:v>
                </c:pt>
                <c:pt idx="12">
                  <c:v>0.94257385364361634</c:v>
                </c:pt>
                <c:pt idx="13">
                  <c:v>0.4544643539877144</c:v>
                </c:pt>
                <c:pt idx="14">
                  <c:v>0.34040221242321522</c:v>
                </c:pt>
                <c:pt idx="15">
                  <c:v>0.19396936252644453</c:v>
                </c:pt>
                <c:pt idx="16">
                  <c:v>0.15739301098564984</c:v>
                </c:pt>
                <c:pt idx="17">
                  <c:v>0.10781739861850992</c:v>
                </c:pt>
                <c:pt idx="18">
                  <c:v>7.5319246552647004E-2</c:v>
                </c:pt>
                <c:pt idx="19">
                  <c:v>6.8564728672291173E-2</c:v>
                </c:pt>
                <c:pt idx="20">
                  <c:v>4.2311319552417605E-2</c:v>
                </c:pt>
                <c:pt idx="21">
                  <c:v>5.1869599571789049E-2</c:v>
                </c:pt>
                <c:pt idx="22">
                  <c:v>3.7595901409527691E-2</c:v>
                </c:pt>
                <c:pt idx="23">
                  <c:v>4.5115081691433224E-2</c:v>
                </c:pt>
                <c:pt idx="24">
                  <c:v>5.564065964876507</c:v>
                </c:pt>
                <c:pt idx="25">
                  <c:v>5.333902582010043</c:v>
                </c:pt>
                <c:pt idx="26">
                  <c:v>5.4819922004435035</c:v>
                </c:pt>
                <c:pt idx="27">
                  <c:v>5.3537838044503347</c:v>
                </c:pt>
                <c:pt idx="28">
                  <c:v>5.546733617108047</c:v>
                </c:pt>
                <c:pt idx="29">
                  <c:v>5.3370886753498326</c:v>
                </c:pt>
                <c:pt idx="30">
                  <c:v>5.4022124232151505</c:v>
                </c:pt>
                <c:pt idx="31">
                  <c:v>5.1775291208931247</c:v>
                </c:pt>
                <c:pt idx="32">
                  <c:v>5.2404863252873852</c:v>
                </c:pt>
                <c:pt idx="33">
                  <c:v>5.1692452782096696</c:v>
                </c:pt>
                <c:pt idx="34">
                  <c:v>5.1632554227308649</c:v>
                </c:pt>
                <c:pt idx="35">
                  <c:v>4.4215328932276403</c:v>
                </c:pt>
                <c:pt idx="36">
                  <c:v>4.1118446206000048</c:v>
                </c:pt>
                <c:pt idx="37">
                  <c:v>4.2302398491066198</c:v>
                </c:pt>
                <c:pt idx="38">
                  <c:v>4.1205107944842343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D-45CE-94E7-D61851989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057404151915503"/>
                  <c:y val="-4.8686944444444442E-2"/>
                </c:manualLayout>
              </c:layout>
              <c:numFmt formatCode="General" sourceLinked="0"/>
            </c:trendlineLbl>
          </c:trendline>
          <c:xVal>
            <c:numRef>
              <c:f>(Full_Conversion_Light_Dublicate!$K$18:$K$21,Full_Conversion_Light_Dublicate!$K$27)</c:f>
              <c:numCache>
                <c:formatCode>0.0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23.33</c:v>
                </c:pt>
              </c:numCache>
            </c:numRef>
          </c:xVal>
          <c:yVal>
            <c:numRef>
              <c:f>(Full_Conversion_Light_Dublicate!$L$18:$L$21,Full_Conversion_Light_Dublicate!$L$27)</c:f>
              <c:numCache>
                <c:formatCode>0.000</c:formatCode>
                <c:ptCount val="5"/>
                <c:pt idx="0">
                  <c:v>10.572649314572136</c:v>
                </c:pt>
                <c:pt idx="1">
                  <c:v>10.674180204118606</c:v>
                </c:pt>
                <c:pt idx="2">
                  <c:v>10.784316685790206</c:v>
                </c:pt>
                <c:pt idx="3">
                  <c:v>10.617036052901746</c:v>
                </c:pt>
                <c:pt idx="4">
                  <c:v>12.00699015641041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F-4243-A7CF-638B9815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2800"/>
        <c:axId val="185454976"/>
      </c:scatterChart>
      <c:valAx>
        <c:axId val="18545280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4976"/>
        <c:crosses val="autoZero"/>
        <c:crossBetween val="midCat"/>
      </c:valAx>
      <c:valAx>
        <c:axId val="18545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15544865374599"/>
                  <c:y val="1.265700006575919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plus>
            <c:minus>
              <c:numRef>
                <c:f>[1]ScaleUp_SecondTry_Repeat!$K$6:$K$26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6.6366049166630722E-4</c:v>
                  </c:pt>
                  <c:pt idx="2">
                    <c:v>6.8440486984107298E-4</c:v>
                  </c:pt>
                  <c:pt idx="3">
                    <c:v>2.3005073729073307E-3</c:v>
                  </c:pt>
                  <c:pt idx="4">
                    <c:v>7.6632912702812982E-4</c:v>
                  </c:pt>
                  <c:pt idx="5">
                    <c:v>3.409744317916553E-3</c:v>
                  </c:pt>
                  <c:pt idx="6">
                    <c:v>9.4227474274405885E-4</c:v>
                  </c:pt>
                  <c:pt idx="7">
                    <c:v>6.312670446836676E-4</c:v>
                  </c:pt>
                  <c:pt idx="8">
                    <c:v>7.4317182323634253E-4</c:v>
                  </c:pt>
                  <c:pt idx="9">
                    <c:v>1.2373647712262746E-3</c:v>
                  </c:pt>
                  <c:pt idx="10">
                    <c:v>3.6675684119184238E-3</c:v>
                  </c:pt>
                  <c:pt idx="11">
                    <c:v>4.4244032777754621E-4</c:v>
                  </c:pt>
                  <c:pt idx="12">
                    <c:v>3.8316456351405575E-4</c:v>
                  </c:pt>
                  <c:pt idx="13">
                    <c:v>4.6553950089270611E-4</c:v>
                  </c:pt>
                  <c:pt idx="14">
                    <c:v>2.0953448625836927E-3</c:v>
                  </c:pt>
                  <c:pt idx="15">
                    <c:v>1.3916036983248527E-3</c:v>
                  </c:pt>
                  <c:pt idx="16">
                    <c:v>4.6553950089273203E-4</c:v>
                  </c:pt>
                  <c:pt idx="17">
                    <c:v>1.8107650816810163E-3</c:v>
                  </c:pt>
                  <c:pt idx="18">
                    <c:v>6.0294453279248841E-4</c:v>
                  </c:pt>
                  <c:pt idx="19">
                    <c:v>1.6469922384003621E-3</c:v>
                  </c:pt>
                  <c:pt idx="20">
                    <c:v>2.1350079061063054E-3</c:v>
                  </c:pt>
                </c:numCache>
              </c:numRef>
            </c:minus>
          </c:errBars>
          <c:xVal>
            <c:numRef>
              <c:f>Full_Conversion!$A$6:$A$10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</c:numCache>
            </c:numRef>
          </c:xVal>
          <c:yVal>
            <c:numRef>
              <c:f>Full_Conversion!$H$6:$H$10</c:f>
              <c:numCache>
                <c:formatCode>0.000</c:formatCode>
                <c:ptCount val="5"/>
                <c:pt idx="0">
                  <c:v>0</c:v>
                </c:pt>
                <c:pt idx="1">
                  <c:v>1.8180445679086901</c:v>
                </c:pt>
                <c:pt idx="2">
                  <c:v>3.4982486865148861</c:v>
                </c:pt>
                <c:pt idx="3">
                  <c:v>5.162751373875234</c:v>
                </c:pt>
                <c:pt idx="4">
                  <c:v>6.9338426233468198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8-4E6C-BA3C-8D5D1D8E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3312"/>
        <c:axId val="175379584"/>
      </c:scatterChart>
      <c:valAx>
        <c:axId val="1753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9584"/>
        <c:crosses val="autoZero"/>
        <c:crossBetween val="midCat"/>
      </c:valAx>
      <c:valAx>
        <c:axId val="17537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7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(Full_Conversion_LightTriplicate!$O$6:$O$21,Full_Conversion_LightTriplicate!$O$27)</c:f>
                <c:numCache>
                  <c:formatCode>General</c:formatCode>
                  <c:ptCount val="17"/>
                  <c:pt idx="0">
                    <c:v>0.10215811877079556</c:v>
                  </c:pt>
                  <c:pt idx="1">
                    <c:v>0.13035607633291446</c:v>
                  </c:pt>
                  <c:pt idx="2">
                    <c:v>0.33664739802426585</c:v>
                  </c:pt>
                  <c:pt idx="3">
                    <c:v>0.48407452238481635</c:v>
                  </c:pt>
                  <c:pt idx="4">
                    <c:v>0.54074573489147804</c:v>
                  </c:pt>
                  <c:pt idx="5">
                    <c:v>0.53905952484808217</c:v>
                  </c:pt>
                  <c:pt idx="6">
                    <c:v>0.3581383091264051</c:v>
                  </c:pt>
                  <c:pt idx="7">
                    <c:v>0.2361582365853489</c:v>
                  </c:pt>
                  <c:pt idx="8">
                    <c:v>0.33356523788165471</c:v>
                  </c:pt>
                  <c:pt idx="9">
                    <c:v>0.31699989903609604</c:v>
                  </c:pt>
                  <c:pt idx="10">
                    <c:v>0.29671291960790119</c:v>
                  </c:pt>
                  <c:pt idx="11">
                    <c:v>0.28565158560063858</c:v>
                  </c:pt>
                  <c:pt idx="12">
                    <c:v>0.22517268027466505</c:v>
                  </c:pt>
                  <c:pt idx="13">
                    <c:v>0.14234996114870713</c:v>
                  </c:pt>
                  <c:pt idx="14">
                    <c:v>0.17519979462576152</c:v>
                  </c:pt>
                  <c:pt idx="15">
                    <c:v>0.31957966934019844</c:v>
                  </c:pt>
                  <c:pt idx="16">
                    <c:v>0.36793738004306298</c:v>
                  </c:pt>
                </c:numCache>
              </c:numRef>
            </c:plus>
            <c:minus>
              <c:numRef>
                <c:f>(Full_Conversion_LightTriplicate!$O$6:$O$21,Full_Conversion_LightTriplicate!$O$27)</c:f>
                <c:numCache>
                  <c:formatCode>General</c:formatCode>
                  <c:ptCount val="17"/>
                  <c:pt idx="0">
                    <c:v>0.10215811877079556</c:v>
                  </c:pt>
                  <c:pt idx="1">
                    <c:v>0.13035607633291446</c:v>
                  </c:pt>
                  <c:pt idx="2">
                    <c:v>0.33664739802426585</c:v>
                  </c:pt>
                  <c:pt idx="3">
                    <c:v>0.48407452238481635</c:v>
                  </c:pt>
                  <c:pt idx="4">
                    <c:v>0.54074573489147804</c:v>
                  </c:pt>
                  <c:pt idx="5">
                    <c:v>0.53905952484808217</c:v>
                  </c:pt>
                  <c:pt idx="6">
                    <c:v>0.3581383091264051</c:v>
                  </c:pt>
                  <c:pt idx="7">
                    <c:v>0.2361582365853489</c:v>
                  </c:pt>
                  <c:pt idx="8">
                    <c:v>0.33356523788165471</c:v>
                  </c:pt>
                  <c:pt idx="9">
                    <c:v>0.31699989903609604</c:v>
                  </c:pt>
                  <c:pt idx="10">
                    <c:v>0.29671291960790119</c:v>
                  </c:pt>
                  <c:pt idx="11">
                    <c:v>0.28565158560063858</c:v>
                  </c:pt>
                  <c:pt idx="12">
                    <c:v>0.22517268027466505</c:v>
                  </c:pt>
                  <c:pt idx="13">
                    <c:v>0.14234996114870713</c:v>
                  </c:pt>
                  <c:pt idx="14">
                    <c:v>0.17519979462576152</c:v>
                  </c:pt>
                  <c:pt idx="15">
                    <c:v>0.31957966934019844</c:v>
                  </c:pt>
                  <c:pt idx="16">
                    <c:v>0.36793738004306298</c:v>
                  </c:pt>
                </c:numCache>
              </c:numRef>
            </c:minus>
          </c:errBars>
          <c:xVal>
            <c:numRef>
              <c:f>(Full_Conversion_LightTriplicate!$K$6:$K$21,Full_Conversion_LightTriplicate!$K$27)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23.33</c:v>
                </c:pt>
              </c:numCache>
            </c:numRef>
          </c:xVal>
          <c:yVal>
            <c:numRef>
              <c:f>(Full_Conversion_LightTriplicate!$L$6:$L$21,Full_Conversion_LightTriplicate!$L$27)</c:f>
              <c:numCache>
                <c:formatCode>0.000</c:formatCode>
                <c:ptCount val="17"/>
                <c:pt idx="0">
                  <c:v>5.8981017372224574E-2</c:v>
                </c:pt>
                <c:pt idx="1">
                  <c:v>2.4158061074541535</c:v>
                </c:pt>
                <c:pt idx="2">
                  <c:v>4.6553233890935442</c:v>
                </c:pt>
                <c:pt idx="3">
                  <c:v>6.749854057209574</c:v>
                </c:pt>
                <c:pt idx="4">
                  <c:v>8.5475169595587488</c:v>
                </c:pt>
                <c:pt idx="5">
                  <c:v>9.8888821788755337</c:v>
                </c:pt>
                <c:pt idx="6">
                  <c:v>10.77762344747066</c:v>
                </c:pt>
                <c:pt idx="7">
                  <c:v>11.166284195905549</c:v>
                </c:pt>
                <c:pt idx="8">
                  <c:v>11.306791875515833</c:v>
                </c:pt>
                <c:pt idx="9">
                  <c:v>11.368490448295992</c:v>
                </c:pt>
                <c:pt idx="10">
                  <c:v>11.500795136582321</c:v>
                </c:pt>
                <c:pt idx="11">
                  <c:v>11.355556897558225</c:v>
                </c:pt>
                <c:pt idx="12">
                  <c:v>10.604152827264125</c:v>
                </c:pt>
                <c:pt idx="13">
                  <c:v>10.683716810596453</c:v>
                </c:pt>
                <c:pt idx="14">
                  <c:v>10.814662721178815</c:v>
                </c:pt>
                <c:pt idx="15">
                  <c:v>10.769923707148179</c:v>
                </c:pt>
                <c:pt idx="16">
                  <c:v>12.190148358395232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7-47E1-9959-4A5E478037D2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(Full_Conversion_LightTriplicate!$P$6:$P$21,Full_Conversion_LightTriplicate!$P$27)</c:f>
                <c:numCache>
                  <c:formatCode>General</c:formatCode>
                  <c:ptCount val="17"/>
                  <c:pt idx="0">
                    <c:v>0.20238475524379526</c:v>
                  </c:pt>
                  <c:pt idx="1">
                    <c:v>0.19136703943959149</c:v>
                  </c:pt>
                  <c:pt idx="2">
                    <c:v>0.37625076864105444</c:v>
                  </c:pt>
                  <c:pt idx="3">
                    <c:v>0.49692939633307726</c:v>
                  </c:pt>
                  <c:pt idx="4">
                    <c:v>0.48058704117608636</c:v>
                  </c:pt>
                  <c:pt idx="5">
                    <c:v>0.44070677587400225</c:v>
                  </c:pt>
                  <c:pt idx="6">
                    <c:v>0.31105424009275512</c:v>
                  </c:pt>
                  <c:pt idx="7">
                    <c:v>0.10341038778757833</c:v>
                  </c:pt>
                  <c:pt idx="8">
                    <c:v>4.6987233116385869E-2</c:v>
                  </c:pt>
                  <c:pt idx="9">
                    <c:v>1.9317852587013792E-2</c:v>
                  </c:pt>
                  <c:pt idx="10">
                    <c:v>2.7604540203057332E-2</c:v>
                  </c:pt>
                  <c:pt idx="11">
                    <c:v>2.4170782882547183E-2</c:v>
                  </c:pt>
                  <c:pt idx="12">
                    <c:v>0.11564543352073206</c:v>
                  </c:pt>
                  <c:pt idx="13">
                    <c:v>6.7469913004967921E-2</c:v>
                  </c:pt>
                  <c:pt idx="14">
                    <c:v>0.11213940609787276</c:v>
                  </c:pt>
                  <c:pt idx="15">
                    <c:v>0.11836197963478173</c:v>
                  </c:pt>
                  <c:pt idx="16">
                    <c:v>0.27990500989835965</c:v>
                  </c:pt>
                </c:numCache>
              </c:numRef>
            </c:plus>
            <c:minus>
              <c:numRef>
                <c:f>(Full_Conversion_LightTriplicate!$P$6:$P$21,Full_Conversion_LightTriplicate!$P$27)</c:f>
                <c:numCache>
                  <c:formatCode>General</c:formatCode>
                  <c:ptCount val="17"/>
                  <c:pt idx="0">
                    <c:v>0.20238475524379526</c:v>
                  </c:pt>
                  <c:pt idx="1">
                    <c:v>0.19136703943959149</c:v>
                  </c:pt>
                  <c:pt idx="2">
                    <c:v>0.37625076864105444</c:v>
                  </c:pt>
                  <c:pt idx="3">
                    <c:v>0.49692939633307726</c:v>
                  </c:pt>
                  <c:pt idx="4">
                    <c:v>0.48058704117608636</c:v>
                  </c:pt>
                  <c:pt idx="5">
                    <c:v>0.44070677587400225</c:v>
                  </c:pt>
                  <c:pt idx="6">
                    <c:v>0.31105424009275512</c:v>
                  </c:pt>
                  <c:pt idx="7">
                    <c:v>0.10341038778757833</c:v>
                  </c:pt>
                  <c:pt idx="8">
                    <c:v>4.6987233116385869E-2</c:v>
                  </c:pt>
                  <c:pt idx="9">
                    <c:v>1.9317852587013792E-2</c:v>
                  </c:pt>
                  <c:pt idx="10">
                    <c:v>2.7604540203057332E-2</c:v>
                  </c:pt>
                  <c:pt idx="11">
                    <c:v>2.4170782882547183E-2</c:v>
                  </c:pt>
                  <c:pt idx="12">
                    <c:v>0.11564543352073206</c:v>
                  </c:pt>
                  <c:pt idx="13">
                    <c:v>6.7469913004967921E-2</c:v>
                  </c:pt>
                  <c:pt idx="14">
                    <c:v>0.11213940609787276</c:v>
                  </c:pt>
                  <c:pt idx="15">
                    <c:v>0.11836197963478173</c:v>
                  </c:pt>
                  <c:pt idx="16">
                    <c:v>0.27990500989835965</c:v>
                  </c:pt>
                </c:numCache>
              </c:numRef>
            </c:minus>
          </c:errBars>
          <c:xVal>
            <c:numRef>
              <c:f>(Full_Conversion_LightTriplicate!$K$6:$K$21,Full_Conversion_LightTriplicate!$K$27)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23.33</c:v>
                </c:pt>
              </c:numCache>
            </c:numRef>
          </c:xVal>
          <c:yVal>
            <c:numRef>
              <c:f>(Full_Conversion_LightTriplicate!$M$6:$M$21,Full_Conversion_LightTriplicate!$M$27)</c:f>
              <c:numCache>
                <c:formatCode>0.000</c:formatCode>
                <c:ptCount val="17"/>
                <c:pt idx="0">
                  <c:v>10.798774840907738</c:v>
                </c:pt>
                <c:pt idx="1">
                  <c:v>8.5133263664092294</c:v>
                </c:pt>
                <c:pt idx="2">
                  <c:v>6.2958478831595848</c:v>
                </c:pt>
                <c:pt idx="3">
                  <c:v>4.3499095149491493</c:v>
                </c:pt>
                <c:pt idx="4">
                  <c:v>2.637575510412153</c:v>
                </c:pt>
                <c:pt idx="5">
                  <c:v>1.3663667490802809</c:v>
                </c:pt>
                <c:pt idx="6">
                  <c:v>0.58717576190112064</c:v>
                </c:pt>
                <c:pt idx="7">
                  <c:v>0.22502315227826916</c:v>
                </c:pt>
                <c:pt idx="8">
                  <c:v>0.10955912964426207</c:v>
                </c:pt>
                <c:pt idx="9">
                  <c:v>6.0960585901324561E-2</c:v>
                </c:pt>
                <c:pt idx="10">
                  <c:v>3.1393639708068882E-2</c:v>
                </c:pt>
                <c:pt idx="11">
                  <c:v>2.7570327700320307E-2</c:v>
                </c:pt>
                <c:pt idx="12">
                  <c:v>5.4423996805410413</c:v>
                </c:pt>
                <c:pt idx="13">
                  <c:v>5.4057383665111844</c:v>
                </c:pt>
                <c:pt idx="14">
                  <c:v>5.4189075523156518</c:v>
                </c:pt>
                <c:pt idx="15">
                  <c:v>5.3113875224088556</c:v>
                </c:pt>
                <c:pt idx="16">
                  <c:v>4.1320656929965418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7-47E1-9959-4A5E4780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6600500960579754"/>
                  <c:y val="5.9016111111111109E-2"/>
                </c:manualLayout>
              </c:layout>
              <c:numFmt formatCode="General" sourceLinked="0"/>
            </c:trendlineLbl>
          </c:trendline>
          <c:xVal>
            <c:numRef>
              <c:f>Full_Conversion_LightTriplicate!$K$6:$K$10</c:f>
              <c:numCache>
                <c:formatCode>0.0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Full_Conversion_LightTriplicate!$L$6:$L$10</c:f>
              <c:numCache>
                <c:formatCode>0.000</c:formatCode>
                <c:ptCount val="5"/>
                <c:pt idx="0">
                  <c:v>5.8981017372224574E-2</c:v>
                </c:pt>
                <c:pt idx="1">
                  <c:v>2.4158061074541535</c:v>
                </c:pt>
                <c:pt idx="2">
                  <c:v>4.6553233890935442</c:v>
                </c:pt>
                <c:pt idx="3">
                  <c:v>6.749854057209574</c:v>
                </c:pt>
                <c:pt idx="4">
                  <c:v>8.5475169595587488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7-4752-91A9-0A42085C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2800"/>
        <c:axId val="185454976"/>
      </c:scatterChart>
      <c:valAx>
        <c:axId val="1854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4976"/>
        <c:crosses val="autoZero"/>
        <c:crossBetween val="midCat"/>
      </c:valAx>
      <c:valAx>
        <c:axId val="18545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(Full_Conversion_LightTriplicate!$O$6:$O$21,Full_Conversion_LightTriplicate!$O$27)</c:f>
                <c:numCache>
                  <c:formatCode>General</c:formatCode>
                  <c:ptCount val="17"/>
                  <c:pt idx="0">
                    <c:v>0.10215811877079556</c:v>
                  </c:pt>
                  <c:pt idx="1">
                    <c:v>0.13035607633291446</c:v>
                  </c:pt>
                  <c:pt idx="2">
                    <c:v>0.33664739802426585</c:v>
                  </c:pt>
                  <c:pt idx="3">
                    <c:v>0.48407452238481635</c:v>
                  </c:pt>
                  <c:pt idx="4">
                    <c:v>0.54074573489147804</c:v>
                  </c:pt>
                  <c:pt idx="5">
                    <c:v>0.53905952484808217</c:v>
                  </c:pt>
                  <c:pt idx="6">
                    <c:v>0.3581383091264051</c:v>
                  </c:pt>
                  <c:pt idx="7">
                    <c:v>0.2361582365853489</c:v>
                  </c:pt>
                  <c:pt idx="8">
                    <c:v>0.33356523788165471</c:v>
                  </c:pt>
                  <c:pt idx="9">
                    <c:v>0.31699989903609604</c:v>
                  </c:pt>
                  <c:pt idx="10">
                    <c:v>0.29671291960790119</c:v>
                  </c:pt>
                  <c:pt idx="11">
                    <c:v>0.28565158560063858</c:v>
                  </c:pt>
                  <c:pt idx="12">
                    <c:v>0.22517268027466505</c:v>
                  </c:pt>
                  <c:pt idx="13">
                    <c:v>0.14234996114870713</c:v>
                  </c:pt>
                  <c:pt idx="14">
                    <c:v>0.17519979462576152</c:v>
                  </c:pt>
                  <c:pt idx="15">
                    <c:v>0.31957966934019844</c:v>
                  </c:pt>
                  <c:pt idx="16">
                    <c:v>0.36793738004306298</c:v>
                  </c:pt>
                </c:numCache>
              </c:numRef>
            </c:plus>
            <c:minus>
              <c:numRef>
                <c:f>(Full_Conversion_LightTriplicate!$O$6:$O$21,Full_Conversion_LightTriplicate!$O$27)</c:f>
                <c:numCache>
                  <c:formatCode>General</c:formatCode>
                  <c:ptCount val="17"/>
                  <c:pt idx="0">
                    <c:v>0.10215811877079556</c:v>
                  </c:pt>
                  <c:pt idx="1">
                    <c:v>0.13035607633291446</c:v>
                  </c:pt>
                  <c:pt idx="2">
                    <c:v>0.33664739802426585</c:v>
                  </c:pt>
                  <c:pt idx="3">
                    <c:v>0.48407452238481635</c:v>
                  </c:pt>
                  <c:pt idx="4">
                    <c:v>0.54074573489147804</c:v>
                  </c:pt>
                  <c:pt idx="5">
                    <c:v>0.53905952484808217</c:v>
                  </c:pt>
                  <c:pt idx="6">
                    <c:v>0.3581383091264051</c:v>
                  </c:pt>
                  <c:pt idx="7">
                    <c:v>0.2361582365853489</c:v>
                  </c:pt>
                  <c:pt idx="8">
                    <c:v>0.33356523788165471</c:v>
                  </c:pt>
                  <c:pt idx="9">
                    <c:v>0.31699989903609604</c:v>
                  </c:pt>
                  <c:pt idx="10">
                    <c:v>0.29671291960790119</c:v>
                  </c:pt>
                  <c:pt idx="11">
                    <c:v>0.28565158560063858</c:v>
                  </c:pt>
                  <c:pt idx="12">
                    <c:v>0.22517268027466505</c:v>
                  </c:pt>
                  <c:pt idx="13">
                    <c:v>0.14234996114870713</c:v>
                  </c:pt>
                  <c:pt idx="14">
                    <c:v>0.17519979462576152</c:v>
                  </c:pt>
                  <c:pt idx="15">
                    <c:v>0.31957966934019844</c:v>
                  </c:pt>
                  <c:pt idx="16">
                    <c:v>0.36793738004306298</c:v>
                  </c:pt>
                </c:numCache>
              </c:numRef>
            </c:minus>
          </c:errBars>
          <c:xVal>
            <c:numRef>
              <c:f>(Full_Conversion_LightTriplicate!$K$6:$K$21,Full_Conversion_LightTriplicate!$K$27)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23.33</c:v>
                </c:pt>
              </c:numCache>
            </c:numRef>
          </c:xVal>
          <c:yVal>
            <c:numRef>
              <c:f>(Full_Conversion_LightTriplicate!$L$6:$L$21,Full_Conversion_LightTriplicate!$L$27)</c:f>
              <c:numCache>
                <c:formatCode>0.000</c:formatCode>
                <c:ptCount val="17"/>
                <c:pt idx="0">
                  <c:v>5.8981017372224574E-2</c:v>
                </c:pt>
                <c:pt idx="1">
                  <c:v>2.4158061074541535</c:v>
                </c:pt>
                <c:pt idx="2">
                  <c:v>4.6553233890935442</c:v>
                </c:pt>
                <c:pt idx="3">
                  <c:v>6.749854057209574</c:v>
                </c:pt>
                <c:pt idx="4">
                  <c:v>8.5475169595587488</c:v>
                </c:pt>
                <c:pt idx="5">
                  <c:v>9.8888821788755337</c:v>
                </c:pt>
                <c:pt idx="6">
                  <c:v>10.77762344747066</c:v>
                </c:pt>
                <c:pt idx="7">
                  <c:v>11.166284195905549</c:v>
                </c:pt>
                <c:pt idx="8">
                  <c:v>11.306791875515833</c:v>
                </c:pt>
                <c:pt idx="9">
                  <c:v>11.368490448295992</c:v>
                </c:pt>
                <c:pt idx="10">
                  <c:v>11.500795136582321</c:v>
                </c:pt>
                <c:pt idx="11">
                  <c:v>11.355556897558225</c:v>
                </c:pt>
                <c:pt idx="12">
                  <c:v>10.604152827264125</c:v>
                </c:pt>
                <c:pt idx="13">
                  <c:v>10.683716810596453</c:v>
                </c:pt>
                <c:pt idx="14">
                  <c:v>10.814662721178815</c:v>
                </c:pt>
                <c:pt idx="15">
                  <c:v>10.769923707148179</c:v>
                </c:pt>
                <c:pt idx="16">
                  <c:v>12.190148358395232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E-48B6-AF2B-4C18CB962502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(Full_Conversion_LightTriplicate!$P$6:$P$21,Full_Conversion_LightTriplicate!$P$27)</c:f>
                <c:numCache>
                  <c:formatCode>General</c:formatCode>
                  <c:ptCount val="17"/>
                  <c:pt idx="0">
                    <c:v>0.20238475524379526</c:v>
                  </c:pt>
                  <c:pt idx="1">
                    <c:v>0.19136703943959149</c:v>
                  </c:pt>
                  <c:pt idx="2">
                    <c:v>0.37625076864105444</c:v>
                  </c:pt>
                  <c:pt idx="3">
                    <c:v>0.49692939633307726</c:v>
                  </c:pt>
                  <c:pt idx="4">
                    <c:v>0.48058704117608636</c:v>
                  </c:pt>
                  <c:pt idx="5">
                    <c:v>0.44070677587400225</c:v>
                  </c:pt>
                  <c:pt idx="6">
                    <c:v>0.31105424009275512</c:v>
                  </c:pt>
                  <c:pt idx="7">
                    <c:v>0.10341038778757833</c:v>
                  </c:pt>
                  <c:pt idx="8">
                    <c:v>4.6987233116385869E-2</c:v>
                  </c:pt>
                  <c:pt idx="9">
                    <c:v>1.9317852587013792E-2</c:v>
                  </c:pt>
                  <c:pt idx="10">
                    <c:v>2.7604540203057332E-2</c:v>
                  </c:pt>
                  <c:pt idx="11">
                    <c:v>2.4170782882547183E-2</c:v>
                  </c:pt>
                  <c:pt idx="12">
                    <c:v>0.11564543352073206</c:v>
                  </c:pt>
                  <c:pt idx="13">
                    <c:v>6.7469913004967921E-2</c:v>
                  </c:pt>
                  <c:pt idx="14">
                    <c:v>0.11213940609787276</c:v>
                  </c:pt>
                  <c:pt idx="15">
                    <c:v>0.11836197963478173</c:v>
                  </c:pt>
                  <c:pt idx="16">
                    <c:v>0.27990500989835965</c:v>
                  </c:pt>
                </c:numCache>
              </c:numRef>
            </c:plus>
            <c:minus>
              <c:numRef>
                <c:f>(Full_Conversion_LightTriplicate!$P$6:$P$21,Full_Conversion_LightTriplicate!$P$27)</c:f>
                <c:numCache>
                  <c:formatCode>General</c:formatCode>
                  <c:ptCount val="17"/>
                  <c:pt idx="0">
                    <c:v>0.20238475524379526</c:v>
                  </c:pt>
                  <c:pt idx="1">
                    <c:v>0.19136703943959149</c:v>
                  </c:pt>
                  <c:pt idx="2">
                    <c:v>0.37625076864105444</c:v>
                  </c:pt>
                  <c:pt idx="3">
                    <c:v>0.49692939633307726</c:v>
                  </c:pt>
                  <c:pt idx="4">
                    <c:v>0.48058704117608636</c:v>
                  </c:pt>
                  <c:pt idx="5">
                    <c:v>0.44070677587400225</c:v>
                  </c:pt>
                  <c:pt idx="6">
                    <c:v>0.31105424009275512</c:v>
                  </c:pt>
                  <c:pt idx="7">
                    <c:v>0.10341038778757833</c:v>
                  </c:pt>
                  <c:pt idx="8">
                    <c:v>4.6987233116385869E-2</c:v>
                  </c:pt>
                  <c:pt idx="9">
                    <c:v>1.9317852587013792E-2</c:v>
                  </c:pt>
                  <c:pt idx="10">
                    <c:v>2.7604540203057332E-2</c:v>
                  </c:pt>
                  <c:pt idx="11">
                    <c:v>2.4170782882547183E-2</c:v>
                  </c:pt>
                  <c:pt idx="12">
                    <c:v>0.11564543352073206</c:v>
                  </c:pt>
                  <c:pt idx="13">
                    <c:v>6.7469913004967921E-2</c:v>
                  </c:pt>
                  <c:pt idx="14">
                    <c:v>0.11213940609787276</c:v>
                  </c:pt>
                  <c:pt idx="15">
                    <c:v>0.11836197963478173</c:v>
                  </c:pt>
                  <c:pt idx="16">
                    <c:v>0.27990500989835965</c:v>
                  </c:pt>
                </c:numCache>
              </c:numRef>
            </c:minus>
          </c:errBars>
          <c:xVal>
            <c:numRef>
              <c:f>(Full_Conversion_LightTriplicate!$K$6:$K$21,Full_Conversion_LightTriplicate!$K$27)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23.33</c:v>
                </c:pt>
              </c:numCache>
            </c:numRef>
          </c:xVal>
          <c:yVal>
            <c:numRef>
              <c:f>(Full_Conversion_LightTriplicate!$M$6:$M$21,Full_Conversion_LightTriplicate!$M$27)</c:f>
              <c:numCache>
                <c:formatCode>0.000</c:formatCode>
                <c:ptCount val="17"/>
                <c:pt idx="0">
                  <c:v>10.798774840907738</c:v>
                </c:pt>
                <c:pt idx="1">
                  <c:v>8.5133263664092294</c:v>
                </c:pt>
                <c:pt idx="2">
                  <c:v>6.2958478831595848</c:v>
                </c:pt>
                <c:pt idx="3">
                  <c:v>4.3499095149491493</c:v>
                </c:pt>
                <c:pt idx="4">
                  <c:v>2.637575510412153</c:v>
                </c:pt>
                <c:pt idx="5">
                  <c:v>1.3663667490802809</c:v>
                </c:pt>
                <c:pt idx="6">
                  <c:v>0.58717576190112064</c:v>
                </c:pt>
                <c:pt idx="7">
                  <c:v>0.22502315227826916</c:v>
                </c:pt>
                <c:pt idx="8">
                  <c:v>0.10955912964426207</c:v>
                </c:pt>
                <c:pt idx="9">
                  <c:v>6.0960585901324561E-2</c:v>
                </c:pt>
                <c:pt idx="10">
                  <c:v>3.1393639708068882E-2</c:v>
                </c:pt>
                <c:pt idx="11">
                  <c:v>2.7570327700320307E-2</c:v>
                </c:pt>
                <c:pt idx="12">
                  <c:v>5.4423996805410413</c:v>
                </c:pt>
                <c:pt idx="13">
                  <c:v>5.4057383665111844</c:v>
                </c:pt>
                <c:pt idx="14">
                  <c:v>5.4189075523156518</c:v>
                </c:pt>
                <c:pt idx="15">
                  <c:v>5.3113875224088556</c:v>
                </c:pt>
                <c:pt idx="16">
                  <c:v>4.1320656929965418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E-48B6-AF2B-4C18CB96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xVal>
            <c:numRef>
              <c:f>(Full_Conversion_LightTriplicate!$A$6:$A$53,Full_Conversion_LightTriplicate!$A$69:$A$71)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23.33</c:v>
                </c:pt>
                <c:pt idx="49">
                  <c:v>23.33</c:v>
                </c:pt>
                <c:pt idx="50">
                  <c:v>23.3</c:v>
                </c:pt>
              </c:numCache>
            </c:numRef>
          </c:xVal>
          <c:yVal>
            <c:numRef>
              <c:f>(Full_Conversion_LightTriplicate!$H$6:$H$53,Full_Conversion_LightTriplicate!$H$69:$H$71)</c:f>
              <c:numCache>
                <c:formatCode>0.000</c:formatCode>
                <c:ptCount val="51"/>
                <c:pt idx="0">
                  <c:v>0.17694305211667372</c:v>
                </c:pt>
                <c:pt idx="1">
                  <c:v>0</c:v>
                </c:pt>
                <c:pt idx="2">
                  <c:v>0</c:v>
                </c:pt>
                <c:pt idx="3">
                  <c:v>2.2715743704329969</c:v>
                </c:pt>
                <c:pt idx="4">
                  <c:v>2.4506310767558426</c:v>
                </c:pt>
                <c:pt idx="5">
                  <c:v>2.5252128751736214</c:v>
                </c:pt>
                <c:pt idx="6">
                  <c:v>4.3772268856815026</c:v>
                </c:pt>
                <c:pt idx="7">
                  <c:v>4.5591521227127245</c:v>
                </c:pt>
                <c:pt idx="8">
                  <c:v>5.0295911588864062</c:v>
                </c:pt>
                <c:pt idx="9">
                  <c:v>6.3480584576363297</c:v>
                </c:pt>
                <c:pt idx="10">
                  <c:v>6.6142279123135452</c:v>
                </c:pt>
                <c:pt idx="11">
                  <c:v>7.2872758016788453</c:v>
                </c:pt>
                <c:pt idx="12">
                  <c:v>8.0204118606196015</c:v>
                </c:pt>
                <c:pt idx="13">
                  <c:v>8.5211969321818941</c:v>
                </c:pt>
                <c:pt idx="14">
                  <c:v>9.1009420858747507</c:v>
                </c:pt>
                <c:pt idx="15">
                  <c:v>9.51219880427562</c:v>
                </c:pt>
                <c:pt idx="16">
                  <c:v>9.6480765746723822</c:v>
                </c:pt>
                <c:pt idx="17">
                  <c:v>10.506371157678602</c:v>
                </c:pt>
                <c:pt idx="18">
                  <c:v>10.625792620327314</c:v>
                </c:pt>
                <c:pt idx="19">
                  <c:v>10.520411860619603</c:v>
                </c:pt>
                <c:pt idx="20">
                  <c:v>11.186665861465064</c:v>
                </c:pt>
                <c:pt idx="21">
                  <c:v>11.109970408841113</c:v>
                </c:pt>
                <c:pt idx="22">
                  <c:v>10.963373392113049</c:v>
                </c:pt>
                <c:pt idx="23">
                  <c:v>11.425508786762485</c:v>
                </c:pt>
                <c:pt idx="24">
                  <c:v>11.475028685307082</c:v>
                </c:pt>
                <c:pt idx="25">
                  <c:v>10.922610060994021</c:v>
                </c:pt>
                <c:pt idx="26">
                  <c:v>11.522736880246391</c:v>
                </c:pt>
                <c:pt idx="27">
                  <c:v>11.622380578537349</c:v>
                </c:pt>
                <c:pt idx="28">
                  <c:v>11.013195241258529</c:v>
                </c:pt>
                <c:pt idx="29">
                  <c:v>11.469895525092094</c:v>
                </c:pt>
                <c:pt idx="30">
                  <c:v>11.695905549852043</c:v>
                </c:pt>
                <c:pt idx="31">
                  <c:v>11.159339332085271</c:v>
                </c:pt>
                <c:pt idx="32">
                  <c:v>11.64714052780965</c:v>
                </c:pt>
                <c:pt idx="33">
                  <c:v>11.498731807476297</c:v>
                </c:pt>
                <c:pt idx="34">
                  <c:v>11.026632042997766</c:v>
                </c:pt>
                <c:pt idx="35">
                  <c:v>11.541306842200616</c:v>
                </c:pt>
                <c:pt idx="36">
                  <c:v>10.791110574310043</c:v>
                </c:pt>
                <c:pt idx="37">
                  <c:v>10.354188054834228</c:v>
                </c:pt>
                <c:pt idx="38">
                  <c:v>10.667159852648107</c:v>
                </c:pt>
                <c:pt idx="39">
                  <c:v>10.81556857298146</c:v>
                </c:pt>
                <c:pt idx="40">
                  <c:v>10.532791835255752</c:v>
                </c:pt>
                <c:pt idx="41">
                  <c:v>10.702790023552147</c:v>
                </c:pt>
                <c:pt idx="42">
                  <c:v>10.951446343378224</c:v>
                </c:pt>
                <c:pt idx="43">
                  <c:v>10.617187028202185</c:v>
                </c:pt>
                <c:pt idx="44">
                  <c:v>10.875354791956035</c:v>
                </c:pt>
                <c:pt idx="45">
                  <c:v>10.79594178392415</c:v>
                </c:pt>
                <c:pt idx="46">
                  <c:v>10.43813032187934</c:v>
                </c:pt>
                <c:pt idx="47">
                  <c:v>11.075699015641041</c:v>
                </c:pt>
                <c:pt idx="48">
                  <c:v>11.820611148016184</c:v>
                </c:pt>
                <c:pt idx="49">
                  <c:v>12.193369164804636</c:v>
                </c:pt>
                <c:pt idx="50">
                  <c:v>12.556464762364875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D-46E2-A0A2-388874B1B124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xVal>
            <c:numRef>
              <c:f>(Full_Conversion_LightTriplicate!$A$6:$A$53,Full_Conversion_LightTriplicate!$A$69:$A$71)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7.5</c:v>
                </c:pt>
                <c:pt idx="46">
                  <c:v>7.5</c:v>
                </c:pt>
                <c:pt idx="47">
                  <c:v>7.5</c:v>
                </c:pt>
                <c:pt idx="48">
                  <c:v>23.33</c:v>
                </c:pt>
                <c:pt idx="49">
                  <c:v>23.33</c:v>
                </c:pt>
                <c:pt idx="50">
                  <c:v>23.3</c:v>
                </c:pt>
              </c:numCache>
            </c:numRef>
          </c:xVal>
          <c:yVal>
            <c:numRef>
              <c:f>(Full_Conversion_LightTriplicate!$I$6:$I$53,Full_Conversion_LightTriplicate!$I$69:$I$71)</c:f>
              <c:numCache>
                <c:formatCode>0.000</c:formatCode>
                <c:ptCount val="51"/>
                <c:pt idx="0">
                  <c:v>10.934035123492977</c:v>
                </c:pt>
                <c:pt idx="1">
                  <c:v>10.566105064613971</c:v>
                </c:pt>
                <c:pt idx="2">
                  <c:v>10.896184334616265</c:v>
                </c:pt>
                <c:pt idx="3">
                  <c:v>8.7177885963347173</c:v>
                </c:pt>
                <c:pt idx="4">
                  <c:v>8.3385160451660578</c:v>
                </c:pt>
                <c:pt idx="5">
                  <c:v>8.483674457726913</c:v>
                </c:pt>
                <c:pt idx="6">
                  <c:v>6.7296663523054567</c:v>
                </c:pt>
                <c:pt idx="7">
                  <c:v>6.05854765121199</c:v>
                </c:pt>
                <c:pt idx="8">
                  <c:v>6.0993296459613076</c:v>
                </c:pt>
                <c:pt idx="9">
                  <c:v>4.9157596920959392</c:v>
                </c:pt>
                <c:pt idx="10">
                  <c:v>4.1494405220095327</c:v>
                </c:pt>
                <c:pt idx="11">
                  <c:v>3.984528330741977</c:v>
                </c:pt>
                <c:pt idx="12">
                  <c:v>3.1572910559987766</c:v>
                </c:pt>
                <c:pt idx="13">
                  <c:v>2.5461983534269623</c:v>
                </c:pt>
                <c:pt idx="14">
                  <c:v>2.2092371218107205</c:v>
                </c:pt>
                <c:pt idx="15">
                  <c:v>1.8432187189355898</c:v>
                </c:pt>
                <c:pt idx="16">
                  <c:v>1.2818290724645067</c:v>
                </c:pt>
                <c:pt idx="17">
                  <c:v>0.97405245584074618</c:v>
                </c:pt>
                <c:pt idx="18">
                  <c:v>0.94257385364361634</c:v>
                </c:pt>
                <c:pt idx="19">
                  <c:v>0.4544643539877144</c:v>
                </c:pt>
                <c:pt idx="20">
                  <c:v>0.36448907807203118</c:v>
                </c:pt>
                <c:pt idx="21">
                  <c:v>0.34040221242321522</c:v>
                </c:pt>
                <c:pt idx="22">
                  <c:v>0.19396936252644453</c:v>
                </c:pt>
                <c:pt idx="23">
                  <c:v>0.1406978818851477</c:v>
                </c:pt>
                <c:pt idx="24">
                  <c:v>0.15739301098564984</c:v>
                </c:pt>
                <c:pt idx="25">
                  <c:v>0.10781739861850992</c:v>
                </c:pt>
                <c:pt idx="26">
                  <c:v>6.3466979328626411E-2</c:v>
                </c:pt>
                <c:pt idx="27">
                  <c:v>7.5319246552647004E-2</c:v>
                </c:pt>
                <c:pt idx="28">
                  <c:v>6.8564728672291173E-2</c:v>
                </c:pt>
                <c:pt idx="29">
                  <c:v>3.8997782479035507E-2</c:v>
                </c:pt>
                <c:pt idx="30">
                  <c:v>4.2311319552417605E-2</c:v>
                </c:pt>
                <c:pt idx="31">
                  <c:v>5.1869599571789049E-2</c:v>
                </c:pt>
                <c:pt idx="32">
                  <c:v>0</c:v>
                </c:pt>
                <c:pt idx="33">
                  <c:v>3.7595901409527691E-2</c:v>
                </c:pt>
                <c:pt idx="34">
                  <c:v>4.5115081691433224E-2</c:v>
                </c:pt>
                <c:pt idx="35">
                  <c:v>0</c:v>
                </c:pt>
                <c:pt idx="36">
                  <c:v>5.564065964876507</c:v>
                </c:pt>
                <c:pt idx="37">
                  <c:v>5.333902582010043</c:v>
                </c:pt>
                <c:pt idx="38">
                  <c:v>5.4292304947365739</c:v>
                </c:pt>
                <c:pt idx="39">
                  <c:v>5.4819922004435035</c:v>
                </c:pt>
                <c:pt idx="40">
                  <c:v>5.3537838044503347</c:v>
                </c:pt>
                <c:pt idx="41">
                  <c:v>5.3814390946397168</c:v>
                </c:pt>
                <c:pt idx="42">
                  <c:v>5.546733617108047</c:v>
                </c:pt>
                <c:pt idx="43">
                  <c:v>5.3370886753498326</c:v>
                </c:pt>
                <c:pt idx="44">
                  <c:v>5.3729003644890767</c:v>
                </c:pt>
                <c:pt idx="45">
                  <c:v>5.4022124232151505</c:v>
                </c:pt>
                <c:pt idx="46">
                  <c:v>5.1775291208931247</c:v>
                </c:pt>
                <c:pt idx="47">
                  <c:v>5.3544210231182916</c:v>
                </c:pt>
                <c:pt idx="48">
                  <c:v>4.4215328932276403</c:v>
                </c:pt>
                <c:pt idx="49">
                  <c:v>4.1118446206000048</c:v>
                </c:pt>
                <c:pt idx="50">
                  <c:v>3.8628195651619808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D-46E2-A0A2-388874B1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[2]Sheet1!$O$5:$O$34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8.6</c:v>
                </c:pt>
                <c:pt idx="18">
                  <c:v>9</c:v>
                </c:pt>
                <c:pt idx="19">
                  <c:v>24</c:v>
                </c:pt>
                <c:pt idx="20">
                  <c:v>25.5</c:v>
                </c:pt>
                <c:pt idx="21">
                  <c:v>26</c:v>
                </c:pt>
                <c:pt idx="22">
                  <c:v>26.5</c:v>
                </c:pt>
                <c:pt idx="23">
                  <c:v>27</c:v>
                </c:pt>
                <c:pt idx="24">
                  <c:v>27.5</c:v>
                </c:pt>
                <c:pt idx="25">
                  <c:v>28</c:v>
                </c:pt>
                <c:pt idx="26">
                  <c:v>28.5</c:v>
                </c:pt>
                <c:pt idx="27">
                  <c:v>29</c:v>
                </c:pt>
                <c:pt idx="28">
                  <c:v>29.5</c:v>
                </c:pt>
                <c:pt idx="29">
                  <c:v>30</c:v>
                </c:pt>
              </c:numCache>
            </c:numRef>
          </c:xVal>
          <c:yVal>
            <c:numRef>
              <c:f>[2]Sheet1!$P$5:$P$34</c:f>
              <c:numCache>
                <c:formatCode>General</c:formatCode>
                <c:ptCount val="30"/>
                <c:pt idx="0">
                  <c:v>0</c:v>
                </c:pt>
                <c:pt idx="1">
                  <c:v>0.95599999999999996</c:v>
                </c:pt>
                <c:pt idx="2">
                  <c:v>1.8718999999999999</c:v>
                </c:pt>
                <c:pt idx="3">
                  <c:v>2.9836999999999998</c:v>
                </c:pt>
                <c:pt idx="4">
                  <c:v>3.8696999999999999</c:v>
                </c:pt>
                <c:pt idx="5">
                  <c:v>5.0335000000000001</c:v>
                </c:pt>
                <c:pt idx="6">
                  <c:v>5.7073</c:v>
                </c:pt>
                <c:pt idx="7">
                  <c:v>6.5910000000000002</c:v>
                </c:pt>
                <c:pt idx="8">
                  <c:v>7.5263999999999998</c:v>
                </c:pt>
                <c:pt idx="9">
                  <c:v>7.992</c:v>
                </c:pt>
                <c:pt idx="10">
                  <c:v>9.2929999999999993</c:v>
                </c:pt>
                <c:pt idx="11">
                  <c:v>9.5564</c:v>
                </c:pt>
                <c:pt idx="12">
                  <c:v>10.1386</c:v>
                </c:pt>
                <c:pt idx="13">
                  <c:v>11.4198</c:v>
                </c:pt>
                <c:pt idx="14">
                  <c:v>11.0428</c:v>
                </c:pt>
                <c:pt idx="15">
                  <c:v>12.4598</c:v>
                </c:pt>
                <c:pt idx="16">
                  <c:v>13.314500000000001</c:v>
                </c:pt>
                <c:pt idx="17">
                  <c:v>12.916700000000001</c:v>
                </c:pt>
                <c:pt idx="18">
                  <c:v>12.795500000000001</c:v>
                </c:pt>
                <c:pt idx="19">
                  <c:v>21.992100000000001</c:v>
                </c:pt>
                <c:pt idx="20">
                  <c:v>21.415700000000001</c:v>
                </c:pt>
                <c:pt idx="21">
                  <c:v>19.838200000000001</c:v>
                </c:pt>
                <c:pt idx="22">
                  <c:v>20.058299999999999</c:v>
                </c:pt>
                <c:pt idx="23">
                  <c:v>19.702999999999999</c:v>
                </c:pt>
                <c:pt idx="24">
                  <c:v>20.089300000000001</c:v>
                </c:pt>
                <c:pt idx="25">
                  <c:v>20.463899999999999</c:v>
                </c:pt>
                <c:pt idx="26">
                  <c:v>19.9802</c:v>
                </c:pt>
                <c:pt idx="27">
                  <c:v>19.947099999999999</c:v>
                </c:pt>
                <c:pt idx="28">
                  <c:v>20.092500000000001</c:v>
                </c:pt>
                <c:pt idx="29">
                  <c:v>20.0853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9-4B1F-938D-41A1EC4C3C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[2]Sheet1!$O$5:$O$34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8.6</c:v>
                </c:pt>
                <c:pt idx="18">
                  <c:v>9</c:v>
                </c:pt>
                <c:pt idx="19">
                  <c:v>24</c:v>
                </c:pt>
                <c:pt idx="20">
                  <c:v>25.5</c:v>
                </c:pt>
                <c:pt idx="21">
                  <c:v>26</c:v>
                </c:pt>
                <c:pt idx="22">
                  <c:v>26.5</c:v>
                </c:pt>
                <c:pt idx="23">
                  <c:v>27</c:v>
                </c:pt>
                <c:pt idx="24">
                  <c:v>27.5</c:v>
                </c:pt>
                <c:pt idx="25">
                  <c:v>28</c:v>
                </c:pt>
                <c:pt idx="26">
                  <c:v>28.5</c:v>
                </c:pt>
                <c:pt idx="27">
                  <c:v>29</c:v>
                </c:pt>
                <c:pt idx="28">
                  <c:v>29.5</c:v>
                </c:pt>
                <c:pt idx="29">
                  <c:v>30</c:v>
                </c:pt>
              </c:numCache>
            </c:numRef>
          </c:xVal>
          <c:yVal>
            <c:numRef>
              <c:f>[2]Sheet1!$Q$5:$Q$34</c:f>
              <c:numCache>
                <c:formatCode>General</c:formatCode>
                <c:ptCount val="30"/>
                <c:pt idx="0">
                  <c:v>24.062100000000001</c:v>
                </c:pt>
                <c:pt idx="1">
                  <c:v>22.5564</c:v>
                </c:pt>
                <c:pt idx="2">
                  <c:v>21.2239</c:v>
                </c:pt>
                <c:pt idx="3">
                  <c:v>21.595600000000001</c:v>
                </c:pt>
                <c:pt idx="4">
                  <c:v>20.136600000000001</c:v>
                </c:pt>
                <c:pt idx="5">
                  <c:v>19.217700000000001</c:v>
                </c:pt>
                <c:pt idx="6">
                  <c:v>18.7455</c:v>
                </c:pt>
                <c:pt idx="7">
                  <c:v>18.0411</c:v>
                </c:pt>
                <c:pt idx="8">
                  <c:v>16.0444</c:v>
                </c:pt>
                <c:pt idx="9">
                  <c:v>15.1752</c:v>
                </c:pt>
                <c:pt idx="10">
                  <c:v>16.0655</c:v>
                </c:pt>
                <c:pt idx="11">
                  <c:v>13.4277</c:v>
                </c:pt>
                <c:pt idx="12">
                  <c:v>12.6852</c:v>
                </c:pt>
                <c:pt idx="13">
                  <c:v>12.4869</c:v>
                </c:pt>
                <c:pt idx="14">
                  <c:v>10.972799999999999</c:v>
                </c:pt>
                <c:pt idx="15">
                  <c:v>10.9993</c:v>
                </c:pt>
                <c:pt idx="16">
                  <c:v>10.6351</c:v>
                </c:pt>
                <c:pt idx="17">
                  <c:v>10.024699999999999</c:v>
                </c:pt>
                <c:pt idx="18">
                  <c:v>9.5789000000000009</c:v>
                </c:pt>
                <c:pt idx="19">
                  <c:v>0</c:v>
                </c:pt>
                <c:pt idx="20">
                  <c:v>0</c:v>
                </c:pt>
                <c:pt idx="21">
                  <c:v>4.0956000000000001</c:v>
                </c:pt>
                <c:pt idx="22">
                  <c:v>4.1211000000000002</c:v>
                </c:pt>
                <c:pt idx="23">
                  <c:v>3.9363999999999999</c:v>
                </c:pt>
                <c:pt idx="24">
                  <c:v>3.9131999999999998</c:v>
                </c:pt>
                <c:pt idx="25">
                  <c:v>3.8723000000000001</c:v>
                </c:pt>
                <c:pt idx="26">
                  <c:v>3.7117</c:v>
                </c:pt>
                <c:pt idx="27">
                  <c:v>3.4108000000000001</c:v>
                </c:pt>
                <c:pt idx="28">
                  <c:v>3.4780000000000002</c:v>
                </c:pt>
                <c:pt idx="29">
                  <c:v>3.4413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9-4B1F-938D-41A1EC4C3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56799"/>
        <c:axId val="750657631"/>
      </c:scatterChart>
      <c:valAx>
        <c:axId val="75065679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657631"/>
        <c:crosses val="autoZero"/>
        <c:crossBetween val="midCat"/>
      </c:valAx>
      <c:valAx>
        <c:axId val="7506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6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0087218538472164"/>
                  <c:y val="3.84372265966753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Full_Conversion_50mL_20mM_BA!$O$5:$O$11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Full_Conversion_50mL_20mM_BA!$P$5:$P$11</c:f>
              <c:numCache>
                <c:formatCode>General</c:formatCode>
                <c:ptCount val="7"/>
                <c:pt idx="0" formatCode="0.0">
                  <c:v>0</c:v>
                </c:pt>
                <c:pt idx="1">
                  <c:v>0.95599999999999996</c:v>
                </c:pt>
                <c:pt idx="2">
                  <c:v>1.8718999999999999</c:v>
                </c:pt>
                <c:pt idx="3">
                  <c:v>2.9836999999999998</c:v>
                </c:pt>
                <c:pt idx="4">
                  <c:v>3.8696999999999999</c:v>
                </c:pt>
                <c:pt idx="5">
                  <c:v>5.0335000000000001</c:v>
                </c:pt>
                <c:pt idx="6">
                  <c:v>5.7073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F-418B-B453-3A65068D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56799"/>
        <c:axId val="750657631"/>
      </c:scatterChart>
      <c:valAx>
        <c:axId val="7506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657631"/>
        <c:crosses val="autoZero"/>
        <c:crossBetween val="midCat"/>
      </c:valAx>
      <c:valAx>
        <c:axId val="7506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6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Full_Conversion_10mL_20mM_BA!$B$40:$B$56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24.5</c:v>
                </c:pt>
              </c:numCache>
            </c:numRef>
          </c:xVal>
          <c:yVal>
            <c:numRef>
              <c:f>Full_Conversion_10mL_20mM_BA!$C$40:$C$56</c:f>
              <c:numCache>
                <c:formatCode>General</c:formatCode>
                <c:ptCount val="17"/>
                <c:pt idx="0">
                  <c:v>0</c:v>
                </c:pt>
                <c:pt idx="1">
                  <c:v>2.0701000000000001</c:v>
                </c:pt>
                <c:pt idx="2">
                  <c:v>4.3832000000000004</c:v>
                </c:pt>
                <c:pt idx="3">
                  <c:v>6.4781000000000004</c:v>
                </c:pt>
                <c:pt idx="4">
                  <c:v>8.6142000000000003</c:v>
                </c:pt>
                <c:pt idx="5">
                  <c:v>10.5969</c:v>
                </c:pt>
                <c:pt idx="6">
                  <c:v>13.101699999999999</c:v>
                </c:pt>
                <c:pt idx="7">
                  <c:v>14.9338</c:v>
                </c:pt>
                <c:pt idx="8">
                  <c:v>16.232299999999999</c:v>
                </c:pt>
                <c:pt idx="9">
                  <c:v>17.4815</c:v>
                </c:pt>
                <c:pt idx="10">
                  <c:v>18.470800000000001</c:v>
                </c:pt>
                <c:pt idx="11">
                  <c:v>19.612200000000001</c:v>
                </c:pt>
                <c:pt idx="12">
                  <c:v>18.740200000000002</c:v>
                </c:pt>
                <c:pt idx="13">
                  <c:v>19.065899999999999</c:v>
                </c:pt>
                <c:pt idx="14">
                  <c:v>19.1557</c:v>
                </c:pt>
                <c:pt idx="15">
                  <c:v>19.247800000000002</c:v>
                </c:pt>
                <c:pt idx="16">
                  <c:v>20.247900000000001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5-45F0-A43F-CE9CC28A0F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Full_Conversion_10mL_20mM_BA!$B$40:$B$56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24.5</c:v>
                </c:pt>
              </c:numCache>
            </c:numRef>
          </c:xVal>
          <c:yVal>
            <c:numRef>
              <c:f>Full_Conversion_10mL_20mM_BA!$D$40:$D$56</c:f>
              <c:numCache>
                <c:formatCode>General</c:formatCode>
                <c:ptCount val="17"/>
                <c:pt idx="0">
                  <c:v>23.123200000000001</c:v>
                </c:pt>
                <c:pt idx="1">
                  <c:v>20.072800000000001</c:v>
                </c:pt>
                <c:pt idx="2">
                  <c:v>17.594999999999999</c:v>
                </c:pt>
                <c:pt idx="3">
                  <c:v>15.302</c:v>
                </c:pt>
                <c:pt idx="4">
                  <c:v>12.7293</c:v>
                </c:pt>
                <c:pt idx="5">
                  <c:v>10.442600000000001</c:v>
                </c:pt>
                <c:pt idx="6">
                  <c:v>8.3704999999999998</c:v>
                </c:pt>
                <c:pt idx="7">
                  <c:v>6.4630999999999998</c:v>
                </c:pt>
                <c:pt idx="8">
                  <c:v>4.3579999999999997</c:v>
                </c:pt>
                <c:pt idx="9">
                  <c:v>2.8201000000000001</c:v>
                </c:pt>
                <c:pt idx="10">
                  <c:v>1.7411000000000001</c:v>
                </c:pt>
                <c:pt idx="11">
                  <c:v>0.82120000000000004</c:v>
                </c:pt>
                <c:pt idx="12">
                  <c:v>6.3430999999999997</c:v>
                </c:pt>
                <c:pt idx="13">
                  <c:v>6.2718999999999996</c:v>
                </c:pt>
                <c:pt idx="14">
                  <c:v>6.2370000000000001</c:v>
                </c:pt>
                <c:pt idx="15">
                  <c:v>6.1951000000000001</c:v>
                </c:pt>
                <c:pt idx="16">
                  <c:v>4.6167999999999996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5-45F0-A43F-CE9CC28A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Full_Conversion_10mL_20mM_BA!$B$40:$B$56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24.5</c:v>
                </c:pt>
              </c:numCache>
            </c:numRef>
          </c:xVal>
          <c:yVal>
            <c:numRef>
              <c:f>Full_Conversion_10mL_20mM_BA!$E$40:$E$56</c:f>
              <c:numCache>
                <c:formatCode>General</c:formatCode>
                <c:ptCount val="17"/>
                <c:pt idx="0">
                  <c:v>0</c:v>
                </c:pt>
                <c:pt idx="1">
                  <c:v>2.0701000000000001</c:v>
                </c:pt>
                <c:pt idx="2">
                  <c:v>4.3832000000000004</c:v>
                </c:pt>
                <c:pt idx="3">
                  <c:v>6.4781000000000004</c:v>
                </c:pt>
                <c:pt idx="4">
                  <c:v>8.6142000000000003</c:v>
                </c:pt>
                <c:pt idx="5">
                  <c:v>10.5969</c:v>
                </c:pt>
                <c:pt idx="6">
                  <c:v>13.101699999999999</c:v>
                </c:pt>
                <c:pt idx="7">
                  <c:v>14.9338</c:v>
                </c:pt>
                <c:pt idx="8">
                  <c:v>16.232299999999999</c:v>
                </c:pt>
                <c:pt idx="9">
                  <c:v>17.4815</c:v>
                </c:pt>
                <c:pt idx="10">
                  <c:v>18.470800000000001</c:v>
                </c:pt>
                <c:pt idx="11">
                  <c:v>19.612200000000001</c:v>
                </c:pt>
                <c:pt idx="12">
                  <c:v>19.513000000000002</c:v>
                </c:pt>
                <c:pt idx="13">
                  <c:v>19.9787</c:v>
                </c:pt>
                <c:pt idx="14">
                  <c:v>20.9328</c:v>
                </c:pt>
                <c:pt idx="15">
                  <c:v>21.887899999999998</c:v>
                </c:pt>
                <c:pt idx="16">
                  <c:v>26.9284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1-447D-9D27-A613B05E52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Full_Conversion_10mL_20mM_BA!$B$40:$B$56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24.5</c:v>
                </c:pt>
              </c:numCache>
            </c:numRef>
          </c:xVal>
          <c:yVal>
            <c:numRef>
              <c:f>Full_Conversion_10mL_20mM_BA!$F$40:$F$56</c:f>
              <c:numCache>
                <c:formatCode>General</c:formatCode>
                <c:ptCount val="17"/>
                <c:pt idx="0">
                  <c:v>23.123200000000001</c:v>
                </c:pt>
                <c:pt idx="1">
                  <c:v>20.072800000000001</c:v>
                </c:pt>
                <c:pt idx="2">
                  <c:v>17.594999999999999</c:v>
                </c:pt>
                <c:pt idx="3">
                  <c:v>15.302</c:v>
                </c:pt>
                <c:pt idx="4">
                  <c:v>12.7293</c:v>
                </c:pt>
                <c:pt idx="5">
                  <c:v>10.442600000000001</c:v>
                </c:pt>
                <c:pt idx="6">
                  <c:v>8.3704999999999998</c:v>
                </c:pt>
                <c:pt idx="7">
                  <c:v>6.4630999999999998</c:v>
                </c:pt>
                <c:pt idx="8">
                  <c:v>4.3579999999999997</c:v>
                </c:pt>
                <c:pt idx="9">
                  <c:v>2.8201000000000001</c:v>
                </c:pt>
                <c:pt idx="10">
                  <c:v>1.7411000000000001</c:v>
                </c:pt>
                <c:pt idx="11">
                  <c:v>0.82120000000000004</c:v>
                </c:pt>
                <c:pt idx="12">
                  <c:v>5.8280000000000003</c:v>
                </c:pt>
                <c:pt idx="13">
                  <c:v>4.8033999999999999</c:v>
                </c:pt>
                <c:pt idx="14">
                  <c:v>4.1931000000000003</c:v>
                </c:pt>
                <c:pt idx="15">
                  <c:v>3.3313000000000001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1-447D-9D27-A613B05E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4346471355884984"/>
                  <c:y val="0.17507072032662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Full_Conversion_10mL_20mM_BA!$B$40:$B$46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Full_Conversion_10mL_20mM_BA!$C$40:$C$46</c:f>
              <c:numCache>
                <c:formatCode>General</c:formatCode>
                <c:ptCount val="7"/>
                <c:pt idx="0">
                  <c:v>0</c:v>
                </c:pt>
                <c:pt idx="1">
                  <c:v>2.0701000000000001</c:v>
                </c:pt>
                <c:pt idx="2">
                  <c:v>4.3832000000000004</c:v>
                </c:pt>
                <c:pt idx="3">
                  <c:v>6.4781000000000004</c:v>
                </c:pt>
                <c:pt idx="4">
                  <c:v>8.6142000000000003</c:v>
                </c:pt>
                <c:pt idx="5">
                  <c:v>10.5969</c:v>
                </c:pt>
                <c:pt idx="6">
                  <c:v>13.101699999999999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B-4FD3-B8CC-E471D3A794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Full_Conversion_10mL_20mM_BA!$B$40:$B$46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Full_Conversion_10mL_20mM_BA!$D$40:$D$46</c:f>
              <c:numCache>
                <c:formatCode>General</c:formatCode>
                <c:ptCount val="7"/>
                <c:pt idx="0">
                  <c:v>23.123200000000001</c:v>
                </c:pt>
                <c:pt idx="1">
                  <c:v>20.072800000000001</c:v>
                </c:pt>
                <c:pt idx="2">
                  <c:v>17.594999999999999</c:v>
                </c:pt>
                <c:pt idx="3">
                  <c:v>15.302</c:v>
                </c:pt>
                <c:pt idx="4">
                  <c:v>12.7293</c:v>
                </c:pt>
                <c:pt idx="5">
                  <c:v>10.442600000000001</c:v>
                </c:pt>
                <c:pt idx="6">
                  <c:v>8.3704999999999998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5B-4FD3-B8CC-E471D3A7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Full_Conversion_50mL_10mM_BA!$B$42:$B$58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Full_Conversion_50mL_10mM_BA!$C$42:$C$58</c:f>
              <c:numCache>
                <c:formatCode>General</c:formatCode>
                <c:ptCount val="17"/>
                <c:pt idx="0">
                  <c:v>0</c:v>
                </c:pt>
                <c:pt idx="1">
                  <c:v>1.4367000000000001</c:v>
                </c:pt>
                <c:pt idx="2">
                  <c:v>3.1114999999999999</c:v>
                </c:pt>
                <c:pt idx="3">
                  <c:v>4.7297000000000002</c:v>
                </c:pt>
                <c:pt idx="4">
                  <c:v>6.4181999999999997</c:v>
                </c:pt>
                <c:pt idx="5">
                  <c:v>7.3945999999999996</c:v>
                </c:pt>
                <c:pt idx="6">
                  <c:v>8.1103000000000005</c:v>
                </c:pt>
                <c:pt idx="7">
                  <c:v>9.3522999999999996</c:v>
                </c:pt>
                <c:pt idx="8">
                  <c:v>9.8963999999999999</c:v>
                </c:pt>
                <c:pt idx="9">
                  <c:v>11.1502</c:v>
                </c:pt>
                <c:pt idx="10">
                  <c:v>10.692</c:v>
                </c:pt>
                <c:pt idx="11">
                  <c:v>11.6844</c:v>
                </c:pt>
                <c:pt idx="12">
                  <c:v>10.844200000000001</c:v>
                </c:pt>
                <c:pt idx="13">
                  <c:v>10.731299999999999</c:v>
                </c:pt>
                <c:pt idx="14">
                  <c:v>11.0664</c:v>
                </c:pt>
                <c:pt idx="15">
                  <c:v>10.7921</c:v>
                </c:pt>
                <c:pt idx="16">
                  <c:v>10.269299999999999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D-4E64-ACF5-FB34ECF476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Full_Conversion_50mL_10mM_BA!$B$42:$B$58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Full_Conversion_50mL_10mM_BA!$D$42:$D$58</c:f>
              <c:numCache>
                <c:formatCode>General</c:formatCode>
                <c:ptCount val="17"/>
                <c:pt idx="0">
                  <c:v>14.2326</c:v>
                </c:pt>
                <c:pt idx="1">
                  <c:v>11.7583</c:v>
                </c:pt>
                <c:pt idx="2">
                  <c:v>10.387600000000001</c:v>
                </c:pt>
                <c:pt idx="3">
                  <c:v>8.9296000000000006</c:v>
                </c:pt>
                <c:pt idx="4">
                  <c:v>7.6971999999999996</c:v>
                </c:pt>
                <c:pt idx="5">
                  <c:v>5.9443000000000001</c:v>
                </c:pt>
                <c:pt idx="6">
                  <c:v>4.649</c:v>
                </c:pt>
                <c:pt idx="7">
                  <c:v>3.7719</c:v>
                </c:pt>
                <c:pt idx="8">
                  <c:v>2.9249000000000001</c:v>
                </c:pt>
                <c:pt idx="9">
                  <c:v>2.3431000000000002</c:v>
                </c:pt>
                <c:pt idx="10">
                  <c:v>1.5642</c:v>
                </c:pt>
                <c:pt idx="11">
                  <c:v>8.8559999999999999</c:v>
                </c:pt>
                <c:pt idx="12">
                  <c:v>8.0696999999999992</c:v>
                </c:pt>
                <c:pt idx="13">
                  <c:v>7.8898999999999999</c:v>
                </c:pt>
                <c:pt idx="14">
                  <c:v>8.0155999999999992</c:v>
                </c:pt>
                <c:pt idx="15">
                  <c:v>7.7484999999999999</c:v>
                </c:pt>
                <c:pt idx="16">
                  <c:v>6.7530000000000001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D-4E64-ACF5-FB34ECF4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xVal>
            <c:numRef>
              <c:f>(Full_Conversion_Split!$A$6:$A$16,Full_Conversion_Split!$A$19,Full_Conversion_Split!$A$20,Full_Conversion_Split!$A$21,Full_Conversion_Split!$A$23,Full_Conversion_Split!$A$24,Full_Conversion_Split!$A$25,Full_Conversion_Split!$A$26,Full_Conversion_Split!$A$27,Full_Conversion_Split!$A$28)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>
                  <c:v>7.5</c:v>
                </c:pt>
                <c:pt idx="15" formatCode="0.0">
                  <c:v>8</c:v>
                </c:pt>
                <c:pt idx="16">
                  <c:v>8.5</c:v>
                </c:pt>
                <c:pt idx="17" formatCode="0.0">
                  <c:v>9</c:v>
                </c:pt>
                <c:pt idx="18">
                  <c:v>9.5</c:v>
                </c:pt>
                <c:pt idx="19" formatCode="0.0">
                  <c:v>10</c:v>
                </c:pt>
              </c:numCache>
            </c:numRef>
          </c:xVal>
          <c:yVal>
            <c:numRef>
              <c:f>(Full_Conversion_Split!$H$6:$H$16,Full_Conversion_Split!$H$19,Full_Conversion_Split!$H$20,Full_Conversion_Split!$H$21,Full_Conversion_Split!$H$23,Full_Conversion_Split!$H$24,Full_Conversion_Split!$H$25,Full_Conversion_Split!$H$26,Full_Conversion_Split!$H$27,Full_Conversion_Split!$H$28)</c:f>
              <c:numCache>
                <c:formatCode>0.000</c:formatCode>
                <c:ptCount val="20"/>
                <c:pt idx="0">
                  <c:v>5.3747206956941837E-2</c:v>
                </c:pt>
                <c:pt idx="1">
                  <c:v>1.7937375445377135</c:v>
                </c:pt>
                <c:pt idx="2">
                  <c:v>3.4691104535298027</c:v>
                </c:pt>
                <c:pt idx="3">
                  <c:v>5.052841355154297</c:v>
                </c:pt>
                <c:pt idx="4">
                  <c:v>6.436982909595991</c:v>
                </c:pt>
                <c:pt idx="5">
                  <c:v>7.6751313485113828</c:v>
                </c:pt>
                <c:pt idx="6">
                  <c:v>8.8303943474847504</c:v>
                </c:pt>
                <c:pt idx="7">
                  <c:v>9.5642852829277132</c:v>
                </c:pt>
                <c:pt idx="8">
                  <c:v>10.118968536747388</c:v>
                </c:pt>
                <c:pt idx="9">
                  <c:v>10.361887795156711</c:v>
                </c:pt>
                <c:pt idx="10">
                  <c:v>10.617941904704388</c:v>
                </c:pt>
                <c:pt idx="11">
                  <c:v>9.9966785433903009</c:v>
                </c:pt>
                <c:pt idx="12">
                  <c:v>10.492179479437166</c:v>
                </c:pt>
                <c:pt idx="13">
                  <c:v>10.638323570263903</c:v>
                </c:pt>
                <c:pt idx="14">
                  <c:v>11.939881635364454</c:v>
                </c:pt>
                <c:pt idx="15">
                  <c:v>12.403375807717856</c:v>
                </c:pt>
                <c:pt idx="16">
                  <c:v>12.515399480644966</c:v>
                </c:pt>
                <c:pt idx="17">
                  <c:v>13.05030497010689</c:v>
                </c:pt>
                <c:pt idx="18">
                  <c:v>13.145117458783741</c:v>
                </c:pt>
                <c:pt idx="19">
                  <c:v>13.387583791291744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7-46F5-AB85-CEA969503BBA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xVal>
            <c:numRef>
              <c:f>(Full_Conversion_Split!$A$6:$A$16,Full_Conversion_Split!$A$19:$A$28)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">
                  <c:v>8</c:v>
                </c:pt>
                <c:pt idx="17">
                  <c:v>8.5</c:v>
                </c:pt>
                <c:pt idx="18" formatCode="0.0">
                  <c:v>9</c:v>
                </c:pt>
                <c:pt idx="19">
                  <c:v>9.5</c:v>
                </c:pt>
                <c:pt idx="20" formatCode="0.0">
                  <c:v>10</c:v>
                </c:pt>
              </c:numCache>
            </c:numRef>
          </c:xVal>
          <c:yVal>
            <c:numRef>
              <c:f>(Full_Conversion_Split!$I$6:$I$16,Full_Conversion_Split!$I$19:$I$28)</c:f>
              <c:numCache>
                <c:formatCode>0.000</c:formatCode>
                <c:ptCount val="21"/>
                <c:pt idx="0">
                  <c:v>10.959268982744117</c:v>
                </c:pt>
                <c:pt idx="1">
                  <c:v>9.0854637677465391</c:v>
                </c:pt>
                <c:pt idx="2">
                  <c:v>7.4137843142252695</c:v>
                </c:pt>
                <c:pt idx="3">
                  <c:v>5.8808910865852724</c:v>
                </c:pt>
                <c:pt idx="4">
                  <c:v>4.5460454209466512</c:v>
                </c:pt>
                <c:pt idx="5">
                  <c:v>3.4083552111742668</c:v>
                </c:pt>
                <c:pt idx="6">
                  <c:v>2.357326740244182</c:v>
                </c:pt>
                <c:pt idx="7">
                  <c:v>1.5920271200265081</c:v>
                </c:pt>
                <c:pt idx="8">
                  <c:v>1.0503912522621264</c:v>
                </c:pt>
                <c:pt idx="9">
                  <c:v>0.63441490581908078</c:v>
                </c:pt>
                <c:pt idx="10">
                  <c:v>0.34154920602553973</c:v>
                </c:pt>
                <c:pt idx="11">
                  <c:v>5.0418015446180506</c:v>
                </c:pt>
                <c:pt idx="12">
                  <c:v>4.7249764229092852</c:v>
                </c:pt>
                <c:pt idx="13">
                  <c:v>4.1352942675808633</c:v>
                </c:pt>
                <c:pt idx="14">
                  <c:v>3.5315933015573622</c:v>
                </c:pt>
                <c:pt idx="15">
                  <c:v>3.6251370020136111</c:v>
                </c:pt>
                <c:pt idx="16">
                  <c:v>3.3006652562893484</c:v>
                </c:pt>
                <c:pt idx="17">
                  <c:v>2.9809089287079753</c:v>
                </c:pt>
                <c:pt idx="18">
                  <c:v>2.6974740652002138</c:v>
                </c:pt>
                <c:pt idx="19">
                  <c:v>2.4053730278082228</c:v>
                </c:pt>
                <c:pt idx="20">
                  <c:v>2.1232126016363777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07-46F5-AB85-CEA969503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9632"/>
        <c:axId val="176071808"/>
      </c:scatterChart>
      <c:valAx>
        <c:axId val="1760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71808"/>
        <c:crosses val="autoZero"/>
        <c:crossBetween val="midCat"/>
        <c:majorUnit val="1"/>
      </c:valAx>
      <c:valAx>
        <c:axId val="176071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Full_Conversion_50mL_10mM_BA!$B$42:$B$58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Full_Conversion_50mL_10mM_BA!$E$42:$E$58</c:f>
              <c:numCache>
                <c:formatCode>General</c:formatCode>
                <c:ptCount val="17"/>
                <c:pt idx="0">
                  <c:v>0</c:v>
                </c:pt>
                <c:pt idx="1">
                  <c:v>1.4367000000000001</c:v>
                </c:pt>
                <c:pt idx="2">
                  <c:v>3.1114999999999999</c:v>
                </c:pt>
                <c:pt idx="3">
                  <c:v>4.7297000000000002</c:v>
                </c:pt>
                <c:pt idx="4">
                  <c:v>6.4181999999999997</c:v>
                </c:pt>
                <c:pt idx="5">
                  <c:v>7.3945999999999996</c:v>
                </c:pt>
                <c:pt idx="6">
                  <c:v>8.1103000000000005</c:v>
                </c:pt>
                <c:pt idx="7">
                  <c:v>9.3522999999999996</c:v>
                </c:pt>
                <c:pt idx="8">
                  <c:v>9.8963999999999999</c:v>
                </c:pt>
                <c:pt idx="9">
                  <c:v>11.1502</c:v>
                </c:pt>
                <c:pt idx="10">
                  <c:v>10.692</c:v>
                </c:pt>
                <c:pt idx="11">
                  <c:v>10.4664</c:v>
                </c:pt>
                <c:pt idx="12">
                  <c:v>11.235799999999999</c:v>
                </c:pt>
                <c:pt idx="13">
                  <c:v>12.027900000000001</c:v>
                </c:pt>
                <c:pt idx="14">
                  <c:v>11.9168</c:v>
                </c:pt>
                <c:pt idx="15">
                  <c:v>11.733599999999999</c:v>
                </c:pt>
                <c:pt idx="16">
                  <c:v>17.088100000000001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3-4D26-869B-9483128B2F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Full_Conversion_50mL_10mM_BA!$B$42:$B$58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Full_Conversion_50mL_10mM_BA!$F$42:$F$58</c:f>
              <c:numCache>
                <c:formatCode>General</c:formatCode>
                <c:ptCount val="17"/>
                <c:pt idx="0">
                  <c:v>14.2326</c:v>
                </c:pt>
                <c:pt idx="1">
                  <c:v>11.7583</c:v>
                </c:pt>
                <c:pt idx="2">
                  <c:v>10.387600000000001</c:v>
                </c:pt>
                <c:pt idx="3">
                  <c:v>8.9296000000000006</c:v>
                </c:pt>
                <c:pt idx="4">
                  <c:v>7.6971999999999996</c:v>
                </c:pt>
                <c:pt idx="5">
                  <c:v>5.9443000000000001</c:v>
                </c:pt>
                <c:pt idx="6">
                  <c:v>4.649</c:v>
                </c:pt>
                <c:pt idx="7">
                  <c:v>3.7719</c:v>
                </c:pt>
                <c:pt idx="8">
                  <c:v>2.9249000000000001</c:v>
                </c:pt>
                <c:pt idx="9">
                  <c:v>2.3431000000000002</c:v>
                </c:pt>
                <c:pt idx="10">
                  <c:v>1.5642</c:v>
                </c:pt>
                <c:pt idx="11">
                  <c:v>7.2892999999999999</c:v>
                </c:pt>
                <c:pt idx="12">
                  <c:v>7.1413000000000002</c:v>
                </c:pt>
                <c:pt idx="13">
                  <c:v>6.8506999999999998</c:v>
                </c:pt>
                <c:pt idx="14">
                  <c:v>6.1986999999999997</c:v>
                </c:pt>
                <c:pt idx="15">
                  <c:v>5.5928000000000004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3-4D26-869B-9483128B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9217634957792435"/>
                  <c:y val="9.0008019830854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Full_Conversion_50mL_10mM_BA!$B$42:$B$48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Full_Conversion_50mL_10mM_BA!$C$42:$C$48</c:f>
              <c:numCache>
                <c:formatCode>General</c:formatCode>
                <c:ptCount val="7"/>
                <c:pt idx="0">
                  <c:v>0</c:v>
                </c:pt>
                <c:pt idx="1">
                  <c:v>1.4367000000000001</c:v>
                </c:pt>
                <c:pt idx="2">
                  <c:v>3.1114999999999999</c:v>
                </c:pt>
                <c:pt idx="3">
                  <c:v>4.7297000000000002</c:v>
                </c:pt>
                <c:pt idx="4">
                  <c:v>6.4181999999999997</c:v>
                </c:pt>
                <c:pt idx="5">
                  <c:v>7.3945999999999996</c:v>
                </c:pt>
                <c:pt idx="6">
                  <c:v>8.1103000000000005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9-4BCC-85FF-DD80F0CEB0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Full_Conversion_50mL_10mM_BA!$B$42:$B$48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Full_Conversion_50mL_10mM_BA!$D$42:$D$48</c:f>
              <c:numCache>
                <c:formatCode>General</c:formatCode>
                <c:ptCount val="7"/>
                <c:pt idx="0">
                  <c:v>14.2326</c:v>
                </c:pt>
                <c:pt idx="1">
                  <c:v>11.7583</c:v>
                </c:pt>
                <c:pt idx="2">
                  <c:v>10.387600000000001</c:v>
                </c:pt>
                <c:pt idx="3">
                  <c:v>8.9296000000000006</c:v>
                </c:pt>
                <c:pt idx="4">
                  <c:v>7.6971999999999996</c:v>
                </c:pt>
                <c:pt idx="5">
                  <c:v>5.9443000000000001</c:v>
                </c:pt>
                <c:pt idx="6">
                  <c:v>4.649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49-4BCC-85FF-DD80F0CEB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,Full_Conversion_50mL_10mM_BA_Du!$B$48,Full_Conversion_50mL_10mM_BA_Du!$B$50,Full_Conversion_50mL_10mM_BA_Du!$B$52,Full_Conversion_50mL_10mM_BA_Du!$B$54,Full_Conversion_50mL_10mM_BA_Du!$B$56,Full_Conversion_50mL_10mM_BA_Du!$B$58,Full_Conversion_50mL_10mM_BA_Du!$B$60,Full_Conversion_50mL_10mM_BA_Du!$B$62,Full_Conversion_50mL_10mM_BA_Du!$B$64,Full_Conversion_50mL_10mM_BA_Du!$B$66,Full_Conversion_50mL_10mM_BA_Du!$B$70,Full_Conversion_50mL_10mM_BA_Du!$B$72,Full_Conversion_50mL_10mM_BA_Du!$B$74)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23.5</c:v>
                </c:pt>
              </c:numCache>
            </c:numRef>
          </c:xVal>
          <c:yVal>
            <c:numRef>
              <c:f>(Full_Conversion_50mL_10mM_BA_Du!$C$42,Full_Conversion_50mL_10mM_BA_Du!$C$44,Full_Conversion_50mL_10mM_BA_Du!$C$46,Full_Conversion_50mL_10mM_BA_Du!$C$48,Full_Conversion_50mL_10mM_BA_Du!$C$50,Full_Conversion_50mL_10mM_BA_Du!$C$52,Full_Conversion_50mL_10mM_BA_Du!$C$54,Full_Conversion_50mL_10mM_BA_Du!$C$56,Full_Conversion_50mL_10mM_BA_Du!$C$58,Full_Conversion_50mL_10mM_BA_Du!$C$60,Full_Conversion_50mL_10mM_BA_Du!$C$62,Full_Conversion_50mL_10mM_BA_Du!$C$64,Full_Conversion_50mL_10mM_BA_Du!$C$66,Full_Conversion_50mL_10mM_BA_Du!$C$70,Full_Conversion_50mL_10mM_BA_Du!$C$72,Full_Conversion_50mL_10mM_BA_Du!$C$74)</c:f>
              <c:numCache>
                <c:formatCode>General</c:formatCode>
                <c:ptCount val="16"/>
                <c:pt idx="0">
                  <c:v>0</c:v>
                </c:pt>
                <c:pt idx="1">
                  <c:v>3.8988999999999998</c:v>
                </c:pt>
                <c:pt idx="2">
                  <c:v>6.5869</c:v>
                </c:pt>
                <c:pt idx="3">
                  <c:v>9.6507000000000005</c:v>
                </c:pt>
                <c:pt idx="4">
                  <c:v>10.8628</c:v>
                </c:pt>
                <c:pt idx="5">
                  <c:v>11.7448</c:v>
                </c:pt>
                <c:pt idx="6">
                  <c:v>11.6411</c:v>
                </c:pt>
                <c:pt idx="7">
                  <c:v>12.154999999999999</c:v>
                </c:pt>
                <c:pt idx="8">
                  <c:v>12.378399999999999</c:v>
                </c:pt>
                <c:pt idx="9">
                  <c:v>11.824</c:v>
                </c:pt>
                <c:pt idx="10">
                  <c:v>11.7387</c:v>
                </c:pt>
                <c:pt idx="11">
                  <c:v>11.041399999999999</c:v>
                </c:pt>
                <c:pt idx="12">
                  <c:v>10.781499999999999</c:v>
                </c:pt>
                <c:pt idx="13">
                  <c:v>11.302300000000001</c:v>
                </c:pt>
                <c:pt idx="14">
                  <c:v>11.4549</c:v>
                </c:pt>
                <c:pt idx="15">
                  <c:v>12.645899999999999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A-4D69-8019-146583314126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,Full_Conversion_50mL_10mM_BA_Du!$B$48,Full_Conversion_50mL_10mM_BA_Du!$B$50,Full_Conversion_50mL_10mM_BA_Du!$B$52,Full_Conversion_50mL_10mM_BA_Du!$B$54,Full_Conversion_50mL_10mM_BA_Du!$B$56,Full_Conversion_50mL_10mM_BA_Du!$B$58,Full_Conversion_50mL_10mM_BA_Du!$B$60,Full_Conversion_50mL_10mM_BA_Du!$B$62,Full_Conversion_50mL_10mM_BA_Du!$B$64,Full_Conversion_50mL_10mM_BA_Du!$B$66,Full_Conversion_50mL_10mM_BA_Du!$B$70,Full_Conversion_50mL_10mM_BA_Du!$B$72,Full_Conversion_50mL_10mM_BA_Du!$B$74)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7</c:v>
                </c:pt>
                <c:pt idx="14">
                  <c:v>7.5</c:v>
                </c:pt>
                <c:pt idx="15">
                  <c:v>23.5</c:v>
                </c:pt>
              </c:numCache>
            </c:numRef>
          </c:xVal>
          <c:yVal>
            <c:numRef>
              <c:f>(Full_Conversion_50mL_10mM_BA_Du!$D$42,Full_Conversion_50mL_10mM_BA_Du!$D$44,Full_Conversion_50mL_10mM_BA_Du!$D$46,Full_Conversion_50mL_10mM_BA_Du!$D$48,Full_Conversion_50mL_10mM_BA_Du!$D$50,Full_Conversion_50mL_10mM_BA_Du!$D$52,Full_Conversion_50mL_10mM_BA_Du!$D$54,Full_Conversion_50mL_10mM_BA_Du!$D$56,Full_Conversion_50mL_10mM_BA_Du!$D$58,Full_Conversion_50mL_10mM_BA_Du!$D$60,Full_Conversion_50mL_10mM_BA_Du!$D$62,Full_Conversion_50mL_10mM_BA_Du!$D$64,Full_Conversion_50mL_10mM_BA_Du!$D$66,Full_Conversion_50mL_10mM_BA_Du!$D$70,Full_Conversion_50mL_10mM_BA_Du!$D$72,Full_Conversion_50mL_10mM_BA_Du!$D$74)</c:f>
              <c:numCache>
                <c:formatCode>General</c:formatCode>
                <c:ptCount val="16"/>
                <c:pt idx="0">
                  <c:v>13.8947</c:v>
                </c:pt>
                <c:pt idx="1">
                  <c:v>9.3697999999999997</c:v>
                </c:pt>
                <c:pt idx="2">
                  <c:v>5.6905999999999999</c:v>
                </c:pt>
                <c:pt idx="3">
                  <c:v>2.6065</c:v>
                </c:pt>
                <c:pt idx="4">
                  <c:v>0.82010000000000005</c:v>
                </c:pt>
                <c:pt idx="5">
                  <c:v>0.17829999999999999</c:v>
                </c:pt>
                <c:pt idx="6">
                  <c:v>2.9499999999999998E-2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6.2431000000000001</c:v>
                </c:pt>
                <c:pt idx="12">
                  <c:v>6.1622000000000003</c:v>
                </c:pt>
                <c:pt idx="13">
                  <c:v>6.2028999999999996</c:v>
                </c:pt>
                <c:pt idx="14">
                  <c:v>6.2484000000000002</c:v>
                </c:pt>
                <c:pt idx="15">
                  <c:v>4.5365000000000002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A-4D69-8019-146583314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,Full_Conversion_50mL_10mM_BA_Du!$B$48,Full_Conversion_50mL_10mM_BA_Du!$B$50,Full_Conversion_50mL_10mM_BA_Du!$B$52,Full_Conversion_50mL_10mM_BA_Du!$B$54,Full_Conversion_50mL_10mM_BA_Du!$B$56,Full_Conversion_50mL_10mM_BA_Du!$B$58,Full_Conversion_50mL_10mM_BA_Du!$B$60,Full_Conversion_50mL_10mM_BA_Du!$B$62,Full_Conversion_50mL_10mM_BA_Du!$B$64,Full_Conversion_50mL_10mM_BA_Du!$B$66,Full_Conversion_50mL_10mM_BA_Du!$B$68,Full_Conversion_50mL_10mM_BA_Du!$B$70,Full_Conversion_50mL_10mM_BA_Du!$B$72,Full_Conversion_50mL_10mM_BA_Du!$B$74)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(Full_Conversion_50mL_10mM_BA_Du!$E$42,Full_Conversion_50mL_10mM_BA_Du!$E$44,Full_Conversion_50mL_10mM_BA_Du!$E$46,Full_Conversion_50mL_10mM_BA_Du!$E$48,Full_Conversion_50mL_10mM_BA_Du!$E$50,Full_Conversion_50mL_10mM_BA_Du!$E$52,Full_Conversion_50mL_10mM_BA_Du!$E$54,Full_Conversion_50mL_10mM_BA_Du!$E$56,Full_Conversion_50mL_10mM_BA_Du!$E$58,Full_Conversion_50mL_10mM_BA_Du!$E$60,Full_Conversion_50mL_10mM_BA_Du!$E$62,Full_Conversion_50mL_10mM_BA_Du!$E$64,Full_Conversion_50mL_10mM_BA_Du!$E$66,Full_Conversion_50mL_10mM_BA_Du!$E$68,Full_Conversion_50mL_10mM_BA_Du!$E$70,Full_Conversion_50mL_10mM_BA_Du!$E$72,Full_Conversion_50mL_10mM_BA_Du!$E$74)</c:f>
              <c:numCache>
                <c:formatCode>General</c:formatCode>
                <c:ptCount val="17"/>
                <c:pt idx="0">
                  <c:v>0</c:v>
                </c:pt>
                <c:pt idx="1">
                  <c:v>3.8988999999999998</c:v>
                </c:pt>
                <c:pt idx="2">
                  <c:v>6.5869</c:v>
                </c:pt>
                <c:pt idx="3">
                  <c:v>9.6507000000000005</c:v>
                </c:pt>
                <c:pt idx="4">
                  <c:v>10.8628</c:v>
                </c:pt>
                <c:pt idx="5">
                  <c:v>11.7448</c:v>
                </c:pt>
                <c:pt idx="6">
                  <c:v>11.6411</c:v>
                </c:pt>
                <c:pt idx="7">
                  <c:v>12.154999999999999</c:v>
                </c:pt>
                <c:pt idx="8">
                  <c:v>12.378399999999999</c:v>
                </c:pt>
                <c:pt idx="9">
                  <c:v>11.824</c:v>
                </c:pt>
                <c:pt idx="10">
                  <c:v>11.7387</c:v>
                </c:pt>
                <c:pt idx="11">
                  <c:v>11.027900000000001</c:v>
                </c:pt>
                <c:pt idx="12">
                  <c:v>11.894299999999999</c:v>
                </c:pt>
                <c:pt idx="13">
                  <c:v>12.258800000000001</c:v>
                </c:pt>
                <c:pt idx="14">
                  <c:v>12.196199999999999</c:v>
                </c:pt>
                <c:pt idx="15">
                  <c:v>13.1286</c:v>
                </c:pt>
                <c:pt idx="16">
                  <c:v>17.274899999999999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1-4EDB-93DF-237F752D5F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,Full_Conversion_50mL_10mM_BA_Du!$B$48,Full_Conversion_50mL_10mM_BA_Du!$B$50,Full_Conversion_50mL_10mM_BA_Du!$B$52,Full_Conversion_50mL_10mM_BA_Du!$B$54,Full_Conversion_50mL_10mM_BA_Du!$B$56,Full_Conversion_50mL_10mM_BA_Du!$B$58,Full_Conversion_50mL_10mM_BA_Du!$B$60,Full_Conversion_50mL_10mM_BA_Du!$B$62,Full_Conversion_50mL_10mM_BA_Du!$B$64,Full_Conversion_50mL_10mM_BA_Du!$B$66,Full_Conversion_50mL_10mM_BA_Du!$B$68,Full_Conversion_50mL_10mM_BA_Du!$B$70,Full_Conversion_50mL_10mM_BA_Du!$B$72,Full_Conversion_50mL_10mM_BA_Du!$B$74)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(Full_Conversion_50mL_10mM_BA_Du!$F$42,Full_Conversion_50mL_10mM_BA_Du!$F$44,Full_Conversion_50mL_10mM_BA_Du!$F$46,Full_Conversion_50mL_10mM_BA_Du!$F$48,Full_Conversion_50mL_10mM_BA_Du!$F$50,Full_Conversion_50mL_10mM_BA_Du!$F$52,Full_Conversion_50mL_10mM_BA_Du!$F$54,Full_Conversion_50mL_10mM_BA_Du!$F$56,Full_Conversion_50mL_10mM_BA_Du!$F$58,Full_Conversion_50mL_10mM_BA_Du!$F$60,Full_Conversion_50mL_10mM_BA_Du!$F$62,Full_Conversion_50mL_10mM_BA_Du!$F$64,Full_Conversion_50mL_10mM_BA_Du!$F$66,Full_Conversion_50mL_10mM_BA_Du!$F$68,Full_Conversion_50mL_10mM_BA_Du!$F$70,Full_Conversion_50mL_10mM_BA_Du!$F$72,Full_Conversion_50mL_10mM_BA_Du!$F$74)</c:f>
              <c:numCache>
                <c:formatCode>General</c:formatCode>
                <c:ptCount val="17"/>
                <c:pt idx="0">
                  <c:v>13.8947</c:v>
                </c:pt>
                <c:pt idx="1">
                  <c:v>9.3697999999999997</c:v>
                </c:pt>
                <c:pt idx="2">
                  <c:v>5.6905999999999999</c:v>
                </c:pt>
                <c:pt idx="3">
                  <c:v>2.6065</c:v>
                </c:pt>
                <c:pt idx="4">
                  <c:v>0.82010000000000005</c:v>
                </c:pt>
                <c:pt idx="5">
                  <c:v>0.17829999999999999</c:v>
                </c:pt>
                <c:pt idx="6">
                  <c:v>2.9499999999999998E-2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5.9648000000000003</c:v>
                </c:pt>
                <c:pt idx="12">
                  <c:v>6.1776999999999997</c:v>
                </c:pt>
                <c:pt idx="13">
                  <c:v>5.8773999999999997</c:v>
                </c:pt>
                <c:pt idx="14">
                  <c:v>5.2129000000000003</c:v>
                </c:pt>
                <c:pt idx="15">
                  <c:v>5.0932000000000004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1-4EDB-93DF-237F752D5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189809888628786"/>
                  <c:y val="-9.27097161353676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(Full_Conversion_50mL_10mM_BA_Du!$B$42,Full_Conversion_50mL_10mM_BA_Du!$B$44,Full_Conversion_50mL_10mM_BA_Du!$B$46)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(Full_Conversion_50mL_10mM_BA_Du!$C$42,Full_Conversion_50mL_10mM_BA_Du!$C$44,Full_Conversion_50mL_10mM_BA_Du!$C$46)</c:f>
              <c:numCache>
                <c:formatCode>General</c:formatCode>
                <c:ptCount val="3"/>
                <c:pt idx="0">
                  <c:v>0</c:v>
                </c:pt>
                <c:pt idx="1">
                  <c:v>3.8988999999999998</c:v>
                </c:pt>
                <c:pt idx="2">
                  <c:v>6.5869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9-41AA-9B3B-AD2633C289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(Full_Conversion_50mL_10mM_BA_Du!$B$42,Full_Conversion_50mL_10mM_BA_Du!$B$44,Full_Conversion_50mL_10mM_BA_Du!$B$46)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(Full_Conversion_50mL_10mM_BA_Du!$D$42,Full_Conversion_50mL_10mM_BA_Du!$D$44,Full_Conversion_50mL_10mM_BA_Du!$D$46)</c:f>
              <c:numCache>
                <c:formatCode>General</c:formatCode>
                <c:ptCount val="3"/>
                <c:pt idx="0">
                  <c:v>13.8947</c:v>
                </c:pt>
                <c:pt idx="1">
                  <c:v>9.3697999999999997</c:v>
                </c:pt>
                <c:pt idx="2">
                  <c:v>5.6905999999999999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9-41AA-9B3B-AD2633C2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(Full_Conversion_50mL_10mM_BA_Du!$B$41:$B$66,Full_Conversion_50mL_10mM_BA_Du!$B$69:$B$74)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7.5</c:v>
                </c:pt>
                <c:pt idx="29">
                  <c:v>7.5</c:v>
                </c:pt>
                <c:pt idx="30">
                  <c:v>23.5</c:v>
                </c:pt>
                <c:pt idx="31">
                  <c:v>23.5</c:v>
                </c:pt>
              </c:numCache>
            </c:numRef>
          </c:xVal>
          <c:yVal>
            <c:numRef>
              <c:f>(Full_Conversion_50mL_10mM_BA_Du!$C$41:$C$66,Full_Conversion_50mL_10mM_BA_Du!$C$69:$C$74)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1.4367000000000001</c:v>
                </c:pt>
                <c:pt idx="3">
                  <c:v>3.8988999999999998</c:v>
                </c:pt>
                <c:pt idx="4">
                  <c:v>3.1114999999999999</c:v>
                </c:pt>
                <c:pt idx="5">
                  <c:v>6.5869</c:v>
                </c:pt>
                <c:pt idx="6">
                  <c:v>4.7297000000000002</c:v>
                </c:pt>
                <c:pt idx="7">
                  <c:v>9.6507000000000005</c:v>
                </c:pt>
                <c:pt idx="8">
                  <c:v>6.4181999999999997</c:v>
                </c:pt>
                <c:pt idx="9">
                  <c:v>10.8628</c:v>
                </c:pt>
                <c:pt idx="10">
                  <c:v>7.3945999999999996</c:v>
                </c:pt>
                <c:pt idx="11">
                  <c:v>11.7448</c:v>
                </c:pt>
                <c:pt idx="12">
                  <c:v>8.1103000000000005</c:v>
                </c:pt>
                <c:pt idx="13">
                  <c:v>11.6411</c:v>
                </c:pt>
                <c:pt idx="14">
                  <c:v>9.3522999999999996</c:v>
                </c:pt>
                <c:pt idx="15">
                  <c:v>12.154999999999999</c:v>
                </c:pt>
                <c:pt idx="16">
                  <c:v>9.8963999999999999</c:v>
                </c:pt>
                <c:pt idx="17">
                  <c:v>12.378399999999999</c:v>
                </c:pt>
                <c:pt idx="18">
                  <c:v>11.1502</c:v>
                </c:pt>
                <c:pt idx="19">
                  <c:v>11.824</c:v>
                </c:pt>
                <c:pt idx="20">
                  <c:v>10.692</c:v>
                </c:pt>
                <c:pt idx="21">
                  <c:v>11.7387</c:v>
                </c:pt>
                <c:pt idx="22">
                  <c:v>11.6844</c:v>
                </c:pt>
                <c:pt idx="23">
                  <c:v>11.041399999999999</c:v>
                </c:pt>
                <c:pt idx="24">
                  <c:v>10.844200000000001</c:v>
                </c:pt>
                <c:pt idx="25">
                  <c:v>10.781499999999999</c:v>
                </c:pt>
                <c:pt idx="26">
                  <c:v>11.0664</c:v>
                </c:pt>
                <c:pt idx="27">
                  <c:v>11.302300000000001</c:v>
                </c:pt>
                <c:pt idx="28">
                  <c:v>10.7921</c:v>
                </c:pt>
                <c:pt idx="29">
                  <c:v>11.4549</c:v>
                </c:pt>
                <c:pt idx="30">
                  <c:v>10.269299999999999</c:v>
                </c:pt>
                <c:pt idx="31">
                  <c:v>12.645899999999999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E-4725-8DCF-8906609CB7C7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(Full_Conversion_50mL_10mM_BA_Du!$B$41:$B$66,Full_Conversion_50mL_10mM_BA_Du!$B$69:$B$74)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7.5</c:v>
                </c:pt>
                <c:pt idx="29">
                  <c:v>7.5</c:v>
                </c:pt>
                <c:pt idx="30">
                  <c:v>23.5</c:v>
                </c:pt>
                <c:pt idx="31">
                  <c:v>23.5</c:v>
                </c:pt>
              </c:numCache>
            </c:numRef>
          </c:xVal>
          <c:yVal>
            <c:numRef>
              <c:f>(Full_Conversion_50mL_10mM_BA_Du!$D$41:$D$66,Full_Conversion_50mL_10mM_BA_Du!$D$69:$D$74)</c:f>
              <c:numCache>
                <c:formatCode>General</c:formatCode>
                <c:ptCount val="32"/>
                <c:pt idx="0">
                  <c:v>14.2326</c:v>
                </c:pt>
                <c:pt idx="1">
                  <c:v>13.8947</c:v>
                </c:pt>
                <c:pt idx="2">
                  <c:v>11.7583</c:v>
                </c:pt>
                <c:pt idx="3">
                  <c:v>9.3697999999999997</c:v>
                </c:pt>
                <c:pt idx="4">
                  <c:v>10.387600000000001</c:v>
                </c:pt>
                <c:pt idx="5">
                  <c:v>5.6905999999999999</c:v>
                </c:pt>
                <c:pt idx="6">
                  <c:v>8.9296000000000006</c:v>
                </c:pt>
                <c:pt idx="7">
                  <c:v>2.6065</c:v>
                </c:pt>
                <c:pt idx="8">
                  <c:v>7.6971999999999996</c:v>
                </c:pt>
                <c:pt idx="9">
                  <c:v>0.82010000000000005</c:v>
                </c:pt>
                <c:pt idx="10">
                  <c:v>5.9443000000000001</c:v>
                </c:pt>
                <c:pt idx="11">
                  <c:v>0.17829999999999999</c:v>
                </c:pt>
                <c:pt idx="12">
                  <c:v>4.649</c:v>
                </c:pt>
                <c:pt idx="13">
                  <c:v>2.9499999999999998E-2</c:v>
                </c:pt>
                <c:pt idx="14">
                  <c:v>3.7719</c:v>
                </c:pt>
                <c:pt idx="15">
                  <c:v>0</c:v>
                </c:pt>
                <c:pt idx="16">
                  <c:v>2.9249000000000001</c:v>
                </c:pt>
                <c:pt idx="17">
                  <c:v>0</c:v>
                </c:pt>
                <c:pt idx="18">
                  <c:v>2.3431000000000002</c:v>
                </c:pt>
                <c:pt idx="19">
                  <c:v>0</c:v>
                </c:pt>
                <c:pt idx="20">
                  <c:v>1.5642</c:v>
                </c:pt>
                <c:pt idx="21">
                  <c:v>0</c:v>
                </c:pt>
                <c:pt idx="22">
                  <c:v>8.8559999999999999</c:v>
                </c:pt>
                <c:pt idx="23">
                  <c:v>6.2431000000000001</c:v>
                </c:pt>
                <c:pt idx="24">
                  <c:v>8.0696999999999992</c:v>
                </c:pt>
                <c:pt idx="25">
                  <c:v>6.1622000000000003</c:v>
                </c:pt>
                <c:pt idx="26">
                  <c:v>8.0155999999999992</c:v>
                </c:pt>
                <c:pt idx="27">
                  <c:v>6.2028999999999996</c:v>
                </c:pt>
                <c:pt idx="28">
                  <c:v>7.7484999999999999</c:v>
                </c:pt>
                <c:pt idx="29">
                  <c:v>6.2484000000000002</c:v>
                </c:pt>
                <c:pt idx="30">
                  <c:v>6.7530000000000001</c:v>
                </c:pt>
                <c:pt idx="31">
                  <c:v>4.5365000000000002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E-4725-8DCF-8906609C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(Full_Conversion_50mL_10mM_BA_Du!$B$41:$B$66,Full_Conversion_50mL_10mM_BA_Du!$B$69:$B$74)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7.5</c:v>
                </c:pt>
                <c:pt idx="29">
                  <c:v>7.5</c:v>
                </c:pt>
                <c:pt idx="30">
                  <c:v>23.5</c:v>
                </c:pt>
                <c:pt idx="31">
                  <c:v>23.5</c:v>
                </c:pt>
              </c:numCache>
            </c:numRef>
          </c:xVal>
          <c:yVal>
            <c:numRef>
              <c:f>(Full_Conversion_50mL_10mM_BA_Du!$E$41:$E$66,Full_Conversion_50mL_10mM_BA_Du!$E$69:$E$74)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1.4367000000000001</c:v>
                </c:pt>
                <c:pt idx="3">
                  <c:v>3.8988999999999998</c:v>
                </c:pt>
                <c:pt idx="4">
                  <c:v>3.1114999999999999</c:v>
                </c:pt>
                <c:pt idx="5">
                  <c:v>6.5869</c:v>
                </c:pt>
                <c:pt idx="6">
                  <c:v>4.7297000000000002</c:v>
                </c:pt>
                <c:pt idx="7">
                  <c:v>9.6507000000000005</c:v>
                </c:pt>
                <c:pt idx="8">
                  <c:v>6.4181999999999997</c:v>
                </c:pt>
                <c:pt idx="9">
                  <c:v>10.8628</c:v>
                </c:pt>
                <c:pt idx="10">
                  <c:v>7.3945999999999996</c:v>
                </c:pt>
                <c:pt idx="11">
                  <c:v>11.7448</c:v>
                </c:pt>
                <c:pt idx="12">
                  <c:v>8.1103000000000005</c:v>
                </c:pt>
                <c:pt idx="13">
                  <c:v>11.6411</c:v>
                </c:pt>
                <c:pt idx="14">
                  <c:v>9.3522999999999996</c:v>
                </c:pt>
                <c:pt idx="15">
                  <c:v>12.154999999999999</c:v>
                </c:pt>
                <c:pt idx="16">
                  <c:v>9.8963999999999999</c:v>
                </c:pt>
                <c:pt idx="17">
                  <c:v>12.378399999999999</c:v>
                </c:pt>
                <c:pt idx="18">
                  <c:v>11.1502</c:v>
                </c:pt>
                <c:pt idx="19">
                  <c:v>11.824</c:v>
                </c:pt>
                <c:pt idx="20">
                  <c:v>10.692</c:v>
                </c:pt>
                <c:pt idx="21">
                  <c:v>11.7387</c:v>
                </c:pt>
                <c:pt idx="22">
                  <c:v>10.4664</c:v>
                </c:pt>
                <c:pt idx="23">
                  <c:v>11.027900000000001</c:v>
                </c:pt>
                <c:pt idx="24">
                  <c:v>11.235799999999999</c:v>
                </c:pt>
                <c:pt idx="25">
                  <c:v>11.894299999999999</c:v>
                </c:pt>
                <c:pt idx="26">
                  <c:v>11.9168</c:v>
                </c:pt>
                <c:pt idx="27">
                  <c:v>12.196199999999999</c:v>
                </c:pt>
                <c:pt idx="28">
                  <c:v>11.733599999999999</c:v>
                </c:pt>
                <c:pt idx="29">
                  <c:v>13.1286</c:v>
                </c:pt>
                <c:pt idx="30">
                  <c:v>17.088100000000001</c:v>
                </c:pt>
                <c:pt idx="31">
                  <c:v>17.274899999999999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9-4A65-A4D8-F9964D2CB4CA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(Full_Conversion_50mL_10mM_BA_Du!$B$41:$B$66,Full_Conversion_50mL_10mM_BA_Du!$B$69:$B$74)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7.5</c:v>
                </c:pt>
                <c:pt idx="29">
                  <c:v>7.5</c:v>
                </c:pt>
                <c:pt idx="30">
                  <c:v>23.5</c:v>
                </c:pt>
                <c:pt idx="31">
                  <c:v>23.5</c:v>
                </c:pt>
              </c:numCache>
            </c:numRef>
          </c:xVal>
          <c:yVal>
            <c:numRef>
              <c:f>(Full_Conversion_50mL_10mM_BA_Du!$F$41:$F$66,Full_Conversion_50mL_10mM_BA_Du!$F$69:$F$74)</c:f>
              <c:numCache>
                <c:formatCode>General</c:formatCode>
                <c:ptCount val="32"/>
                <c:pt idx="0">
                  <c:v>14.2326</c:v>
                </c:pt>
                <c:pt idx="1">
                  <c:v>13.8947</c:v>
                </c:pt>
                <c:pt idx="2">
                  <c:v>11.7583</c:v>
                </c:pt>
                <c:pt idx="3">
                  <c:v>9.3697999999999997</c:v>
                </c:pt>
                <c:pt idx="4">
                  <c:v>10.387600000000001</c:v>
                </c:pt>
                <c:pt idx="5">
                  <c:v>5.6905999999999999</c:v>
                </c:pt>
                <c:pt idx="6">
                  <c:v>8.9296000000000006</c:v>
                </c:pt>
                <c:pt idx="7">
                  <c:v>2.6065</c:v>
                </c:pt>
                <c:pt idx="8">
                  <c:v>7.6971999999999996</c:v>
                </c:pt>
                <c:pt idx="9">
                  <c:v>0.82010000000000005</c:v>
                </c:pt>
                <c:pt idx="10">
                  <c:v>5.9443000000000001</c:v>
                </c:pt>
                <c:pt idx="11">
                  <c:v>0.17829999999999999</c:v>
                </c:pt>
                <c:pt idx="12">
                  <c:v>4.649</c:v>
                </c:pt>
                <c:pt idx="13">
                  <c:v>2.9499999999999998E-2</c:v>
                </c:pt>
                <c:pt idx="14">
                  <c:v>3.7719</c:v>
                </c:pt>
                <c:pt idx="15">
                  <c:v>0</c:v>
                </c:pt>
                <c:pt idx="16">
                  <c:v>2.9249000000000001</c:v>
                </c:pt>
                <c:pt idx="17">
                  <c:v>0</c:v>
                </c:pt>
                <c:pt idx="18">
                  <c:v>2.3431000000000002</c:v>
                </c:pt>
                <c:pt idx="19">
                  <c:v>0</c:v>
                </c:pt>
                <c:pt idx="20">
                  <c:v>1.5642</c:v>
                </c:pt>
                <c:pt idx="21">
                  <c:v>0</c:v>
                </c:pt>
                <c:pt idx="22">
                  <c:v>7.2892999999999999</c:v>
                </c:pt>
                <c:pt idx="23">
                  <c:v>5.9648000000000003</c:v>
                </c:pt>
                <c:pt idx="24">
                  <c:v>7.1413000000000002</c:v>
                </c:pt>
                <c:pt idx="25">
                  <c:v>6.1776999999999997</c:v>
                </c:pt>
                <c:pt idx="26">
                  <c:v>6.1986999999999997</c:v>
                </c:pt>
                <c:pt idx="27">
                  <c:v>5.2129000000000003</c:v>
                </c:pt>
                <c:pt idx="28">
                  <c:v>5.5928000000000004</c:v>
                </c:pt>
                <c:pt idx="29">
                  <c:v>5.0932000000000004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9-4A65-A4D8-F9964D2C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Full_Conversion_50mL_10mM_BA_Du!$G$60:$G$76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1.7410383166375172</c:v>
                  </c:pt>
                  <c:pt idx="2">
                    <c:v>2.4574789073357288</c:v>
                  </c:pt>
                  <c:pt idx="3">
                    <c:v>3.4796724702189983</c:v>
                  </c:pt>
                  <c:pt idx="4">
                    <c:v>3.1428067996617326</c:v>
                  </c:pt>
                  <c:pt idx="5">
                    <c:v>3.0760559195177262</c:v>
                  </c:pt>
                  <c:pt idx="6">
                    <c:v>2.4966526230134605</c:v>
                  </c:pt>
                  <c:pt idx="7">
                    <c:v>1.9818081756315349</c:v>
                  </c:pt>
                  <c:pt idx="8">
                    <c:v>1.7550390309050032</c:v>
                  </c:pt>
                  <c:pt idx="9">
                    <c:v>0.47644854916349572</c:v>
                  </c:pt>
                  <c:pt idx="10">
                    <c:v>0.74012866786795894</c:v>
                  </c:pt>
                  <c:pt idx="11">
                    <c:v>0.45466966030295053</c:v>
                  </c:pt>
                  <c:pt idx="12">
                    <c:v>4.4335595180397459E-2</c:v>
                  </c:pt>
                  <c:pt idx="13">
                    <c:v>0</c:v>
                  </c:pt>
                  <c:pt idx="14">
                    <c:v>0.16680648968190717</c:v>
                  </c:pt>
                  <c:pt idx="15">
                    <c:v>0.46867037457044419</c:v>
                  </c:pt>
                  <c:pt idx="16">
                    <c:v>1.6805099761679503</c:v>
                  </c:pt>
                </c:numCache>
              </c:numRef>
            </c:plus>
            <c:minus>
              <c:numRef>
                <c:f>Full_Conversion_50mL_10mM_BA_Du!$G$60:$G$76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1.7410383166375172</c:v>
                  </c:pt>
                  <c:pt idx="2">
                    <c:v>2.4574789073357288</c:v>
                  </c:pt>
                  <c:pt idx="3">
                    <c:v>3.4796724702189983</c:v>
                  </c:pt>
                  <c:pt idx="4">
                    <c:v>3.1428067996617326</c:v>
                  </c:pt>
                  <c:pt idx="5">
                    <c:v>3.0760559195177262</c:v>
                  </c:pt>
                  <c:pt idx="6">
                    <c:v>2.4966526230134605</c:v>
                  </c:pt>
                  <c:pt idx="7">
                    <c:v>1.9818081756315349</c:v>
                  </c:pt>
                  <c:pt idx="8">
                    <c:v>1.7550390309050032</c:v>
                  </c:pt>
                  <c:pt idx="9">
                    <c:v>0.47644854916349572</c:v>
                  </c:pt>
                  <c:pt idx="10">
                    <c:v>0.74012866786795894</c:v>
                  </c:pt>
                  <c:pt idx="11">
                    <c:v>0.45466966030295053</c:v>
                  </c:pt>
                  <c:pt idx="12">
                    <c:v>4.4335595180397459E-2</c:v>
                  </c:pt>
                  <c:pt idx="13">
                    <c:v>0</c:v>
                  </c:pt>
                  <c:pt idx="14">
                    <c:v>0.16680648968190717</c:v>
                  </c:pt>
                  <c:pt idx="15">
                    <c:v>0.46867037457044419</c:v>
                  </c:pt>
                  <c:pt idx="16">
                    <c:v>1.6805099761679503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ull_Conversion_50mL_10mM_BA_Du!$B$41,Full_Conversion_50mL_10mM_BA_Du!$B$43,Full_Conversion_50mL_10mM_BA_Du!$B$45,Full_Conversion_50mL_10mM_BA_Du!$B$47,Full_Conversion_50mL_10mM_BA_Du!$B$49,Full_Conversion_50mL_10mM_BA_Du!$B$51,Full_Conversion_50mL_10mM_BA_Du!$B$53,Full_Conversion_50mL_10mM_BA_Du!$B$55,Full_Conversion_50mL_10mM_BA_Du!$B$57,Full_Conversion_50mL_10mM_BA_Du!$B$59,Full_Conversion_50mL_10mM_BA_Du!$B$61,Full_Conversion_50mL_10mM_BA_Du!$B$63,Full_Conversion_50mL_10mM_BA_Du!$B$65,Full_Conversion_50mL_10mM_BA_Du!$B$67,Full_Conversion_50mL_10mM_BA_Du!$B$69,Full_Conversion_50mL_10mM_BA_Du!$B$71,Full_Conversion_50mL_10mM_BA_Du!$B$73)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Full_Conversion_50mL_10mM_BA_Du!$G$41:$G$57</c:f>
              <c:numCache>
                <c:formatCode>General</c:formatCode>
                <c:ptCount val="17"/>
                <c:pt idx="0">
                  <c:v>0</c:v>
                </c:pt>
                <c:pt idx="1">
                  <c:v>2.6677999999999997</c:v>
                </c:pt>
                <c:pt idx="2">
                  <c:v>4.8491999999999997</c:v>
                </c:pt>
                <c:pt idx="3">
                  <c:v>7.1902000000000008</c:v>
                </c:pt>
                <c:pt idx="4">
                  <c:v>8.6404999999999994</c:v>
                </c:pt>
                <c:pt idx="5">
                  <c:v>9.5696999999999992</c:v>
                </c:pt>
                <c:pt idx="6">
                  <c:v>9.8757000000000001</c:v>
                </c:pt>
                <c:pt idx="7">
                  <c:v>10.75365</c:v>
                </c:pt>
                <c:pt idx="8">
                  <c:v>11.1374</c:v>
                </c:pt>
                <c:pt idx="9">
                  <c:v>11.4871</c:v>
                </c:pt>
                <c:pt idx="10">
                  <c:v>11.215350000000001</c:v>
                </c:pt>
                <c:pt idx="11">
                  <c:v>11.3629</c:v>
                </c:pt>
                <c:pt idx="12">
                  <c:v>10.812850000000001</c:v>
                </c:pt>
                <c:pt idx="13">
                  <c:v>10.731299999999999</c:v>
                </c:pt>
                <c:pt idx="14">
                  <c:v>11.18435</c:v>
                </c:pt>
                <c:pt idx="15">
                  <c:v>11.1235</c:v>
                </c:pt>
                <c:pt idx="16">
                  <c:v>11.457599999999999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032-B577-CB8CFE8342C6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Full_Conversion_50mL_10mM_BA_Du!$H$60:$H$76</c:f>
                <c:numCache>
                  <c:formatCode>General</c:formatCode>
                  <c:ptCount val="17"/>
                  <c:pt idx="0">
                    <c:v>0.23893138136293401</c:v>
                  </c:pt>
                  <c:pt idx="1">
                    <c:v>1.6889245468640708</c:v>
                  </c:pt>
                  <c:pt idx="2">
                    <c:v>3.3212805512332122</c:v>
                  </c:pt>
                  <c:pt idx="3">
                    <c:v>4.4711068881206586</c:v>
                  </c:pt>
                  <c:pt idx="4">
                    <c:v>4.862844044898007</c:v>
                  </c:pt>
                  <c:pt idx="5">
                    <c:v>4.0771777003216334</c:v>
                  </c:pt>
                  <c:pt idx="6">
                    <c:v>3.2664797756912565</c:v>
                  </c:pt>
                  <c:pt idx="7">
                    <c:v>2.6671360679575384</c:v>
                  </c:pt>
                  <c:pt idx="8">
                    <c:v>2.0682166242925328</c:v>
                  </c:pt>
                  <c:pt idx="9">
                    <c:v>1.6568218989981995</c:v>
                  </c:pt>
                  <c:pt idx="10">
                    <c:v>1.1060564271319977</c:v>
                  </c:pt>
                  <c:pt idx="11">
                    <c:v>1.8475993085623321</c:v>
                  </c:pt>
                  <c:pt idx="12">
                    <c:v>1.3488061851133328</c:v>
                  </c:pt>
                  <c:pt idx="13">
                    <c:v>0</c:v>
                  </c:pt>
                  <c:pt idx="14">
                    <c:v>1.2817724622568532</c:v>
                  </c:pt>
                  <c:pt idx="15">
                    <c:v>1.0607308824579442</c:v>
                  </c:pt>
                  <c:pt idx="16">
                    <c:v>1.5673021804999792</c:v>
                  </c:pt>
                </c:numCache>
              </c:numRef>
            </c:plus>
            <c:minus>
              <c:numRef>
                <c:f>Full_Conversion_50mL_10mM_BA_Du!$H$60:$H$76</c:f>
                <c:numCache>
                  <c:formatCode>General</c:formatCode>
                  <c:ptCount val="17"/>
                  <c:pt idx="0">
                    <c:v>0.23893138136293401</c:v>
                  </c:pt>
                  <c:pt idx="1">
                    <c:v>1.6889245468640708</c:v>
                  </c:pt>
                  <c:pt idx="2">
                    <c:v>3.3212805512332122</c:v>
                  </c:pt>
                  <c:pt idx="3">
                    <c:v>4.4711068881206586</c:v>
                  </c:pt>
                  <c:pt idx="4">
                    <c:v>4.862844044898007</c:v>
                  </c:pt>
                  <c:pt idx="5">
                    <c:v>4.0771777003216334</c:v>
                  </c:pt>
                  <c:pt idx="6">
                    <c:v>3.2664797756912565</c:v>
                  </c:pt>
                  <c:pt idx="7">
                    <c:v>2.6671360679575384</c:v>
                  </c:pt>
                  <c:pt idx="8">
                    <c:v>2.0682166242925328</c:v>
                  </c:pt>
                  <c:pt idx="9">
                    <c:v>1.6568218989981995</c:v>
                  </c:pt>
                  <c:pt idx="10">
                    <c:v>1.1060564271319977</c:v>
                  </c:pt>
                  <c:pt idx="11">
                    <c:v>1.8475993085623321</c:v>
                  </c:pt>
                  <c:pt idx="12">
                    <c:v>1.3488061851133328</c:v>
                  </c:pt>
                  <c:pt idx="13">
                    <c:v>0</c:v>
                  </c:pt>
                  <c:pt idx="14">
                    <c:v>1.2817724622568532</c:v>
                  </c:pt>
                  <c:pt idx="15">
                    <c:v>1.0607308824579442</c:v>
                  </c:pt>
                  <c:pt idx="16">
                    <c:v>1.5673021804999792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ull_Conversion_50mL_10mM_BA_Du!$B$41,Full_Conversion_50mL_10mM_BA_Du!$B$43,Full_Conversion_50mL_10mM_BA_Du!$B$45,Full_Conversion_50mL_10mM_BA_Du!$B$47,Full_Conversion_50mL_10mM_BA_Du!$B$49,Full_Conversion_50mL_10mM_BA_Du!$B$51,Full_Conversion_50mL_10mM_BA_Du!$B$53,Full_Conversion_50mL_10mM_BA_Du!$B$55,Full_Conversion_50mL_10mM_BA_Du!$B$57,Full_Conversion_50mL_10mM_BA_Du!$B$59,Full_Conversion_50mL_10mM_BA_Du!$B$61,Full_Conversion_50mL_10mM_BA_Du!$B$63,Full_Conversion_50mL_10mM_BA_Du!$B$65,Full_Conversion_50mL_10mM_BA_Du!$B$67,Full_Conversion_50mL_10mM_BA_Du!$B$69,Full_Conversion_50mL_10mM_BA_Du!$B$71,Full_Conversion_50mL_10mM_BA_Du!$B$73)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Full_Conversion_50mL_10mM_BA_Du!$H$41:$H$57</c:f>
              <c:numCache>
                <c:formatCode>General</c:formatCode>
                <c:ptCount val="17"/>
                <c:pt idx="0">
                  <c:v>14.063649999999999</c:v>
                </c:pt>
                <c:pt idx="1">
                  <c:v>10.56405</c:v>
                </c:pt>
                <c:pt idx="2">
                  <c:v>8.0391000000000012</c:v>
                </c:pt>
                <c:pt idx="3">
                  <c:v>5.7680500000000006</c:v>
                </c:pt>
                <c:pt idx="4">
                  <c:v>4.2586499999999994</c:v>
                </c:pt>
                <c:pt idx="5">
                  <c:v>3.0613000000000001</c:v>
                </c:pt>
                <c:pt idx="6">
                  <c:v>2.3392499999999998</c:v>
                </c:pt>
                <c:pt idx="7">
                  <c:v>1.88595</c:v>
                </c:pt>
                <c:pt idx="8">
                  <c:v>1.46245</c:v>
                </c:pt>
                <c:pt idx="9">
                  <c:v>1.1715500000000001</c:v>
                </c:pt>
                <c:pt idx="10">
                  <c:v>0.78210000000000002</c:v>
                </c:pt>
                <c:pt idx="11">
                  <c:v>7.54955</c:v>
                </c:pt>
                <c:pt idx="12">
                  <c:v>7.1159499999999998</c:v>
                </c:pt>
                <c:pt idx="13">
                  <c:v>7.8898999999999999</c:v>
                </c:pt>
                <c:pt idx="14">
                  <c:v>7.1092499999999994</c:v>
                </c:pt>
                <c:pt idx="15">
                  <c:v>6.9984500000000001</c:v>
                </c:pt>
                <c:pt idx="16">
                  <c:v>5.6447500000000002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032-B577-CB8CFE834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 Lights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3-OH-PAC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Full_Conversion_50mL_10mM_BA_Du!$I$60:$I$76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1.7410383166375172</c:v>
                  </c:pt>
                  <c:pt idx="2">
                    <c:v>2.4574789073357288</c:v>
                  </c:pt>
                  <c:pt idx="3">
                    <c:v>3.4796724702189983</c:v>
                  </c:pt>
                  <c:pt idx="4">
                    <c:v>3.1428067996617326</c:v>
                  </c:pt>
                  <c:pt idx="5">
                    <c:v>3.0760559195177262</c:v>
                  </c:pt>
                  <c:pt idx="6">
                    <c:v>2.4966526230134605</c:v>
                  </c:pt>
                  <c:pt idx="7">
                    <c:v>1.9818081756315349</c:v>
                  </c:pt>
                  <c:pt idx="8">
                    <c:v>1.7550390309050032</c:v>
                  </c:pt>
                  <c:pt idx="9">
                    <c:v>0.47644854916349572</c:v>
                  </c:pt>
                  <c:pt idx="10">
                    <c:v>0.74012866786795894</c:v>
                  </c:pt>
                  <c:pt idx="11">
                    <c:v>0.39704045763624685</c:v>
                  </c:pt>
                  <c:pt idx="12">
                    <c:v>0.46562981541134157</c:v>
                  </c:pt>
                  <c:pt idx="13">
                    <c:v>0.16327095577597389</c:v>
                  </c:pt>
                  <c:pt idx="14">
                    <c:v>0.19756563466352065</c:v>
                  </c:pt>
                  <c:pt idx="15">
                    <c:v>0.98641395975523471</c:v>
                  </c:pt>
                  <c:pt idx="16">
                    <c:v>0.13208754672564574</c:v>
                  </c:pt>
                </c:numCache>
              </c:numRef>
            </c:plus>
            <c:minus>
              <c:numRef>
                <c:f>Full_Conversion_50mL_10mM_BA_Du!$I$60:$I$76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1.7410383166375172</c:v>
                  </c:pt>
                  <c:pt idx="2">
                    <c:v>2.4574789073357288</c:v>
                  </c:pt>
                  <c:pt idx="3">
                    <c:v>3.4796724702189983</c:v>
                  </c:pt>
                  <c:pt idx="4">
                    <c:v>3.1428067996617326</c:v>
                  </c:pt>
                  <c:pt idx="5">
                    <c:v>3.0760559195177262</c:v>
                  </c:pt>
                  <c:pt idx="6">
                    <c:v>2.4966526230134605</c:v>
                  </c:pt>
                  <c:pt idx="7">
                    <c:v>1.9818081756315349</c:v>
                  </c:pt>
                  <c:pt idx="8">
                    <c:v>1.7550390309050032</c:v>
                  </c:pt>
                  <c:pt idx="9">
                    <c:v>0.47644854916349572</c:v>
                  </c:pt>
                  <c:pt idx="10">
                    <c:v>0.74012866786795894</c:v>
                  </c:pt>
                  <c:pt idx="11">
                    <c:v>0.39704045763624685</c:v>
                  </c:pt>
                  <c:pt idx="12">
                    <c:v>0.46562981541134157</c:v>
                  </c:pt>
                  <c:pt idx="13">
                    <c:v>0.16327095577597389</c:v>
                  </c:pt>
                  <c:pt idx="14">
                    <c:v>0.19756563466352065</c:v>
                  </c:pt>
                  <c:pt idx="15">
                    <c:v>0.98641395975523471</c:v>
                  </c:pt>
                  <c:pt idx="16">
                    <c:v>0.13208754672564574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ull_Conversion_50mL_10mM_BA_Du!$B$41,Full_Conversion_50mL_10mM_BA_Du!$B$43,Full_Conversion_50mL_10mM_BA_Du!$B$45,Full_Conversion_50mL_10mM_BA_Du!$B$47,Full_Conversion_50mL_10mM_BA_Du!$B$49,Full_Conversion_50mL_10mM_BA_Du!$B$51,Full_Conversion_50mL_10mM_BA_Du!$B$53,Full_Conversion_50mL_10mM_BA_Du!$B$55,Full_Conversion_50mL_10mM_BA_Du!$B$57,Full_Conversion_50mL_10mM_BA_Du!$B$59,Full_Conversion_50mL_10mM_BA_Du!$B$61,Full_Conversion_50mL_10mM_BA_Du!$B$63,Full_Conversion_50mL_10mM_BA_Du!$B$65,Full_Conversion_50mL_10mM_BA_Du!$B$67,Full_Conversion_50mL_10mM_BA_Du!$B$69,Full_Conversion_50mL_10mM_BA_Du!$B$71,Full_Conversion_50mL_10mM_BA_Du!$B$73)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Full_Conversion_50mL_10mM_BA_Du!$I$41:$I$57</c:f>
              <c:numCache>
                <c:formatCode>General</c:formatCode>
                <c:ptCount val="17"/>
                <c:pt idx="0">
                  <c:v>0</c:v>
                </c:pt>
                <c:pt idx="1">
                  <c:v>2.6677999999999997</c:v>
                </c:pt>
                <c:pt idx="2">
                  <c:v>4.8491999999999997</c:v>
                </c:pt>
                <c:pt idx="3">
                  <c:v>7.1902000000000008</c:v>
                </c:pt>
                <c:pt idx="4">
                  <c:v>8.6404999999999994</c:v>
                </c:pt>
                <c:pt idx="5">
                  <c:v>9.5696999999999992</c:v>
                </c:pt>
                <c:pt idx="6">
                  <c:v>9.8757000000000001</c:v>
                </c:pt>
                <c:pt idx="7">
                  <c:v>10.75365</c:v>
                </c:pt>
                <c:pt idx="8">
                  <c:v>11.1374</c:v>
                </c:pt>
                <c:pt idx="9">
                  <c:v>11.4871</c:v>
                </c:pt>
                <c:pt idx="10">
                  <c:v>11.215350000000001</c:v>
                </c:pt>
                <c:pt idx="11">
                  <c:v>10.747150000000001</c:v>
                </c:pt>
                <c:pt idx="12">
                  <c:v>11.565049999999999</c:v>
                </c:pt>
                <c:pt idx="13">
                  <c:v>12.143350000000002</c:v>
                </c:pt>
                <c:pt idx="14">
                  <c:v>12.0565</c:v>
                </c:pt>
                <c:pt idx="15">
                  <c:v>12.431100000000001</c:v>
                </c:pt>
                <c:pt idx="16">
                  <c:v>17.1815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ECB-8CB7-8521F5F0557D}"/>
            </c:ext>
          </c:extLst>
        </c:ser>
        <c:ser>
          <c:idx val="1"/>
          <c:order val="1"/>
          <c:tx>
            <c:v>3-OH-BA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Full_Conversion_50mL_10mM_BA_Du!$J$60:$J$76</c:f>
                <c:numCache>
                  <c:formatCode>General</c:formatCode>
                  <c:ptCount val="17"/>
                  <c:pt idx="0">
                    <c:v>0.23893138136293401</c:v>
                  </c:pt>
                  <c:pt idx="1">
                    <c:v>1.6889245468640708</c:v>
                  </c:pt>
                  <c:pt idx="2">
                    <c:v>3.3212805512332122</c:v>
                  </c:pt>
                  <c:pt idx="3">
                    <c:v>4.4711068881206586</c:v>
                  </c:pt>
                  <c:pt idx="4">
                    <c:v>4.862844044898007</c:v>
                  </c:pt>
                  <c:pt idx="5">
                    <c:v>4.0771777003216334</c:v>
                  </c:pt>
                  <c:pt idx="6">
                    <c:v>3.2664797756912565</c:v>
                  </c:pt>
                  <c:pt idx="7">
                    <c:v>2.6671360679575384</c:v>
                  </c:pt>
                  <c:pt idx="8">
                    <c:v>2.0682166242925328</c:v>
                  </c:pt>
                  <c:pt idx="9">
                    <c:v>1.6568218989981995</c:v>
                  </c:pt>
                  <c:pt idx="10">
                    <c:v>1.1060564271319977</c:v>
                  </c:pt>
                  <c:pt idx="11">
                    <c:v>0.93656293168158189</c:v>
                  </c:pt>
                  <c:pt idx="12">
                    <c:v>0.68136809435135759</c:v>
                  </c:pt>
                  <c:pt idx="13">
                    <c:v>0.68822703012886677</c:v>
                  </c:pt>
                  <c:pt idx="14">
                    <c:v>0.69706586489369804</c:v>
                  </c:pt>
                  <c:pt idx="15">
                    <c:v>0.35327054788079915</c:v>
                  </c:pt>
                  <c:pt idx="16">
                    <c:v>0</c:v>
                  </c:pt>
                </c:numCache>
              </c:numRef>
            </c:plus>
            <c:minus>
              <c:numRef>
                <c:f>Full_Conversion_50mL_10mM_BA_Du!$J$60:$J$76</c:f>
                <c:numCache>
                  <c:formatCode>General</c:formatCode>
                  <c:ptCount val="17"/>
                  <c:pt idx="0">
                    <c:v>0.23893138136293401</c:v>
                  </c:pt>
                  <c:pt idx="1">
                    <c:v>1.6889245468640708</c:v>
                  </c:pt>
                  <c:pt idx="2">
                    <c:v>3.3212805512332122</c:v>
                  </c:pt>
                  <c:pt idx="3">
                    <c:v>4.4711068881206586</c:v>
                  </c:pt>
                  <c:pt idx="4">
                    <c:v>4.862844044898007</c:v>
                  </c:pt>
                  <c:pt idx="5">
                    <c:v>4.0771777003216334</c:v>
                  </c:pt>
                  <c:pt idx="6">
                    <c:v>3.2664797756912565</c:v>
                  </c:pt>
                  <c:pt idx="7">
                    <c:v>2.6671360679575384</c:v>
                  </c:pt>
                  <c:pt idx="8">
                    <c:v>2.0682166242925328</c:v>
                  </c:pt>
                  <c:pt idx="9">
                    <c:v>1.6568218989981995</c:v>
                  </c:pt>
                  <c:pt idx="10">
                    <c:v>1.1060564271319977</c:v>
                  </c:pt>
                  <c:pt idx="11">
                    <c:v>0.93656293168158189</c:v>
                  </c:pt>
                  <c:pt idx="12">
                    <c:v>0.68136809435135759</c:v>
                  </c:pt>
                  <c:pt idx="13">
                    <c:v>0.68822703012886677</c:v>
                  </c:pt>
                  <c:pt idx="14">
                    <c:v>0.69706586489369804</c:v>
                  </c:pt>
                  <c:pt idx="15">
                    <c:v>0.35327054788079915</c:v>
                  </c:pt>
                  <c:pt idx="1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ull_Conversion_50mL_10mM_BA_Du!$B$41,Full_Conversion_50mL_10mM_BA_Du!$B$43,Full_Conversion_50mL_10mM_BA_Du!$B$45,Full_Conversion_50mL_10mM_BA_Du!$B$47,Full_Conversion_50mL_10mM_BA_Du!$B$49,Full_Conversion_50mL_10mM_BA_Du!$B$51,Full_Conversion_50mL_10mM_BA_Du!$B$53,Full_Conversion_50mL_10mM_BA_Du!$B$55,Full_Conversion_50mL_10mM_BA_Du!$B$57,Full_Conversion_50mL_10mM_BA_Du!$B$59,Full_Conversion_50mL_10mM_BA_Du!$B$61,Full_Conversion_50mL_10mM_BA_Du!$B$63,Full_Conversion_50mL_10mM_BA_Du!$B$65,Full_Conversion_50mL_10mM_BA_Du!$B$67,Full_Conversion_50mL_10mM_BA_Du!$B$69,Full_Conversion_50mL_10mM_BA_Du!$B$71,Full_Conversion_50mL_10mM_BA_Du!$B$73)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23.5</c:v>
                </c:pt>
              </c:numCache>
            </c:numRef>
          </c:xVal>
          <c:yVal>
            <c:numRef>
              <c:f>Full_Conversion_50mL_10mM_BA_Du!$J$41:$J$57</c:f>
              <c:numCache>
                <c:formatCode>General</c:formatCode>
                <c:ptCount val="17"/>
                <c:pt idx="0">
                  <c:v>14.063649999999999</c:v>
                </c:pt>
                <c:pt idx="1">
                  <c:v>10.56405</c:v>
                </c:pt>
                <c:pt idx="2">
                  <c:v>8.0391000000000012</c:v>
                </c:pt>
                <c:pt idx="3">
                  <c:v>5.7680500000000006</c:v>
                </c:pt>
                <c:pt idx="4">
                  <c:v>4.2586499999999994</c:v>
                </c:pt>
                <c:pt idx="5">
                  <c:v>3.0613000000000001</c:v>
                </c:pt>
                <c:pt idx="6">
                  <c:v>2.3392499999999998</c:v>
                </c:pt>
                <c:pt idx="7">
                  <c:v>1.88595</c:v>
                </c:pt>
                <c:pt idx="8">
                  <c:v>1.46245</c:v>
                </c:pt>
                <c:pt idx="9">
                  <c:v>1.1715500000000001</c:v>
                </c:pt>
                <c:pt idx="10">
                  <c:v>0.78210000000000002</c:v>
                </c:pt>
                <c:pt idx="11">
                  <c:v>6.6270500000000006</c:v>
                </c:pt>
                <c:pt idx="12">
                  <c:v>6.6594999999999995</c:v>
                </c:pt>
                <c:pt idx="13">
                  <c:v>6.3640499999999998</c:v>
                </c:pt>
                <c:pt idx="14">
                  <c:v>5.7058</c:v>
                </c:pt>
                <c:pt idx="15">
                  <c:v>5.343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1-4ECB-8CB7-8521F5F0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36255"/>
        <c:axId val="755848319"/>
      </c:scatterChart>
      <c:valAx>
        <c:axId val="755836255"/>
        <c:scaling>
          <c:orientation val="minMax"/>
          <c:max val="7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48319"/>
        <c:crosses val="autoZero"/>
        <c:crossBetween val="midCat"/>
      </c:valAx>
      <c:valAx>
        <c:axId val="7558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58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0615544865374599"/>
                  <c:y val="1.265700006575919E-2"/>
                </c:manualLayout>
              </c:layout>
              <c:numFmt formatCode="General" sourceLinked="0"/>
            </c:trendlineLbl>
          </c:trendline>
          <c:xVal>
            <c:numRef>
              <c:f>Full_Conversion_Split!$A$6:$A$10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</c:numCache>
            </c:numRef>
          </c:xVal>
          <c:yVal>
            <c:numRef>
              <c:f>Full_Conversion_Split!$H$6:$H$10</c:f>
              <c:numCache>
                <c:formatCode>0.000</c:formatCode>
                <c:ptCount val="5"/>
                <c:pt idx="0">
                  <c:v>5.3747206956941837E-2</c:v>
                </c:pt>
                <c:pt idx="1">
                  <c:v>1.7937375445377135</c:v>
                </c:pt>
                <c:pt idx="2">
                  <c:v>3.4691104535298027</c:v>
                </c:pt>
                <c:pt idx="3">
                  <c:v>5.052841355154297</c:v>
                </c:pt>
                <c:pt idx="4">
                  <c:v>6.436982909595991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2-4C87-B453-05C21D6E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6080"/>
        <c:axId val="175984640"/>
      </c:scatterChart>
      <c:valAx>
        <c:axId val="1759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984640"/>
        <c:crosses val="autoZero"/>
        <c:crossBetween val="midCat"/>
      </c:valAx>
      <c:valAx>
        <c:axId val="175984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9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MB (S)-3-OH-PAC</c:v>
          </c:tx>
          <c:spPr>
            <a:ln w="19050">
              <a:noFill/>
            </a:ln>
          </c:spPr>
          <c:xVal>
            <c:numRef>
              <c:f>(Full_Conversion_Split!$A$6:$A$16,Full_Conversion_Split!$A$31:$A$43)</c:f>
              <c:numCache>
                <c:formatCode>General</c:formatCode>
                <c:ptCount val="24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000000">
                  <c:v>7.5833332999999996</c:v>
                </c:pt>
                <c:pt idx="17">
                  <c:v>7.6666666000000001</c:v>
                </c:pt>
                <c:pt idx="18">
                  <c:v>7.7499998999999997</c:v>
                </c:pt>
                <c:pt idx="19">
                  <c:v>7.8333332999999996</c:v>
                </c:pt>
                <c:pt idx="20">
                  <c:v>7.9166664999999998</c:v>
                </c:pt>
                <c:pt idx="21" formatCode="0.0">
                  <c:v>7.9999998000000003</c:v>
                </c:pt>
                <c:pt idx="22">
                  <c:v>8.0833332999999996</c:v>
                </c:pt>
                <c:pt idx="23">
                  <c:v>8.1666664000000004</c:v>
                </c:pt>
              </c:numCache>
            </c:numRef>
          </c:xVal>
          <c:yVal>
            <c:numRef>
              <c:f>(Full_Conversion_Split!$H$6:$H$16,Full_Conversion_Split!$H$31:$H$43)</c:f>
              <c:numCache>
                <c:formatCode>0.000</c:formatCode>
                <c:ptCount val="24"/>
                <c:pt idx="0">
                  <c:v>5.3747206956941837E-2</c:v>
                </c:pt>
                <c:pt idx="1">
                  <c:v>1.7937375445377135</c:v>
                </c:pt>
                <c:pt idx="2">
                  <c:v>3.4691104535298027</c:v>
                </c:pt>
                <c:pt idx="3">
                  <c:v>5.052841355154297</c:v>
                </c:pt>
                <c:pt idx="4">
                  <c:v>6.436982909595991</c:v>
                </c:pt>
                <c:pt idx="5">
                  <c:v>7.6751313485113828</c:v>
                </c:pt>
                <c:pt idx="6">
                  <c:v>8.8303943474847504</c:v>
                </c:pt>
                <c:pt idx="7">
                  <c:v>9.5642852829277132</c:v>
                </c:pt>
                <c:pt idx="8">
                  <c:v>10.118968536747388</c:v>
                </c:pt>
                <c:pt idx="9">
                  <c:v>10.361887795156711</c:v>
                </c:pt>
                <c:pt idx="10">
                  <c:v>10.617941904704388</c:v>
                </c:pt>
                <c:pt idx="11">
                  <c:v>9.7317168911166121</c:v>
                </c:pt>
                <c:pt idx="12">
                  <c:v>10.75321577389939</c:v>
                </c:pt>
                <c:pt idx="13">
                  <c:v>11.070414880125611</c:v>
                </c:pt>
                <c:pt idx="14">
                  <c:v>11.039313968234797</c:v>
                </c:pt>
                <c:pt idx="15">
                  <c:v>11.034331783320248</c:v>
                </c:pt>
                <c:pt idx="16">
                  <c:v>12.548915997342833</c:v>
                </c:pt>
                <c:pt idx="17">
                  <c:v>12.519324838456427</c:v>
                </c:pt>
                <c:pt idx="18">
                  <c:v>12.45183887915937</c:v>
                </c:pt>
                <c:pt idx="19">
                  <c:v>12.51102119693218</c:v>
                </c:pt>
                <c:pt idx="20">
                  <c:v>12.498641222296031</c:v>
                </c:pt>
                <c:pt idx="21">
                  <c:v>12.452593755661574</c:v>
                </c:pt>
                <c:pt idx="22">
                  <c:v>12.385560722265838</c:v>
                </c:pt>
                <c:pt idx="23">
                  <c:v>12.489129778368257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E-4DB5-A592-715BDAC0A3F6}"/>
            </c:ext>
          </c:extLst>
        </c:ser>
        <c:ser>
          <c:idx val="2"/>
          <c:order val="1"/>
          <c:tx>
            <c:v>MB 3-OH-BA</c:v>
          </c:tx>
          <c:spPr>
            <a:ln w="19050">
              <a:noFill/>
            </a:ln>
          </c:spPr>
          <c:xVal>
            <c:numRef>
              <c:f>(Full_Conversion_Split!$A$6:$A$16,Full_Conversion_Split!$A$31:$A$43)</c:f>
              <c:numCache>
                <c:formatCode>General</c:formatCode>
                <c:ptCount val="24"/>
                <c:pt idx="0">
                  <c:v>0</c:v>
                </c:pt>
                <c:pt idx="1">
                  <c:v>0.5</c:v>
                </c:pt>
                <c:pt idx="2" formatCode="0.0">
                  <c:v>1</c:v>
                </c:pt>
                <c:pt idx="3">
                  <c:v>1.5</c:v>
                </c:pt>
                <c:pt idx="4" formatCode="0.0">
                  <c:v>2</c:v>
                </c:pt>
                <c:pt idx="5">
                  <c:v>2.5</c:v>
                </c:pt>
                <c:pt idx="6" formatCode="0.0">
                  <c:v>3</c:v>
                </c:pt>
                <c:pt idx="7">
                  <c:v>3.5</c:v>
                </c:pt>
                <c:pt idx="8" formatCode="0.0">
                  <c:v>4</c:v>
                </c:pt>
                <c:pt idx="9">
                  <c:v>4.5</c:v>
                </c:pt>
                <c:pt idx="10" formatCode="0.0">
                  <c:v>5</c:v>
                </c:pt>
                <c:pt idx="11">
                  <c:v>5.5</c:v>
                </c:pt>
                <c:pt idx="12" formatCode="0.0">
                  <c:v>6</c:v>
                </c:pt>
                <c:pt idx="13">
                  <c:v>6.5</c:v>
                </c:pt>
                <c:pt idx="14" formatCode="0.0">
                  <c:v>7</c:v>
                </c:pt>
                <c:pt idx="15">
                  <c:v>7.5</c:v>
                </c:pt>
                <c:pt idx="16" formatCode="0.0000000">
                  <c:v>7.5833332999999996</c:v>
                </c:pt>
                <c:pt idx="17">
                  <c:v>7.6666666000000001</c:v>
                </c:pt>
                <c:pt idx="18">
                  <c:v>7.7499998999999997</c:v>
                </c:pt>
                <c:pt idx="19">
                  <c:v>7.8333332999999996</c:v>
                </c:pt>
                <c:pt idx="20">
                  <c:v>7.9166664999999998</c:v>
                </c:pt>
                <c:pt idx="21" formatCode="0.0">
                  <c:v>7.9999998000000003</c:v>
                </c:pt>
                <c:pt idx="22">
                  <c:v>8.0833332999999996</c:v>
                </c:pt>
                <c:pt idx="23">
                  <c:v>8.1666664000000004</c:v>
                </c:pt>
              </c:numCache>
            </c:numRef>
          </c:xVal>
          <c:yVal>
            <c:numRef>
              <c:f>(Full_Conversion_Split!$I$6:$I$16,Full_Conversion_Split!$I$31:$I$43)</c:f>
              <c:numCache>
                <c:formatCode>0.000</c:formatCode>
                <c:ptCount val="24"/>
                <c:pt idx="0">
                  <c:v>10.959268982744117</c:v>
                </c:pt>
                <c:pt idx="1">
                  <c:v>9.0854637677465391</c:v>
                </c:pt>
                <c:pt idx="2">
                  <c:v>7.4137843142252695</c:v>
                </c:pt>
                <c:pt idx="3">
                  <c:v>5.8808910865852724</c:v>
                </c:pt>
                <c:pt idx="4">
                  <c:v>4.5460454209466512</c:v>
                </c:pt>
                <c:pt idx="5">
                  <c:v>3.4083552111742668</c:v>
                </c:pt>
                <c:pt idx="6">
                  <c:v>2.357326740244182</c:v>
                </c:pt>
                <c:pt idx="7">
                  <c:v>1.5920271200265081</c:v>
                </c:pt>
                <c:pt idx="8">
                  <c:v>1.0503912522621264</c:v>
                </c:pt>
                <c:pt idx="9">
                  <c:v>0.63441490581908078</c:v>
                </c:pt>
                <c:pt idx="10">
                  <c:v>0.34154920602553973</c:v>
                </c:pt>
                <c:pt idx="11">
                  <c:v>5.0091759488185961</c:v>
                </c:pt>
                <c:pt idx="12">
                  <c:v>4.9046720872734682</c:v>
                </c:pt>
                <c:pt idx="13">
                  <c:v>4.3659674253816938</c:v>
                </c:pt>
                <c:pt idx="14">
                  <c:v>3.9136696148650367</c:v>
                </c:pt>
                <c:pt idx="15">
                  <c:v>3.4570387174062649</c:v>
                </c:pt>
                <c:pt idx="16">
                  <c:v>3.8681722019728286</c:v>
                </c:pt>
                <c:pt idx="17">
                  <c:v>3.7903040807483497</c:v>
                </c:pt>
                <c:pt idx="18">
                  <c:v>3.8040680039762442</c:v>
                </c:pt>
                <c:pt idx="19">
                  <c:v>3.8202533581423799</c:v>
                </c:pt>
                <c:pt idx="20">
                  <c:v>3.8203808018759715</c:v>
                </c:pt>
                <c:pt idx="21">
                  <c:v>3.7579333724160779</c:v>
                </c:pt>
                <c:pt idx="22">
                  <c:v>3.7917059618178572</c:v>
                </c:pt>
                <c:pt idx="23">
                  <c:v>3.7583157036168529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E-4DB5-A592-715BDAC0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8304"/>
        <c:axId val="176100480"/>
      </c:scatterChart>
      <c:valAx>
        <c:axId val="1760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100480"/>
        <c:crosses val="autoZero"/>
        <c:crossBetween val="midCat"/>
        <c:majorUnit val="1"/>
      </c:valAx>
      <c:valAx>
        <c:axId val="176100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0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 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Full_Conversion_Dublicate!$O$6:$O$27</c:f>
                <c:numCache>
                  <c:formatCode>General</c:formatCode>
                  <c:ptCount val="22"/>
                  <c:pt idx="0">
                    <c:v>2.7969982588150772E-2</c:v>
                  </c:pt>
                  <c:pt idx="1">
                    <c:v>4.4837376668026147E-3</c:v>
                  </c:pt>
                  <c:pt idx="2">
                    <c:v>4.1421195588558862E-2</c:v>
                  </c:pt>
                  <c:pt idx="3">
                    <c:v>5.5833209517568573E-2</c:v>
                  </c:pt>
                  <c:pt idx="4">
                    <c:v>1.1102588508273382E-2</c:v>
                  </c:pt>
                  <c:pt idx="5">
                    <c:v>3.2026697620015985E-3</c:v>
                  </c:pt>
                  <c:pt idx="6">
                    <c:v>1.078232153207297E-2</c:v>
                  </c:pt>
                  <c:pt idx="7">
                    <c:v>2.9678073127884664E-2</c:v>
                  </c:pt>
                  <c:pt idx="8">
                    <c:v>0.15298085896496252</c:v>
                  </c:pt>
                  <c:pt idx="9">
                    <c:v>5.3698096342899168E-2</c:v>
                  </c:pt>
                  <c:pt idx="10">
                    <c:v>2.1778154381615393E-2</c:v>
                  </c:pt>
                  <c:pt idx="11">
                    <c:v>3.7684747532888661E-2</c:v>
                  </c:pt>
                  <c:pt idx="12">
                    <c:v>1.9216018572012104E-3</c:v>
                  </c:pt>
                  <c:pt idx="13">
                    <c:v>5.5085919906434279E-2</c:v>
                  </c:pt>
                  <c:pt idx="14">
                    <c:v>0.20208846198232375</c:v>
                  </c:pt>
                  <c:pt idx="15">
                    <c:v>8.8607196748722611E-2</c:v>
                  </c:pt>
                  <c:pt idx="16">
                    <c:v>6.1918282065371359E-2</c:v>
                  </c:pt>
                  <c:pt idx="17">
                    <c:v>0.25162308763462382</c:v>
                  </c:pt>
                  <c:pt idx="18">
                    <c:v>6.2985838652707321E-2</c:v>
                  </c:pt>
                  <c:pt idx="19">
                    <c:v>0.62185171212205537</c:v>
                  </c:pt>
                  <c:pt idx="20">
                    <c:v>2.2632199651480642E-2</c:v>
                  </c:pt>
                  <c:pt idx="21">
                    <c:v>6.6081752755977954E-2</c:v>
                  </c:pt>
                </c:numCache>
              </c:numRef>
            </c:plus>
            <c:minus>
              <c:numRef>
                <c:f>Full_Conversion_Dublicate!$O$6:$O$27</c:f>
                <c:numCache>
                  <c:formatCode>General</c:formatCode>
                  <c:ptCount val="22"/>
                  <c:pt idx="0">
                    <c:v>2.7969982588150772E-2</c:v>
                  </c:pt>
                  <c:pt idx="1">
                    <c:v>4.4837376668026147E-3</c:v>
                  </c:pt>
                  <c:pt idx="2">
                    <c:v>4.1421195588558862E-2</c:v>
                  </c:pt>
                  <c:pt idx="3">
                    <c:v>5.5833209517568573E-2</c:v>
                  </c:pt>
                  <c:pt idx="4">
                    <c:v>1.1102588508273382E-2</c:v>
                  </c:pt>
                  <c:pt idx="5">
                    <c:v>3.2026697620015985E-3</c:v>
                  </c:pt>
                  <c:pt idx="6">
                    <c:v>1.078232153207297E-2</c:v>
                  </c:pt>
                  <c:pt idx="7">
                    <c:v>2.9678073127884664E-2</c:v>
                  </c:pt>
                  <c:pt idx="8">
                    <c:v>0.15298085896496252</c:v>
                  </c:pt>
                  <c:pt idx="9">
                    <c:v>5.3698096342899168E-2</c:v>
                  </c:pt>
                  <c:pt idx="10">
                    <c:v>2.1778154381615393E-2</c:v>
                  </c:pt>
                  <c:pt idx="11">
                    <c:v>3.7684747532888661E-2</c:v>
                  </c:pt>
                  <c:pt idx="12">
                    <c:v>1.9216018572012104E-3</c:v>
                  </c:pt>
                  <c:pt idx="13">
                    <c:v>5.5085919906434279E-2</c:v>
                  </c:pt>
                  <c:pt idx="14">
                    <c:v>0.20208846198232375</c:v>
                  </c:pt>
                  <c:pt idx="15">
                    <c:v>8.8607196748722611E-2</c:v>
                  </c:pt>
                  <c:pt idx="16">
                    <c:v>6.1918282065371359E-2</c:v>
                  </c:pt>
                  <c:pt idx="17">
                    <c:v>0.25162308763462382</c:v>
                  </c:pt>
                  <c:pt idx="18">
                    <c:v>6.2985838652707321E-2</c:v>
                  </c:pt>
                  <c:pt idx="19">
                    <c:v>0.62185171212205537</c:v>
                  </c:pt>
                  <c:pt idx="20">
                    <c:v>2.2632199651480642E-2</c:v>
                  </c:pt>
                  <c:pt idx="21">
                    <c:v>6.6081752755977954E-2</c:v>
                  </c:pt>
                </c:numCache>
              </c:numRef>
            </c:minus>
          </c:errBars>
          <c:xVal>
            <c:numRef>
              <c:f>Full_Conversion_Dublicate!$K$6:$K$27</c:f>
              <c:numCache>
                <c:formatCode>0.0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23.33</c:v>
                </c:pt>
              </c:numCache>
            </c:numRef>
          </c:xVal>
          <c:yVal>
            <c:numRef>
              <c:f>Full_Conversion_Dublicate!$L$6:$L$27</c:f>
              <c:numCache>
                <c:formatCode>0.000</c:formatCode>
                <c:ptCount val="22"/>
                <c:pt idx="0">
                  <c:v>1.9777764357751072E-2</c:v>
                </c:pt>
                <c:pt idx="1">
                  <c:v>1.9287094631318316</c:v>
                </c:pt>
                <c:pt idx="2">
                  <c:v>3.7132375143426533</c:v>
                </c:pt>
                <c:pt idx="3">
                  <c:v>5.2916087928014974</c:v>
                </c:pt>
                <c:pt idx="4">
                  <c:v>6.8524669364092032</c:v>
                </c:pt>
                <c:pt idx="5">
                  <c:v>8.0616281176399536</c:v>
                </c:pt>
                <c:pt idx="6">
                  <c:v>9.015263602874569</c:v>
                </c:pt>
                <c:pt idx="7">
                  <c:v>9.6547194878917804</c:v>
                </c:pt>
                <c:pt idx="8">
                  <c:v>10.478063288845945</c:v>
                </c:pt>
                <c:pt idx="9">
                  <c:v>10.68384262334682</c:v>
                </c:pt>
                <c:pt idx="10">
                  <c:v>10.911890814662721</c:v>
                </c:pt>
                <c:pt idx="11">
                  <c:v>10.470967449725224</c:v>
                </c:pt>
                <c:pt idx="12">
                  <c:v>10.867655051633552</c:v>
                </c:pt>
                <c:pt idx="13">
                  <c:v>11.367383296092758</c:v>
                </c:pt>
                <c:pt idx="14">
                  <c:v>11.678316927350686</c:v>
                </c:pt>
                <c:pt idx="15">
                  <c:v>12.056736517905669</c:v>
                </c:pt>
                <c:pt idx="16">
                  <c:v>12.31339452865511</c:v>
                </c:pt>
                <c:pt idx="17">
                  <c:v>12.696494353523761</c:v>
                </c:pt>
                <c:pt idx="18">
                  <c:v>13.202488072951263</c:v>
                </c:pt>
                <c:pt idx="19">
                  <c:v>13.731581013346215</c:v>
                </c:pt>
                <c:pt idx="20">
                  <c:v>13.536898363427742</c:v>
                </c:pt>
                <c:pt idx="21">
                  <c:v>15.985642248928077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3-466B-9E09-F756E6E343E8}"/>
            </c:ext>
          </c:extLst>
        </c:ser>
        <c:ser>
          <c:idx val="2"/>
          <c:order val="1"/>
          <c:tx>
            <c:v>OB 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Full_Conversion_Dublicate!$P$6:$P$27</c:f>
                <c:numCache>
                  <c:formatCode>General</c:formatCode>
                  <c:ptCount val="22"/>
                  <c:pt idx="0">
                    <c:v>6.758724618176162E-3</c:v>
                  </c:pt>
                  <c:pt idx="1">
                    <c:v>2.1627918778170754E-3</c:v>
                  </c:pt>
                  <c:pt idx="2">
                    <c:v>9.4351795669757668E-2</c:v>
                  </c:pt>
                  <c:pt idx="3">
                    <c:v>3.4334321060340733E-2</c:v>
                  </c:pt>
                  <c:pt idx="4">
                    <c:v>1.9375010572109101E-2</c:v>
                  </c:pt>
                  <c:pt idx="5">
                    <c:v>3.4875019029795631E-2</c:v>
                  </c:pt>
                  <c:pt idx="6">
                    <c:v>4.2354674273911447E-3</c:v>
                  </c:pt>
                  <c:pt idx="7">
                    <c:v>1.3156983923385324E-2</c:v>
                  </c:pt>
                  <c:pt idx="8">
                    <c:v>9.0116328242362438E-4</c:v>
                  </c:pt>
                  <c:pt idx="9">
                    <c:v>4.5058164121177294E-4</c:v>
                  </c:pt>
                  <c:pt idx="10">
                    <c:v>1.261628595393137E-3</c:v>
                  </c:pt>
                  <c:pt idx="11">
                    <c:v>3.8119206846521245E-2</c:v>
                  </c:pt>
                  <c:pt idx="12">
                    <c:v>5.8575613357542654E-3</c:v>
                  </c:pt>
                  <c:pt idx="13">
                    <c:v>2.045640651101701E-2</c:v>
                  </c:pt>
                  <c:pt idx="14">
                    <c:v>6.4252942036805871E-2</c:v>
                  </c:pt>
                  <c:pt idx="15">
                    <c:v>5.4250029601904101E-2</c:v>
                  </c:pt>
                  <c:pt idx="16">
                    <c:v>5.0915725456936428E-2</c:v>
                  </c:pt>
                  <c:pt idx="17">
                    <c:v>0.1038140101352058</c:v>
                  </c:pt>
                  <c:pt idx="18">
                    <c:v>6.6055268601654074E-2</c:v>
                  </c:pt>
                  <c:pt idx="19">
                    <c:v>6.2180266487232121E-2</c:v>
                  </c:pt>
                  <c:pt idx="20">
                    <c:v>7.3444807517528132E-2</c:v>
                  </c:pt>
                  <c:pt idx="21">
                    <c:v>1.1354657358538085E-2</c:v>
                  </c:pt>
                </c:numCache>
              </c:numRef>
            </c:plus>
            <c:minus>
              <c:numRef>
                <c:f>Full_Conversion_Dublicate!$P$6:$P$27</c:f>
                <c:numCache>
                  <c:formatCode>General</c:formatCode>
                  <c:ptCount val="22"/>
                  <c:pt idx="0">
                    <c:v>6.758724618176162E-3</c:v>
                  </c:pt>
                  <c:pt idx="1">
                    <c:v>2.1627918778170754E-3</c:v>
                  </c:pt>
                  <c:pt idx="2">
                    <c:v>9.4351795669757668E-2</c:v>
                  </c:pt>
                  <c:pt idx="3">
                    <c:v>3.4334321060340733E-2</c:v>
                  </c:pt>
                  <c:pt idx="4">
                    <c:v>1.9375010572109101E-2</c:v>
                  </c:pt>
                  <c:pt idx="5">
                    <c:v>3.4875019029795631E-2</c:v>
                  </c:pt>
                  <c:pt idx="6">
                    <c:v>4.2354674273911447E-3</c:v>
                  </c:pt>
                  <c:pt idx="7">
                    <c:v>1.3156983923385324E-2</c:v>
                  </c:pt>
                  <c:pt idx="8">
                    <c:v>9.0116328242362438E-4</c:v>
                  </c:pt>
                  <c:pt idx="9">
                    <c:v>4.5058164121177294E-4</c:v>
                  </c:pt>
                  <c:pt idx="10">
                    <c:v>1.261628595393137E-3</c:v>
                  </c:pt>
                  <c:pt idx="11">
                    <c:v>3.8119206846521245E-2</c:v>
                  </c:pt>
                  <c:pt idx="12">
                    <c:v>5.8575613357542654E-3</c:v>
                  </c:pt>
                  <c:pt idx="13">
                    <c:v>2.045640651101701E-2</c:v>
                  </c:pt>
                  <c:pt idx="14">
                    <c:v>6.4252942036805871E-2</c:v>
                  </c:pt>
                  <c:pt idx="15">
                    <c:v>5.4250029601904101E-2</c:v>
                  </c:pt>
                  <c:pt idx="16">
                    <c:v>5.0915725456936428E-2</c:v>
                  </c:pt>
                  <c:pt idx="17">
                    <c:v>0.1038140101352058</c:v>
                  </c:pt>
                  <c:pt idx="18">
                    <c:v>6.6055268601654074E-2</c:v>
                  </c:pt>
                  <c:pt idx="19">
                    <c:v>6.2180266487232121E-2</c:v>
                  </c:pt>
                  <c:pt idx="20">
                    <c:v>7.3444807517528132E-2</c:v>
                  </c:pt>
                  <c:pt idx="21">
                    <c:v>1.1354657358538085E-2</c:v>
                  </c:pt>
                </c:numCache>
              </c:numRef>
            </c:minus>
          </c:errBars>
          <c:xVal>
            <c:numRef>
              <c:f>Full_Conversion_Dublicate!$K$6:$K$27</c:f>
              <c:numCache>
                <c:formatCode>0.0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23.33</c:v>
                </c:pt>
              </c:numCache>
            </c:numRef>
          </c:xVal>
          <c:yVal>
            <c:numRef>
              <c:f>Full_Conversion_Dublicate!$M$6:$M$27</c:f>
              <c:numCache>
                <c:formatCode>0.000</c:formatCode>
                <c:ptCount val="22"/>
                <c:pt idx="0">
                  <c:v>10.857250274004027</c:v>
                </c:pt>
                <c:pt idx="1">
                  <c:v>8.923992557285958</c:v>
                </c:pt>
                <c:pt idx="2">
                  <c:v>7.2525042693650752</c:v>
                </c:pt>
                <c:pt idx="3">
                  <c:v>5.6574184997323682</c:v>
                </c:pt>
                <c:pt idx="4">
                  <c:v>4.2519690056839901</c:v>
                </c:pt>
                <c:pt idx="5">
                  <c:v>3.0151275711773247</c:v>
                </c:pt>
                <c:pt idx="6">
                  <c:v>2.1047969821323882</c:v>
                </c:pt>
                <c:pt idx="7">
                  <c:v>1.3464430453954579</c:v>
                </c:pt>
                <c:pt idx="8">
                  <c:v>0.8663625009558279</c:v>
                </c:pt>
                <c:pt idx="9">
                  <c:v>0.45440063212091863</c:v>
                </c:pt>
                <c:pt idx="10">
                  <c:v>0.28458185711008588</c:v>
                </c:pt>
                <c:pt idx="11">
                  <c:v>5.4063543445568785</c:v>
                </c:pt>
                <c:pt idx="12">
                  <c:v>5.0514235465042185</c:v>
                </c:pt>
                <c:pt idx="13">
                  <c:v>4.7102566716794527</c:v>
                </c:pt>
                <c:pt idx="14">
                  <c:v>4.3102107919353596</c:v>
                </c:pt>
                <c:pt idx="15">
                  <c:v>3.9635001146993596</c:v>
                </c:pt>
                <c:pt idx="16">
                  <c:v>3.5958886651543343</c:v>
                </c:pt>
                <c:pt idx="17">
                  <c:v>3.2552952871307319</c:v>
                </c:pt>
                <c:pt idx="18">
                  <c:v>3.0040399663548545</c:v>
                </c:pt>
                <c:pt idx="19">
                  <c:v>2.7285703361965692</c:v>
                </c:pt>
                <c:pt idx="20">
                  <c:v>2.3586648994468939</c:v>
                </c:pt>
                <c:pt idx="21">
                  <c:v>9.0102719649274826E-2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3-466B-9E09-F756E6E3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03648"/>
        <c:axId val="185414016"/>
      </c:scatterChart>
      <c:valAx>
        <c:axId val="1854036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14016"/>
        <c:crosses val="autoZero"/>
        <c:crossBetween val="midCat"/>
        <c:minorUnit val="0.5"/>
      </c:valAx>
      <c:valAx>
        <c:axId val="18541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364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6600500960579754"/>
                  <c:y val="5.9016111111111109E-2"/>
                </c:manualLayout>
              </c:layout>
              <c:numFmt formatCode="General" sourceLinked="0"/>
            </c:trendlineLbl>
          </c:trendline>
          <c:xVal>
            <c:numRef>
              <c:f>Full_Conversion_Dublicate!$K$6:$K$10</c:f>
              <c:numCache>
                <c:formatCode>0.0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Full_Conversion_Dublicate!$L$6:$L$10</c:f>
              <c:numCache>
                <c:formatCode>0.000</c:formatCode>
                <c:ptCount val="5"/>
                <c:pt idx="0">
                  <c:v>1.9777764357751072E-2</c:v>
                </c:pt>
                <c:pt idx="1">
                  <c:v>1.9287094631318316</c:v>
                </c:pt>
                <c:pt idx="2">
                  <c:v>3.7132375143426533</c:v>
                </c:pt>
                <c:pt idx="3">
                  <c:v>5.2916087928014974</c:v>
                </c:pt>
                <c:pt idx="4">
                  <c:v>6.8524669364092032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7-40E5-8257-C2FF34EE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2800"/>
        <c:axId val="185454976"/>
      </c:scatterChart>
      <c:valAx>
        <c:axId val="1854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4976"/>
        <c:crosses val="autoZero"/>
        <c:crossBetween val="midCat"/>
      </c:valAx>
      <c:valAx>
        <c:axId val="185454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(S)-3-OH-PAC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'Full_Conversion_(Triplicate)'!$O$6:$O$27</c:f>
                <c:numCache>
                  <c:formatCode>General</c:formatCode>
                  <c:ptCount val="22"/>
                  <c:pt idx="0">
                    <c:v>2.7853204001645853E-2</c:v>
                  </c:pt>
                  <c:pt idx="1">
                    <c:v>7.7990543580988683E-2</c:v>
                  </c:pt>
                  <c:pt idx="2">
                    <c:v>0.1439578584020334</c:v>
                  </c:pt>
                  <c:pt idx="3">
                    <c:v>0.14339445620171748</c:v>
                  </c:pt>
                  <c:pt idx="4">
                    <c:v>0.24000824829180223</c:v>
                  </c:pt>
                  <c:pt idx="5">
                    <c:v>0.22315550496401262</c:v>
                  </c:pt>
                  <c:pt idx="6">
                    <c:v>0.10700627594494602</c:v>
                  </c:pt>
                  <c:pt idx="7">
                    <c:v>5.6271743839926794E-2</c:v>
                  </c:pt>
                  <c:pt idx="8">
                    <c:v>0.2338473546277641</c:v>
                  </c:pt>
                  <c:pt idx="9">
                    <c:v>0.18971921333135022</c:v>
                  </c:pt>
                  <c:pt idx="10">
                    <c:v>0.17040871816322112</c:v>
                  </c:pt>
                  <c:pt idx="11">
                    <c:v>0.27512432157560085</c:v>
                  </c:pt>
                  <c:pt idx="12">
                    <c:v>0.21678518103316721</c:v>
                  </c:pt>
                  <c:pt idx="13">
                    <c:v>0.42272125239671926</c:v>
                  </c:pt>
                  <c:pt idx="14">
                    <c:v>0.20208846198232375</c:v>
                  </c:pt>
                  <c:pt idx="15">
                    <c:v>9.2072284188785547E-2</c:v>
                  </c:pt>
                  <c:pt idx="16">
                    <c:v>6.7939779860937549E-2</c:v>
                  </c:pt>
                  <c:pt idx="17">
                    <c:v>0.20637071847297814</c:v>
                  </c:pt>
                  <c:pt idx="18">
                    <c:v>9.8506379823032425E-2</c:v>
                  </c:pt>
                  <c:pt idx="19">
                    <c:v>0.55497412210953612</c:v>
                  </c:pt>
                  <c:pt idx="20">
                    <c:v>8.7679655838270643E-2</c:v>
                  </c:pt>
                  <c:pt idx="21">
                    <c:v>6.6081752755977954E-2</c:v>
                  </c:pt>
                </c:numCache>
              </c:numRef>
            </c:plus>
            <c:minus>
              <c:numRef>
                <c:f>'Full_Conversion_(Triplicate)'!$O$6:$O$27</c:f>
                <c:numCache>
                  <c:formatCode>General</c:formatCode>
                  <c:ptCount val="22"/>
                  <c:pt idx="0">
                    <c:v>2.7853204001645853E-2</c:v>
                  </c:pt>
                  <c:pt idx="1">
                    <c:v>7.7990543580988683E-2</c:v>
                  </c:pt>
                  <c:pt idx="2">
                    <c:v>0.1439578584020334</c:v>
                  </c:pt>
                  <c:pt idx="3">
                    <c:v>0.14339445620171748</c:v>
                  </c:pt>
                  <c:pt idx="4">
                    <c:v>0.24000824829180223</c:v>
                  </c:pt>
                  <c:pt idx="5">
                    <c:v>0.22315550496401262</c:v>
                  </c:pt>
                  <c:pt idx="6">
                    <c:v>0.10700627594494602</c:v>
                  </c:pt>
                  <c:pt idx="7">
                    <c:v>5.6271743839926794E-2</c:v>
                  </c:pt>
                  <c:pt idx="8">
                    <c:v>0.2338473546277641</c:v>
                  </c:pt>
                  <c:pt idx="9">
                    <c:v>0.18971921333135022</c:v>
                  </c:pt>
                  <c:pt idx="10">
                    <c:v>0.17040871816322112</c:v>
                  </c:pt>
                  <c:pt idx="11">
                    <c:v>0.27512432157560085</c:v>
                  </c:pt>
                  <c:pt idx="12">
                    <c:v>0.21678518103316721</c:v>
                  </c:pt>
                  <c:pt idx="13">
                    <c:v>0.42272125239671926</c:v>
                  </c:pt>
                  <c:pt idx="14">
                    <c:v>0.20208846198232375</c:v>
                  </c:pt>
                  <c:pt idx="15">
                    <c:v>9.2072284188785547E-2</c:v>
                  </c:pt>
                  <c:pt idx="16">
                    <c:v>6.7939779860937549E-2</c:v>
                  </c:pt>
                  <c:pt idx="17">
                    <c:v>0.20637071847297814</c:v>
                  </c:pt>
                  <c:pt idx="18">
                    <c:v>9.8506379823032425E-2</c:v>
                  </c:pt>
                  <c:pt idx="19">
                    <c:v>0.55497412210953612</c:v>
                  </c:pt>
                  <c:pt idx="20">
                    <c:v>8.7679655838270643E-2</c:v>
                  </c:pt>
                  <c:pt idx="21">
                    <c:v>6.6081752755977954E-2</c:v>
                  </c:pt>
                </c:numCache>
              </c:numRef>
            </c:minus>
          </c:errBars>
          <c:xVal>
            <c:numRef>
              <c:f>'Full_Conversion_(Triplicate)'!$K$6:$K$27</c:f>
              <c:numCache>
                <c:formatCode>0.0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23.33</c:v>
                </c:pt>
              </c:numCache>
            </c:numRef>
          </c:xVal>
          <c:yVal>
            <c:numRef>
              <c:f>'Full_Conversion_(Triplicate)'!$L$6:$L$27</c:f>
              <c:numCache>
                <c:formatCode>0.000</c:formatCode>
                <c:ptCount val="22"/>
                <c:pt idx="0">
                  <c:v>3.1100911890814664E-2</c:v>
                </c:pt>
                <c:pt idx="1">
                  <c:v>1.8837188236004589</c:v>
                </c:pt>
                <c:pt idx="2">
                  <c:v>3.6318618274050363</c:v>
                </c:pt>
                <c:pt idx="3">
                  <c:v>5.2120196469190967</c:v>
                </c:pt>
                <c:pt idx="4">
                  <c:v>6.7139722608047991</c:v>
                </c:pt>
                <c:pt idx="5">
                  <c:v>7.932795861263763</c:v>
                </c:pt>
                <c:pt idx="6">
                  <c:v>8.9536405177446294</c:v>
                </c:pt>
                <c:pt idx="7">
                  <c:v>9.624574752903758</c:v>
                </c:pt>
                <c:pt idx="8">
                  <c:v>10.358365038146426</c:v>
                </c:pt>
                <c:pt idx="9">
                  <c:v>10.576524347283451</c:v>
                </c:pt>
                <c:pt idx="10">
                  <c:v>10.813907844676612</c:v>
                </c:pt>
                <c:pt idx="11">
                  <c:v>10.312871147613583</c:v>
                </c:pt>
                <c:pt idx="12">
                  <c:v>10.742496527568088</c:v>
                </c:pt>
                <c:pt idx="13">
                  <c:v>11.124363387483138</c:v>
                </c:pt>
                <c:pt idx="14">
                  <c:v>11.678316927350686</c:v>
                </c:pt>
                <c:pt idx="15">
                  <c:v>12.017784890391932</c:v>
                </c:pt>
                <c:pt idx="16">
                  <c:v>12.343388288342693</c:v>
                </c:pt>
                <c:pt idx="17">
                  <c:v>12.636129395897497</c:v>
                </c:pt>
                <c:pt idx="18">
                  <c:v>13.151760372003139</c:v>
                </c:pt>
                <c:pt idx="19">
                  <c:v>13.536093161825391</c:v>
                </c:pt>
                <c:pt idx="20">
                  <c:v>13.487126839382411</c:v>
                </c:pt>
                <c:pt idx="21">
                  <c:v>15.985642248928077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F-4402-B205-B1F4A83F5A6B}"/>
            </c:ext>
          </c:extLst>
        </c:ser>
        <c:ser>
          <c:idx val="2"/>
          <c:order val="1"/>
          <c:tx>
            <c:v>3-OH-BA</c:v>
          </c:tx>
          <c:spPr>
            <a:ln w="19050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'Full_Conversion_(Triplicate)'!$P$6:$P$27</c:f>
                <c:numCache>
                  <c:formatCode>General</c:formatCode>
                  <c:ptCount val="22"/>
                  <c:pt idx="0">
                    <c:v>5.9094098607480265E-2</c:v>
                  </c:pt>
                  <c:pt idx="1">
                    <c:v>9.3237989951638275E-2</c:v>
                  </c:pt>
                  <c:pt idx="2">
                    <c:v>0.11454932691387852</c:v>
                  </c:pt>
                  <c:pt idx="3">
                    <c:v>0.13128628448133317</c:v>
                  </c:pt>
                  <c:pt idx="4">
                    <c:v>0.170336945068435</c:v>
                  </c:pt>
                  <c:pt idx="5">
                    <c:v>0.22836547994100567</c:v>
                  </c:pt>
                  <c:pt idx="6">
                    <c:v>0.14582888089411933</c:v>
                  </c:pt>
                  <c:pt idx="7">
                    <c:v>0.14209292388120481</c:v>
                  </c:pt>
                  <c:pt idx="8">
                    <c:v>0.10625095991762119</c:v>
                  </c:pt>
                  <c:pt idx="9">
                    <c:v>0.10393177773712912</c:v>
                  </c:pt>
                  <c:pt idx="10">
                    <c:v>3.290221067812988E-2</c:v>
                  </c:pt>
                  <c:pt idx="11">
                    <c:v>0.2121935868015736</c:v>
                  </c:pt>
                  <c:pt idx="12">
                    <c:v>0.18851984072470893</c:v>
                  </c:pt>
                  <c:pt idx="13">
                    <c:v>0.33226970118557109</c:v>
                  </c:pt>
                  <c:pt idx="14">
                    <c:v>6.4252942036805871E-2</c:v>
                  </c:pt>
                  <c:pt idx="15">
                    <c:v>0.19908473455131254</c:v>
                  </c:pt>
                  <c:pt idx="16">
                    <c:v>0.17420818751336173</c:v>
                  </c:pt>
                  <c:pt idx="17">
                    <c:v>0.1745984886714185</c:v>
                  </c:pt>
                  <c:pt idx="18">
                    <c:v>0.18305518249589103</c:v>
                  </c:pt>
                  <c:pt idx="19">
                    <c:v>0.19170817967256612</c:v>
                  </c:pt>
                  <c:pt idx="20">
                    <c:v>0.14552089674817872</c:v>
                  </c:pt>
                  <c:pt idx="21">
                    <c:v>1.1354657358538085E-2</c:v>
                  </c:pt>
                </c:numCache>
              </c:numRef>
            </c:plus>
            <c:minus>
              <c:numRef>
                <c:f>'Full_Conversion_(Triplicate)'!$P$6:$P$27</c:f>
                <c:numCache>
                  <c:formatCode>General</c:formatCode>
                  <c:ptCount val="22"/>
                  <c:pt idx="0">
                    <c:v>5.9094098607480265E-2</c:v>
                  </c:pt>
                  <c:pt idx="1">
                    <c:v>9.3237989951638275E-2</c:v>
                  </c:pt>
                  <c:pt idx="2">
                    <c:v>0.11454932691387852</c:v>
                  </c:pt>
                  <c:pt idx="3">
                    <c:v>0.13128628448133317</c:v>
                  </c:pt>
                  <c:pt idx="4">
                    <c:v>0.170336945068435</c:v>
                  </c:pt>
                  <c:pt idx="5">
                    <c:v>0.22836547994100567</c:v>
                  </c:pt>
                  <c:pt idx="6">
                    <c:v>0.14582888089411933</c:v>
                  </c:pt>
                  <c:pt idx="7">
                    <c:v>0.14209292388120481</c:v>
                  </c:pt>
                  <c:pt idx="8">
                    <c:v>0.10625095991762119</c:v>
                  </c:pt>
                  <c:pt idx="9">
                    <c:v>0.10393177773712912</c:v>
                  </c:pt>
                  <c:pt idx="10">
                    <c:v>3.290221067812988E-2</c:v>
                  </c:pt>
                  <c:pt idx="11">
                    <c:v>0.2121935868015736</c:v>
                  </c:pt>
                  <c:pt idx="12">
                    <c:v>0.18851984072470893</c:v>
                  </c:pt>
                  <c:pt idx="13">
                    <c:v>0.33226970118557109</c:v>
                  </c:pt>
                  <c:pt idx="14">
                    <c:v>6.4252942036805871E-2</c:v>
                  </c:pt>
                  <c:pt idx="15">
                    <c:v>0.19908473455131254</c:v>
                  </c:pt>
                  <c:pt idx="16">
                    <c:v>0.17420818751336173</c:v>
                  </c:pt>
                  <c:pt idx="17">
                    <c:v>0.1745984886714185</c:v>
                  </c:pt>
                  <c:pt idx="18">
                    <c:v>0.18305518249589103</c:v>
                  </c:pt>
                  <c:pt idx="19">
                    <c:v>0.19170817967256612</c:v>
                  </c:pt>
                  <c:pt idx="20">
                    <c:v>0.14552089674817872</c:v>
                  </c:pt>
                  <c:pt idx="21">
                    <c:v>1.1354657358538085E-2</c:v>
                  </c:pt>
                </c:numCache>
              </c:numRef>
            </c:minus>
          </c:errBars>
          <c:xVal>
            <c:numRef>
              <c:f>'Full_Conversion_(Triplicate)'!$K$6:$K$27</c:f>
              <c:numCache>
                <c:formatCode>0.0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23.33</c:v>
                </c:pt>
              </c:numCache>
            </c:numRef>
          </c:xVal>
          <c:yVal>
            <c:numRef>
              <c:f>'Full_Conversion_(Triplicate)'!$M$6:$M$27</c:f>
              <c:numCache>
                <c:formatCode>0.000</c:formatCode>
                <c:ptCount val="22"/>
                <c:pt idx="0">
                  <c:v>10.891256510250722</c:v>
                </c:pt>
                <c:pt idx="1">
                  <c:v>8.9778162941061517</c:v>
                </c:pt>
                <c:pt idx="2">
                  <c:v>7.3062642843184733</c:v>
                </c:pt>
                <c:pt idx="3">
                  <c:v>5.7319093620166699</c:v>
                </c:pt>
                <c:pt idx="4">
                  <c:v>4.3499944774382104</c:v>
                </c:pt>
                <c:pt idx="5">
                  <c:v>3.1462034511763051</c:v>
                </c:pt>
                <c:pt idx="6">
                  <c:v>2.1889735681696529</c:v>
                </c:pt>
                <c:pt idx="7">
                  <c:v>1.4283044036058079</c:v>
                </c:pt>
                <c:pt idx="8">
                  <c:v>0.92770541805792739</c:v>
                </c:pt>
                <c:pt idx="9">
                  <c:v>0.51440539002030594</c:v>
                </c:pt>
                <c:pt idx="10">
                  <c:v>0.30357097341523714</c:v>
                </c:pt>
                <c:pt idx="11">
                  <c:v>5.2848367445772695</c:v>
                </c:pt>
                <c:pt idx="12">
                  <c:v>4.9426078386392405</c:v>
                </c:pt>
                <c:pt idx="13">
                  <c:v>4.5186025369799232</c:v>
                </c:pt>
                <c:pt idx="14">
                  <c:v>4.3102107919353596</c:v>
                </c:pt>
                <c:pt idx="15">
                  <c:v>3.8507124104707771</c:v>
                </c:pt>
                <c:pt idx="16">
                  <c:v>3.497480862199339</c:v>
                </c:pt>
                <c:pt idx="17">
                  <c:v>3.1638331676564797</c:v>
                </c:pt>
                <c:pt idx="18">
                  <c:v>2.9018513326366411</c:v>
                </c:pt>
                <c:pt idx="19">
                  <c:v>2.6208379000671207</c:v>
                </c:pt>
                <c:pt idx="20">
                  <c:v>2.2801808001767219</c:v>
                </c:pt>
                <c:pt idx="21">
                  <c:v>9.0102719649274826E-2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F-4402-B205-B1F4A83F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28928"/>
        <c:axId val="172847488"/>
      </c:scatterChart>
      <c:valAx>
        <c:axId val="17282892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47488"/>
        <c:crosses val="autoZero"/>
        <c:crossBetween val="midCat"/>
        <c:minorUnit val="0.5"/>
      </c:valAx>
      <c:valAx>
        <c:axId val="172847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28928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6600500960579754"/>
                  <c:y val="5.9016111111111109E-2"/>
                </c:manualLayout>
              </c:layout>
              <c:numFmt formatCode="General" sourceLinked="0"/>
            </c:trendlineLbl>
          </c:trendline>
          <c:xVal>
            <c:numRef>
              <c:f>'Full_Conversion_(Triplicate)'!$K$6:$K$10</c:f>
              <c:numCache>
                <c:formatCode>0.0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'Full_Conversion_(Triplicate)'!$L$6:$L$10</c:f>
              <c:numCache>
                <c:formatCode>0.000</c:formatCode>
                <c:ptCount val="5"/>
                <c:pt idx="0">
                  <c:v>3.1100911890814664E-2</c:v>
                </c:pt>
                <c:pt idx="1">
                  <c:v>1.8837188236004589</c:v>
                </c:pt>
                <c:pt idx="2">
                  <c:v>3.6318618274050363</c:v>
                </c:pt>
                <c:pt idx="3">
                  <c:v>5.2120196469190967</c:v>
                </c:pt>
                <c:pt idx="4">
                  <c:v>6.7139722608047991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A-41BC-B452-D968E62BB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5088"/>
        <c:axId val="172872064"/>
      </c:scatterChart>
      <c:valAx>
        <c:axId val="18546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72064"/>
        <c:crosses val="autoZero"/>
        <c:crossBetween val="midCat"/>
      </c:valAx>
      <c:valAx>
        <c:axId val="17287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6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19</xdr:row>
      <xdr:rowOff>57150</xdr:rowOff>
    </xdr:from>
    <xdr:to>
      <xdr:col>20</xdr:col>
      <xdr:colOff>18650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51547</xdr:colOff>
      <xdr:row>43</xdr:row>
      <xdr:rowOff>29883</xdr:rowOff>
    </xdr:from>
    <xdr:to>
      <xdr:col>19</xdr:col>
      <xdr:colOff>736947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38</xdr:row>
      <xdr:rowOff>111125</xdr:rowOff>
    </xdr:from>
    <xdr:to>
      <xdr:col>14</xdr:col>
      <xdr:colOff>333375</xdr:colOff>
      <xdr:row>53</xdr:row>
      <xdr:rowOff>92075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24881C-54D4-4CD6-BDCF-4360D944E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584200</xdr:colOff>
      <xdr:row>38</xdr:row>
      <xdr:rowOff>120650</xdr:rowOff>
    </xdr:from>
    <xdr:to>
      <xdr:col>22</xdr:col>
      <xdr:colOff>279400</xdr:colOff>
      <xdr:row>53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A6EB2F7-3F0F-4EDD-A4D9-CD30D83E0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14</xdr:col>
      <xdr:colOff>304800</xdr:colOff>
      <xdr:row>72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5058B1-E556-4982-87F2-289E8CD7F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40</xdr:row>
      <xdr:rowOff>111125</xdr:rowOff>
    </xdr:from>
    <xdr:to>
      <xdr:col>14</xdr:col>
      <xdr:colOff>333375</xdr:colOff>
      <xdr:row>55</xdr:row>
      <xdr:rowOff>92075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86C17E-573E-418F-BD61-95A099690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584200</xdr:colOff>
      <xdr:row>40</xdr:row>
      <xdr:rowOff>120650</xdr:rowOff>
    </xdr:from>
    <xdr:to>
      <xdr:col>22</xdr:col>
      <xdr:colOff>279400</xdr:colOff>
      <xdr:row>55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AC28BE-B8AF-4A35-810A-9DDA4F56D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14</xdr:col>
      <xdr:colOff>304800</xdr:colOff>
      <xdr:row>74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9CA50A1-52EC-4A1A-9BA7-C1A4D9F46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10432</xdr:colOff>
      <xdr:row>40</xdr:row>
      <xdr:rowOff>2267</xdr:rowOff>
    </xdr:from>
    <xdr:to>
      <xdr:col>18</xdr:col>
      <xdr:colOff>315232</xdr:colOff>
      <xdr:row>54</xdr:row>
      <xdr:rowOff>164646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A9144C-449B-4497-8746-34EB581D3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3628</xdr:colOff>
      <xdr:row>40</xdr:row>
      <xdr:rowOff>2721</xdr:rowOff>
    </xdr:from>
    <xdr:to>
      <xdr:col>26</xdr:col>
      <xdr:colOff>460828</xdr:colOff>
      <xdr:row>54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27CC06-5E27-4454-AA73-F696122C3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18</xdr:col>
      <xdr:colOff>304800</xdr:colOff>
      <xdr:row>73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74B1C3D-E128-4CF7-8079-E39DCB17F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390071</xdr:colOff>
      <xdr:row>79</xdr:row>
      <xdr:rowOff>27213</xdr:rowOff>
    </xdr:from>
    <xdr:to>
      <xdr:col>7</xdr:col>
      <xdr:colOff>807357</xdr:colOff>
      <xdr:row>94</xdr:row>
      <xdr:rowOff>8164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E80397A-C594-4F12-9E97-24145F651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680357</xdr:colOff>
      <xdr:row>79</xdr:row>
      <xdr:rowOff>27215</xdr:rowOff>
    </xdr:from>
    <xdr:to>
      <xdr:col>16</xdr:col>
      <xdr:colOff>375557</xdr:colOff>
      <xdr:row>94</xdr:row>
      <xdr:rowOff>8166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18795C0-0233-41F2-9841-6CE1F4B7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426358</xdr:colOff>
      <xdr:row>94</xdr:row>
      <xdr:rowOff>172357</xdr:rowOff>
    </xdr:from>
    <xdr:to>
      <xdr:col>7</xdr:col>
      <xdr:colOff>780143</xdr:colOff>
      <xdr:row>109</xdr:row>
      <xdr:rowOff>153307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64CE57-86E8-49CD-B7FD-7B6C5CC9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680359</xdr:colOff>
      <xdr:row>94</xdr:row>
      <xdr:rowOff>172357</xdr:rowOff>
    </xdr:from>
    <xdr:to>
      <xdr:col>16</xdr:col>
      <xdr:colOff>417286</xdr:colOff>
      <xdr:row>109</xdr:row>
      <xdr:rowOff>153307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F681620-317A-402A-A1FF-C1EE5BBA9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19</xdr:row>
      <xdr:rowOff>57150</xdr:rowOff>
    </xdr:from>
    <xdr:to>
      <xdr:col>20</xdr:col>
      <xdr:colOff>18650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51547</xdr:colOff>
      <xdr:row>43</xdr:row>
      <xdr:rowOff>29883</xdr:rowOff>
    </xdr:from>
    <xdr:to>
      <xdr:col>19</xdr:col>
      <xdr:colOff>736947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31</xdr:col>
      <xdr:colOff>660000</xdr:colOff>
      <xdr:row>38</xdr:row>
      <xdr:rowOff>101150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19</xdr:row>
      <xdr:rowOff>57150</xdr:rowOff>
    </xdr:from>
    <xdr:to>
      <xdr:col>28</xdr:col>
      <xdr:colOff>374250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115047</xdr:colOff>
      <xdr:row>43</xdr:row>
      <xdr:rowOff>29883</xdr:rowOff>
    </xdr:from>
    <xdr:to>
      <xdr:col>29</xdr:col>
      <xdr:colOff>13047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19</xdr:row>
      <xdr:rowOff>57150</xdr:rowOff>
    </xdr:from>
    <xdr:to>
      <xdr:col>28</xdr:col>
      <xdr:colOff>374250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115047</xdr:colOff>
      <xdr:row>43</xdr:row>
      <xdr:rowOff>29883</xdr:rowOff>
    </xdr:from>
    <xdr:to>
      <xdr:col>29</xdr:col>
      <xdr:colOff>13047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43</xdr:col>
      <xdr:colOff>136125</xdr:colOff>
      <xdr:row>62</xdr:row>
      <xdr:rowOff>101150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19</xdr:row>
      <xdr:rowOff>57150</xdr:rowOff>
    </xdr:from>
    <xdr:to>
      <xdr:col>15</xdr:col>
      <xdr:colOff>596500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7C4BA2-326B-4F93-898D-322AEC499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1054847</xdr:colOff>
      <xdr:row>43</xdr:row>
      <xdr:rowOff>29883</xdr:rowOff>
    </xdr:from>
    <xdr:to>
      <xdr:col>15</xdr:col>
      <xdr:colOff>298797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99BFB1-8C48-4315-B706-344CFB025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19</xdr:row>
      <xdr:rowOff>57150</xdr:rowOff>
    </xdr:from>
    <xdr:to>
      <xdr:col>18</xdr:col>
      <xdr:colOff>323850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C14857-0411-42EC-ACC6-358FCE775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1054847</xdr:colOff>
      <xdr:row>43</xdr:row>
      <xdr:rowOff>29883</xdr:rowOff>
    </xdr:from>
    <xdr:to>
      <xdr:col>15</xdr:col>
      <xdr:colOff>298797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F34C0F5-6657-44B0-8FB4-E58E24C4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69850</xdr:colOff>
      <xdr:row>43</xdr:row>
      <xdr:rowOff>38100</xdr:rowOff>
    </xdr:from>
    <xdr:to>
      <xdr:col>25</xdr:col>
      <xdr:colOff>494900</xdr:colOff>
      <xdr:row>62</xdr:row>
      <xdr:rowOff>139250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693930F-8986-40DA-B82A-8FDF0932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19</xdr:row>
      <xdr:rowOff>57150</xdr:rowOff>
    </xdr:from>
    <xdr:to>
      <xdr:col>28</xdr:col>
      <xdr:colOff>374250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3B8946-CDA5-48FA-9590-205AD8F1F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115047</xdr:colOff>
      <xdr:row>43</xdr:row>
      <xdr:rowOff>29883</xdr:rowOff>
    </xdr:from>
    <xdr:to>
      <xdr:col>29</xdr:col>
      <xdr:colOff>13047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2972D61-F309-4699-9ADB-BA91EDFFF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19</xdr:row>
      <xdr:rowOff>0</xdr:rowOff>
    </xdr:from>
    <xdr:to>
      <xdr:col>40</xdr:col>
      <xdr:colOff>386950</xdr:colOff>
      <xdr:row>38</xdr:row>
      <xdr:rowOff>101150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157ED12-8BF6-488E-8309-EA522A194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41</xdr:col>
      <xdr:colOff>298050</xdr:colOff>
      <xdr:row>62</xdr:row>
      <xdr:rowOff>101150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39FDC77-7A6E-40BB-9A62-73CFF6D50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19</xdr:row>
      <xdr:rowOff>57150</xdr:rowOff>
    </xdr:from>
    <xdr:to>
      <xdr:col>28</xdr:col>
      <xdr:colOff>374250</xdr:colOff>
      <xdr:row>38</xdr:row>
      <xdr:rowOff>158300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E22748-0412-4444-8BC6-1FE029A54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115047</xdr:colOff>
      <xdr:row>43</xdr:row>
      <xdr:rowOff>29883</xdr:rowOff>
    </xdr:from>
    <xdr:to>
      <xdr:col>29</xdr:col>
      <xdr:colOff>13047</xdr:colOff>
      <xdr:row>62</xdr:row>
      <xdr:rowOff>131033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4DF31C-CC5A-4588-86A4-C8BBF5E0A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39</xdr:col>
      <xdr:colOff>386950</xdr:colOff>
      <xdr:row>38</xdr:row>
      <xdr:rowOff>101150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E952957-185C-4F17-9915-3438FBFB2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488950</xdr:colOff>
      <xdr:row>19</xdr:row>
      <xdr:rowOff>6350</xdr:rowOff>
    </xdr:from>
    <xdr:to>
      <xdr:col>51</xdr:col>
      <xdr:colOff>113900</xdr:colOff>
      <xdr:row>38</xdr:row>
      <xdr:rowOff>107500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752338E-15A2-40C1-8E4B-E1F605023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415925</xdr:colOff>
      <xdr:row>6</xdr:row>
      <xdr:rowOff>3175</xdr:rowOff>
    </xdr:from>
    <xdr:to>
      <xdr:col>25</xdr:col>
      <xdr:colOff>111125</xdr:colOff>
      <xdr:row>20</xdr:row>
      <xdr:rowOff>168275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2A174C-DF45-4208-AF11-07278FF35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28</xdr:row>
      <xdr:rowOff>38100</xdr:rowOff>
    </xdr:from>
    <xdr:to>
      <xdr:col>24</xdr:col>
      <xdr:colOff>723900</xdr:colOff>
      <xdr:row>43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ECB895B-EB6A-482D-A7DE-F24672F4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Masterarbeit/Versuchsergebnisse/Scale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20220511_Full_Conversion_50mL_20mM_Substrate_Inactivation_17%20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leUp_FirstTry"/>
      <sheetName val="ScaleUp_FirstTry_Triplicate"/>
      <sheetName val="ScaleUp_FirstTry1"/>
      <sheetName val="ScaleUp_SecondTry"/>
      <sheetName val="ScaleUp_SecondTry_Repeat"/>
      <sheetName val="ScaleUp_50mL_FirstTry"/>
      <sheetName val="ScaleUp_50mL_SecondTry"/>
      <sheetName val="ScaleUp_50mL_Dublicate"/>
      <sheetName val="ScaleUp_50mL_Triplicate"/>
    </sheetNames>
    <sheetDataSet>
      <sheetData sheetId="0"/>
      <sheetData sheetId="1"/>
      <sheetData sheetId="2"/>
      <sheetData sheetId="3"/>
      <sheetData sheetId="4">
        <row r="6">
          <cell r="K6">
            <v>0</v>
          </cell>
        </row>
        <row r="7">
          <cell r="K7">
            <v>6.6366049166630722E-4</v>
          </cell>
        </row>
        <row r="8">
          <cell r="K8">
            <v>6.8440486984107298E-4</v>
          </cell>
        </row>
        <row r="9">
          <cell r="K9">
            <v>2.3005073729073307E-3</v>
          </cell>
        </row>
        <row r="10">
          <cell r="K10">
            <v>7.6632912702812982E-4</v>
          </cell>
        </row>
        <row r="11">
          <cell r="K11">
            <v>3.409744317916553E-3</v>
          </cell>
        </row>
        <row r="12">
          <cell r="K12">
            <v>9.4227474274405885E-4</v>
          </cell>
        </row>
        <row r="13">
          <cell r="K13">
            <v>6.312670446836676E-4</v>
          </cell>
        </row>
        <row r="14">
          <cell r="K14">
            <v>7.4317182323634253E-4</v>
          </cell>
        </row>
        <row r="15">
          <cell r="K15">
            <v>1.2373647712262746E-3</v>
          </cell>
        </row>
        <row r="16">
          <cell r="K16">
            <v>3.6675684119184238E-3</v>
          </cell>
        </row>
        <row r="17">
          <cell r="K17">
            <v>4.4244032777754621E-4</v>
          </cell>
        </row>
        <row r="18">
          <cell r="K18">
            <v>3.8316456351405575E-4</v>
          </cell>
        </row>
        <row r="19">
          <cell r="K19">
            <v>4.6553950089270611E-4</v>
          </cell>
        </row>
        <row r="20">
          <cell r="K20">
            <v>2.0953448625836927E-3</v>
          </cell>
        </row>
        <row r="21">
          <cell r="K21">
            <v>1.3916036983248527E-3</v>
          </cell>
        </row>
        <row r="22">
          <cell r="K22">
            <v>4.6553950089273203E-4</v>
          </cell>
        </row>
        <row r="23">
          <cell r="K23">
            <v>1.8107650816810163E-3</v>
          </cell>
        </row>
        <row r="24">
          <cell r="K24">
            <v>6.0294453279248841E-4</v>
          </cell>
        </row>
        <row r="25">
          <cell r="K25">
            <v>1.6469922384003621E-3</v>
          </cell>
        </row>
        <row r="26">
          <cell r="K26">
            <v>2.1350079061063054E-3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O5">
            <v>0</v>
          </cell>
          <cell r="P5">
            <v>0</v>
          </cell>
          <cell r="Q5">
            <v>24.062100000000001</v>
          </cell>
        </row>
        <row r="6">
          <cell r="O6">
            <v>0.5</v>
          </cell>
          <cell r="P6">
            <v>0.95599999999999996</v>
          </cell>
          <cell r="Q6">
            <v>22.5564</v>
          </cell>
        </row>
        <row r="7">
          <cell r="O7">
            <v>1</v>
          </cell>
          <cell r="P7">
            <v>1.8718999999999999</v>
          </cell>
          <cell r="Q7">
            <v>21.2239</v>
          </cell>
        </row>
        <row r="8">
          <cell r="O8">
            <v>1.5</v>
          </cell>
          <cell r="P8">
            <v>2.9836999999999998</v>
          </cell>
          <cell r="Q8">
            <v>21.595600000000001</v>
          </cell>
        </row>
        <row r="9">
          <cell r="O9">
            <v>2</v>
          </cell>
          <cell r="P9">
            <v>3.8696999999999999</v>
          </cell>
          <cell r="Q9">
            <v>20.136600000000001</v>
          </cell>
        </row>
        <row r="10">
          <cell r="O10">
            <v>2.5</v>
          </cell>
          <cell r="P10">
            <v>5.0335000000000001</v>
          </cell>
          <cell r="Q10">
            <v>19.217700000000001</v>
          </cell>
        </row>
        <row r="11">
          <cell r="O11">
            <v>3</v>
          </cell>
          <cell r="P11">
            <v>5.7073</v>
          </cell>
          <cell r="Q11">
            <v>18.7455</v>
          </cell>
        </row>
        <row r="12">
          <cell r="O12">
            <v>3.5</v>
          </cell>
          <cell r="P12">
            <v>6.5910000000000002</v>
          </cell>
          <cell r="Q12">
            <v>18.0411</v>
          </cell>
        </row>
        <row r="13">
          <cell r="O13">
            <v>4</v>
          </cell>
          <cell r="P13">
            <v>7.5263999999999998</v>
          </cell>
          <cell r="Q13">
            <v>16.0444</v>
          </cell>
        </row>
        <row r="14">
          <cell r="O14">
            <v>4.5</v>
          </cell>
          <cell r="P14">
            <v>7.992</v>
          </cell>
          <cell r="Q14">
            <v>15.1752</v>
          </cell>
        </row>
        <row r="15">
          <cell r="O15">
            <v>5</v>
          </cell>
          <cell r="P15">
            <v>9.2929999999999993</v>
          </cell>
          <cell r="Q15">
            <v>16.0655</v>
          </cell>
        </row>
        <row r="16">
          <cell r="O16">
            <v>5.5</v>
          </cell>
          <cell r="P16">
            <v>9.5564</v>
          </cell>
          <cell r="Q16">
            <v>13.4277</v>
          </cell>
        </row>
        <row r="17">
          <cell r="O17">
            <v>6</v>
          </cell>
          <cell r="P17">
            <v>10.1386</v>
          </cell>
          <cell r="Q17">
            <v>12.6852</v>
          </cell>
        </row>
        <row r="18">
          <cell r="O18">
            <v>6.5</v>
          </cell>
          <cell r="P18">
            <v>11.4198</v>
          </cell>
          <cell r="Q18">
            <v>12.4869</v>
          </cell>
        </row>
        <row r="19">
          <cell r="O19">
            <v>7</v>
          </cell>
          <cell r="P19">
            <v>11.0428</v>
          </cell>
          <cell r="Q19">
            <v>10.972799999999999</v>
          </cell>
        </row>
        <row r="20">
          <cell r="O20">
            <v>7.5</v>
          </cell>
          <cell r="P20">
            <v>12.4598</v>
          </cell>
          <cell r="Q20">
            <v>10.9993</v>
          </cell>
        </row>
        <row r="21">
          <cell r="O21">
            <v>8</v>
          </cell>
          <cell r="P21">
            <v>13.314500000000001</v>
          </cell>
          <cell r="Q21">
            <v>10.6351</v>
          </cell>
        </row>
        <row r="22">
          <cell r="O22">
            <v>8.6</v>
          </cell>
          <cell r="P22">
            <v>12.916700000000001</v>
          </cell>
          <cell r="Q22">
            <v>10.024699999999999</v>
          </cell>
        </row>
        <row r="23">
          <cell r="O23">
            <v>9</v>
          </cell>
          <cell r="P23">
            <v>12.795500000000001</v>
          </cell>
          <cell r="Q23">
            <v>9.5789000000000009</v>
          </cell>
        </row>
        <row r="24">
          <cell r="O24">
            <v>24</v>
          </cell>
          <cell r="P24">
            <v>21.992100000000001</v>
          </cell>
          <cell r="Q24">
            <v>0</v>
          </cell>
        </row>
        <row r="25">
          <cell r="O25">
            <v>25.5</v>
          </cell>
          <cell r="P25">
            <v>21.415700000000001</v>
          </cell>
          <cell r="Q25">
            <v>0</v>
          </cell>
        </row>
        <row r="26">
          <cell r="O26">
            <v>26</v>
          </cell>
          <cell r="P26">
            <v>19.838200000000001</v>
          </cell>
          <cell r="Q26">
            <v>4.0956000000000001</v>
          </cell>
        </row>
        <row r="27">
          <cell r="O27">
            <v>26.5</v>
          </cell>
          <cell r="P27">
            <v>20.058299999999999</v>
          </cell>
          <cell r="Q27">
            <v>4.1211000000000002</v>
          </cell>
        </row>
        <row r="28">
          <cell r="O28">
            <v>27</v>
          </cell>
          <cell r="P28">
            <v>19.702999999999999</v>
          </cell>
          <cell r="Q28">
            <v>3.9363999999999999</v>
          </cell>
        </row>
        <row r="29">
          <cell r="O29">
            <v>27.5</v>
          </cell>
          <cell r="P29">
            <v>20.089300000000001</v>
          </cell>
          <cell r="Q29">
            <v>3.9131999999999998</v>
          </cell>
        </row>
        <row r="30">
          <cell r="O30">
            <v>28</v>
          </cell>
          <cell r="P30">
            <v>20.463899999999999</v>
          </cell>
          <cell r="Q30">
            <v>3.8723000000000001</v>
          </cell>
        </row>
        <row r="31">
          <cell r="O31">
            <v>28.5</v>
          </cell>
          <cell r="P31">
            <v>19.9802</v>
          </cell>
          <cell r="Q31">
            <v>3.7117</v>
          </cell>
        </row>
        <row r="32">
          <cell r="O32">
            <v>29</v>
          </cell>
          <cell r="P32">
            <v>19.947099999999999</v>
          </cell>
          <cell r="Q32">
            <v>3.4108000000000001</v>
          </cell>
        </row>
        <row r="33">
          <cell r="O33">
            <v>29.5</v>
          </cell>
          <cell r="P33">
            <v>20.092500000000001</v>
          </cell>
          <cell r="Q33">
            <v>3.4780000000000002</v>
          </cell>
        </row>
        <row r="34">
          <cell r="O34">
            <v>30</v>
          </cell>
          <cell r="P34">
            <v>20.0853</v>
          </cell>
          <cell r="Q34">
            <v>3.4413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8"/>
  <sheetViews>
    <sheetView workbookViewId="0">
      <selection activeCell="H33" sqref="H33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3.1796875" customWidth="1"/>
    <col min="17" max="17" width="18.26953125" customWidth="1"/>
    <col min="18" max="18" width="17.81640625" customWidth="1"/>
  </cols>
  <sheetData>
    <row r="1" spans="1:34" x14ac:dyDescent="0.35">
      <c r="A1" t="s">
        <v>0</v>
      </c>
      <c r="B1" s="1" t="s">
        <v>1</v>
      </c>
      <c r="C1" s="2" t="s">
        <v>2</v>
      </c>
      <c r="D1" s="2" t="s">
        <v>23</v>
      </c>
      <c r="E1" s="2"/>
    </row>
    <row r="2" spans="1:34" x14ac:dyDescent="0.35">
      <c r="A2" t="s">
        <v>3</v>
      </c>
      <c r="D2" s="11"/>
      <c r="E2" s="11"/>
      <c r="G2" t="s">
        <v>4</v>
      </c>
    </row>
    <row r="3" spans="1:34" x14ac:dyDescent="0.35">
      <c r="A3" t="s">
        <v>5</v>
      </c>
    </row>
    <row r="4" spans="1:34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s="28" t="s">
        <v>10</v>
      </c>
      <c r="L4" s="28"/>
      <c r="M4" s="28"/>
    </row>
    <row r="5" spans="1:34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K5" t="s">
        <v>24</v>
      </c>
      <c r="L5" t="s">
        <v>11</v>
      </c>
      <c r="M5" t="s">
        <v>12</v>
      </c>
      <c r="N5" t="s">
        <v>13</v>
      </c>
    </row>
    <row r="6" spans="1:34" x14ac:dyDescent="0.35">
      <c r="A6">
        <v>0</v>
      </c>
      <c r="B6" s="3">
        <v>0</v>
      </c>
      <c r="C6" s="3">
        <v>8575.4</v>
      </c>
      <c r="D6" s="3">
        <v>0</v>
      </c>
      <c r="E6" s="4">
        <f t="shared" ref="E6:E18" si="0">B6/$L$6</f>
        <v>0</v>
      </c>
      <c r="F6" s="4">
        <f t="shared" ref="F6:F18" si="1">C6/$M$6</f>
        <v>2.1857619860831443</v>
      </c>
      <c r="G6" s="3">
        <f>D6/$K$6</f>
        <v>0</v>
      </c>
      <c r="H6" s="5">
        <f>E6*$N$6</f>
        <v>0</v>
      </c>
      <c r="I6" s="5">
        <f>F6*$N$6</f>
        <v>10.928809930415721</v>
      </c>
      <c r="J6" s="13">
        <f>G6*$N$6</f>
        <v>0</v>
      </c>
      <c r="K6" s="14">
        <v>3428.7</v>
      </c>
      <c r="L6">
        <v>3311.8</v>
      </c>
      <c r="M6">
        <v>3923.3</v>
      </c>
      <c r="N6" s="2">
        <v>5</v>
      </c>
    </row>
    <row r="7" spans="1:34" x14ac:dyDescent="0.35">
      <c r="A7">
        <v>0.5</v>
      </c>
      <c r="B7" s="3">
        <v>1204.2</v>
      </c>
      <c r="C7" s="3">
        <v>7166.1</v>
      </c>
      <c r="D7" s="3">
        <v>0</v>
      </c>
      <c r="E7" s="4">
        <f t="shared" si="0"/>
        <v>0.36360891358173802</v>
      </c>
      <c r="F7" s="4">
        <f t="shared" si="1"/>
        <v>1.8265490785818062</v>
      </c>
      <c r="G7" s="3">
        <f t="shared" ref="G7:G18" si="2">D7/$K$6</f>
        <v>0</v>
      </c>
      <c r="H7" s="5">
        <f t="shared" ref="H7:H18" si="3">E7*$N$6</f>
        <v>1.8180445679086901</v>
      </c>
      <c r="I7" s="5">
        <f t="shared" ref="I7:I18" si="4">F7*$N$6</f>
        <v>9.1327453929090314</v>
      </c>
      <c r="J7" s="13">
        <f t="shared" ref="J7:J18" si="5">G7*$N$6</f>
        <v>0</v>
      </c>
      <c r="K7" s="12"/>
    </row>
    <row r="8" spans="1:34" x14ac:dyDescent="0.35">
      <c r="A8" s="3">
        <v>1</v>
      </c>
      <c r="B8" s="3">
        <v>2317.1</v>
      </c>
      <c r="C8" s="3">
        <v>5830.5</v>
      </c>
      <c r="D8" s="3">
        <v>0</v>
      </c>
      <c r="E8" s="4">
        <f t="shared" si="0"/>
        <v>0.69964973730297719</v>
      </c>
      <c r="F8" s="4">
        <f t="shared" si="1"/>
        <v>1.4861213774118727</v>
      </c>
      <c r="G8" s="3">
        <f t="shared" si="2"/>
        <v>0</v>
      </c>
      <c r="H8" s="5">
        <f t="shared" si="3"/>
        <v>3.4982486865148861</v>
      </c>
      <c r="I8" s="5">
        <f t="shared" si="4"/>
        <v>7.4306068870593638</v>
      </c>
      <c r="J8" s="13">
        <f t="shared" si="5"/>
        <v>0</v>
      </c>
      <c r="K8" s="12"/>
    </row>
    <row r="9" spans="1:34" x14ac:dyDescent="0.35">
      <c r="A9">
        <v>1.5</v>
      </c>
      <c r="B9" s="3">
        <v>3419.6</v>
      </c>
      <c r="C9" s="3">
        <v>4675.1000000000004</v>
      </c>
      <c r="D9" s="3">
        <v>0</v>
      </c>
      <c r="E9" s="4">
        <f t="shared" si="0"/>
        <v>1.0325502747750468</v>
      </c>
      <c r="F9" s="4">
        <f t="shared" si="1"/>
        <v>1.1916243978283587</v>
      </c>
      <c r="G9" s="3">
        <f t="shared" si="2"/>
        <v>0</v>
      </c>
      <c r="H9" s="5">
        <f t="shared" si="3"/>
        <v>5.162751373875234</v>
      </c>
      <c r="I9" s="5">
        <f t="shared" si="4"/>
        <v>5.9581219891417936</v>
      </c>
      <c r="J9" s="13">
        <f t="shared" si="5"/>
        <v>0</v>
      </c>
      <c r="K9" s="12"/>
      <c r="M9" t="s">
        <v>14</v>
      </c>
    </row>
    <row r="10" spans="1:34" x14ac:dyDescent="0.35">
      <c r="A10" s="3">
        <v>2</v>
      </c>
      <c r="B10" s="3">
        <v>4592.7</v>
      </c>
      <c r="C10" s="3">
        <v>3271.8</v>
      </c>
      <c r="D10" s="3">
        <v>0</v>
      </c>
      <c r="E10" s="4">
        <f t="shared" si="0"/>
        <v>1.386768524669364</v>
      </c>
      <c r="F10" s="4">
        <f t="shared" si="1"/>
        <v>0.83394081513012008</v>
      </c>
      <c r="G10" s="3">
        <f t="shared" si="2"/>
        <v>0</v>
      </c>
      <c r="H10" s="5">
        <f t="shared" si="3"/>
        <v>6.9338426233468198</v>
      </c>
      <c r="I10" s="5">
        <f t="shared" si="4"/>
        <v>4.1697040756506007</v>
      </c>
      <c r="J10" s="13">
        <f t="shared" si="5"/>
        <v>0</v>
      </c>
      <c r="K10" s="12"/>
      <c r="M10" s="13">
        <v>1</v>
      </c>
    </row>
    <row r="11" spans="1:34" x14ac:dyDescent="0.35">
      <c r="A11">
        <v>2.5</v>
      </c>
      <c r="B11" s="3">
        <v>5306.5</v>
      </c>
      <c r="C11" s="3">
        <v>2299.1</v>
      </c>
      <c r="D11" s="3">
        <v>0</v>
      </c>
      <c r="E11" s="4">
        <f t="shared" si="0"/>
        <v>1.6023008635787184</v>
      </c>
      <c r="F11" s="4">
        <f t="shared" si="1"/>
        <v>0.58601177580098385</v>
      </c>
      <c r="G11" s="3">
        <f t="shared" si="2"/>
        <v>0</v>
      </c>
      <c r="H11" s="5">
        <f t="shared" si="3"/>
        <v>8.0115043178935927</v>
      </c>
      <c r="I11" s="5">
        <f t="shared" si="4"/>
        <v>2.9300588790049193</v>
      </c>
      <c r="J11" s="13">
        <f t="shared" si="5"/>
        <v>0</v>
      </c>
      <c r="K11" s="12"/>
    </row>
    <row r="12" spans="1:34" x14ac:dyDescent="0.35">
      <c r="A12" s="3">
        <v>3</v>
      </c>
      <c r="B12" s="3">
        <v>5932.6</v>
      </c>
      <c r="C12" s="3">
        <v>1532.9</v>
      </c>
      <c r="D12" s="3">
        <v>0</v>
      </c>
      <c r="E12" s="4">
        <f t="shared" si="0"/>
        <v>1.7913521347907482</v>
      </c>
      <c r="F12" s="4">
        <f t="shared" si="1"/>
        <v>0.39071699844518648</v>
      </c>
      <c r="G12" s="3">
        <f t="shared" si="2"/>
        <v>0</v>
      </c>
      <c r="H12" s="5">
        <f t="shared" si="3"/>
        <v>8.9567606739537418</v>
      </c>
      <c r="I12" s="5">
        <f t="shared" si="4"/>
        <v>1.9535849922259323</v>
      </c>
      <c r="J12" s="13">
        <f t="shared" si="5"/>
        <v>0</v>
      </c>
      <c r="K12" s="12"/>
      <c r="O12" s="6" t="s">
        <v>15</v>
      </c>
    </row>
    <row r="13" spans="1:34" x14ac:dyDescent="0.35">
      <c r="A13">
        <v>3.5</v>
      </c>
      <c r="B13" s="3">
        <v>6537.3</v>
      </c>
      <c r="C13" s="3">
        <v>999.1</v>
      </c>
      <c r="D13" s="3">
        <v>0</v>
      </c>
      <c r="E13" s="4">
        <f t="shared" si="0"/>
        <v>1.9739416631439095</v>
      </c>
      <c r="F13" s="4">
        <f t="shared" si="1"/>
        <v>0.25465806846277367</v>
      </c>
      <c r="G13" s="3">
        <f t="shared" si="2"/>
        <v>0</v>
      </c>
      <c r="H13" s="5">
        <f t="shared" si="3"/>
        <v>9.8697083157195475</v>
      </c>
      <c r="I13" s="5">
        <f t="shared" si="4"/>
        <v>1.2732903423138684</v>
      </c>
      <c r="J13" s="13">
        <f t="shared" si="5"/>
        <v>0</v>
      </c>
      <c r="K13" s="12"/>
      <c r="N13" s="7">
        <v>1</v>
      </c>
      <c r="O13" s="8" t="s">
        <v>26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x14ac:dyDescent="0.35">
      <c r="A14" s="3">
        <v>4</v>
      </c>
      <c r="B14" s="3">
        <v>6852.2</v>
      </c>
      <c r="C14" s="3">
        <v>564.29999999999995</v>
      </c>
      <c r="D14" s="3">
        <v>0</v>
      </c>
      <c r="E14" s="4">
        <f t="shared" si="0"/>
        <v>2.0690259073615556</v>
      </c>
      <c r="F14" s="4">
        <f t="shared" si="1"/>
        <v>0.14383299773150152</v>
      </c>
      <c r="G14" s="3">
        <f t="shared" si="2"/>
        <v>0</v>
      </c>
      <c r="H14" s="5">
        <f t="shared" si="3"/>
        <v>10.345129536807779</v>
      </c>
      <c r="I14" s="5">
        <f t="shared" si="4"/>
        <v>0.71916498865750755</v>
      </c>
      <c r="J14" s="13">
        <f t="shared" si="5"/>
        <v>0</v>
      </c>
      <c r="K14" s="12"/>
      <c r="N14" s="7">
        <v>2</v>
      </c>
      <c r="O14" s="8" t="s">
        <v>27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35">
      <c r="A15">
        <v>4.5</v>
      </c>
      <c r="B15" s="3">
        <v>7014.8</v>
      </c>
      <c r="C15" s="3">
        <v>328.8</v>
      </c>
      <c r="D15" s="3">
        <v>39.6</v>
      </c>
      <c r="E15" s="4">
        <f t="shared" si="0"/>
        <v>2.1181230750649194</v>
      </c>
      <c r="F15" s="4">
        <f t="shared" si="1"/>
        <v>8.3806999209848854E-2</v>
      </c>
      <c r="G15" s="4">
        <f t="shared" si="2"/>
        <v>1.1549566891241579E-2</v>
      </c>
      <c r="H15" s="5">
        <f t="shared" si="3"/>
        <v>10.590615375324596</v>
      </c>
      <c r="I15" s="5">
        <f t="shared" si="4"/>
        <v>0.41903499604924427</v>
      </c>
      <c r="J15" s="15">
        <f t="shared" si="5"/>
        <v>5.7747834456207896E-2</v>
      </c>
      <c r="K15" s="12"/>
      <c r="N15" s="9" t="s">
        <v>16</v>
      </c>
      <c r="O15" s="8" t="s">
        <v>28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35">
      <c r="A16" s="3">
        <v>5</v>
      </c>
      <c r="B16" s="3">
        <v>6979.3</v>
      </c>
      <c r="C16" s="3">
        <v>192.6</v>
      </c>
      <c r="D16" s="3">
        <v>41.6</v>
      </c>
      <c r="E16" s="4">
        <f t="shared" si="0"/>
        <v>2.1074038287336192</v>
      </c>
      <c r="F16" s="4">
        <f t="shared" si="1"/>
        <v>4.9091326179491752E-2</v>
      </c>
      <c r="G16" s="4">
        <f t="shared" si="2"/>
        <v>1.2132878350395195E-2</v>
      </c>
      <c r="H16" s="5">
        <f t="shared" si="3"/>
        <v>10.537019143668097</v>
      </c>
      <c r="I16" s="5">
        <f t="shared" si="4"/>
        <v>0.24545663089745876</v>
      </c>
      <c r="J16" s="15">
        <f t="shared" si="5"/>
        <v>6.066439175197598E-2</v>
      </c>
      <c r="K16" s="12"/>
      <c r="N16" s="10" t="s">
        <v>16</v>
      </c>
      <c r="O16" t="s">
        <v>17</v>
      </c>
    </row>
    <row r="17" spans="1:15" x14ac:dyDescent="0.35">
      <c r="A17">
        <v>5.5</v>
      </c>
      <c r="B17" s="3">
        <v>6926.3</v>
      </c>
      <c r="C17" s="3">
        <v>119.8</v>
      </c>
      <c r="D17" s="3">
        <v>44.7</v>
      </c>
      <c r="E17" s="4">
        <f t="shared" si="0"/>
        <v>2.0914004468868894</v>
      </c>
      <c r="F17" s="4">
        <f t="shared" si="1"/>
        <v>3.0535518568551981E-2</v>
      </c>
      <c r="G17" s="4">
        <f t="shared" si="2"/>
        <v>1.3037011112083299E-2</v>
      </c>
      <c r="H17" s="5">
        <f t="shared" si="3"/>
        <v>10.457002234434448</v>
      </c>
      <c r="I17" s="5">
        <f t="shared" si="4"/>
        <v>0.15267759284275989</v>
      </c>
      <c r="J17" s="15">
        <f t="shared" si="5"/>
        <v>6.5185055560416497E-2</v>
      </c>
      <c r="K17" s="12"/>
      <c r="N17" s="10" t="s">
        <v>16</v>
      </c>
      <c r="O17" t="s">
        <v>18</v>
      </c>
    </row>
    <row r="18" spans="1:15" x14ac:dyDescent="0.35">
      <c r="A18" s="3">
        <v>6</v>
      </c>
      <c r="B18" s="3">
        <v>7299.3</v>
      </c>
      <c r="C18" s="3">
        <v>90.6</v>
      </c>
      <c r="D18" s="3">
        <v>50.2</v>
      </c>
      <c r="E18" s="4">
        <f t="shared" si="0"/>
        <v>2.2040280210157617</v>
      </c>
      <c r="F18" s="4">
        <f t="shared" si="1"/>
        <v>2.3092804526801413E-2</v>
      </c>
      <c r="G18" s="4">
        <f t="shared" si="2"/>
        <v>1.4641117624755741E-2</v>
      </c>
      <c r="H18" s="5">
        <f t="shared" si="3"/>
        <v>11.020140105078809</v>
      </c>
      <c r="I18" s="5">
        <f t="shared" si="4"/>
        <v>0.11546402263400707</v>
      </c>
      <c r="J18" s="15">
        <f t="shared" si="5"/>
        <v>7.3205588123778698E-2</v>
      </c>
      <c r="K18" s="12"/>
    </row>
    <row r="19" spans="1:15" x14ac:dyDescent="0.35">
      <c r="A19" s="11"/>
      <c r="B19" s="14"/>
      <c r="C19" s="14"/>
      <c r="D19" s="12"/>
      <c r="E19" s="12"/>
      <c r="F19" s="12"/>
      <c r="G19" s="12"/>
      <c r="H19" s="12"/>
    </row>
    <row r="20" spans="1:15" x14ac:dyDescent="0.35">
      <c r="A20" s="11"/>
      <c r="B20" s="14"/>
      <c r="C20" s="14"/>
      <c r="D20" s="12"/>
      <c r="E20" s="12"/>
      <c r="F20" s="12"/>
      <c r="G20" s="12"/>
      <c r="H20" s="12"/>
    </row>
    <row r="21" spans="1:15" x14ac:dyDescent="0.35">
      <c r="A21" s="11"/>
      <c r="B21" s="14"/>
      <c r="C21" s="14"/>
      <c r="D21" s="12"/>
      <c r="E21" s="12"/>
      <c r="F21" s="12"/>
      <c r="G21" s="12"/>
      <c r="H21" s="12"/>
    </row>
    <row r="22" spans="1:15" x14ac:dyDescent="0.35">
      <c r="A22" s="11"/>
      <c r="B22" s="14"/>
      <c r="C22" s="14"/>
      <c r="D22" s="12"/>
      <c r="E22" s="12"/>
      <c r="F22" s="12"/>
      <c r="G22" s="12"/>
      <c r="H22" s="12"/>
    </row>
    <row r="23" spans="1:15" x14ac:dyDescent="0.35">
      <c r="A23" s="11"/>
      <c r="B23" s="14"/>
      <c r="C23" s="14"/>
      <c r="D23" s="12"/>
      <c r="E23" s="12"/>
      <c r="F23" s="12"/>
      <c r="G23" s="12"/>
      <c r="H23" s="12"/>
    </row>
    <row r="24" spans="1:15" x14ac:dyDescent="0.35">
      <c r="A24" s="11"/>
      <c r="B24" s="14"/>
      <c r="C24" s="14"/>
      <c r="D24" s="12"/>
      <c r="E24" s="12"/>
      <c r="F24" s="12"/>
      <c r="G24" s="12"/>
      <c r="H24" s="12"/>
    </row>
    <row r="25" spans="1:15" x14ac:dyDescent="0.35">
      <c r="A25" s="11"/>
      <c r="B25" s="14"/>
      <c r="C25" s="14"/>
      <c r="D25" s="12"/>
      <c r="E25" s="12"/>
      <c r="F25" s="12"/>
      <c r="G25" s="12"/>
      <c r="H25" s="12"/>
    </row>
    <row r="26" spans="1:15" x14ac:dyDescent="0.35">
      <c r="A26" s="11"/>
      <c r="B26" s="14"/>
      <c r="C26" s="14"/>
      <c r="D26" s="12"/>
      <c r="E26" s="12"/>
      <c r="F26" s="12"/>
      <c r="G26" s="12"/>
      <c r="H26" s="12"/>
    </row>
    <row r="27" spans="1:15" x14ac:dyDescent="0.35">
      <c r="A27" s="11"/>
      <c r="B27" s="14"/>
      <c r="C27" s="14"/>
      <c r="D27" s="12"/>
      <c r="E27" s="12"/>
      <c r="F27" s="12"/>
      <c r="G27" s="12"/>
    </row>
    <row r="28" spans="1:15" x14ac:dyDescent="0.35">
      <c r="A28" s="11"/>
      <c r="B28" s="14"/>
      <c r="C28" s="14"/>
      <c r="D28" s="12"/>
      <c r="E28" s="12"/>
      <c r="F28" s="12"/>
      <c r="G28" s="12"/>
    </row>
    <row r="29" spans="1:15" x14ac:dyDescent="0.35">
      <c r="A29" s="11"/>
      <c r="B29" s="14"/>
      <c r="C29" s="14"/>
      <c r="D29" s="12"/>
      <c r="E29" s="12"/>
      <c r="F29" s="12"/>
      <c r="G29" s="12"/>
    </row>
    <row r="30" spans="1:15" x14ac:dyDescent="0.35">
      <c r="A30" s="11"/>
      <c r="B30" s="14"/>
      <c r="C30" s="14"/>
      <c r="D30" s="12"/>
      <c r="E30" s="12"/>
      <c r="F30" s="12"/>
      <c r="G30" s="12"/>
    </row>
    <row r="31" spans="1:15" x14ac:dyDescent="0.35">
      <c r="A31" s="11"/>
      <c r="B31" s="14"/>
      <c r="C31" s="14"/>
      <c r="D31" s="12"/>
      <c r="E31" s="12"/>
      <c r="F31" s="12"/>
      <c r="G31" s="12"/>
    </row>
    <row r="32" spans="1:15" x14ac:dyDescent="0.35">
      <c r="A32" s="11"/>
      <c r="B32" s="14"/>
      <c r="C32" s="14"/>
      <c r="D32" s="12"/>
      <c r="E32" s="12"/>
      <c r="F32" s="12"/>
      <c r="G32" s="12"/>
    </row>
    <row r="33" spans="1:18" x14ac:dyDescent="0.35">
      <c r="A33" s="11"/>
      <c r="B33" s="14"/>
      <c r="C33" s="14"/>
      <c r="D33" s="12"/>
      <c r="E33" s="12"/>
      <c r="F33" s="12"/>
      <c r="G33" s="12"/>
    </row>
    <row r="34" spans="1:18" x14ac:dyDescent="0.35">
      <c r="A34" s="11"/>
      <c r="B34" s="14"/>
      <c r="C34" s="14"/>
      <c r="D34" s="12"/>
      <c r="E34" s="12"/>
      <c r="F34" s="12"/>
      <c r="G34" s="12"/>
    </row>
    <row r="35" spans="1:18" x14ac:dyDescent="0.35">
      <c r="A35" s="11"/>
      <c r="B35" s="14"/>
      <c r="C35" s="14"/>
      <c r="D35" s="12"/>
      <c r="E35" s="12"/>
      <c r="F35" s="12"/>
      <c r="G35" s="12"/>
    </row>
    <row r="36" spans="1:18" x14ac:dyDescent="0.35">
      <c r="A36" s="11"/>
      <c r="B36" s="14"/>
      <c r="C36" s="14"/>
      <c r="D36" s="12"/>
      <c r="E36" s="12"/>
      <c r="F36" s="12"/>
      <c r="G36" s="12"/>
    </row>
    <row r="37" spans="1:18" x14ac:dyDescent="0.35">
      <c r="A37" s="11"/>
      <c r="B37" s="14"/>
      <c r="C37" s="14"/>
      <c r="D37" s="12"/>
      <c r="E37" s="12"/>
      <c r="F37" s="12"/>
      <c r="G37" s="12"/>
    </row>
    <row r="38" spans="1:18" x14ac:dyDescent="0.35">
      <c r="A38" s="11"/>
      <c r="B38" s="14"/>
      <c r="C38" s="14"/>
      <c r="D38" s="12"/>
      <c r="E38" s="12"/>
      <c r="F38" s="12"/>
      <c r="G38" s="12"/>
    </row>
    <row r="39" spans="1:18" x14ac:dyDescent="0.35">
      <c r="A39" s="11"/>
      <c r="B39" s="14"/>
      <c r="C39" s="14"/>
      <c r="D39" s="12"/>
      <c r="E39" s="12"/>
      <c r="F39" s="12"/>
      <c r="G39" s="12"/>
    </row>
    <row r="40" spans="1:18" x14ac:dyDescent="0.35">
      <c r="A40" s="11"/>
      <c r="B40" s="14"/>
      <c r="C40" s="14"/>
      <c r="D40" s="12"/>
      <c r="E40" s="12"/>
      <c r="F40" s="12"/>
      <c r="G40" s="12"/>
    </row>
    <row r="41" spans="1:18" x14ac:dyDescent="0.35">
      <c r="A41" s="11"/>
      <c r="B41" s="14"/>
      <c r="C41" s="14"/>
      <c r="D41" s="12"/>
      <c r="E41" s="12"/>
      <c r="F41" s="12"/>
      <c r="G41" s="12"/>
      <c r="M41" t="s">
        <v>14</v>
      </c>
      <c r="O41" t="s">
        <v>19</v>
      </c>
      <c r="P41" t="s">
        <v>25</v>
      </c>
      <c r="Q41" t="s">
        <v>20</v>
      </c>
      <c r="R41" t="s">
        <v>21</v>
      </c>
    </row>
    <row r="42" spans="1:18" x14ac:dyDescent="0.35">
      <c r="A42" s="11"/>
      <c r="B42" s="14"/>
      <c r="C42" s="14"/>
      <c r="D42" s="12"/>
      <c r="E42" s="12"/>
      <c r="F42" s="12"/>
      <c r="G42" s="12"/>
      <c r="M42" s="13">
        <v>1</v>
      </c>
      <c r="N42" t="s">
        <v>22</v>
      </c>
      <c r="O42" s="2">
        <v>3.4691999999999998</v>
      </c>
      <c r="P42" s="2">
        <f>O42/60</f>
        <v>5.7819999999999996E-2</v>
      </c>
      <c r="Q42" s="2">
        <f>P42</f>
        <v>5.7819999999999996E-2</v>
      </c>
      <c r="R42" s="2">
        <f>Q42/M42</f>
        <v>5.7819999999999996E-2</v>
      </c>
    </row>
    <row r="43" spans="1:18" x14ac:dyDescent="0.35">
      <c r="A43" s="11"/>
      <c r="B43" s="14"/>
      <c r="C43" s="14"/>
      <c r="D43" s="12"/>
      <c r="E43" s="12"/>
      <c r="F43" s="12"/>
      <c r="G43" s="12"/>
    </row>
    <row r="44" spans="1:18" x14ac:dyDescent="0.35">
      <c r="A44" s="11"/>
      <c r="B44" s="14"/>
      <c r="C44" s="14"/>
      <c r="D44" s="12"/>
      <c r="E44" s="12"/>
      <c r="F44" s="12"/>
      <c r="G44" s="12"/>
    </row>
    <row r="45" spans="1:18" x14ac:dyDescent="0.35">
      <c r="A45" s="11"/>
      <c r="B45" s="14"/>
      <c r="C45" s="14"/>
      <c r="D45" s="12"/>
      <c r="E45" s="12"/>
      <c r="F45" s="12"/>
      <c r="G45" s="12"/>
    </row>
    <row r="46" spans="1:18" x14ac:dyDescent="0.35">
      <c r="A46" s="11"/>
      <c r="B46" s="14"/>
      <c r="C46" s="14"/>
      <c r="D46" s="12"/>
      <c r="E46" s="12"/>
      <c r="F46" s="12"/>
      <c r="G46" s="12"/>
    </row>
    <row r="47" spans="1:18" x14ac:dyDescent="0.35">
      <c r="A47" s="11"/>
      <c r="B47" s="14"/>
      <c r="C47" s="14"/>
      <c r="D47" s="12"/>
      <c r="E47" s="12"/>
      <c r="F47" s="12"/>
      <c r="G47" s="12"/>
    </row>
    <row r="48" spans="1:18" x14ac:dyDescent="0.35">
      <c r="A48" s="11"/>
      <c r="B48" s="14"/>
      <c r="C48" s="14"/>
      <c r="D48" s="12"/>
      <c r="E48" s="12"/>
      <c r="F48" s="12"/>
      <c r="G48" s="12"/>
    </row>
    <row r="49" spans="1:7" x14ac:dyDescent="0.35">
      <c r="A49" s="11"/>
      <c r="B49" s="14"/>
      <c r="C49" s="14"/>
      <c r="D49" s="12"/>
      <c r="E49" s="12"/>
      <c r="F49" s="12"/>
      <c r="G49" s="12"/>
    </row>
    <row r="50" spans="1:7" x14ac:dyDescent="0.35">
      <c r="A50" s="11"/>
      <c r="B50" s="14"/>
      <c r="C50" s="14"/>
      <c r="D50" s="12"/>
      <c r="E50" s="12"/>
      <c r="F50" s="12"/>
      <c r="G50" s="12"/>
    </row>
    <row r="51" spans="1:7" x14ac:dyDescent="0.35">
      <c r="A51" s="11"/>
      <c r="B51" s="14"/>
      <c r="C51" s="14"/>
      <c r="D51" s="12"/>
      <c r="E51" s="12"/>
      <c r="F51" s="12"/>
      <c r="G51" s="12"/>
    </row>
    <row r="52" spans="1:7" x14ac:dyDescent="0.35">
      <c r="A52" s="11"/>
      <c r="B52" s="14"/>
      <c r="C52" s="14"/>
      <c r="D52" s="12"/>
      <c r="E52" s="12"/>
      <c r="F52" s="12"/>
      <c r="G52" s="12"/>
    </row>
    <row r="53" spans="1:7" x14ac:dyDescent="0.35">
      <c r="A53" s="11"/>
      <c r="B53" s="14"/>
      <c r="C53" s="14"/>
      <c r="D53" s="12"/>
      <c r="E53" s="12"/>
      <c r="F53" s="12"/>
      <c r="G53" s="12"/>
    </row>
    <row r="54" spans="1:7" x14ac:dyDescent="0.35">
      <c r="A54" s="11"/>
      <c r="B54" s="14"/>
      <c r="C54" s="14"/>
      <c r="D54" s="12"/>
      <c r="E54" s="12"/>
      <c r="F54" s="12"/>
      <c r="G54" s="12"/>
    </row>
    <row r="55" spans="1:7" x14ac:dyDescent="0.35">
      <c r="A55" s="11"/>
      <c r="B55" s="14"/>
      <c r="C55" s="14"/>
      <c r="D55" s="12"/>
      <c r="E55" s="12"/>
      <c r="F55" s="12"/>
      <c r="G55" s="12"/>
    </row>
    <row r="56" spans="1:7" x14ac:dyDescent="0.35">
      <c r="A56" s="11"/>
      <c r="B56" s="14"/>
      <c r="C56" s="14"/>
      <c r="D56" s="12"/>
      <c r="E56" s="12"/>
      <c r="F56" s="12"/>
      <c r="G56" s="12"/>
    </row>
    <row r="57" spans="1:7" x14ac:dyDescent="0.35">
      <c r="A57" s="11"/>
      <c r="B57" s="14"/>
      <c r="C57" s="14"/>
      <c r="D57" s="12"/>
      <c r="E57" s="12"/>
      <c r="F57" s="12"/>
      <c r="G57" s="12"/>
    </row>
    <row r="58" spans="1:7" x14ac:dyDescent="0.35">
      <c r="A58" s="11"/>
      <c r="B58" s="14"/>
      <c r="C58" s="14"/>
      <c r="D58" s="12"/>
      <c r="E58" s="12"/>
      <c r="F58" s="12"/>
      <c r="G58" s="12"/>
    </row>
    <row r="59" spans="1:7" x14ac:dyDescent="0.35">
      <c r="A59" s="11"/>
      <c r="B59" s="14"/>
      <c r="C59" s="14"/>
      <c r="D59" s="12"/>
      <c r="E59" s="12"/>
      <c r="F59" s="12"/>
      <c r="G59" s="12"/>
    </row>
    <row r="60" spans="1:7" x14ac:dyDescent="0.35">
      <c r="A60" s="11"/>
      <c r="B60" s="14"/>
      <c r="C60" s="14"/>
      <c r="D60" s="12"/>
      <c r="E60" s="12"/>
      <c r="F60" s="12"/>
      <c r="G60" s="12"/>
    </row>
    <row r="61" spans="1:7" x14ac:dyDescent="0.35">
      <c r="A61" s="11"/>
      <c r="B61" s="14"/>
      <c r="C61" s="14"/>
      <c r="D61" s="12"/>
      <c r="E61" s="12"/>
      <c r="F61" s="12"/>
      <c r="G61" s="12"/>
    </row>
    <row r="62" spans="1:7" x14ac:dyDescent="0.35">
      <c r="A62" s="11"/>
      <c r="B62" s="14"/>
      <c r="C62" s="14"/>
      <c r="D62" s="12"/>
      <c r="E62" s="12"/>
      <c r="F62" s="12"/>
      <c r="G62" s="12"/>
    </row>
    <row r="63" spans="1:7" x14ac:dyDescent="0.35">
      <c r="A63" s="11"/>
      <c r="B63" s="14"/>
      <c r="C63" s="14"/>
      <c r="D63" s="12"/>
      <c r="E63" s="12"/>
      <c r="F63" s="12"/>
      <c r="G63" s="12"/>
    </row>
    <row r="64" spans="1:7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4">
    <mergeCell ref="H4:J4"/>
    <mergeCell ref="B4:D4"/>
    <mergeCell ref="E4:G4"/>
    <mergeCell ref="K4:M4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9B60-5D33-407A-9997-C1EF6FA7C414}">
  <dimension ref="A1:AB57"/>
  <sheetViews>
    <sheetView topLeftCell="A5" zoomScaleNormal="100" workbookViewId="0">
      <selection activeCell="C41" sqref="C41"/>
    </sheetView>
  </sheetViews>
  <sheetFormatPr baseColWidth="10" defaultColWidth="8.7265625" defaultRowHeight="14.5" x14ac:dyDescent="0.35"/>
  <cols>
    <col min="2" max="2" width="9.6328125" customWidth="1"/>
    <col min="3" max="3" width="10.08984375" customWidth="1"/>
    <col min="5" max="5" width="11.54296875" customWidth="1"/>
    <col min="8" max="8" width="19.1796875" customWidth="1"/>
    <col min="9" max="9" width="13.36328125" customWidth="1"/>
    <col min="12" max="12" width="16.26953125" customWidth="1"/>
    <col min="13" max="13" width="18.26953125" customWidth="1"/>
  </cols>
  <sheetData>
    <row r="1" spans="1:28" x14ac:dyDescent="0.35">
      <c r="A1" t="s">
        <v>47</v>
      </c>
      <c r="B1" t="s">
        <v>48</v>
      </c>
      <c r="C1" t="s">
        <v>54</v>
      </c>
      <c r="D1" t="s">
        <v>50</v>
      </c>
      <c r="E1" t="s">
        <v>51</v>
      </c>
      <c r="F1" t="s">
        <v>52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6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5">
      <c r="A2" t="s">
        <v>59</v>
      </c>
      <c r="B2" t="s">
        <v>60</v>
      </c>
      <c r="D2" t="s">
        <v>61</v>
      </c>
      <c r="F2" t="s">
        <v>62</v>
      </c>
      <c r="G2" t="s">
        <v>63</v>
      </c>
      <c r="H2" t="s">
        <v>64</v>
      </c>
      <c r="J2" t="s">
        <v>61</v>
      </c>
      <c r="K2" t="s">
        <v>65</v>
      </c>
      <c r="L2" t="s">
        <v>65</v>
      </c>
      <c r="M2" t="s">
        <v>65</v>
      </c>
      <c r="P2" t="s">
        <v>59</v>
      </c>
      <c r="Q2" t="s">
        <v>60</v>
      </c>
      <c r="S2" t="s">
        <v>61</v>
      </c>
      <c r="U2" t="s">
        <v>62</v>
      </c>
      <c r="V2" t="s">
        <v>63</v>
      </c>
      <c r="W2" t="s">
        <v>64</v>
      </c>
      <c r="Y2" t="s">
        <v>61</v>
      </c>
      <c r="Z2" t="s">
        <v>65</v>
      </c>
      <c r="AA2" t="s">
        <v>65</v>
      </c>
      <c r="AB2" t="s">
        <v>65</v>
      </c>
    </row>
    <row r="3" spans="1:28" x14ac:dyDescent="0.35"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</row>
    <row r="4" spans="1:28" x14ac:dyDescent="0.35"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</row>
    <row r="5" spans="1:28" x14ac:dyDescent="0.35">
      <c r="A5">
        <v>1</v>
      </c>
      <c r="B5" t="s">
        <v>71</v>
      </c>
      <c r="C5" t="s">
        <v>72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P5">
        <v>1</v>
      </c>
      <c r="Q5" t="s">
        <v>71</v>
      </c>
      <c r="R5" t="s">
        <v>72</v>
      </c>
      <c r="S5" t="s">
        <v>73</v>
      </c>
      <c r="T5" t="s">
        <v>73</v>
      </c>
      <c r="U5" t="s">
        <v>73</v>
      </c>
      <c r="V5" t="s">
        <v>73</v>
      </c>
      <c r="W5" t="s">
        <v>73</v>
      </c>
      <c r="X5" t="s">
        <v>73</v>
      </c>
      <c r="Y5" t="s">
        <v>73</v>
      </c>
      <c r="Z5" t="s">
        <v>73</v>
      </c>
      <c r="AA5" t="s">
        <v>73</v>
      </c>
      <c r="AB5" t="s">
        <v>73</v>
      </c>
    </row>
    <row r="6" spans="1:28" x14ac:dyDescent="0.35">
      <c r="A6">
        <v>2</v>
      </c>
      <c r="B6" t="s">
        <v>71</v>
      </c>
      <c r="C6" t="s">
        <v>72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73</v>
      </c>
      <c r="J6" t="s">
        <v>73</v>
      </c>
      <c r="K6" t="s">
        <v>73</v>
      </c>
      <c r="L6" t="s">
        <v>73</v>
      </c>
      <c r="M6" t="s">
        <v>73</v>
      </c>
      <c r="P6">
        <v>2</v>
      </c>
      <c r="Q6" t="s">
        <v>71</v>
      </c>
      <c r="R6" t="s">
        <v>72</v>
      </c>
      <c r="S6" t="s">
        <v>73</v>
      </c>
      <c r="T6" t="s">
        <v>73</v>
      </c>
      <c r="U6" t="s">
        <v>73</v>
      </c>
      <c r="V6" t="s">
        <v>73</v>
      </c>
      <c r="W6" t="s">
        <v>73</v>
      </c>
      <c r="X6" t="s">
        <v>73</v>
      </c>
      <c r="Y6" t="s">
        <v>73</v>
      </c>
      <c r="Z6" t="s">
        <v>73</v>
      </c>
      <c r="AA6" t="s">
        <v>73</v>
      </c>
      <c r="AB6" t="s">
        <v>73</v>
      </c>
    </row>
    <row r="7" spans="1:28" x14ac:dyDescent="0.35">
      <c r="A7">
        <v>3</v>
      </c>
      <c r="B7" t="s">
        <v>84</v>
      </c>
      <c r="C7" t="s">
        <v>72</v>
      </c>
      <c r="D7">
        <v>11.343</v>
      </c>
      <c r="E7">
        <v>17.4815</v>
      </c>
      <c r="F7">
        <v>94.4</v>
      </c>
      <c r="G7">
        <v>135.83160000000001</v>
      </c>
      <c r="H7">
        <v>475.32</v>
      </c>
      <c r="I7" t="s">
        <v>75</v>
      </c>
      <c r="J7">
        <v>0.247</v>
      </c>
      <c r="K7">
        <v>0.9</v>
      </c>
      <c r="L7">
        <v>3.96</v>
      </c>
      <c r="M7">
        <v>11723</v>
      </c>
      <c r="P7">
        <v>3</v>
      </c>
      <c r="Q7" t="s">
        <v>84</v>
      </c>
      <c r="R7" t="s">
        <v>72</v>
      </c>
      <c r="S7">
        <v>12.63</v>
      </c>
      <c r="T7">
        <v>2.8201000000000001</v>
      </c>
      <c r="U7">
        <v>5.78</v>
      </c>
      <c r="V7">
        <v>8.7041000000000004</v>
      </c>
      <c r="W7">
        <v>41.16</v>
      </c>
      <c r="X7" t="s">
        <v>111</v>
      </c>
      <c r="Y7">
        <v>0.214</v>
      </c>
      <c r="Z7">
        <v>1.52</v>
      </c>
      <c r="AA7">
        <v>2.44</v>
      </c>
      <c r="AB7">
        <v>19285</v>
      </c>
    </row>
    <row r="8" spans="1:28" x14ac:dyDescent="0.35">
      <c r="A8">
        <v>4</v>
      </c>
      <c r="B8" t="s">
        <v>83</v>
      </c>
      <c r="C8" t="s">
        <v>72</v>
      </c>
      <c r="D8">
        <v>11.273</v>
      </c>
      <c r="E8">
        <v>16.232299999999999</v>
      </c>
      <c r="F8">
        <v>92.89</v>
      </c>
      <c r="G8">
        <v>126.1717</v>
      </c>
      <c r="H8">
        <v>294.64</v>
      </c>
      <c r="I8" t="s">
        <v>75</v>
      </c>
      <c r="J8">
        <v>0.36299999999999999</v>
      </c>
      <c r="K8">
        <v>0.74</v>
      </c>
      <c r="L8">
        <v>3.34</v>
      </c>
      <c r="M8">
        <v>5350</v>
      </c>
      <c r="P8">
        <v>4</v>
      </c>
      <c r="Q8" t="s">
        <v>83</v>
      </c>
      <c r="R8" t="s">
        <v>72</v>
      </c>
      <c r="S8">
        <v>12.597</v>
      </c>
      <c r="T8">
        <v>4.3579999999999997</v>
      </c>
      <c r="U8">
        <v>9.06</v>
      </c>
      <c r="V8">
        <v>13.280099999999999</v>
      </c>
      <c r="W8">
        <v>53.83</v>
      </c>
      <c r="X8" t="s">
        <v>111</v>
      </c>
      <c r="Y8">
        <v>0.24299999999999999</v>
      </c>
      <c r="Z8">
        <v>1.34</v>
      </c>
      <c r="AA8">
        <v>2.2999999999999998</v>
      </c>
      <c r="AB8">
        <v>14907</v>
      </c>
    </row>
    <row r="9" spans="1:28" x14ac:dyDescent="0.35">
      <c r="A9">
        <v>5</v>
      </c>
      <c r="B9" t="s">
        <v>80</v>
      </c>
      <c r="C9" t="s">
        <v>72</v>
      </c>
      <c r="D9">
        <v>11.43</v>
      </c>
      <c r="E9">
        <v>18.470800000000001</v>
      </c>
      <c r="F9">
        <v>97.72</v>
      </c>
      <c r="G9">
        <v>143.482</v>
      </c>
      <c r="H9">
        <v>715.91</v>
      </c>
      <c r="I9" t="s">
        <v>112</v>
      </c>
      <c r="J9">
        <v>0.193</v>
      </c>
      <c r="K9">
        <v>1.6</v>
      </c>
      <c r="L9">
        <v>3.31</v>
      </c>
      <c r="M9">
        <v>19349</v>
      </c>
      <c r="P9">
        <v>5</v>
      </c>
      <c r="Q9" t="s">
        <v>80</v>
      </c>
      <c r="R9" t="s">
        <v>72</v>
      </c>
      <c r="S9">
        <v>12.68</v>
      </c>
      <c r="T9">
        <v>1.7411000000000001</v>
      </c>
      <c r="U9">
        <v>3.61</v>
      </c>
      <c r="V9">
        <v>5.4932999999999996</v>
      </c>
      <c r="W9">
        <v>29.86</v>
      </c>
      <c r="X9" t="s">
        <v>111</v>
      </c>
      <c r="Y9">
        <v>0.19900000000000001</v>
      </c>
      <c r="Z9">
        <v>1.9</v>
      </c>
      <c r="AA9" t="s">
        <v>73</v>
      </c>
      <c r="AB9">
        <v>22458</v>
      </c>
    </row>
    <row r="10" spans="1:28" x14ac:dyDescent="0.35">
      <c r="A10">
        <v>6</v>
      </c>
      <c r="B10" t="s">
        <v>91</v>
      </c>
      <c r="C10" t="s">
        <v>72</v>
      </c>
      <c r="D10">
        <v>11.31</v>
      </c>
      <c r="E10">
        <v>13.101699999999999</v>
      </c>
      <c r="F10">
        <v>90.37</v>
      </c>
      <c r="G10">
        <v>101.96339999999999</v>
      </c>
      <c r="H10">
        <v>293.12</v>
      </c>
      <c r="I10" t="s">
        <v>75</v>
      </c>
      <c r="J10">
        <v>0.29799999999999999</v>
      </c>
      <c r="K10">
        <v>0.84</v>
      </c>
      <c r="L10">
        <v>3.89</v>
      </c>
      <c r="M10">
        <v>7981</v>
      </c>
      <c r="P10">
        <v>6</v>
      </c>
      <c r="Q10" t="s">
        <v>91</v>
      </c>
      <c r="R10" t="s">
        <v>72</v>
      </c>
      <c r="S10">
        <v>12.617000000000001</v>
      </c>
      <c r="T10">
        <v>8.3704999999999998</v>
      </c>
      <c r="U10">
        <v>18.96</v>
      </c>
      <c r="V10">
        <v>25.2194</v>
      </c>
      <c r="W10">
        <v>104.28</v>
      </c>
      <c r="X10" t="s">
        <v>111</v>
      </c>
      <c r="Y10">
        <v>0.23699999999999999</v>
      </c>
      <c r="Z10">
        <v>1.46</v>
      </c>
      <c r="AA10">
        <v>9.09</v>
      </c>
      <c r="AB10">
        <v>15646</v>
      </c>
    </row>
    <row r="11" spans="1:28" x14ac:dyDescent="0.35">
      <c r="A11">
        <v>7</v>
      </c>
      <c r="B11" t="s">
        <v>85</v>
      </c>
      <c r="C11" t="s">
        <v>72</v>
      </c>
      <c r="D11">
        <v>11.3</v>
      </c>
      <c r="E11">
        <v>10.5969</v>
      </c>
      <c r="F11">
        <v>88.38</v>
      </c>
      <c r="G11">
        <v>82.593900000000005</v>
      </c>
      <c r="H11">
        <v>207.93</v>
      </c>
      <c r="I11" t="s">
        <v>75</v>
      </c>
      <c r="J11">
        <v>0.33900000000000002</v>
      </c>
      <c r="K11">
        <v>0.79</v>
      </c>
      <c r="L11">
        <v>3.51</v>
      </c>
      <c r="M11">
        <v>6157</v>
      </c>
      <c r="P11">
        <v>7</v>
      </c>
      <c r="Q11" t="s">
        <v>85</v>
      </c>
      <c r="R11" t="s">
        <v>72</v>
      </c>
      <c r="S11">
        <v>12.61</v>
      </c>
      <c r="T11">
        <v>10.442600000000001</v>
      </c>
      <c r="U11">
        <v>26.37</v>
      </c>
      <c r="V11">
        <v>31.385100000000001</v>
      </c>
      <c r="W11">
        <v>122.54</v>
      </c>
      <c r="X11" t="s">
        <v>111</v>
      </c>
      <c r="Y11">
        <v>0.248</v>
      </c>
      <c r="Z11">
        <v>1.42</v>
      </c>
      <c r="AA11">
        <v>7.33</v>
      </c>
      <c r="AB11">
        <v>14329</v>
      </c>
    </row>
    <row r="12" spans="1:28" x14ac:dyDescent="0.35">
      <c r="A12">
        <v>8</v>
      </c>
      <c r="B12" t="s">
        <v>90</v>
      </c>
      <c r="C12" t="s">
        <v>72</v>
      </c>
      <c r="D12">
        <v>11.276999999999999</v>
      </c>
      <c r="E12">
        <v>8.6142000000000003</v>
      </c>
      <c r="F12">
        <v>83.59</v>
      </c>
      <c r="G12">
        <v>67.261399999999995</v>
      </c>
      <c r="H12">
        <v>158.91999999999999</v>
      </c>
      <c r="I12" t="s">
        <v>75</v>
      </c>
      <c r="J12">
        <v>0.36</v>
      </c>
      <c r="K12">
        <v>0.76</v>
      </c>
      <c r="L12">
        <v>3.36</v>
      </c>
      <c r="M12">
        <v>5426</v>
      </c>
      <c r="P12">
        <v>8</v>
      </c>
      <c r="Q12" t="s">
        <v>90</v>
      </c>
      <c r="R12" t="s">
        <v>72</v>
      </c>
      <c r="S12">
        <v>12.6</v>
      </c>
      <c r="T12">
        <v>12.7293</v>
      </c>
      <c r="U12">
        <v>34.130000000000003</v>
      </c>
      <c r="V12">
        <v>38.189</v>
      </c>
      <c r="W12">
        <v>149.69999999999999</v>
      </c>
      <c r="X12" t="s">
        <v>111</v>
      </c>
      <c r="Y12">
        <v>0.245</v>
      </c>
      <c r="Z12">
        <v>1.39</v>
      </c>
      <c r="AA12">
        <v>3.67</v>
      </c>
      <c r="AB12">
        <v>14639</v>
      </c>
    </row>
    <row r="13" spans="1:28" x14ac:dyDescent="0.35">
      <c r="A13">
        <v>9</v>
      </c>
      <c r="B13" t="s">
        <v>86</v>
      </c>
      <c r="C13" t="s">
        <v>72</v>
      </c>
      <c r="D13">
        <v>11.273</v>
      </c>
      <c r="E13">
        <v>6.4781000000000004</v>
      </c>
      <c r="F13">
        <v>78</v>
      </c>
      <c r="G13">
        <v>50.743299999999998</v>
      </c>
      <c r="H13">
        <v>117.75</v>
      </c>
      <c r="I13" t="s">
        <v>75</v>
      </c>
      <c r="J13">
        <v>0.36599999999999999</v>
      </c>
      <c r="K13">
        <v>0.76</v>
      </c>
      <c r="L13">
        <v>3.32</v>
      </c>
      <c r="M13">
        <v>5246</v>
      </c>
      <c r="P13">
        <v>9</v>
      </c>
      <c r="Q13" t="s">
        <v>86</v>
      </c>
      <c r="R13" t="s">
        <v>72</v>
      </c>
      <c r="S13">
        <v>12.6</v>
      </c>
      <c r="T13">
        <v>15.302</v>
      </c>
      <c r="U13">
        <v>44.57</v>
      </c>
      <c r="V13">
        <v>45.844200000000001</v>
      </c>
      <c r="W13">
        <v>178.77</v>
      </c>
      <c r="X13" t="s">
        <v>111</v>
      </c>
      <c r="Y13">
        <v>0.246</v>
      </c>
      <c r="Z13">
        <v>1.41</v>
      </c>
      <c r="AA13">
        <v>3.63</v>
      </c>
      <c r="AB13">
        <v>14483</v>
      </c>
    </row>
    <row r="14" spans="1:28" x14ac:dyDescent="0.35">
      <c r="A14">
        <v>10</v>
      </c>
      <c r="B14" t="s">
        <v>89</v>
      </c>
      <c r="C14" t="s">
        <v>72</v>
      </c>
      <c r="D14">
        <v>11.33</v>
      </c>
      <c r="E14">
        <v>4.3832000000000004</v>
      </c>
      <c r="F14">
        <v>67.63</v>
      </c>
      <c r="G14">
        <v>34.542999999999999</v>
      </c>
      <c r="H14">
        <v>108.91</v>
      </c>
      <c r="I14" t="s">
        <v>75</v>
      </c>
      <c r="J14">
        <v>0.27400000000000002</v>
      </c>
      <c r="K14">
        <v>0.87</v>
      </c>
      <c r="L14">
        <v>4.12</v>
      </c>
      <c r="M14">
        <v>9488</v>
      </c>
      <c r="P14">
        <v>10</v>
      </c>
      <c r="Q14" t="s">
        <v>89</v>
      </c>
      <c r="R14" t="s">
        <v>72</v>
      </c>
      <c r="S14">
        <v>12.627000000000001</v>
      </c>
      <c r="T14">
        <v>17.594999999999999</v>
      </c>
      <c r="U14">
        <v>56.49</v>
      </c>
      <c r="V14">
        <v>52.667299999999997</v>
      </c>
      <c r="W14">
        <v>222.25</v>
      </c>
      <c r="X14" t="s">
        <v>111</v>
      </c>
      <c r="Y14">
        <v>0.23</v>
      </c>
      <c r="Z14">
        <v>1.55</v>
      </c>
      <c r="AA14">
        <v>3.76</v>
      </c>
      <c r="AB14">
        <v>16639</v>
      </c>
    </row>
    <row r="15" spans="1:28" x14ac:dyDescent="0.35">
      <c r="A15">
        <v>11</v>
      </c>
      <c r="B15" t="s">
        <v>88</v>
      </c>
      <c r="C15" t="s">
        <v>72</v>
      </c>
      <c r="D15">
        <v>11.317</v>
      </c>
      <c r="E15">
        <v>2.0701000000000001</v>
      </c>
      <c r="F15">
        <v>49.25</v>
      </c>
      <c r="G15">
        <v>16.656600000000001</v>
      </c>
      <c r="H15">
        <v>48.83</v>
      </c>
      <c r="I15" t="s">
        <v>75</v>
      </c>
      <c r="J15">
        <v>0.29399999999999998</v>
      </c>
      <c r="K15">
        <v>0.85</v>
      </c>
      <c r="L15">
        <v>2.86</v>
      </c>
      <c r="M15">
        <v>8181</v>
      </c>
      <c r="P15">
        <v>11</v>
      </c>
      <c r="Q15" t="s">
        <v>88</v>
      </c>
      <c r="R15" t="s">
        <v>72</v>
      </c>
      <c r="S15">
        <v>12.62</v>
      </c>
      <c r="T15">
        <v>20.072800000000001</v>
      </c>
      <c r="U15">
        <v>72.75</v>
      </c>
      <c r="V15">
        <v>60.040100000000002</v>
      </c>
      <c r="W15">
        <v>245.57</v>
      </c>
      <c r="X15" t="s">
        <v>111</v>
      </c>
      <c r="Y15">
        <v>0.23599999999999999</v>
      </c>
      <c r="Z15">
        <v>1.53</v>
      </c>
      <c r="AA15">
        <v>3.73</v>
      </c>
      <c r="AB15">
        <v>15825</v>
      </c>
    </row>
    <row r="16" spans="1:28" x14ac:dyDescent="0.35">
      <c r="A16">
        <v>12</v>
      </c>
      <c r="B16" t="s">
        <v>87</v>
      </c>
      <c r="C16" t="s">
        <v>72</v>
      </c>
      <c r="D16">
        <v>11.33</v>
      </c>
      <c r="E16" t="s">
        <v>73</v>
      </c>
      <c r="F16">
        <v>0.68</v>
      </c>
      <c r="G16">
        <v>0.1159</v>
      </c>
      <c r="H16">
        <v>0.31</v>
      </c>
      <c r="I16" t="s">
        <v>75</v>
      </c>
      <c r="J16">
        <v>0.32800000000000001</v>
      </c>
      <c r="K16">
        <v>0.88</v>
      </c>
      <c r="L16">
        <v>3.49</v>
      </c>
      <c r="M16">
        <v>6624</v>
      </c>
      <c r="P16">
        <v>12</v>
      </c>
      <c r="Q16" t="s">
        <v>87</v>
      </c>
      <c r="R16" t="s">
        <v>72</v>
      </c>
      <c r="S16">
        <v>12.61</v>
      </c>
      <c r="T16">
        <v>23.123200000000001</v>
      </c>
      <c r="U16">
        <v>94.23</v>
      </c>
      <c r="V16">
        <v>69.116600000000005</v>
      </c>
      <c r="W16">
        <v>265.36</v>
      </c>
      <c r="X16" t="s">
        <v>111</v>
      </c>
      <c r="Y16">
        <v>0.25</v>
      </c>
      <c r="Z16">
        <v>1.47</v>
      </c>
      <c r="AA16">
        <v>5.14</v>
      </c>
      <c r="AB16">
        <v>14044</v>
      </c>
    </row>
    <row r="17" spans="1:28" x14ac:dyDescent="0.35">
      <c r="A17">
        <v>13</v>
      </c>
      <c r="B17" t="s">
        <v>78</v>
      </c>
      <c r="C17" t="s">
        <v>72</v>
      </c>
      <c r="D17">
        <v>11.287000000000001</v>
      </c>
      <c r="E17">
        <v>19.612200000000001</v>
      </c>
      <c r="F17">
        <v>96.18</v>
      </c>
      <c r="G17">
        <v>152.30889999999999</v>
      </c>
      <c r="H17">
        <v>371.64</v>
      </c>
      <c r="I17" t="s">
        <v>75</v>
      </c>
      <c r="J17">
        <v>0.35099999999999998</v>
      </c>
      <c r="K17">
        <v>0.8</v>
      </c>
      <c r="L17">
        <v>2.96</v>
      </c>
      <c r="M17">
        <v>5728</v>
      </c>
      <c r="P17">
        <v>13</v>
      </c>
      <c r="Q17" t="s">
        <v>78</v>
      </c>
      <c r="R17" t="s">
        <v>72</v>
      </c>
      <c r="S17">
        <v>12.6</v>
      </c>
      <c r="T17">
        <v>0.82120000000000004</v>
      </c>
      <c r="U17">
        <v>1.72</v>
      </c>
      <c r="V17">
        <v>2.7559999999999998</v>
      </c>
      <c r="W17">
        <v>11.95</v>
      </c>
      <c r="X17" t="s">
        <v>111</v>
      </c>
      <c r="Y17">
        <v>0.23799999999999999</v>
      </c>
      <c r="Z17">
        <v>1.5</v>
      </c>
      <c r="AA17">
        <v>2.29</v>
      </c>
      <c r="AB17">
        <v>15481</v>
      </c>
    </row>
    <row r="18" spans="1:28" x14ac:dyDescent="0.35">
      <c r="A18">
        <v>14</v>
      </c>
      <c r="B18" t="s">
        <v>74</v>
      </c>
      <c r="C18" t="s">
        <v>72</v>
      </c>
      <c r="D18">
        <v>11.263</v>
      </c>
      <c r="E18">
        <v>18.740200000000002</v>
      </c>
      <c r="F18">
        <v>93.16</v>
      </c>
      <c r="G18">
        <v>145.56540000000001</v>
      </c>
      <c r="H18">
        <v>330.83</v>
      </c>
      <c r="I18" t="s">
        <v>75</v>
      </c>
      <c r="J18">
        <v>0.375</v>
      </c>
      <c r="K18">
        <v>0.76</v>
      </c>
      <c r="L18">
        <v>3.28</v>
      </c>
      <c r="M18">
        <v>5006</v>
      </c>
      <c r="P18">
        <v>14</v>
      </c>
      <c r="Q18" t="s">
        <v>74</v>
      </c>
      <c r="R18" t="s">
        <v>72</v>
      </c>
      <c r="S18">
        <v>12.597</v>
      </c>
      <c r="T18">
        <v>6.3430999999999997</v>
      </c>
      <c r="U18">
        <v>11.17</v>
      </c>
      <c r="V18">
        <v>19.186699999999998</v>
      </c>
      <c r="W18">
        <v>77.540000000000006</v>
      </c>
      <c r="X18" t="s">
        <v>111</v>
      </c>
      <c r="Y18">
        <v>0.24299999999999999</v>
      </c>
      <c r="Z18">
        <v>1.37</v>
      </c>
      <c r="AA18">
        <v>2.3199999999999998</v>
      </c>
      <c r="AB18">
        <v>14829</v>
      </c>
    </row>
    <row r="19" spans="1:28" x14ac:dyDescent="0.35">
      <c r="A19">
        <v>15</v>
      </c>
      <c r="B19" t="s">
        <v>76</v>
      </c>
      <c r="C19" t="s">
        <v>72</v>
      </c>
      <c r="D19">
        <v>11.313000000000001</v>
      </c>
      <c r="E19">
        <v>19.065899999999999</v>
      </c>
      <c r="F19">
        <v>93.66</v>
      </c>
      <c r="G19">
        <v>148.08439999999999</v>
      </c>
      <c r="H19">
        <v>428.53</v>
      </c>
      <c r="I19" t="s">
        <v>75</v>
      </c>
      <c r="J19">
        <v>0.29899999999999999</v>
      </c>
      <c r="K19">
        <v>0.85</v>
      </c>
      <c r="L19">
        <v>3.88</v>
      </c>
      <c r="M19">
        <v>7939</v>
      </c>
      <c r="P19">
        <v>15</v>
      </c>
      <c r="Q19" t="s">
        <v>76</v>
      </c>
      <c r="R19" t="s">
        <v>72</v>
      </c>
      <c r="S19">
        <v>12.62</v>
      </c>
      <c r="T19">
        <v>6.2718999999999996</v>
      </c>
      <c r="U19">
        <v>10.96</v>
      </c>
      <c r="V19">
        <v>18.975000000000001</v>
      </c>
      <c r="W19">
        <v>81.41</v>
      </c>
      <c r="X19" t="s">
        <v>111</v>
      </c>
      <c r="Y19">
        <v>0.23200000000000001</v>
      </c>
      <c r="Z19">
        <v>1.49</v>
      </c>
      <c r="AA19">
        <v>2.4</v>
      </c>
      <c r="AB19">
        <v>16325</v>
      </c>
    </row>
    <row r="20" spans="1:28" x14ac:dyDescent="0.35">
      <c r="A20">
        <v>16</v>
      </c>
      <c r="B20" t="s">
        <v>77</v>
      </c>
      <c r="C20" t="s">
        <v>72</v>
      </c>
      <c r="D20">
        <v>11.26</v>
      </c>
      <c r="E20">
        <v>19.1557</v>
      </c>
      <c r="F20">
        <v>93.4</v>
      </c>
      <c r="G20">
        <v>148.77869999999999</v>
      </c>
      <c r="H20">
        <v>338.72</v>
      </c>
      <c r="I20" t="s">
        <v>75</v>
      </c>
      <c r="J20">
        <v>0.374</v>
      </c>
      <c r="K20">
        <v>0.76</v>
      </c>
      <c r="L20">
        <v>3.29</v>
      </c>
      <c r="M20">
        <v>5034</v>
      </c>
      <c r="P20">
        <v>16</v>
      </c>
      <c r="Q20" t="s">
        <v>77</v>
      </c>
      <c r="R20" t="s">
        <v>72</v>
      </c>
      <c r="S20">
        <v>12.6</v>
      </c>
      <c r="T20">
        <v>6.2370000000000001</v>
      </c>
      <c r="U20">
        <v>10.82</v>
      </c>
      <c r="V20">
        <v>18.871099999999998</v>
      </c>
      <c r="W20">
        <v>76.78</v>
      </c>
      <c r="X20" t="s">
        <v>111</v>
      </c>
      <c r="Y20">
        <v>0.24299999999999999</v>
      </c>
      <c r="Z20">
        <v>1.37</v>
      </c>
      <c r="AA20">
        <v>2.33</v>
      </c>
      <c r="AB20">
        <v>14910</v>
      </c>
    </row>
    <row r="21" spans="1:28" x14ac:dyDescent="0.35">
      <c r="A21">
        <v>17</v>
      </c>
      <c r="B21" t="s">
        <v>79</v>
      </c>
      <c r="C21" t="s">
        <v>72</v>
      </c>
      <c r="D21">
        <v>11.26</v>
      </c>
      <c r="E21">
        <v>19.247800000000002</v>
      </c>
      <c r="F21">
        <v>93.16</v>
      </c>
      <c r="G21">
        <v>149.49090000000001</v>
      </c>
      <c r="H21">
        <v>345.99</v>
      </c>
      <c r="I21" t="s">
        <v>75</v>
      </c>
      <c r="J21">
        <v>0.36699999999999999</v>
      </c>
      <c r="K21">
        <v>0.77</v>
      </c>
      <c r="L21">
        <v>3.34</v>
      </c>
      <c r="M21">
        <v>5208</v>
      </c>
      <c r="P21">
        <v>17</v>
      </c>
      <c r="Q21" t="s">
        <v>79</v>
      </c>
      <c r="R21" t="s">
        <v>72</v>
      </c>
      <c r="S21">
        <v>12.6</v>
      </c>
      <c r="T21">
        <v>6.1951000000000001</v>
      </c>
      <c r="U21">
        <v>10.68</v>
      </c>
      <c r="V21">
        <v>18.746400000000001</v>
      </c>
      <c r="W21">
        <v>76.52</v>
      </c>
      <c r="X21" t="s">
        <v>111</v>
      </c>
      <c r="Y21">
        <v>0.24199999999999999</v>
      </c>
      <c r="Z21">
        <v>1.37</v>
      </c>
      <c r="AA21">
        <v>2.34</v>
      </c>
      <c r="AB21">
        <v>14998</v>
      </c>
    </row>
    <row r="22" spans="1:28" x14ac:dyDescent="0.35">
      <c r="A22">
        <v>18</v>
      </c>
      <c r="B22" t="s">
        <v>92</v>
      </c>
      <c r="C22" t="s">
        <v>72</v>
      </c>
      <c r="D22">
        <v>11.266999999999999</v>
      </c>
      <c r="E22">
        <v>14.9338</v>
      </c>
      <c r="F22">
        <v>91.7</v>
      </c>
      <c r="G22">
        <v>116.13030000000001</v>
      </c>
      <c r="H22">
        <v>272.08</v>
      </c>
      <c r="I22" t="s">
        <v>75</v>
      </c>
      <c r="J22">
        <v>0.36299999999999999</v>
      </c>
      <c r="K22">
        <v>0.77</v>
      </c>
      <c r="L22">
        <v>3.35</v>
      </c>
      <c r="M22">
        <v>5346</v>
      </c>
      <c r="P22">
        <v>18</v>
      </c>
      <c r="Q22" t="s">
        <v>92</v>
      </c>
      <c r="R22" t="s">
        <v>72</v>
      </c>
      <c r="S22">
        <v>12.603</v>
      </c>
      <c r="T22">
        <v>6.4630999999999998</v>
      </c>
      <c r="U22">
        <v>13.73</v>
      </c>
      <c r="V22">
        <v>19.543900000000001</v>
      </c>
      <c r="W22">
        <v>78.87</v>
      </c>
      <c r="X22" t="s">
        <v>111</v>
      </c>
      <c r="Y22">
        <v>0.24199999999999999</v>
      </c>
      <c r="Z22">
        <v>1.35</v>
      </c>
      <c r="AA22">
        <v>2.19</v>
      </c>
      <c r="AB22">
        <v>14976</v>
      </c>
    </row>
    <row r="23" spans="1:28" x14ac:dyDescent="0.35">
      <c r="A23">
        <v>19</v>
      </c>
      <c r="B23" t="s">
        <v>113</v>
      </c>
      <c r="C23" t="s">
        <v>72</v>
      </c>
      <c r="D23">
        <v>11.266999999999999</v>
      </c>
      <c r="E23">
        <v>19.513000000000002</v>
      </c>
      <c r="F23">
        <v>93.57</v>
      </c>
      <c r="G23">
        <v>151.54140000000001</v>
      </c>
      <c r="H23">
        <v>363.84</v>
      </c>
      <c r="I23" t="s">
        <v>75</v>
      </c>
      <c r="J23">
        <v>0.35499999999999998</v>
      </c>
      <c r="K23">
        <v>0.78</v>
      </c>
      <c r="L23">
        <v>3.43</v>
      </c>
      <c r="M23">
        <v>5595</v>
      </c>
      <c r="P23">
        <v>19</v>
      </c>
      <c r="Q23" t="s">
        <v>113</v>
      </c>
      <c r="R23" t="s">
        <v>72</v>
      </c>
      <c r="S23">
        <v>12.603</v>
      </c>
      <c r="T23">
        <v>5.8280000000000003</v>
      </c>
      <c r="U23">
        <v>10.02</v>
      </c>
      <c r="V23">
        <v>17.654</v>
      </c>
      <c r="W23">
        <v>72.91</v>
      </c>
      <c r="X23" t="s">
        <v>111</v>
      </c>
      <c r="Y23">
        <v>0.23899999999999999</v>
      </c>
      <c r="Z23">
        <v>1.38</v>
      </c>
      <c r="AA23">
        <v>2.3199999999999998</v>
      </c>
      <c r="AB23">
        <v>15398</v>
      </c>
    </row>
    <row r="24" spans="1:28" x14ac:dyDescent="0.35">
      <c r="A24">
        <v>20</v>
      </c>
      <c r="B24" t="s">
        <v>114</v>
      </c>
      <c r="C24" t="s">
        <v>72</v>
      </c>
      <c r="D24">
        <v>11.266999999999999</v>
      </c>
      <c r="E24">
        <v>19.9787</v>
      </c>
      <c r="F24">
        <v>93.98</v>
      </c>
      <c r="G24">
        <v>155.143</v>
      </c>
      <c r="H24">
        <v>370.37</v>
      </c>
      <c r="I24" t="s">
        <v>75</v>
      </c>
      <c r="J24">
        <v>0.35599999999999998</v>
      </c>
      <c r="K24">
        <v>0.78</v>
      </c>
      <c r="L24">
        <v>3.41</v>
      </c>
      <c r="M24">
        <v>5533</v>
      </c>
      <c r="P24">
        <v>20</v>
      </c>
      <c r="Q24" t="s">
        <v>114</v>
      </c>
      <c r="R24" t="s">
        <v>72</v>
      </c>
      <c r="S24">
        <v>12.6</v>
      </c>
      <c r="T24">
        <v>4.8033999999999999</v>
      </c>
      <c r="U24">
        <v>8.27</v>
      </c>
      <c r="V24">
        <v>14.6052</v>
      </c>
      <c r="W24">
        <v>60.97</v>
      </c>
      <c r="X24" t="s">
        <v>111</v>
      </c>
      <c r="Y24">
        <v>0.23799999999999999</v>
      </c>
      <c r="Z24">
        <v>1.4</v>
      </c>
      <c r="AA24">
        <v>2.33</v>
      </c>
      <c r="AB24">
        <v>15480</v>
      </c>
    </row>
    <row r="25" spans="1:28" x14ac:dyDescent="0.35">
      <c r="A25">
        <v>21</v>
      </c>
      <c r="B25" t="s">
        <v>115</v>
      </c>
      <c r="C25" t="s">
        <v>72</v>
      </c>
      <c r="D25">
        <v>11.287000000000001</v>
      </c>
      <c r="E25">
        <v>20.9328</v>
      </c>
      <c r="F25">
        <v>95.26</v>
      </c>
      <c r="G25">
        <v>162.5205</v>
      </c>
      <c r="H25">
        <v>405.84</v>
      </c>
      <c r="I25" t="s">
        <v>75</v>
      </c>
      <c r="J25">
        <v>0.34300000000000003</v>
      </c>
      <c r="K25">
        <v>0.82</v>
      </c>
      <c r="L25">
        <v>3.49</v>
      </c>
      <c r="M25">
        <v>6010</v>
      </c>
      <c r="P25">
        <v>21</v>
      </c>
      <c r="Q25" t="s">
        <v>115</v>
      </c>
      <c r="R25" t="s">
        <v>72</v>
      </c>
      <c r="S25">
        <v>12.61</v>
      </c>
      <c r="T25">
        <v>4.1931000000000003</v>
      </c>
      <c r="U25">
        <v>7.08</v>
      </c>
      <c r="V25">
        <v>12.789400000000001</v>
      </c>
      <c r="W25">
        <v>52.61</v>
      </c>
      <c r="X25" t="s">
        <v>111</v>
      </c>
      <c r="Y25">
        <v>0.24399999999999999</v>
      </c>
      <c r="Z25">
        <v>1.41</v>
      </c>
      <c r="AA25">
        <v>2.29</v>
      </c>
      <c r="AB25">
        <v>14856</v>
      </c>
    </row>
    <row r="26" spans="1:28" x14ac:dyDescent="0.35">
      <c r="A26">
        <v>22</v>
      </c>
      <c r="B26" t="s">
        <v>116</v>
      </c>
      <c r="C26" t="s">
        <v>72</v>
      </c>
      <c r="D26">
        <v>11.263</v>
      </c>
      <c r="E26">
        <v>21.887899999999998</v>
      </c>
      <c r="F26">
        <v>95.89</v>
      </c>
      <c r="G26">
        <v>169.9068</v>
      </c>
      <c r="H26">
        <v>394.88</v>
      </c>
      <c r="I26" t="s">
        <v>75</v>
      </c>
      <c r="J26">
        <v>0.36499999999999999</v>
      </c>
      <c r="K26">
        <v>0.77</v>
      </c>
      <c r="L26">
        <v>3.06</v>
      </c>
      <c r="M26">
        <v>5264</v>
      </c>
      <c r="P26">
        <v>22</v>
      </c>
      <c r="Q26" t="s">
        <v>116</v>
      </c>
      <c r="R26" t="s">
        <v>72</v>
      </c>
      <c r="S26">
        <v>12.6</v>
      </c>
      <c r="T26">
        <v>3.3313000000000001</v>
      </c>
      <c r="U26">
        <v>5.52</v>
      </c>
      <c r="V26">
        <v>10.225199999999999</v>
      </c>
      <c r="W26">
        <v>43.11</v>
      </c>
      <c r="X26" t="s">
        <v>111</v>
      </c>
      <c r="Y26">
        <v>0.23899999999999999</v>
      </c>
      <c r="Z26">
        <v>1.39</v>
      </c>
      <c r="AA26">
        <v>2.33</v>
      </c>
      <c r="AB26">
        <v>15455</v>
      </c>
    </row>
    <row r="27" spans="1:28" x14ac:dyDescent="0.35">
      <c r="A27">
        <v>23</v>
      </c>
      <c r="B27" t="s">
        <v>117</v>
      </c>
      <c r="C27" t="s">
        <v>72</v>
      </c>
      <c r="D27">
        <v>11.273</v>
      </c>
      <c r="E27">
        <v>26.9284</v>
      </c>
      <c r="F27">
        <v>96.92</v>
      </c>
      <c r="G27">
        <v>208.88470000000001</v>
      </c>
      <c r="H27">
        <v>508.06</v>
      </c>
      <c r="I27" t="s">
        <v>75</v>
      </c>
      <c r="J27">
        <v>0.312</v>
      </c>
      <c r="K27">
        <v>0.73</v>
      </c>
      <c r="L27">
        <v>2.89</v>
      </c>
      <c r="M27">
        <v>7236</v>
      </c>
      <c r="P27">
        <v>23</v>
      </c>
      <c r="Q27" t="s">
        <v>117</v>
      </c>
      <c r="R27" t="s">
        <v>72</v>
      </c>
      <c r="S27" t="s">
        <v>73</v>
      </c>
      <c r="T27" t="s">
        <v>73</v>
      </c>
      <c r="U27" t="s">
        <v>73</v>
      </c>
      <c r="V27" t="s">
        <v>73</v>
      </c>
      <c r="W27" t="s">
        <v>73</v>
      </c>
      <c r="X27" t="s">
        <v>73</v>
      </c>
      <c r="Y27" t="s">
        <v>73</v>
      </c>
      <c r="Z27" t="s">
        <v>73</v>
      </c>
      <c r="AA27" t="s">
        <v>73</v>
      </c>
      <c r="AB27" t="s">
        <v>73</v>
      </c>
    </row>
    <row r="28" spans="1:28" x14ac:dyDescent="0.35">
      <c r="A28">
        <v>24</v>
      </c>
      <c r="B28" t="s">
        <v>118</v>
      </c>
      <c r="C28" t="s">
        <v>72</v>
      </c>
      <c r="D28">
        <v>11.263</v>
      </c>
      <c r="E28">
        <v>20.247900000000001</v>
      </c>
      <c r="F28">
        <v>88.01</v>
      </c>
      <c r="G28">
        <v>157.2244</v>
      </c>
      <c r="H28">
        <v>366.87</v>
      </c>
      <c r="I28" t="s">
        <v>75</v>
      </c>
      <c r="J28">
        <v>0.32200000000000001</v>
      </c>
      <c r="K28">
        <v>0.71</v>
      </c>
      <c r="L28">
        <v>2.7</v>
      </c>
      <c r="M28">
        <v>6772</v>
      </c>
      <c r="P28">
        <v>24</v>
      </c>
      <c r="Q28" t="s">
        <v>118</v>
      </c>
      <c r="R28" t="s">
        <v>72</v>
      </c>
      <c r="S28">
        <v>12.563000000000001</v>
      </c>
      <c r="T28">
        <v>4.6167999999999996</v>
      </c>
      <c r="U28">
        <v>7.85</v>
      </c>
      <c r="V28">
        <v>14.0502</v>
      </c>
      <c r="W28">
        <v>55.64</v>
      </c>
      <c r="X28" t="s">
        <v>119</v>
      </c>
      <c r="Y28">
        <v>0.25800000000000001</v>
      </c>
      <c r="Z28">
        <v>1.37</v>
      </c>
      <c r="AA28">
        <v>2.21</v>
      </c>
      <c r="AB28">
        <v>13087</v>
      </c>
    </row>
    <row r="29" spans="1:28" x14ac:dyDescent="0.35">
      <c r="A29">
        <v>25</v>
      </c>
      <c r="B29" t="s">
        <v>71</v>
      </c>
      <c r="C29" t="s">
        <v>72</v>
      </c>
      <c r="D29">
        <v>11.273</v>
      </c>
      <c r="E29">
        <v>5.5999999999999999E-3</v>
      </c>
      <c r="F29">
        <v>16.71</v>
      </c>
      <c r="G29">
        <v>0.86460000000000004</v>
      </c>
      <c r="H29">
        <v>0.03</v>
      </c>
      <c r="I29" t="s">
        <v>75</v>
      </c>
      <c r="J29">
        <v>2.3359999999999999</v>
      </c>
      <c r="K29">
        <v>0.51</v>
      </c>
      <c r="L29" t="s">
        <v>73</v>
      </c>
      <c r="M29">
        <v>129</v>
      </c>
      <c r="P29">
        <v>25</v>
      </c>
      <c r="Q29" t="s">
        <v>71</v>
      </c>
      <c r="R29" t="s">
        <v>72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  <c r="AB29" t="s">
        <v>73</v>
      </c>
    </row>
    <row r="30" spans="1:28" x14ac:dyDescent="0.35">
      <c r="B30" t="s">
        <v>124</v>
      </c>
      <c r="C30" t="s">
        <v>72</v>
      </c>
      <c r="D30">
        <v>11.22</v>
      </c>
      <c r="E30">
        <v>10.824299999999999</v>
      </c>
      <c r="F30">
        <v>69.709999999999994</v>
      </c>
      <c r="G30">
        <v>84.352000000000004</v>
      </c>
      <c r="H30">
        <v>178.48</v>
      </c>
      <c r="I30" t="s">
        <v>75</v>
      </c>
      <c r="J30">
        <v>0.39300000000000002</v>
      </c>
      <c r="K30">
        <v>0.74</v>
      </c>
      <c r="L30">
        <v>2.0299999999999998</v>
      </c>
      <c r="M30">
        <v>4512</v>
      </c>
      <c r="P30" t="s">
        <v>106</v>
      </c>
      <c r="S30">
        <v>12.68</v>
      </c>
      <c r="T30">
        <v>23.123200000000001</v>
      </c>
      <c r="U30">
        <v>94.23</v>
      </c>
      <c r="V30">
        <v>69.116600000000005</v>
      </c>
      <c r="W30">
        <v>265.36</v>
      </c>
      <c r="Y30">
        <v>0.25</v>
      </c>
      <c r="Z30">
        <v>1.9</v>
      </c>
      <c r="AA30">
        <v>9.09</v>
      </c>
      <c r="AB30">
        <v>22458</v>
      </c>
    </row>
    <row r="31" spans="1:28" x14ac:dyDescent="0.35">
      <c r="A31" t="s">
        <v>106</v>
      </c>
      <c r="D31">
        <v>11.43</v>
      </c>
      <c r="E31">
        <v>21.887899999999998</v>
      </c>
      <c r="F31">
        <v>97.72</v>
      </c>
      <c r="G31">
        <v>169.9068</v>
      </c>
      <c r="H31">
        <v>715.91</v>
      </c>
      <c r="J31">
        <v>2.3359999999999999</v>
      </c>
      <c r="K31">
        <v>1.6</v>
      </c>
      <c r="L31">
        <v>4.12</v>
      </c>
      <c r="M31">
        <v>19349</v>
      </c>
      <c r="P31" t="s">
        <v>107</v>
      </c>
      <c r="S31">
        <v>12.611000000000001</v>
      </c>
      <c r="T31">
        <v>8.3521000000000001</v>
      </c>
      <c r="U31">
        <v>22.79</v>
      </c>
      <c r="V31">
        <v>25.1646</v>
      </c>
      <c r="W31">
        <v>102.3</v>
      </c>
      <c r="Y31">
        <v>0.23799999999999999</v>
      </c>
      <c r="Z31">
        <v>1.45</v>
      </c>
      <c r="AA31">
        <v>3.38</v>
      </c>
      <c r="AB31">
        <v>15748</v>
      </c>
    </row>
    <row r="32" spans="1:28" x14ac:dyDescent="0.35">
      <c r="A32" t="s">
        <v>107</v>
      </c>
      <c r="D32">
        <v>11.295</v>
      </c>
      <c r="E32">
        <v>14.5251</v>
      </c>
      <c r="F32">
        <v>80.930000000000007</v>
      </c>
      <c r="G32">
        <v>107.60469999999999</v>
      </c>
      <c r="H32">
        <v>287.83</v>
      </c>
      <c r="J32">
        <v>0.42599999999999999</v>
      </c>
      <c r="K32">
        <v>0.83</v>
      </c>
      <c r="L32">
        <v>3.43</v>
      </c>
      <c r="M32">
        <v>6777</v>
      </c>
      <c r="P32" t="s">
        <v>108</v>
      </c>
      <c r="S32">
        <v>12.597</v>
      </c>
      <c r="T32">
        <v>0.82120000000000004</v>
      </c>
      <c r="U32">
        <v>1.72</v>
      </c>
      <c r="V32">
        <v>2.7559999999999998</v>
      </c>
      <c r="W32">
        <v>11.95</v>
      </c>
      <c r="Y32">
        <v>0.19900000000000001</v>
      </c>
      <c r="Z32">
        <v>1.34</v>
      </c>
      <c r="AA32">
        <v>2.19</v>
      </c>
      <c r="AB32">
        <v>14044</v>
      </c>
    </row>
    <row r="33" spans="1:28" x14ac:dyDescent="0.35">
      <c r="A33" t="s">
        <v>108</v>
      </c>
      <c r="D33">
        <v>11.26</v>
      </c>
      <c r="E33">
        <v>5.5999999999999999E-3</v>
      </c>
      <c r="F33">
        <v>0.68</v>
      </c>
      <c r="G33">
        <v>0.1159</v>
      </c>
      <c r="H33">
        <v>0.03</v>
      </c>
      <c r="J33">
        <v>0.193</v>
      </c>
      <c r="K33">
        <v>0.51</v>
      </c>
      <c r="L33">
        <v>2.86</v>
      </c>
      <c r="M33">
        <v>129</v>
      </c>
      <c r="P33" t="s">
        <v>109</v>
      </c>
      <c r="S33">
        <v>1.9E-2</v>
      </c>
      <c r="T33">
        <v>6.2506000000000004</v>
      </c>
      <c r="U33">
        <v>25.36</v>
      </c>
      <c r="V33">
        <v>18.598800000000001</v>
      </c>
      <c r="W33">
        <v>72.900000000000006</v>
      </c>
      <c r="Y33">
        <v>1.2E-2</v>
      </c>
      <c r="Z33">
        <v>0.12</v>
      </c>
      <c r="AA33">
        <v>1.9</v>
      </c>
      <c r="AB33">
        <v>1933</v>
      </c>
    </row>
    <row r="34" spans="1:28" x14ac:dyDescent="0.35">
      <c r="A34" t="s">
        <v>109</v>
      </c>
      <c r="D34">
        <v>4.1000000000000002E-2</v>
      </c>
      <c r="E34">
        <v>6.7716000000000003</v>
      </c>
      <c r="F34">
        <v>26.68</v>
      </c>
      <c r="G34">
        <v>56.653300000000002</v>
      </c>
      <c r="H34">
        <v>172.9</v>
      </c>
      <c r="J34">
        <v>0.44</v>
      </c>
      <c r="K34">
        <v>0.19</v>
      </c>
      <c r="L34">
        <v>0.32</v>
      </c>
      <c r="M34">
        <v>3627</v>
      </c>
      <c r="P34" t="s">
        <v>110</v>
      </c>
      <c r="S34" s="25">
        <v>1.5E-3</v>
      </c>
      <c r="T34" s="25">
        <v>0.74839999999999995</v>
      </c>
      <c r="U34" s="25">
        <v>1.1126</v>
      </c>
      <c r="V34" s="25">
        <v>0.73909999999999998</v>
      </c>
      <c r="W34" s="25">
        <v>0.71260000000000001</v>
      </c>
      <c r="Y34" s="25">
        <v>5.0099999999999999E-2</v>
      </c>
      <c r="Z34" s="25">
        <v>8.5199999999999998E-2</v>
      </c>
      <c r="AA34" s="25">
        <v>0.56310000000000004</v>
      </c>
      <c r="AB34" s="25">
        <v>0.1227</v>
      </c>
    </row>
    <row r="35" spans="1:28" x14ac:dyDescent="0.35">
      <c r="A35" t="s">
        <v>110</v>
      </c>
      <c r="D35" s="25">
        <v>3.5999999999999999E-3</v>
      </c>
      <c r="E35" s="25">
        <v>0.4662</v>
      </c>
      <c r="F35" s="25">
        <v>0.32969999999999999</v>
      </c>
      <c r="G35" s="25">
        <v>0.52649999999999997</v>
      </c>
      <c r="H35" s="25">
        <v>0.60070000000000001</v>
      </c>
      <c r="J35" s="25">
        <v>1.0334000000000001</v>
      </c>
      <c r="K35" s="25">
        <v>0.23350000000000001</v>
      </c>
      <c r="L35" s="25">
        <v>9.35E-2</v>
      </c>
      <c r="M35" s="25">
        <v>0.53510000000000002</v>
      </c>
    </row>
    <row r="37" spans="1:28" x14ac:dyDescent="0.35">
      <c r="B37" s="2" t="s">
        <v>2</v>
      </c>
    </row>
    <row r="38" spans="1:28" x14ac:dyDescent="0.35">
      <c r="B38" t="s">
        <v>120</v>
      </c>
      <c r="E38" t="s">
        <v>121</v>
      </c>
    </row>
    <row r="39" spans="1:28" x14ac:dyDescent="0.35">
      <c r="B39" t="s">
        <v>122</v>
      </c>
      <c r="C39" t="s">
        <v>70</v>
      </c>
      <c r="D39" t="s">
        <v>12</v>
      </c>
      <c r="E39" t="s">
        <v>70</v>
      </c>
      <c r="F39" t="s">
        <v>12</v>
      </c>
    </row>
    <row r="40" spans="1:28" x14ac:dyDescent="0.35">
      <c r="B40">
        <v>0</v>
      </c>
      <c r="C40">
        <v>0</v>
      </c>
      <c r="D40">
        <v>23.123200000000001</v>
      </c>
      <c r="E40">
        <v>0</v>
      </c>
      <c r="F40">
        <v>23.123200000000001</v>
      </c>
    </row>
    <row r="41" spans="1:28" x14ac:dyDescent="0.35">
      <c r="B41">
        <v>0.5</v>
      </c>
      <c r="C41">
        <v>2.0701000000000001</v>
      </c>
      <c r="D41">
        <v>20.072800000000001</v>
      </c>
      <c r="E41">
        <v>2.0701000000000001</v>
      </c>
      <c r="F41">
        <v>20.072800000000001</v>
      </c>
    </row>
    <row r="42" spans="1:28" x14ac:dyDescent="0.35">
      <c r="B42">
        <v>1</v>
      </c>
      <c r="C42">
        <v>4.3832000000000004</v>
      </c>
      <c r="D42">
        <v>17.594999999999999</v>
      </c>
      <c r="E42">
        <v>4.3832000000000004</v>
      </c>
      <c r="F42">
        <v>17.594999999999999</v>
      </c>
    </row>
    <row r="43" spans="1:28" x14ac:dyDescent="0.35">
      <c r="B43">
        <v>1.5</v>
      </c>
      <c r="C43">
        <v>6.4781000000000004</v>
      </c>
      <c r="D43">
        <v>15.302</v>
      </c>
      <c r="E43">
        <v>6.4781000000000004</v>
      </c>
      <c r="F43">
        <v>15.302</v>
      </c>
    </row>
    <row r="44" spans="1:28" x14ac:dyDescent="0.35">
      <c r="B44">
        <v>2</v>
      </c>
      <c r="C44">
        <v>8.6142000000000003</v>
      </c>
      <c r="D44">
        <v>12.7293</v>
      </c>
      <c r="E44">
        <v>8.6142000000000003</v>
      </c>
      <c r="F44">
        <v>12.7293</v>
      </c>
    </row>
    <row r="45" spans="1:28" x14ac:dyDescent="0.35">
      <c r="B45">
        <v>2.5</v>
      </c>
      <c r="C45">
        <v>10.5969</v>
      </c>
      <c r="D45">
        <v>10.442600000000001</v>
      </c>
      <c r="E45">
        <v>10.5969</v>
      </c>
      <c r="F45">
        <v>10.442600000000001</v>
      </c>
    </row>
    <row r="46" spans="1:28" x14ac:dyDescent="0.35">
      <c r="B46">
        <v>3</v>
      </c>
      <c r="C46">
        <v>13.101699999999999</v>
      </c>
      <c r="D46">
        <v>8.3704999999999998</v>
      </c>
      <c r="E46">
        <v>13.101699999999999</v>
      </c>
      <c r="F46">
        <v>8.3704999999999998</v>
      </c>
    </row>
    <row r="47" spans="1:28" x14ac:dyDescent="0.35">
      <c r="B47">
        <v>3.5</v>
      </c>
      <c r="C47">
        <v>14.9338</v>
      </c>
      <c r="D47">
        <v>6.4630999999999998</v>
      </c>
      <c r="E47">
        <v>14.9338</v>
      </c>
      <c r="F47">
        <v>6.4630999999999998</v>
      </c>
    </row>
    <row r="48" spans="1:28" x14ac:dyDescent="0.35">
      <c r="B48">
        <v>4</v>
      </c>
      <c r="C48">
        <v>16.232299999999999</v>
      </c>
      <c r="D48">
        <v>4.3579999999999997</v>
      </c>
      <c r="E48">
        <v>16.232299999999999</v>
      </c>
      <c r="F48">
        <v>4.3579999999999997</v>
      </c>
    </row>
    <row r="49" spans="1:13" x14ac:dyDescent="0.35">
      <c r="B49">
        <v>4.5</v>
      </c>
      <c r="C49">
        <v>17.4815</v>
      </c>
      <c r="D49">
        <v>2.8201000000000001</v>
      </c>
      <c r="E49">
        <v>17.4815</v>
      </c>
      <c r="F49">
        <v>2.8201000000000001</v>
      </c>
    </row>
    <row r="50" spans="1:13" x14ac:dyDescent="0.35">
      <c r="B50">
        <v>5</v>
      </c>
      <c r="C50">
        <v>18.470800000000001</v>
      </c>
      <c r="D50">
        <v>1.7411000000000001</v>
      </c>
      <c r="E50">
        <v>18.470800000000001</v>
      </c>
      <c r="F50">
        <v>1.7411000000000001</v>
      </c>
    </row>
    <row r="51" spans="1:13" x14ac:dyDescent="0.35">
      <c r="B51">
        <v>5.5</v>
      </c>
      <c r="C51">
        <v>19.612200000000001</v>
      </c>
      <c r="D51">
        <v>0.82120000000000004</v>
      </c>
      <c r="E51">
        <v>19.612200000000001</v>
      </c>
      <c r="F51">
        <v>0.82120000000000004</v>
      </c>
    </row>
    <row r="52" spans="1:13" ht="14.5" customHeight="1" x14ac:dyDescent="0.35">
      <c r="A52" s="29" t="s">
        <v>123</v>
      </c>
      <c r="B52">
        <v>6</v>
      </c>
      <c r="C52">
        <v>18.740200000000002</v>
      </c>
      <c r="D52">
        <v>6.3430999999999997</v>
      </c>
      <c r="E52">
        <v>19.513000000000002</v>
      </c>
      <c r="F52">
        <v>5.8280000000000003</v>
      </c>
    </row>
    <row r="53" spans="1:13" x14ac:dyDescent="0.35">
      <c r="A53" s="29"/>
      <c r="B53">
        <v>6.5</v>
      </c>
      <c r="C53">
        <v>19.065899999999999</v>
      </c>
      <c r="D53">
        <v>6.2718999999999996</v>
      </c>
      <c r="E53">
        <v>19.9787</v>
      </c>
      <c r="F53">
        <v>4.8033999999999999</v>
      </c>
    </row>
    <row r="54" spans="1:13" x14ac:dyDescent="0.35">
      <c r="A54" s="29"/>
      <c r="B54">
        <v>7</v>
      </c>
      <c r="C54">
        <v>19.1557</v>
      </c>
      <c r="D54">
        <v>6.2370000000000001</v>
      </c>
      <c r="E54">
        <v>20.9328</v>
      </c>
      <c r="F54">
        <v>4.1931000000000003</v>
      </c>
    </row>
    <row r="55" spans="1:13" x14ac:dyDescent="0.35">
      <c r="A55" s="29"/>
      <c r="B55">
        <v>7.5</v>
      </c>
      <c r="C55">
        <v>19.247800000000002</v>
      </c>
      <c r="D55">
        <v>6.1951000000000001</v>
      </c>
      <c r="E55">
        <v>21.887899999999998</v>
      </c>
      <c r="F55">
        <v>3.3313000000000001</v>
      </c>
    </row>
    <row r="56" spans="1:13" x14ac:dyDescent="0.35">
      <c r="A56" s="29"/>
      <c r="B56">
        <v>24.5</v>
      </c>
      <c r="C56">
        <v>20.247900000000001</v>
      </c>
      <c r="D56">
        <v>4.6167999999999996</v>
      </c>
      <c r="E56">
        <v>26.9284</v>
      </c>
      <c r="F56">
        <v>0</v>
      </c>
      <c r="H56" t="s">
        <v>14</v>
      </c>
      <c r="J56" t="s">
        <v>19</v>
      </c>
      <c r="K56" t="s">
        <v>25</v>
      </c>
      <c r="L56" t="s">
        <v>20</v>
      </c>
      <c r="M56" t="s">
        <v>21</v>
      </c>
    </row>
    <row r="57" spans="1:13" x14ac:dyDescent="0.35">
      <c r="H57" s="13">
        <v>2</v>
      </c>
      <c r="I57" t="s">
        <v>22</v>
      </c>
      <c r="J57" s="2">
        <v>4.3148</v>
      </c>
      <c r="K57" s="15">
        <f>J57/60</f>
        <v>7.1913333333333329E-2</v>
      </c>
      <c r="L57" s="15">
        <f>K57</f>
        <v>7.1913333333333329E-2</v>
      </c>
      <c r="M57" s="15">
        <f>L57/H57</f>
        <v>3.5956666666666665E-2</v>
      </c>
    </row>
  </sheetData>
  <mergeCells count="1">
    <mergeCell ref="A52:A56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C6D2-3587-46E2-8F2A-AE03A33D313A}">
  <dimension ref="A1:G23"/>
  <sheetViews>
    <sheetView tabSelected="1" workbookViewId="0">
      <selection activeCell="A2" sqref="A2"/>
    </sheetView>
  </sheetViews>
  <sheetFormatPr baseColWidth="10" defaultRowHeight="14.5" x14ac:dyDescent="0.35"/>
  <cols>
    <col min="2" max="2" width="17.1796875" customWidth="1"/>
    <col min="3" max="3" width="15.1796875" customWidth="1"/>
    <col min="4" max="4" width="14.08984375" customWidth="1"/>
    <col min="5" max="5" width="16.54296875" customWidth="1"/>
    <col min="6" max="7" width="17.453125" customWidth="1"/>
  </cols>
  <sheetData>
    <row r="1" spans="1:7" x14ac:dyDescent="0.35">
      <c r="A1" t="s">
        <v>139</v>
      </c>
      <c r="B1" t="s">
        <v>11</v>
      </c>
      <c r="C1" t="s">
        <v>12</v>
      </c>
      <c r="D1" t="s">
        <v>24</v>
      </c>
      <c r="E1" t="s">
        <v>11</v>
      </c>
      <c r="F1" t="s">
        <v>12</v>
      </c>
      <c r="G1" t="s">
        <v>24</v>
      </c>
    </row>
    <row r="2" spans="1:7" x14ac:dyDescent="0.35">
      <c r="A2">
        <v>0</v>
      </c>
      <c r="B2">
        <v>3.1100911890814664E-2</v>
      </c>
      <c r="C2">
        <v>10.891256510250722</v>
      </c>
      <c r="D2">
        <v>0</v>
      </c>
      <c r="E2">
        <v>2.7853204001645853E-2</v>
      </c>
      <c r="F2">
        <v>5.9094098607480265E-2</v>
      </c>
      <c r="G2">
        <v>0</v>
      </c>
    </row>
    <row r="3" spans="1:7" x14ac:dyDescent="0.35">
      <c r="A3">
        <v>0.5</v>
      </c>
      <c r="B3">
        <v>1.8837188236004589</v>
      </c>
      <c r="C3">
        <v>8.9778162941061517</v>
      </c>
      <c r="D3">
        <v>0</v>
      </c>
      <c r="E3">
        <v>7.7990543580988683E-2</v>
      </c>
      <c r="F3">
        <v>9.3237989951638275E-2</v>
      </c>
      <c r="G3">
        <v>0</v>
      </c>
    </row>
    <row r="4" spans="1:7" x14ac:dyDescent="0.35">
      <c r="A4">
        <v>1</v>
      </c>
      <c r="B4">
        <v>3.6318618274050363</v>
      </c>
      <c r="C4">
        <v>7.3062642843184733</v>
      </c>
      <c r="D4">
        <v>0</v>
      </c>
      <c r="E4">
        <v>0.1439578584020334</v>
      </c>
      <c r="F4">
        <v>0.11454932691387852</v>
      </c>
      <c r="G4">
        <v>0</v>
      </c>
    </row>
    <row r="5" spans="1:7" x14ac:dyDescent="0.35">
      <c r="A5">
        <v>1.5</v>
      </c>
      <c r="B5">
        <v>5.2120196469190967</v>
      </c>
      <c r="C5">
        <v>5.7319093620166699</v>
      </c>
      <c r="D5">
        <v>0</v>
      </c>
      <c r="E5">
        <v>0.14339445620171748</v>
      </c>
      <c r="F5">
        <v>0.13128628448133317</v>
      </c>
      <c r="G5">
        <v>0</v>
      </c>
    </row>
    <row r="6" spans="1:7" x14ac:dyDescent="0.35">
      <c r="A6">
        <v>2</v>
      </c>
      <c r="B6">
        <v>6.7139722608047991</v>
      </c>
      <c r="C6">
        <v>4.3499944774382104</v>
      </c>
      <c r="D6">
        <v>0</v>
      </c>
      <c r="E6">
        <v>0.24000824829180223</v>
      </c>
      <c r="F6">
        <v>0.170336945068435</v>
      </c>
      <c r="G6">
        <v>0</v>
      </c>
    </row>
    <row r="7" spans="1:7" x14ac:dyDescent="0.35">
      <c r="A7">
        <v>2.5</v>
      </c>
      <c r="B7">
        <v>7.932795861263763</v>
      </c>
      <c r="C7">
        <v>3.1462034511763051</v>
      </c>
      <c r="D7">
        <v>0</v>
      </c>
      <c r="E7">
        <v>0.22315550496401262</v>
      </c>
      <c r="F7">
        <v>0.22836547994100567</v>
      </c>
      <c r="G7">
        <v>0</v>
      </c>
    </row>
    <row r="8" spans="1:7" x14ac:dyDescent="0.35">
      <c r="A8">
        <v>3</v>
      </c>
      <c r="B8">
        <v>8.9536405177446294</v>
      </c>
      <c r="C8">
        <v>2.1889735681696529</v>
      </c>
      <c r="D8">
        <v>0</v>
      </c>
      <c r="E8">
        <v>0.10700627594494602</v>
      </c>
      <c r="F8">
        <v>0.14582888089411933</v>
      </c>
      <c r="G8">
        <v>0</v>
      </c>
    </row>
    <row r="9" spans="1:7" x14ac:dyDescent="0.35">
      <c r="A9">
        <v>3.5</v>
      </c>
      <c r="B9">
        <v>9.624574752903758</v>
      </c>
      <c r="C9">
        <v>1.4283044036058079</v>
      </c>
      <c r="D9">
        <v>0</v>
      </c>
      <c r="E9">
        <v>5.6271743839926794E-2</v>
      </c>
      <c r="F9">
        <v>0.14209292388120481</v>
      </c>
      <c r="G9">
        <v>0</v>
      </c>
    </row>
    <row r="10" spans="1:7" x14ac:dyDescent="0.35">
      <c r="A10">
        <v>4</v>
      </c>
      <c r="B10">
        <v>10.358365038146426</v>
      </c>
      <c r="C10">
        <v>0.92770541805792739</v>
      </c>
      <c r="D10">
        <v>0</v>
      </c>
      <c r="E10">
        <v>0.2338473546277641</v>
      </c>
      <c r="F10">
        <v>0.10625095991762119</v>
      </c>
      <c r="G10">
        <v>0</v>
      </c>
    </row>
    <row r="11" spans="1:7" x14ac:dyDescent="0.35">
      <c r="A11">
        <v>4.5</v>
      </c>
      <c r="B11">
        <v>10.576524347283451</v>
      </c>
      <c r="C11">
        <v>0.51440539002030594</v>
      </c>
      <c r="D11">
        <v>0</v>
      </c>
      <c r="E11">
        <v>0.18971921333135022</v>
      </c>
      <c r="F11">
        <v>0.10393177773712912</v>
      </c>
      <c r="G11">
        <v>0</v>
      </c>
    </row>
    <row r="12" spans="1:7" x14ac:dyDescent="0.35">
      <c r="A12">
        <v>5</v>
      </c>
      <c r="B12">
        <v>10.813907844676612</v>
      </c>
      <c r="C12">
        <v>0.30357097341523714</v>
      </c>
      <c r="D12">
        <v>0</v>
      </c>
      <c r="E12">
        <v>0.17040871816322112</v>
      </c>
      <c r="F12">
        <v>3.290221067812988E-2</v>
      </c>
      <c r="G12">
        <v>0</v>
      </c>
    </row>
    <row r="13" spans="1:7" x14ac:dyDescent="0.35">
      <c r="A13">
        <v>5.5</v>
      </c>
      <c r="B13">
        <v>10.312871147613583</v>
      </c>
      <c r="C13">
        <v>5.2848367445772695</v>
      </c>
      <c r="D13">
        <v>0</v>
      </c>
      <c r="E13">
        <v>0.27512432157560085</v>
      </c>
      <c r="F13">
        <v>0.2121935868015736</v>
      </c>
      <c r="G13">
        <v>0</v>
      </c>
    </row>
    <row r="14" spans="1:7" x14ac:dyDescent="0.35">
      <c r="A14">
        <v>6</v>
      </c>
      <c r="B14">
        <v>10.742496527568088</v>
      </c>
      <c r="C14">
        <v>4.9426078386392405</v>
      </c>
      <c r="D14">
        <v>0</v>
      </c>
      <c r="E14">
        <v>0.21678518103316721</v>
      </c>
      <c r="F14">
        <v>0.18851984072470893</v>
      </c>
      <c r="G14">
        <v>0</v>
      </c>
    </row>
    <row r="15" spans="1:7" x14ac:dyDescent="0.35">
      <c r="A15">
        <v>6.5</v>
      </c>
      <c r="B15">
        <v>11.124363387483138</v>
      </c>
      <c r="C15">
        <v>4.5186025369799232</v>
      </c>
      <c r="D15">
        <v>0</v>
      </c>
      <c r="E15">
        <v>0.42272125239671926</v>
      </c>
      <c r="F15">
        <v>0.33226970118557109</v>
      </c>
      <c r="G15">
        <v>0</v>
      </c>
    </row>
    <row r="16" spans="1:7" x14ac:dyDescent="0.35">
      <c r="A16">
        <v>7</v>
      </c>
      <c r="B16">
        <v>11.678316927350686</v>
      </c>
      <c r="C16">
        <v>4.3102107919353596</v>
      </c>
      <c r="D16">
        <v>0</v>
      </c>
      <c r="E16">
        <v>0.20208846198232375</v>
      </c>
      <c r="F16">
        <v>6.4252942036805871E-2</v>
      </c>
      <c r="G16">
        <v>0</v>
      </c>
    </row>
    <row r="17" spans="1:7" x14ac:dyDescent="0.35">
      <c r="A17">
        <v>7.5</v>
      </c>
      <c r="B17">
        <v>12.017784890391932</v>
      </c>
      <c r="C17">
        <v>3.8507124104707771</v>
      </c>
      <c r="D17">
        <v>0</v>
      </c>
      <c r="E17">
        <v>9.2072284188785547E-2</v>
      </c>
      <c r="F17">
        <v>0.19908473455131254</v>
      </c>
      <c r="G17">
        <v>0</v>
      </c>
    </row>
    <row r="18" spans="1:7" x14ac:dyDescent="0.35">
      <c r="A18">
        <v>8</v>
      </c>
      <c r="B18">
        <v>12.343388288342693</v>
      </c>
      <c r="C18">
        <v>3.497480862199339</v>
      </c>
      <c r="D18">
        <v>0</v>
      </c>
      <c r="E18">
        <v>6.7939779860937549E-2</v>
      </c>
      <c r="F18">
        <v>0.17420818751336173</v>
      </c>
      <c r="G18">
        <v>0</v>
      </c>
    </row>
    <row r="19" spans="1:7" x14ac:dyDescent="0.35">
      <c r="A19">
        <v>8.5</v>
      </c>
      <c r="B19">
        <v>12.636129395897497</v>
      </c>
      <c r="C19">
        <v>3.1638331676564797</v>
      </c>
      <c r="D19">
        <v>0</v>
      </c>
      <c r="E19">
        <v>0.20637071847297814</v>
      </c>
      <c r="F19">
        <v>0.1745984886714185</v>
      </c>
      <c r="G19">
        <v>0</v>
      </c>
    </row>
    <row r="20" spans="1:7" x14ac:dyDescent="0.35">
      <c r="A20">
        <v>9</v>
      </c>
      <c r="B20">
        <v>13.151760372003139</v>
      </c>
      <c r="C20">
        <v>2.9018513326366411</v>
      </c>
      <c r="D20">
        <v>0</v>
      </c>
      <c r="E20">
        <v>9.8506379823032425E-2</v>
      </c>
      <c r="F20">
        <v>0.18305518249589103</v>
      </c>
      <c r="G20">
        <v>0</v>
      </c>
    </row>
    <row r="21" spans="1:7" x14ac:dyDescent="0.35">
      <c r="A21">
        <v>9.5</v>
      </c>
      <c r="B21">
        <v>13.536093161825391</v>
      </c>
      <c r="C21">
        <v>2.6208379000671207</v>
      </c>
      <c r="D21">
        <v>0</v>
      </c>
      <c r="E21">
        <v>0.55497412210953612</v>
      </c>
      <c r="F21">
        <v>0.19170817967256612</v>
      </c>
      <c r="G21">
        <v>0</v>
      </c>
    </row>
    <row r="22" spans="1:7" x14ac:dyDescent="0.35">
      <c r="A22">
        <v>10</v>
      </c>
      <c r="B22">
        <v>13.487126839382411</v>
      </c>
      <c r="C22">
        <v>2.2801808001767219</v>
      </c>
      <c r="D22">
        <v>0</v>
      </c>
      <c r="E22">
        <v>8.7679655838270643E-2</v>
      </c>
      <c r="F22">
        <v>0.14552089674817872</v>
      </c>
      <c r="G22">
        <v>0</v>
      </c>
    </row>
    <row r="23" spans="1:7" x14ac:dyDescent="0.35">
      <c r="A23">
        <v>23.33</v>
      </c>
      <c r="B23">
        <v>15.985642248928077</v>
      </c>
      <c r="C23">
        <v>9.0102719649274826E-2</v>
      </c>
      <c r="D23">
        <v>0.36318429725551959</v>
      </c>
      <c r="E23">
        <v>6.6081752755977954E-2</v>
      </c>
      <c r="F23">
        <v>1.1354657358538085E-2</v>
      </c>
      <c r="G23">
        <v>2.7841285461015775E-3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E642-6C5E-4D59-B8F0-72607DC08124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741E-3593-4DDE-8464-864E2600EE35}">
  <dimension ref="A1:AA59"/>
  <sheetViews>
    <sheetView topLeftCell="A30" zoomScale="55" zoomScaleNormal="55" workbookViewId="0">
      <selection activeCell="P60" sqref="P60"/>
    </sheetView>
  </sheetViews>
  <sheetFormatPr baseColWidth="10" defaultRowHeight="14.5" x14ac:dyDescent="0.35"/>
  <sheetData>
    <row r="1" spans="1:27" x14ac:dyDescent="0.35">
      <c r="A1" t="s">
        <v>47</v>
      </c>
      <c r="B1" t="s">
        <v>48</v>
      </c>
      <c r="C1" t="s">
        <v>54</v>
      </c>
      <c r="D1" t="s">
        <v>50</v>
      </c>
      <c r="E1" t="s">
        <v>51</v>
      </c>
      <c r="F1" t="s">
        <v>52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6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</row>
    <row r="2" spans="1:27" x14ac:dyDescent="0.35">
      <c r="A2" t="s">
        <v>59</v>
      </c>
      <c r="B2" t="s">
        <v>60</v>
      </c>
      <c r="D2" t="s">
        <v>61</v>
      </c>
      <c r="F2" t="s">
        <v>62</v>
      </c>
      <c r="G2" t="s">
        <v>63</v>
      </c>
      <c r="H2" t="s">
        <v>64</v>
      </c>
      <c r="J2" t="s">
        <v>61</v>
      </c>
      <c r="K2" t="s">
        <v>65</v>
      </c>
      <c r="L2" t="s">
        <v>65</v>
      </c>
      <c r="M2" t="s">
        <v>65</v>
      </c>
      <c r="O2" t="s">
        <v>59</v>
      </c>
      <c r="P2" t="s">
        <v>60</v>
      </c>
      <c r="R2" t="s">
        <v>61</v>
      </c>
      <c r="T2" t="s">
        <v>62</v>
      </c>
      <c r="U2" t="s">
        <v>63</v>
      </c>
      <c r="V2" t="s">
        <v>64</v>
      </c>
      <c r="X2" t="s">
        <v>61</v>
      </c>
      <c r="Y2" t="s">
        <v>65</v>
      </c>
      <c r="Z2" t="s">
        <v>65</v>
      </c>
      <c r="AA2" t="s">
        <v>65</v>
      </c>
    </row>
    <row r="3" spans="1:27" x14ac:dyDescent="0.35"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R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</row>
    <row r="4" spans="1:27" x14ac:dyDescent="0.35"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</row>
    <row r="5" spans="1:27" x14ac:dyDescent="0.35">
      <c r="A5">
        <v>1</v>
      </c>
      <c r="B5" t="s">
        <v>71</v>
      </c>
      <c r="C5" t="s">
        <v>72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O5">
        <v>1</v>
      </c>
      <c r="P5" t="s">
        <v>71</v>
      </c>
      <c r="Q5" t="s">
        <v>72</v>
      </c>
      <c r="R5">
        <v>12.69</v>
      </c>
      <c r="S5">
        <v>2.0999999999999999E-3</v>
      </c>
      <c r="T5">
        <v>8.77</v>
      </c>
      <c r="U5">
        <v>0.34389999999999998</v>
      </c>
      <c r="V5">
        <v>0.81</v>
      </c>
      <c r="W5" t="s">
        <v>75</v>
      </c>
      <c r="X5">
        <v>0.38300000000000001</v>
      </c>
      <c r="Y5">
        <v>0.86</v>
      </c>
      <c r="Z5">
        <v>1.56</v>
      </c>
      <c r="AA5">
        <v>6067</v>
      </c>
    </row>
    <row r="6" spans="1:27" x14ac:dyDescent="0.35">
      <c r="A6">
        <v>2</v>
      </c>
      <c r="B6" t="s">
        <v>71</v>
      </c>
      <c r="C6" t="s">
        <v>72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73</v>
      </c>
      <c r="J6" t="s">
        <v>73</v>
      </c>
      <c r="K6" t="s">
        <v>73</v>
      </c>
      <c r="L6" t="s">
        <v>73</v>
      </c>
      <c r="M6" t="s">
        <v>73</v>
      </c>
      <c r="O6">
        <v>2</v>
      </c>
      <c r="P6" t="s">
        <v>71</v>
      </c>
      <c r="Q6" t="s">
        <v>72</v>
      </c>
      <c r="R6" t="s">
        <v>73</v>
      </c>
      <c r="S6" t="s">
        <v>73</v>
      </c>
      <c r="T6" t="s">
        <v>73</v>
      </c>
      <c r="U6" t="s">
        <v>73</v>
      </c>
      <c r="V6" t="s">
        <v>73</v>
      </c>
      <c r="W6" t="s">
        <v>73</v>
      </c>
      <c r="X6" t="s">
        <v>73</v>
      </c>
      <c r="Y6" t="s">
        <v>73</v>
      </c>
      <c r="Z6" t="s">
        <v>73</v>
      </c>
      <c r="AA6" t="s">
        <v>73</v>
      </c>
    </row>
    <row r="7" spans="1:27" x14ac:dyDescent="0.35">
      <c r="A7">
        <v>3</v>
      </c>
      <c r="B7" t="s">
        <v>87</v>
      </c>
      <c r="C7" t="s">
        <v>72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t="s">
        <v>73</v>
      </c>
      <c r="J7" t="s">
        <v>73</v>
      </c>
      <c r="K7" t="s">
        <v>73</v>
      </c>
      <c r="L7" t="s">
        <v>73</v>
      </c>
      <c r="M7" t="s">
        <v>73</v>
      </c>
      <c r="O7">
        <v>3</v>
      </c>
      <c r="P7" t="s">
        <v>87</v>
      </c>
      <c r="Q7" t="s">
        <v>72</v>
      </c>
      <c r="R7">
        <v>12.573</v>
      </c>
      <c r="S7">
        <v>14.2326</v>
      </c>
      <c r="T7">
        <v>88.66</v>
      </c>
      <c r="U7">
        <v>42.662300000000002</v>
      </c>
      <c r="V7">
        <v>153.19999999999999</v>
      </c>
      <c r="W7" t="s">
        <v>111</v>
      </c>
      <c r="X7">
        <v>0.27600000000000002</v>
      </c>
      <c r="Y7">
        <v>1.55</v>
      </c>
      <c r="Z7">
        <v>4.7699999999999996</v>
      </c>
      <c r="AA7">
        <v>11508</v>
      </c>
    </row>
    <row r="8" spans="1:27" x14ac:dyDescent="0.35">
      <c r="A8">
        <v>4</v>
      </c>
      <c r="B8" t="s">
        <v>84</v>
      </c>
      <c r="C8" t="s">
        <v>72</v>
      </c>
      <c r="D8">
        <v>11.423</v>
      </c>
      <c r="E8">
        <v>11.1502</v>
      </c>
      <c r="F8">
        <v>94.26</v>
      </c>
      <c r="G8">
        <v>86.872</v>
      </c>
      <c r="H8">
        <v>442.64</v>
      </c>
      <c r="I8" t="s">
        <v>111</v>
      </c>
      <c r="J8">
        <v>0.19500000000000001</v>
      </c>
      <c r="K8">
        <v>1.66</v>
      </c>
      <c r="L8">
        <v>3.32</v>
      </c>
      <c r="M8">
        <v>19056</v>
      </c>
      <c r="O8">
        <v>4</v>
      </c>
      <c r="P8" t="s">
        <v>84</v>
      </c>
      <c r="Q8" t="s">
        <v>72</v>
      </c>
      <c r="R8">
        <v>12.67</v>
      </c>
      <c r="S8">
        <v>2.3431000000000002</v>
      </c>
      <c r="T8">
        <v>7.54</v>
      </c>
      <c r="U8">
        <v>7.2847999999999997</v>
      </c>
      <c r="V8">
        <v>38.36</v>
      </c>
      <c r="W8" t="s">
        <v>111</v>
      </c>
      <c r="X8">
        <v>0.21299999999999999</v>
      </c>
      <c r="Y8">
        <v>2.06</v>
      </c>
      <c r="Z8">
        <v>2.15</v>
      </c>
      <c r="AA8">
        <v>19609</v>
      </c>
    </row>
    <row r="9" spans="1:27" x14ac:dyDescent="0.35">
      <c r="A9">
        <v>5</v>
      </c>
      <c r="B9" t="s">
        <v>83</v>
      </c>
      <c r="C9" t="s">
        <v>72</v>
      </c>
      <c r="D9">
        <v>11.26</v>
      </c>
      <c r="E9">
        <v>9.8963999999999999</v>
      </c>
      <c r="F9">
        <v>90.39</v>
      </c>
      <c r="G9">
        <v>77.176400000000001</v>
      </c>
      <c r="H9">
        <v>170.35</v>
      </c>
      <c r="I9" t="s">
        <v>125</v>
      </c>
      <c r="J9">
        <v>0.373</v>
      </c>
      <c r="K9">
        <v>0.74</v>
      </c>
      <c r="L9">
        <v>2.5</v>
      </c>
      <c r="M9">
        <v>5042</v>
      </c>
      <c r="O9">
        <v>5</v>
      </c>
      <c r="P9" t="s">
        <v>83</v>
      </c>
      <c r="Q9" t="s">
        <v>72</v>
      </c>
      <c r="R9">
        <v>12.577</v>
      </c>
      <c r="S9">
        <v>2.9249000000000001</v>
      </c>
      <c r="T9">
        <v>9.7899999999999991</v>
      </c>
      <c r="U9">
        <v>9.0158000000000005</v>
      </c>
      <c r="V9">
        <v>34.78</v>
      </c>
      <c r="W9" t="s">
        <v>111</v>
      </c>
      <c r="X9">
        <v>0.26500000000000001</v>
      </c>
      <c r="Y9">
        <v>1.46</v>
      </c>
      <c r="Z9">
        <v>1.95</v>
      </c>
      <c r="AA9">
        <v>12501</v>
      </c>
    </row>
    <row r="10" spans="1:27" x14ac:dyDescent="0.35">
      <c r="A10">
        <v>6</v>
      </c>
      <c r="B10" t="s">
        <v>88</v>
      </c>
      <c r="C10" t="s">
        <v>72</v>
      </c>
      <c r="D10">
        <v>11.303000000000001</v>
      </c>
      <c r="E10">
        <v>1.4367000000000001</v>
      </c>
      <c r="F10">
        <v>22.23</v>
      </c>
      <c r="G10">
        <v>11.7584</v>
      </c>
      <c r="H10">
        <v>30.45</v>
      </c>
      <c r="I10" t="s">
        <v>75</v>
      </c>
      <c r="J10">
        <v>0.32</v>
      </c>
      <c r="K10">
        <v>0.8</v>
      </c>
      <c r="L10">
        <v>2.73</v>
      </c>
      <c r="M10">
        <v>6920</v>
      </c>
      <c r="O10">
        <v>6</v>
      </c>
      <c r="P10" t="s">
        <v>88</v>
      </c>
      <c r="Q10" t="s">
        <v>72</v>
      </c>
      <c r="R10">
        <v>12.597</v>
      </c>
      <c r="S10">
        <v>11.7583</v>
      </c>
      <c r="T10">
        <v>66.73</v>
      </c>
      <c r="U10">
        <v>35.299799999999998</v>
      </c>
      <c r="V10">
        <v>133.81</v>
      </c>
      <c r="W10" t="s">
        <v>75</v>
      </c>
      <c r="X10">
        <v>0.26400000000000001</v>
      </c>
      <c r="Y10">
        <v>1.61</v>
      </c>
      <c r="Z10">
        <v>3.33</v>
      </c>
      <c r="AA10">
        <v>12644</v>
      </c>
    </row>
    <row r="11" spans="1:27" x14ac:dyDescent="0.35">
      <c r="A11">
        <v>7</v>
      </c>
      <c r="B11" t="s">
        <v>89</v>
      </c>
      <c r="C11" t="s">
        <v>72</v>
      </c>
      <c r="D11">
        <v>11.307</v>
      </c>
      <c r="E11">
        <v>3.1114999999999999</v>
      </c>
      <c r="F11">
        <v>63.02</v>
      </c>
      <c r="G11">
        <v>24.709399999999999</v>
      </c>
      <c r="H11">
        <v>65.03</v>
      </c>
      <c r="I11" t="s">
        <v>75</v>
      </c>
      <c r="J11">
        <v>0.32</v>
      </c>
      <c r="K11">
        <v>0.8</v>
      </c>
      <c r="L11">
        <v>2.74</v>
      </c>
      <c r="M11">
        <v>6902</v>
      </c>
      <c r="O11">
        <v>7</v>
      </c>
      <c r="P11" t="s">
        <v>89</v>
      </c>
      <c r="Q11" t="s">
        <v>72</v>
      </c>
      <c r="R11">
        <v>12.597</v>
      </c>
      <c r="S11">
        <v>10.387600000000001</v>
      </c>
      <c r="T11">
        <v>50.23</v>
      </c>
      <c r="U11">
        <v>31.2212</v>
      </c>
      <c r="V11">
        <v>120.86</v>
      </c>
      <c r="W11" t="s">
        <v>111</v>
      </c>
      <c r="X11">
        <v>0.26200000000000001</v>
      </c>
      <c r="Y11">
        <v>1.59</v>
      </c>
      <c r="Z11">
        <v>3.38</v>
      </c>
      <c r="AA11">
        <v>12812</v>
      </c>
    </row>
    <row r="12" spans="1:27" x14ac:dyDescent="0.35">
      <c r="A12">
        <v>8</v>
      </c>
      <c r="B12" t="s">
        <v>80</v>
      </c>
      <c r="C12" t="s">
        <v>72</v>
      </c>
      <c r="D12">
        <v>11.303000000000001</v>
      </c>
      <c r="E12">
        <v>10.692</v>
      </c>
      <c r="F12">
        <v>88.25</v>
      </c>
      <c r="G12">
        <v>83.329300000000003</v>
      </c>
      <c r="H12">
        <v>214.27</v>
      </c>
      <c r="I12" t="s">
        <v>75</v>
      </c>
      <c r="J12">
        <v>0.32700000000000001</v>
      </c>
      <c r="K12">
        <v>0.79</v>
      </c>
      <c r="L12">
        <v>2.76</v>
      </c>
      <c r="M12">
        <v>6612</v>
      </c>
      <c r="O12">
        <v>8</v>
      </c>
      <c r="P12" t="s">
        <v>80</v>
      </c>
      <c r="Q12" t="s">
        <v>72</v>
      </c>
      <c r="R12">
        <v>12.597</v>
      </c>
      <c r="S12">
        <v>1.5642</v>
      </c>
      <c r="T12">
        <v>5.26</v>
      </c>
      <c r="U12">
        <v>4.9671000000000003</v>
      </c>
      <c r="V12">
        <v>19.8</v>
      </c>
      <c r="W12" t="s">
        <v>75</v>
      </c>
      <c r="X12">
        <v>0.25800000000000001</v>
      </c>
      <c r="Y12">
        <v>1.5</v>
      </c>
      <c r="Z12">
        <v>2.06</v>
      </c>
      <c r="AA12">
        <v>13237</v>
      </c>
    </row>
    <row r="13" spans="1:27" x14ac:dyDescent="0.35">
      <c r="A13">
        <v>9</v>
      </c>
      <c r="B13" t="s">
        <v>78</v>
      </c>
      <c r="C13" t="s">
        <v>72</v>
      </c>
      <c r="D13">
        <v>11.307</v>
      </c>
      <c r="E13">
        <v>11.6844</v>
      </c>
      <c r="F13">
        <v>87.5</v>
      </c>
      <c r="G13">
        <v>91.003100000000003</v>
      </c>
      <c r="H13">
        <v>233.75</v>
      </c>
      <c r="I13" t="s">
        <v>75</v>
      </c>
      <c r="J13">
        <v>0.33</v>
      </c>
      <c r="K13">
        <v>0.79</v>
      </c>
      <c r="L13">
        <v>2.65</v>
      </c>
      <c r="M13">
        <v>6502</v>
      </c>
      <c r="O13">
        <v>9</v>
      </c>
      <c r="P13" t="s">
        <v>78</v>
      </c>
      <c r="Q13" t="s">
        <v>72</v>
      </c>
      <c r="R13">
        <v>12.597</v>
      </c>
      <c r="S13">
        <v>8.8559999999999999</v>
      </c>
      <c r="T13">
        <v>21.57</v>
      </c>
      <c r="U13">
        <v>26.664200000000001</v>
      </c>
      <c r="V13">
        <v>103.63</v>
      </c>
      <c r="W13" t="s">
        <v>111</v>
      </c>
      <c r="X13">
        <v>0.26100000000000001</v>
      </c>
      <c r="Y13">
        <v>1.57</v>
      </c>
      <c r="Z13">
        <v>2.12</v>
      </c>
      <c r="AA13">
        <v>12863</v>
      </c>
    </row>
    <row r="14" spans="1:27" x14ac:dyDescent="0.35">
      <c r="A14">
        <v>10</v>
      </c>
      <c r="B14" t="s">
        <v>126</v>
      </c>
      <c r="C14" t="s">
        <v>72</v>
      </c>
      <c r="D14">
        <v>11.266999999999999</v>
      </c>
      <c r="E14">
        <v>10.4664</v>
      </c>
      <c r="F14">
        <v>88.32</v>
      </c>
      <c r="G14">
        <v>81.584500000000006</v>
      </c>
      <c r="H14">
        <v>182.01</v>
      </c>
      <c r="I14" t="s">
        <v>125</v>
      </c>
      <c r="J14">
        <v>0.36699999999999999</v>
      </c>
      <c r="K14">
        <v>0.74</v>
      </c>
      <c r="L14">
        <v>2.48</v>
      </c>
      <c r="M14">
        <v>5215</v>
      </c>
      <c r="O14">
        <v>10</v>
      </c>
      <c r="P14" t="s">
        <v>126</v>
      </c>
      <c r="Q14" t="s">
        <v>72</v>
      </c>
      <c r="R14">
        <v>12.583</v>
      </c>
      <c r="S14">
        <v>7.2892999999999999</v>
      </c>
      <c r="T14">
        <v>20.09</v>
      </c>
      <c r="U14">
        <v>22.002400000000002</v>
      </c>
      <c r="V14">
        <v>83.59</v>
      </c>
      <c r="W14" t="s">
        <v>111</v>
      </c>
      <c r="X14">
        <v>0.26300000000000001</v>
      </c>
      <c r="Y14">
        <v>1.43</v>
      </c>
      <c r="Z14">
        <v>2.09</v>
      </c>
      <c r="AA14">
        <v>12697</v>
      </c>
    </row>
    <row r="15" spans="1:27" x14ac:dyDescent="0.35">
      <c r="A15">
        <v>11</v>
      </c>
      <c r="B15" t="s">
        <v>74</v>
      </c>
      <c r="C15" t="s">
        <v>72</v>
      </c>
      <c r="D15">
        <v>11.313000000000001</v>
      </c>
      <c r="E15">
        <v>10.844200000000001</v>
      </c>
      <c r="F15">
        <v>73.680000000000007</v>
      </c>
      <c r="G15">
        <v>84.505600000000001</v>
      </c>
      <c r="H15">
        <v>237.11</v>
      </c>
      <c r="I15" t="s">
        <v>75</v>
      </c>
      <c r="J15">
        <v>0.30199999999999999</v>
      </c>
      <c r="K15">
        <v>0.83</v>
      </c>
      <c r="L15">
        <v>2.86</v>
      </c>
      <c r="M15">
        <v>7795</v>
      </c>
      <c r="O15">
        <v>11</v>
      </c>
      <c r="P15" t="s">
        <v>74</v>
      </c>
      <c r="Q15" t="s">
        <v>72</v>
      </c>
      <c r="R15">
        <v>12.603</v>
      </c>
      <c r="S15">
        <v>8.0696999999999992</v>
      </c>
      <c r="T15">
        <v>21.21</v>
      </c>
      <c r="U15">
        <v>24.324400000000001</v>
      </c>
      <c r="V15">
        <v>97.33</v>
      </c>
      <c r="W15" t="s">
        <v>75</v>
      </c>
      <c r="X15">
        <v>0.254</v>
      </c>
      <c r="Y15">
        <v>1.6</v>
      </c>
      <c r="Z15">
        <v>2.14</v>
      </c>
      <c r="AA15">
        <v>13609</v>
      </c>
    </row>
    <row r="16" spans="1:27" x14ac:dyDescent="0.35">
      <c r="A16">
        <v>12</v>
      </c>
      <c r="B16" t="s">
        <v>127</v>
      </c>
      <c r="C16" t="s">
        <v>72</v>
      </c>
      <c r="D16">
        <v>11.27</v>
      </c>
      <c r="E16">
        <v>11.235799999999999</v>
      </c>
      <c r="F16">
        <v>88.99</v>
      </c>
      <c r="G16">
        <v>87.534599999999998</v>
      </c>
      <c r="H16">
        <v>193.12</v>
      </c>
      <c r="I16" t="s">
        <v>125</v>
      </c>
      <c r="J16">
        <v>0.373</v>
      </c>
      <c r="K16">
        <v>0.73</v>
      </c>
      <c r="L16">
        <v>2.4</v>
      </c>
      <c r="M16">
        <v>5048</v>
      </c>
      <c r="O16">
        <v>12</v>
      </c>
      <c r="P16" t="s">
        <v>127</v>
      </c>
      <c r="Q16" t="s">
        <v>72</v>
      </c>
      <c r="R16">
        <v>12.583</v>
      </c>
      <c r="S16">
        <v>7.1413000000000002</v>
      </c>
      <c r="T16">
        <v>18.72</v>
      </c>
      <c r="U16">
        <v>21.562000000000001</v>
      </c>
      <c r="V16">
        <v>81.66</v>
      </c>
      <c r="W16" t="s">
        <v>111</v>
      </c>
      <c r="X16">
        <v>0.26300000000000001</v>
      </c>
      <c r="Y16">
        <v>1.44</v>
      </c>
      <c r="Z16">
        <v>2.06</v>
      </c>
      <c r="AA16">
        <v>12652</v>
      </c>
    </row>
    <row r="17" spans="1:27" x14ac:dyDescent="0.35">
      <c r="A17">
        <v>13</v>
      </c>
      <c r="B17" t="s">
        <v>76</v>
      </c>
      <c r="C17" t="s">
        <v>72</v>
      </c>
      <c r="D17">
        <v>11.313000000000001</v>
      </c>
      <c r="E17">
        <v>10.731299999999999</v>
      </c>
      <c r="F17">
        <v>74.09</v>
      </c>
      <c r="G17">
        <v>83.632999999999996</v>
      </c>
      <c r="H17">
        <v>223.81</v>
      </c>
      <c r="I17" t="s">
        <v>75</v>
      </c>
      <c r="J17">
        <v>0.316</v>
      </c>
      <c r="K17">
        <v>0.8</v>
      </c>
      <c r="L17">
        <v>2.74</v>
      </c>
      <c r="M17">
        <v>7087</v>
      </c>
      <c r="O17">
        <v>13</v>
      </c>
      <c r="P17" t="s">
        <v>76</v>
      </c>
      <c r="Q17" t="s">
        <v>72</v>
      </c>
      <c r="R17">
        <v>12.603</v>
      </c>
      <c r="S17">
        <v>7.8898999999999999</v>
      </c>
      <c r="T17">
        <v>21.08</v>
      </c>
      <c r="U17">
        <v>23.789200000000001</v>
      </c>
      <c r="V17">
        <v>93.97</v>
      </c>
      <c r="W17" t="s">
        <v>75</v>
      </c>
      <c r="X17">
        <v>0.25600000000000001</v>
      </c>
      <c r="Y17">
        <v>1.56</v>
      </c>
      <c r="Z17">
        <v>2.13</v>
      </c>
      <c r="AA17">
        <v>13394</v>
      </c>
    </row>
    <row r="18" spans="1:27" x14ac:dyDescent="0.35">
      <c r="A18">
        <v>14</v>
      </c>
      <c r="B18" t="s">
        <v>128</v>
      </c>
      <c r="C18" t="s">
        <v>72</v>
      </c>
      <c r="D18">
        <v>11.27</v>
      </c>
      <c r="E18">
        <v>12.027900000000001</v>
      </c>
      <c r="F18">
        <v>89.65</v>
      </c>
      <c r="G18">
        <v>93.659599999999998</v>
      </c>
      <c r="H18">
        <v>209.13</v>
      </c>
      <c r="I18" t="s">
        <v>125</v>
      </c>
      <c r="J18">
        <v>0.36899999999999999</v>
      </c>
      <c r="K18">
        <v>0.74</v>
      </c>
      <c r="L18">
        <v>2.4</v>
      </c>
      <c r="M18">
        <v>5160</v>
      </c>
      <c r="O18">
        <v>14</v>
      </c>
      <c r="P18" t="s">
        <v>128</v>
      </c>
      <c r="Q18" t="s">
        <v>72</v>
      </c>
      <c r="R18">
        <v>12.587</v>
      </c>
      <c r="S18">
        <v>6.8506999999999998</v>
      </c>
      <c r="T18">
        <v>17.18</v>
      </c>
      <c r="U18">
        <v>20.697299999999998</v>
      </c>
      <c r="V18">
        <v>79.599999999999994</v>
      </c>
      <c r="W18" t="s">
        <v>111</v>
      </c>
      <c r="X18">
        <v>0.26200000000000001</v>
      </c>
      <c r="Y18">
        <v>1.43</v>
      </c>
      <c r="Z18">
        <v>2.0699999999999998</v>
      </c>
      <c r="AA18">
        <v>12829</v>
      </c>
    </row>
    <row r="19" spans="1:27" x14ac:dyDescent="0.35">
      <c r="A19">
        <v>15</v>
      </c>
      <c r="B19" t="s">
        <v>77</v>
      </c>
      <c r="C19" t="s">
        <v>72</v>
      </c>
      <c r="D19">
        <v>11.313000000000001</v>
      </c>
      <c r="E19">
        <v>11.0664</v>
      </c>
      <c r="F19">
        <v>74.040000000000006</v>
      </c>
      <c r="G19">
        <v>86.224000000000004</v>
      </c>
      <c r="H19">
        <v>237.05</v>
      </c>
      <c r="I19" t="s">
        <v>75</v>
      </c>
      <c r="J19">
        <v>0.307</v>
      </c>
      <c r="K19">
        <v>0.81</v>
      </c>
      <c r="L19">
        <v>2.81</v>
      </c>
      <c r="M19">
        <v>7516</v>
      </c>
      <c r="O19">
        <v>15</v>
      </c>
      <c r="P19" t="s">
        <v>77</v>
      </c>
      <c r="Q19" t="s">
        <v>72</v>
      </c>
      <c r="R19">
        <v>12.606999999999999</v>
      </c>
      <c r="S19">
        <v>8.0155999999999992</v>
      </c>
      <c r="T19">
        <v>20.75</v>
      </c>
      <c r="U19">
        <v>24.163399999999999</v>
      </c>
      <c r="V19">
        <v>96.41</v>
      </c>
      <c r="W19" t="s">
        <v>75</v>
      </c>
      <c r="X19">
        <v>0.254</v>
      </c>
      <c r="Y19">
        <v>1.58</v>
      </c>
      <c r="Z19">
        <v>2.17</v>
      </c>
      <c r="AA19">
        <v>13676</v>
      </c>
    </row>
    <row r="20" spans="1:27" x14ac:dyDescent="0.35">
      <c r="A20">
        <v>16</v>
      </c>
      <c r="B20" t="s">
        <v>129</v>
      </c>
      <c r="C20" t="s">
        <v>72</v>
      </c>
      <c r="D20">
        <v>11.273</v>
      </c>
      <c r="E20">
        <v>11.9168</v>
      </c>
      <c r="F20">
        <v>87.37</v>
      </c>
      <c r="G20">
        <v>92.800600000000003</v>
      </c>
      <c r="H20">
        <v>210.51</v>
      </c>
      <c r="I20" t="s">
        <v>125</v>
      </c>
      <c r="J20">
        <v>0.36199999999999999</v>
      </c>
      <c r="K20">
        <v>0.74</v>
      </c>
      <c r="L20">
        <v>2.42</v>
      </c>
      <c r="M20">
        <v>5370</v>
      </c>
      <c r="O20">
        <v>16</v>
      </c>
      <c r="P20" t="s">
        <v>129</v>
      </c>
      <c r="Q20" t="s">
        <v>72</v>
      </c>
      <c r="R20">
        <v>12.59</v>
      </c>
      <c r="S20">
        <v>6.1986999999999997</v>
      </c>
      <c r="T20">
        <v>15.53</v>
      </c>
      <c r="U20">
        <v>18.757200000000001</v>
      </c>
      <c r="V20">
        <v>72.42</v>
      </c>
      <c r="W20" t="s">
        <v>111</v>
      </c>
      <c r="X20">
        <v>0.25900000000000001</v>
      </c>
      <c r="Y20">
        <v>1.43</v>
      </c>
      <c r="Z20">
        <v>2.06</v>
      </c>
      <c r="AA20">
        <v>13060</v>
      </c>
    </row>
    <row r="21" spans="1:27" x14ac:dyDescent="0.35">
      <c r="A21">
        <v>17</v>
      </c>
      <c r="B21" t="s">
        <v>79</v>
      </c>
      <c r="C21" t="s">
        <v>72</v>
      </c>
      <c r="D21">
        <v>11.266999999999999</v>
      </c>
      <c r="E21">
        <v>10.7921</v>
      </c>
      <c r="F21">
        <v>88.01</v>
      </c>
      <c r="G21">
        <v>84.102800000000002</v>
      </c>
      <c r="H21">
        <v>183.6</v>
      </c>
      <c r="I21" t="s">
        <v>125</v>
      </c>
      <c r="J21">
        <v>0.376</v>
      </c>
      <c r="K21">
        <v>0.73</v>
      </c>
      <c r="L21">
        <v>2.42</v>
      </c>
      <c r="M21">
        <v>4979</v>
      </c>
      <c r="O21">
        <v>17</v>
      </c>
      <c r="P21" t="s">
        <v>79</v>
      </c>
      <c r="Q21" t="s">
        <v>72</v>
      </c>
      <c r="R21">
        <v>12.59</v>
      </c>
      <c r="S21">
        <v>7.7484999999999999</v>
      </c>
      <c r="T21">
        <v>20.54</v>
      </c>
      <c r="U21">
        <v>23.368600000000001</v>
      </c>
      <c r="V21">
        <v>88.45</v>
      </c>
      <c r="W21" t="s">
        <v>111</v>
      </c>
      <c r="X21">
        <v>0.26400000000000001</v>
      </c>
      <c r="Y21">
        <v>1.41</v>
      </c>
      <c r="Z21">
        <v>2.13</v>
      </c>
      <c r="AA21">
        <v>12630</v>
      </c>
    </row>
    <row r="22" spans="1:27" x14ac:dyDescent="0.35">
      <c r="A22">
        <v>18</v>
      </c>
      <c r="B22" t="s">
        <v>130</v>
      </c>
      <c r="C22" t="s">
        <v>72</v>
      </c>
      <c r="D22">
        <v>11.266999999999999</v>
      </c>
      <c r="E22">
        <v>11.733599999999999</v>
      </c>
      <c r="F22">
        <v>90.18</v>
      </c>
      <c r="G22">
        <v>91.383399999999995</v>
      </c>
      <c r="H22">
        <v>201.07</v>
      </c>
      <c r="I22" t="s">
        <v>125</v>
      </c>
      <c r="J22">
        <v>0.373</v>
      </c>
      <c r="K22">
        <v>0.73</v>
      </c>
      <c r="L22">
        <v>2.36</v>
      </c>
      <c r="M22">
        <v>5066</v>
      </c>
      <c r="O22">
        <v>18</v>
      </c>
      <c r="P22" t="s">
        <v>130</v>
      </c>
      <c r="Q22" t="s">
        <v>72</v>
      </c>
      <c r="R22">
        <v>12.59</v>
      </c>
      <c r="S22">
        <v>5.5928000000000004</v>
      </c>
      <c r="T22">
        <v>14.81</v>
      </c>
      <c r="U22">
        <v>16.9541</v>
      </c>
      <c r="V22">
        <v>64.790000000000006</v>
      </c>
      <c r="W22" t="s">
        <v>111</v>
      </c>
      <c r="X22">
        <v>0.26200000000000001</v>
      </c>
      <c r="Y22">
        <v>1.4</v>
      </c>
      <c r="Z22">
        <v>2.09</v>
      </c>
      <c r="AA22">
        <v>12841</v>
      </c>
    </row>
    <row r="23" spans="1:27" x14ac:dyDescent="0.35">
      <c r="A23">
        <v>19</v>
      </c>
      <c r="B23" t="s">
        <v>86</v>
      </c>
      <c r="C23" t="s">
        <v>72</v>
      </c>
      <c r="D23">
        <v>11.266999999999999</v>
      </c>
      <c r="E23">
        <v>4.7297000000000002</v>
      </c>
      <c r="F23">
        <v>75.86</v>
      </c>
      <c r="G23">
        <v>37.222799999999999</v>
      </c>
      <c r="H23">
        <v>81.44</v>
      </c>
      <c r="I23" t="s">
        <v>125</v>
      </c>
      <c r="J23">
        <v>0.373</v>
      </c>
      <c r="K23">
        <v>0.73</v>
      </c>
      <c r="L23">
        <v>3.25</v>
      </c>
      <c r="M23">
        <v>5061</v>
      </c>
      <c r="O23">
        <v>19</v>
      </c>
      <c r="P23" t="s">
        <v>86</v>
      </c>
      <c r="Q23" t="s">
        <v>72</v>
      </c>
      <c r="R23">
        <v>12.593</v>
      </c>
      <c r="S23">
        <v>8.9296000000000006</v>
      </c>
      <c r="T23">
        <v>38.28</v>
      </c>
      <c r="U23">
        <v>26.882999999999999</v>
      </c>
      <c r="V23">
        <v>100.53</v>
      </c>
      <c r="W23" t="s">
        <v>111</v>
      </c>
      <c r="X23">
        <v>0.26400000000000001</v>
      </c>
      <c r="Y23">
        <v>1.42</v>
      </c>
      <c r="Z23">
        <v>3.36</v>
      </c>
      <c r="AA23">
        <v>12643</v>
      </c>
    </row>
    <row r="24" spans="1:27" x14ac:dyDescent="0.35">
      <c r="A24">
        <v>20</v>
      </c>
      <c r="B24" t="s">
        <v>90</v>
      </c>
      <c r="C24" t="s">
        <v>72</v>
      </c>
      <c r="D24">
        <v>11.273</v>
      </c>
      <c r="E24">
        <v>6.4181999999999997</v>
      </c>
      <c r="F24">
        <v>82.21</v>
      </c>
      <c r="G24">
        <v>50.279800000000002</v>
      </c>
      <c r="H24">
        <v>113.87</v>
      </c>
      <c r="I24" t="s">
        <v>125</v>
      </c>
      <c r="J24">
        <v>0.36099999999999999</v>
      </c>
      <c r="K24">
        <v>0.74</v>
      </c>
      <c r="L24">
        <v>2.56</v>
      </c>
      <c r="M24">
        <v>5389</v>
      </c>
      <c r="O24">
        <v>20</v>
      </c>
      <c r="P24" t="s">
        <v>90</v>
      </c>
      <c r="Q24" t="s">
        <v>72</v>
      </c>
      <c r="R24">
        <v>12.593</v>
      </c>
      <c r="S24">
        <v>7.6971999999999996</v>
      </c>
      <c r="T24">
        <v>29.27</v>
      </c>
      <c r="U24">
        <v>23.215900000000001</v>
      </c>
      <c r="V24">
        <v>88.14</v>
      </c>
      <c r="W24" t="s">
        <v>111</v>
      </c>
      <c r="X24">
        <v>0.26100000000000001</v>
      </c>
      <c r="Y24">
        <v>1.44</v>
      </c>
      <c r="Z24">
        <v>3.39</v>
      </c>
      <c r="AA24">
        <v>12933</v>
      </c>
    </row>
    <row r="25" spans="1:27" x14ac:dyDescent="0.35">
      <c r="A25">
        <v>21</v>
      </c>
      <c r="B25" t="s">
        <v>85</v>
      </c>
      <c r="C25" t="s">
        <v>72</v>
      </c>
      <c r="D25">
        <v>11.276999999999999</v>
      </c>
      <c r="E25">
        <v>7.3945999999999996</v>
      </c>
      <c r="F25">
        <v>85.71</v>
      </c>
      <c r="G25">
        <v>57.83</v>
      </c>
      <c r="H25">
        <v>131.81</v>
      </c>
      <c r="I25" t="s">
        <v>125</v>
      </c>
      <c r="J25">
        <v>0.35899999999999999</v>
      </c>
      <c r="K25">
        <v>0.74</v>
      </c>
      <c r="L25">
        <v>2.58</v>
      </c>
      <c r="M25">
        <v>5462</v>
      </c>
      <c r="O25">
        <v>21</v>
      </c>
      <c r="P25" t="s">
        <v>85</v>
      </c>
      <c r="Q25" t="s">
        <v>72</v>
      </c>
      <c r="R25">
        <v>12.593</v>
      </c>
      <c r="S25">
        <v>5.9443000000000001</v>
      </c>
      <c r="T25">
        <v>22.07</v>
      </c>
      <c r="U25">
        <v>18.0002</v>
      </c>
      <c r="V25">
        <v>68.75</v>
      </c>
      <c r="W25" t="s">
        <v>111</v>
      </c>
      <c r="X25">
        <v>0.26</v>
      </c>
      <c r="Y25">
        <v>1.42</v>
      </c>
      <c r="Z25">
        <v>3.41</v>
      </c>
      <c r="AA25">
        <v>12993</v>
      </c>
    </row>
    <row r="26" spans="1:27" x14ac:dyDescent="0.35">
      <c r="A26">
        <v>22</v>
      </c>
      <c r="B26" t="s">
        <v>91</v>
      </c>
      <c r="C26" t="s">
        <v>72</v>
      </c>
      <c r="D26">
        <v>11.273</v>
      </c>
      <c r="E26">
        <v>8.1103000000000005</v>
      </c>
      <c r="F26">
        <v>87.7</v>
      </c>
      <c r="G26">
        <v>63.364800000000002</v>
      </c>
      <c r="H26">
        <v>137.74</v>
      </c>
      <c r="I26" t="s">
        <v>125</v>
      </c>
      <c r="J26">
        <v>0.376</v>
      </c>
      <c r="K26">
        <v>0.73</v>
      </c>
      <c r="L26">
        <v>3.21</v>
      </c>
      <c r="M26">
        <v>4987</v>
      </c>
      <c r="O26">
        <v>22</v>
      </c>
      <c r="P26" t="s">
        <v>91</v>
      </c>
      <c r="Q26" t="s">
        <v>72</v>
      </c>
      <c r="R26">
        <v>12.59</v>
      </c>
      <c r="S26">
        <v>4.649</v>
      </c>
      <c r="T26">
        <v>16.97</v>
      </c>
      <c r="U26">
        <v>14.145899999999999</v>
      </c>
      <c r="V26">
        <v>53.26</v>
      </c>
      <c r="W26" t="s">
        <v>111</v>
      </c>
      <c r="X26">
        <v>0.26300000000000001</v>
      </c>
      <c r="Y26">
        <v>1.39</v>
      </c>
      <c r="Z26">
        <v>1.98</v>
      </c>
      <c r="AA26">
        <v>12722</v>
      </c>
    </row>
    <row r="27" spans="1:27" x14ac:dyDescent="0.35">
      <c r="A27">
        <v>23</v>
      </c>
      <c r="B27" t="s">
        <v>92</v>
      </c>
      <c r="C27" t="s">
        <v>72</v>
      </c>
      <c r="D27">
        <v>11.276999999999999</v>
      </c>
      <c r="E27">
        <v>9.3522999999999996</v>
      </c>
      <c r="F27">
        <v>89.71</v>
      </c>
      <c r="G27">
        <v>72.968900000000005</v>
      </c>
      <c r="H27">
        <v>165.83</v>
      </c>
      <c r="I27" t="s">
        <v>125</v>
      </c>
      <c r="J27">
        <v>0.36099999999999999</v>
      </c>
      <c r="K27">
        <v>0.74</v>
      </c>
      <c r="L27">
        <v>2.58</v>
      </c>
      <c r="M27">
        <v>5416</v>
      </c>
      <c r="O27">
        <v>23</v>
      </c>
      <c r="P27" t="s">
        <v>92</v>
      </c>
      <c r="Q27" t="s">
        <v>72</v>
      </c>
      <c r="R27">
        <v>12.593</v>
      </c>
      <c r="S27">
        <v>3.7719</v>
      </c>
      <c r="T27">
        <v>12.77</v>
      </c>
      <c r="U27">
        <v>11.536199999999999</v>
      </c>
      <c r="V27">
        <v>44.76</v>
      </c>
      <c r="W27" t="s">
        <v>111</v>
      </c>
      <c r="X27">
        <v>0.25700000000000001</v>
      </c>
      <c r="Y27">
        <v>1.41</v>
      </c>
      <c r="Z27">
        <v>2</v>
      </c>
      <c r="AA27">
        <v>13276</v>
      </c>
    </row>
    <row r="28" spans="1:27" x14ac:dyDescent="0.35">
      <c r="A28">
        <v>4</v>
      </c>
      <c r="B28" t="s">
        <v>131</v>
      </c>
      <c r="C28" t="s">
        <v>72</v>
      </c>
      <c r="D28">
        <v>11.25</v>
      </c>
      <c r="E28">
        <v>10.269299999999999</v>
      </c>
      <c r="F28">
        <v>72.8</v>
      </c>
      <c r="G28">
        <v>80.060199999999995</v>
      </c>
      <c r="H28">
        <v>150.43</v>
      </c>
      <c r="I28" t="s">
        <v>125</v>
      </c>
      <c r="J28">
        <v>0.42299999999999999</v>
      </c>
      <c r="K28">
        <v>0.69</v>
      </c>
      <c r="L28">
        <v>2.54</v>
      </c>
      <c r="M28">
        <v>3917</v>
      </c>
      <c r="O28">
        <v>4</v>
      </c>
      <c r="P28" t="s">
        <v>131</v>
      </c>
      <c r="Q28" t="s">
        <v>72</v>
      </c>
      <c r="R28">
        <v>12.59</v>
      </c>
      <c r="S28">
        <v>6.7530000000000001</v>
      </c>
      <c r="T28">
        <v>18.559999999999999</v>
      </c>
      <c r="U28">
        <v>20.406600000000001</v>
      </c>
      <c r="V28">
        <v>83.09</v>
      </c>
      <c r="W28" t="s">
        <v>75</v>
      </c>
      <c r="X28">
        <v>0.19900000000000001</v>
      </c>
      <c r="Y28">
        <v>0.94</v>
      </c>
      <c r="Z28">
        <v>2.87</v>
      </c>
      <c r="AA28">
        <v>22186</v>
      </c>
    </row>
    <row r="29" spans="1:27" x14ac:dyDescent="0.35">
      <c r="A29">
        <v>5</v>
      </c>
      <c r="B29" t="s">
        <v>132</v>
      </c>
      <c r="C29" t="s">
        <v>72</v>
      </c>
      <c r="D29">
        <v>11.247</v>
      </c>
      <c r="E29">
        <v>17.088100000000001</v>
      </c>
      <c r="F29">
        <v>91.28</v>
      </c>
      <c r="G29">
        <v>132.7901</v>
      </c>
      <c r="H29">
        <v>234.97</v>
      </c>
      <c r="I29" t="s">
        <v>75</v>
      </c>
      <c r="J29">
        <v>0.441</v>
      </c>
      <c r="K29">
        <v>0.69</v>
      </c>
      <c r="L29">
        <v>1.93</v>
      </c>
      <c r="M29">
        <v>3595</v>
      </c>
      <c r="O29">
        <v>5</v>
      </c>
      <c r="P29" t="s">
        <v>132</v>
      </c>
      <c r="Q29" t="s">
        <v>72</v>
      </c>
      <c r="R29" t="s">
        <v>73</v>
      </c>
      <c r="S29" t="s">
        <v>73</v>
      </c>
      <c r="T29" t="s">
        <v>73</v>
      </c>
      <c r="U29" t="s">
        <v>73</v>
      </c>
      <c r="V29" t="s">
        <v>73</v>
      </c>
      <c r="W29" t="s">
        <v>73</v>
      </c>
      <c r="X29" t="s">
        <v>73</v>
      </c>
      <c r="Y29" t="s">
        <v>73</v>
      </c>
      <c r="Z29" t="s">
        <v>73</v>
      </c>
      <c r="AA29" t="s">
        <v>73</v>
      </c>
    </row>
    <row r="30" spans="1:27" x14ac:dyDescent="0.35">
      <c r="A30">
        <v>24</v>
      </c>
      <c r="B30" t="s">
        <v>71</v>
      </c>
      <c r="C30" t="s">
        <v>72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O30">
        <v>24</v>
      </c>
      <c r="P30" t="s">
        <v>71</v>
      </c>
      <c r="Q30" t="s">
        <v>72</v>
      </c>
      <c r="R30" t="s">
        <v>73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</row>
    <row r="31" spans="1:27" x14ac:dyDescent="0.35">
      <c r="A31" t="s">
        <v>106</v>
      </c>
      <c r="D31">
        <v>11.423</v>
      </c>
      <c r="E31">
        <v>12.027900000000001</v>
      </c>
      <c r="F31">
        <v>94.26</v>
      </c>
      <c r="G31">
        <v>93.659599999999998</v>
      </c>
      <c r="H31">
        <v>442.64</v>
      </c>
      <c r="J31">
        <v>0.376</v>
      </c>
      <c r="K31">
        <v>1.66</v>
      </c>
      <c r="L31">
        <v>3.32</v>
      </c>
      <c r="M31">
        <v>19056</v>
      </c>
      <c r="O31" t="s">
        <v>106</v>
      </c>
      <c r="R31">
        <v>12.69</v>
      </c>
      <c r="S31">
        <v>14.2326</v>
      </c>
      <c r="T31">
        <v>88.66</v>
      </c>
      <c r="U31">
        <v>42.662300000000002</v>
      </c>
      <c r="V31">
        <v>153.19999999999999</v>
      </c>
      <c r="X31">
        <v>0.38300000000000001</v>
      </c>
      <c r="Y31">
        <v>2.06</v>
      </c>
      <c r="Z31">
        <v>4.7699999999999996</v>
      </c>
      <c r="AA31">
        <v>19609</v>
      </c>
    </row>
    <row r="32" spans="1:27" x14ac:dyDescent="0.35">
      <c r="A32" t="s">
        <v>107</v>
      </c>
      <c r="D32">
        <v>11.291</v>
      </c>
      <c r="E32">
        <v>9.2394999999999996</v>
      </c>
      <c r="F32">
        <v>81.06</v>
      </c>
      <c r="G32">
        <v>72.097200000000001</v>
      </c>
      <c r="H32">
        <v>183.23</v>
      </c>
      <c r="J32">
        <v>0.34200000000000003</v>
      </c>
      <c r="K32">
        <v>0.81</v>
      </c>
      <c r="L32">
        <v>2.69</v>
      </c>
      <c r="M32">
        <v>6529</v>
      </c>
      <c r="O32" t="s">
        <v>107</v>
      </c>
      <c r="R32">
        <v>12.6</v>
      </c>
      <c r="S32">
        <v>6.7207999999999997</v>
      </c>
      <c r="T32">
        <v>24.9</v>
      </c>
      <c r="U32">
        <v>20.311800000000002</v>
      </c>
      <c r="V32">
        <v>78.13</v>
      </c>
      <c r="X32">
        <v>0.26500000000000001</v>
      </c>
      <c r="Y32">
        <v>1.48</v>
      </c>
      <c r="Z32">
        <v>2.4700000000000002</v>
      </c>
      <c r="AA32">
        <v>12873</v>
      </c>
    </row>
    <row r="33" spans="1:27" x14ac:dyDescent="0.35">
      <c r="A33" t="s">
        <v>108</v>
      </c>
      <c r="D33">
        <v>11.26</v>
      </c>
      <c r="E33">
        <v>1.4367000000000001</v>
      </c>
      <c r="F33">
        <v>22.23</v>
      </c>
      <c r="G33">
        <v>11.7584</v>
      </c>
      <c r="H33">
        <v>30.45</v>
      </c>
      <c r="J33">
        <v>0.19500000000000001</v>
      </c>
      <c r="K33">
        <v>0.73</v>
      </c>
      <c r="L33">
        <v>2.36</v>
      </c>
      <c r="M33">
        <v>4979</v>
      </c>
      <c r="O33" t="s">
        <v>108</v>
      </c>
      <c r="R33">
        <v>12.573</v>
      </c>
      <c r="S33">
        <v>2.0999999999999999E-3</v>
      </c>
      <c r="T33">
        <v>5.26</v>
      </c>
      <c r="U33">
        <v>0.34389999999999998</v>
      </c>
      <c r="V33">
        <v>0.81</v>
      </c>
      <c r="X33">
        <v>0.21299999999999999</v>
      </c>
      <c r="Y33">
        <v>0.86</v>
      </c>
      <c r="Z33">
        <v>1.56</v>
      </c>
      <c r="AA33">
        <v>6067</v>
      </c>
    </row>
    <row r="34" spans="1:27" x14ac:dyDescent="0.35">
      <c r="A34" t="s">
        <v>109</v>
      </c>
      <c r="D34">
        <v>3.6999999999999998E-2</v>
      </c>
      <c r="E34">
        <v>3.0847000000000002</v>
      </c>
      <c r="F34">
        <v>15.93</v>
      </c>
      <c r="G34">
        <v>23.854199999999999</v>
      </c>
      <c r="H34">
        <v>85.15</v>
      </c>
      <c r="J34">
        <v>4.2999999999999997E-2</v>
      </c>
      <c r="K34">
        <v>0.2</v>
      </c>
      <c r="L34">
        <v>0.28999999999999998</v>
      </c>
      <c r="M34">
        <v>3097</v>
      </c>
      <c r="O34" t="s">
        <v>109</v>
      </c>
      <c r="R34">
        <v>2.7E-2</v>
      </c>
      <c r="S34">
        <v>3.3275000000000001</v>
      </c>
      <c r="T34">
        <v>20.04</v>
      </c>
      <c r="U34">
        <v>9.8986999999999998</v>
      </c>
      <c r="V34">
        <v>36.380000000000003</v>
      </c>
      <c r="X34">
        <v>2.9000000000000001E-2</v>
      </c>
      <c r="Y34">
        <v>0.2</v>
      </c>
      <c r="Z34">
        <v>0.77</v>
      </c>
      <c r="AA34">
        <v>2136</v>
      </c>
    </row>
    <row r="35" spans="1:27" x14ac:dyDescent="0.35">
      <c r="A35" t="s">
        <v>110</v>
      </c>
      <c r="D35" s="25">
        <v>3.2000000000000002E-3</v>
      </c>
      <c r="E35" s="25">
        <v>0.33389999999999997</v>
      </c>
      <c r="F35" s="25">
        <v>0.19650000000000001</v>
      </c>
      <c r="G35" s="25">
        <v>0.33090000000000003</v>
      </c>
      <c r="H35" s="25">
        <v>0.4647</v>
      </c>
      <c r="J35" s="25">
        <v>0.1263</v>
      </c>
      <c r="K35" s="25">
        <v>0.25359999999999999</v>
      </c>
      <c r="L35" s="25">
        <v>0.1072</v>
      </c>
      <c r="M35" s="25">
        <v>0.4743</v>
      </c>
      <c r="O35" t="s">
        <v>110</v>
      </c>
      <c r="R35" s="25">
        <v>2.2000000000000001E-3</v>
      </c>
      <c r="S35" s="25">
        <v>0.49509999999999998</v>
      </c>
      <c r="T35" s="25">
        <v>0.80479999999999996</v>
      </c>
      <c r="U35" s="25">
        <v>0.48730000000000001</v>
      </c>
      <c r="V35" s="25">
        <v>0.46560000000000001</v>
      </c>
      <c r="X35" s="25">
        <v>0.10879999999999999</v>
      </c>
      <c r="Y35" s="25">
        <v>0.1348</v>
      </c>
      <c r="Z35" s="25">
        <v>0.31219999999999998</v>
      </c>
      <c r="AA35" s="25">
        <v>0.16589999999999999</v>
      </c>
    </row>
    <row r="39" spans="1:27" x14ac:dyDescent="0.35">
      <c r="B39" s="2" t="s">
        <v>2</v>
      </c>
    </row>
    <row r="40" spans="1:27" x14ac:dyDescent="0.35">
      <c r="B40" t="s">
        <v>120</v>
      </c>
      <c r="E40" t="s">
        <v>121</v>
      </c>
    </row>
    <row r="41" spans="1:27" x14ac:dyDescent="0.35">
      <c r="B41" t="s">
        <v>122</v>
      </c>
      <c r="C41" t="s">
        <v>70</v>
      </c>
      <c r="D41" t="s">
        <v>12</v>
      </c>
      <c r="E41" t="s">
        <v>70</v>
      </c>
      <c r="F41" t="s">
        <v>12</v>
      </c>
    </row>
    <row r="42" spans="1:27" x14ac:dyDescent="0.35">
      <c r="B42">
        <v>0</v>
      </c>
      <c r="C42">
        <v>0</v>
      </c>
      <c r="D42">
        <v>14.2326</v>
      </c>
      <c r="E42">
        <v>0</v>
      </c>
      <c r="F42">
        <v>14.2326</v>
      </c>
    </row>
    <row r="43" spans="1:27" x14ac:dyDescent="0.35">
      <c r="B43">
        <v>0.5</v>
      </c>
      <c r="C43">
        <v>1.4367000000000001</v>
      </c>
      <c r="D43">
        <v>11.7583</v>
      </c>
      <c r="E43">
        <v>1.4367000000000001</v>
      </c>
      <c r="F43">
        <v>11.7583</v>
      </c>
    </row>
    <row r="44" spans="1:27" x14ac:dyDescent="0.35">
      <c r="B44">
        <v>1</v>
      </c>
      <c r="C44">
        <v>3.1114999999999999</v>
      </c>
      <c r="D44">
        <v>10.387600000000001</v>
      </c>
      <c r="E44">
        <v>3.1114999999999999</v>
      </c>
      <c r="F44">
        <v>10.387600000000001</v>
      </c>
    </row>
    <row r="45" spans="1:27" x14ac:dyDescent="0.35">
      <c r="B45">
        <v>1.5</v>
      </c>
      <c r="C45">
        <v>4.7297000000000002</v>
      </c>
      <c r="D45">
        <v>8.9296000000000006</v>
      </c>
      <c r="E45">
        <v>4.7297000000000002</v>
      </c>
      <c r="F45">
        <v>8.9296000000000006</v>
      </c>
    </row>
    <row r="46" spans="1:27" x14ac:dyDescent="0.35">
      <c r="B46">
        <v>2</v>
      </c>
      <c r="C46">
        <v>6.4181999999999997</v>
      </c>
      <c r="D46">
        <v>7.6971999999999996</v>
      </c>
      <c r="E46">
        <v>6.4181999999999997</v>
      </c>
      <c r="F46">
        <v>7.6971999999999996</v>
      </c>
    </row>
    <row r="47" spans="1:27" x14ac:dyDescent="0.35">
      <c r="B47">
        <v>2.5</v>
      </c>
      <c r="C47">
        <v>7.3945999999999996</v>
      </c>
      <c r="D47">
        <v>5.9443000000000001</v>
      </c>
      <c r="E47">
        <v>7.3945999999999996</v>
      </c>
      <c r="F47">
        <v>5.9443000000000001</v>
      </c>
    </row>
    <row r="48" spans="1:27" x14ac:dyDescent="0.35">
      <c r="B48">
        <v>3</v>
      </c>
      <c r="C48">
        <v>8.1103000000000005</v>
      </c>
      <c r="D48">
        <v>4.649</v>
      </c>
      <c r="E48">
        <v>8.1103000000000005</v>
      </c>
      <c r="F48">
        <v>4.649</v>
      </c>
    </row>
    <row r="49" spans="1:13" x14ac:dyDescent="0.35">
      <c r="B49">
        <v>3.5</v>
      </c>
      <c r="C49">
        <v>9.3522999999999996</v>
      </c>
      <c r="D49">
        <v>3.7719</v>
      </c>
      <c r="E49">
        <v>9.3522999999999996</v>
      </c>
      <c r="F49">
        <v>3.7719</v>
      </c>
    </row>
    <row r="50" spans="1:13" x14ac:dyDescent="0.35">
      <c r="B50">
        <v>4</v>
      </c>
      <c r="C50">
        <v>9.8963999999999999</v>
      </c>
      <c r="D50">
        <v>2.9249000000000001</v>
      </c>
      <c r="E50">
        <v>9.8963999999999999</v>
      </c>
      <c r="F50">
        <v>2.9249000000000001</v>
      </c>
    </row>
    <row r="51" spans="1:13" x14ac:dyDescent="0.35">
      <c r="B51">
        <v>4.5</v>
      </c>
      <c r="C51">
        <v>11.1502</v>
      </c>
      <c r="D51">
        <v>2.3431000000000002</v>
      </c>
      <c r="E51">
        <v>11.1502</v>
      </c>
      <c r="F51">
        <v>2.3431000000000002</v>
      </c>
    </row>
    <row r="52" spans="1:13" x14ac:dyDescent="0.35">
      <c r="B52">
        <v>5</v>
      </c>
      <c r="C52">
        <v>10.692</v>
      </c>
      <c r="D52">
        <v>1.5642</v>
      </c>
      <c r="E52">
        <v>10.692</v>
      </c>
      <c r="F52">
        <v>1.5642</v>
      </c>
    </row>
    <row r="53" spans="1:13" x14ac:dyDescent="0.35">
      <c r="B53">
        <v>5.5</v>
      </c>
      <c r="C53">
        <v>11.6844</v>
      </c>
      <c r="D53">
        <v>8.8559999999999999</v>
      </c>
      <c r="E53">
        <v>10.4664</v>
      </c>
      <c r="F53">
        <v>7.2892999999999999</v>
      </c>
    </row>
    <row r="54" spans="1:13" x14ac:dyDescent="0.35">
      <c r="A54" s="29" t="s">
        <v>123</v>
      </c>
      <c r="B54">
        <v>6</v>
      </c>
      <c r="C54">
        <v>10.844200000000001</v>
      </c>
      <c r="D54">
        <v>8.0696999999999992</v>
      </c>
      <c r="E54">
        <v>11.235799999999999</v>
      </c>
      <c r="F54">
        <v>7.1413000000000002</v>
      </c>
    </row>
    <row r="55" spans="1:13" x14ac:dyDescent="0.35">
      <c r="A55" s="29"/>
      <c r="B55">
        <v>6.5</v>
      </c>
      <c r="C55">
        <v>10.731299999999999</v>
      </c>
      <c r="D55">
        <v>7.8898999999999999</v>
      </c>
      <c r="E55">
        <v>12.027900000000001</v>
      </c>
      <c r="F55">
        <v>6.8506999999999998</v>
      </c>
    </row>
    <row r="56" spans="1:13" x14ac:dyDescent="0.35">
      <c r="A56" s="29"/>
      <c r="B56">
        <v>7</v>
      </c>
      <c r="C56">
        <v>11.0664</v>
      </c>
      <c r="D56">
        <v>8.0155999999999992</v>
      </c>
      <c r="E56">
        <v>11.9168</v>
      </c>
      <c r="F56">
        <v>6.1986999999999997</v>
      </c>
    </row>
    <row r="57" spans="1:13" x14ac:dyDescent="0.35">
      <c r="A57" s="29"/>
      <c r="B57">
        <v>7.5</v>
      </c>
      <c r="C57">
        <v>10.7921</v>
      </c>
      <c r="D57">
        <v>7.7484999999999999</v>
      </c>
      <c r="E57">
        <v>11.733599999999999</v>
      </c>
      <c r="F57">
        <v>5.5928000000000004</v>
      </c>
    </row>
    <row r="58" spans="1:13" x14ac:dyDescent="0.35">
      <c r="A58" s="29"/>
      <c r="B58">
        <v>23.5</v>
      </c>
      <c r="C58">
        <v>10.269299999999999</v>
      </c>
      <c r="D58">
        <v>6.7530000000000001</v>
      </c>
      <c r="E58">
        <v>17.088100000000001</v>
      </c>
      <c r="F58">
        <v>0</v>
      </c>
      <c r="H58" t="s">
        <v>14</v>
      </c>
      <c r="J58" t="s">
        <v>19</v>
      </c>
      <c r="K58" t="s">
        <v>25</v>
      </c>
      <c r="L58" t="s">
        <v>20</v>
      </c>
      <c r="M58" t="s">
        <v>21</v>
      </c>
    </row>
    <row r="59" spans="1:13" x14ac:dyDescent="0.35">
      <c r="H59" s="13">
        <v>1</v>
      </c>
      <c r="I59" t="s">
        <v>22</v>
      </c>
      <c r="J59" s="2">
        <v>2.9264999999999999</v>
      </c>
      <c r="K59" s="15">
        <f>J59/60</f>
        <v>4.8774999999999999E-2</v>
      </c>
      <c r="L59" s="15">
        <f>K59</f>
        <v>4.8774999999999999E-2</v>
      </c>
      <c r="M59" s="15">
        <f>L59/H59</f>
        <v>4.8774999999999999E-2</v>
      </c>
    </row>
  </sheetData>
  <mergeCells count="1">
    <mergeCell ref="A54:A58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8298-8885-4259-87BF-76A08A1F662A}">
  <dimension ref="A1:AB114"/>
  <sheetViews>
    <sheetView zoomScale="115" zoomScaleNormal="115" workbookViewId="0">
      <selection activeCell="G59" sqref="G59"/>
    </sheetView>
  </sheetViews>
  <sheetFormatPr baseColWidth="10" defaultRowHeight="14.5" x14ac:dyDescent="0.35"/>
  <cols>
    <col min="7" max="7" width="16.26953125" customWidth="1"/>
    <col min="8" max="8" width="14.6328125" customWidth="1"/>
    <col min="9" max="9" width="17.81640625" customWidth="1"/>
    <col min="10" max="10" width="15.7265625" customWidth="1"/>
  </cols>
  <sheetData>
    <row r="1" spans="1:28" x14ac:dyDescent="0.3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6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</row>
    <row r="2" spans="1:28" x14ac:dyDescent="0.35">
      <c r="A2" t="s">
        <v>59</v>
      </c>
      <c r="B2" t="s">
        <v>60</v>
      </c>
      <c r="D2" t="s">
        <v>61</v>
      </c>
      <c r="F2" t="s">
        <v>62</v>
      </c>
      <c r="G2" t="s">
        <v>63</v>
      </c>
      <c r="H2" t="s">
        <v>64</v>
      </c>
      <c r="J2" t="s">
        <v>61</v>
      </c>
      <c r="K2" t="s">
        <v>65</v>
      </c>
      <c r="L2" t="s">
        <v>65</v>
      </c>
      <c r="M2" t="s">
        <v>65</v>
      </c>
      <c r="P2" t="s">
        <v>59</v>
      </c>
      <c r="Q2" t="s">
        <v>60</v>
      </c>
      <c r="S2" t="s">
        <v>61</v>
      </c>
      <c r="U2" t="s">
        <v>62</v>
      </c>
      <c r="V2" t="s">
        <v>63</v>
      </c>
      <c r="W2" t="s">
        <v>64</v>
      </c>
      <c r="Y2" t="s">
        <v>61</v>
      </c>
      <c r="Z2" t="s">
        <v>65</v>
      </c>
      <c r="AA2" t="s">
        <v>65</v>
      </c>
      <c r="AB2" t="s">
        <v>65</v>
      </c>
    </row>
    <row r="3" spans="1:28" x14ac:dyDescent="0.35"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</row>
    <row r="4" spans="1:28" x14ac:dyDescent="0.35"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</row>
    <row r="5" spans="1:28" x14ac:dyDescent="0.35">
      <c r="A5">
        <v>1</v>
      </c>
      <c r="B5" t="s">
        <v>71</v>
      </c>
      <c r="C5" t="s">
        <v>72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P5">
        <v>1</v>
      </c>
      <c r="Q5" t="s">
        <v>71</v>
      </c>
      <c r="R5" t="s">
        <v>72</v>
      </c>
      <c r="S5" t="s">
        <v>73</v>
      </c>
      <c r="T5" t="s">
        <v>73</v>
      </c>
      <c r="U5" t="s">
        <v>73</v>
      </c>
      <c r="V5" t="s">
        <v>73</v>
      </c>
      <c r="W5" t="s">
        <v>73</v>
      </c>
      <c r="X5" t="s">
        <v>73</v>
      </c>
      <c r="Y5" t="s">
        <v>73</v>
      </c>
      <c r="Z5" t="s">
        <v>73</v>
      </c>
      <c r="AA5" t="s">
        <v>73</v>
      </c>
      <c r="AB5" t="s">
        <v>73</v>
      </c>
    </row>
    <row r="6" spans="1:28" x14ac:dyDescent="0.35">
      <c r="A6">
        <v>2</v>
      </c>
      <c r="B6" t="s">
        <v>71</v>
      </c>
      <c r="C6" t="s">
        <v>72</v>
      </c>
      <c r="D6" t="s">
        <v>73</v>
      </c>
      <c r="E6" t="s">
        <v>73</v>
      </c>
      <c r="F6" t="s">
        <v>73</v>
      </c>
      <c r="G6" t="s">
        <v>73</v>
      </c>
      <c r="H6" t="s">
        <v>73</v>
      </c>
      <c r="I6" t="s">
        <v>73</v>
      </c>
      <c r="J6" t="s">
        <v>73</v>
      </c>
      <c r="K6" t="s">
        <v>73</v>
      </c>
      <c r="L6" t="s">
        <v>73</v>
      </c>
      <c r="M6" t="s">
        <v>73</v>
      </c>
      <c r="P6">
        <v>2</v>
      </c>
      <c r="Q6" t="s">
        <v>71</v>
      </c>
      <c r="R6" t="s">
        <v>72</v>
      </c>
      <c r="S6" t="s">
        <v>73</v>
      </c>
      <c r="T6" t="s">
        <v>73</v>
      </c>
      <c r="U6" t="s">
        <v>73</v>
      </c>
      <c r="V6" t="s">
        <v>73</v>
      </c>
      <c r="W6" t="s">
        <v>73</v>
      </c>
      <c r="X6" t="s">
        <v>73</v>
      </c>
      <c r="Y6" t="s">
        <v>73</v>
      </c>
      <c r="Z6" t="s">
        <v>73</v>
      </c>
      <c r="AA6" t="s">
        <v>73</v>
      </c>
      <c r="AB6" t="s">
        <v>73</v>
      </c>
    </row>
    <row r="7" spans="1:28" x14ac:dyDescent="0.35">
      <c r="A7">
        <v>3</v>
      </c>
      <c r="B7" t="s">
        <v>87</v>
      </c>
      <c r="C7" t="s">
        <v>72</v>
      </c>
      <c r="D7">
        <v>11.297000000000001</v>
      </c>
      <c r="E7" t="s">
        <v>73</v>
      </c>
      <c r="F7">
        <v>0.51</v>
      </c>
      <c r="G7">
        <v>0.247</v>
      </c>
      <c r="H7">
        <v>0.59</v>
      </c>
      <c r="I7" t="s">
        <v>75</v>
      </c>
      <c r="J7">
        <v>0.36299999999999999</v>
      </c>
      <c r="K7">
        <v>0.9</v>
      </c>
      <c r="L7">
        <v>2.81</v>
      </c>
      <c r="M7">
        <v>5367</v>
      </c>
      <c r="P7">
        <v>3</v>
      </c>
      <c r="Q7" t="s">
        <v>87</v>
      </c>
      <c r="R7" t="s">
        <v>72</v>
      </c>
      <c r="S7">
        <v>12.6</v>
      </c>
      <c r="T7">
        <v>13.8947</v>
      </c>
      <c r="U7">
        <v>86.12</v>
      </c>
      <c r="V7">
        <v>41.656999999999996</v>
      </c>
      <c r="W7">
        <v>189.02</v>
      </c>
      <c r="X7" t="s">
        <v>75</v>
      </c>
      <c r="Y7">
        <v>0.185</v>
      </c>
      <c r="Z7">
        <v>1.34</v>
      </c>
      <c r="AA7">
        <v>5.58</v>
      </c>
      <c r="AB7">
        <v>25759</v>
      </c>
    </row>
    <row r="8" spans="1:28" x14ac:dyDescent="0.35">
      <c r="A8">
        <v>4</v>
      </c>
      <c r="B8" t="s">
        <v>88</v>
      </c>
      <c r="C8" t="s">
        <v>72</v>
      </c>
      <c r="D8">
        <v>11.227</v>
      </c>
      <c r="E8">
        <v>3.8988999999999998</v>
      </c>
      <c r="F8">
        <v>44.75</v>
      </c>
      <c r="G8">
        <v>30.798100000000002</v>
      </c>
      <c r="H8">
        <v>54.36</v>
      </c>
      <c r="I8" t="s">
        <v>75</v>
      </c>
      <c r="J8">
        <v>0.46400000000000002</v>
      </c>
      <c r="K8">
        <v>0.69</v>
      </c>
      <c r="L8">
        <v>2.39</v>
      </c>
      <c r="M8">
        <v>3244</v>
      </c>
      <c r="P8">
        <v>4</v>
      </c>
      <c r="Q8" t="s">
        <v>88</v>
      </c>
      <c r="R8" t="s">
        <v>72</v>
      </c>
      <c r="S8">
        <v>12.577</v>
      </c>
      <c r="T8">
        <v>9.3697999999999997</v>
      </c>
      <c r="U8">
        <v>40.97</v>
      </c>
      <c r="V8">
        <v>28.192799999999998</v>
      </c>
      <c r="W8">
        <v>118.62</v>
      </c>
      <c r="X8" t="s">
        <v>75</v>
      </c>
      <c r="Y8">
        <v>0.20200000000000001</v>
      </c>
      <c r="Z8">
        <v>1.24</v>
      </c>
      <c r="AA8">
        <v>5.28</v>
      </c>
      <c r="AB8">
        <v>21519</v>
      </c>
    </row>
    <row r="9" spans="1:28" x14ac:dyDescent="0.35">
      <c r="A9">
        <v>5</v>
      </c>
      <c r="B9" t="s">
        <v>89</v>
      </c>
      <c r="C9" t="s">
        <v>72</v>
      </c>
      <c r="D9">
        <v>11.276999999999999</v>
      </c>
      <c r="E9">
        <v>6.5869</v>
      </c>
      <c r="F9">
        <v>68.92</v>
      </c>
      <c r="G9">
        <v>51.584600000000002</v>
      </c>
      <c r="H9">
        <v>110.46</v>
      </c>
      <c r="I9" t="s">
        <v>75</v>
      </c>
      <c r="J9">
        <v>0.38200000000000001</v>
      </c>
      <c r="K9">
        <v>0.73</v>
      </c>
      <c r="L9">
        <v>2.74</v>
      </c>
      <c r="M9">
        <v>4819</v>
      </c>
      <c r="P9">
        <v>5</v>
      </c>
      <c r="Q9" t="s">
        <v>89</v>
      </c>
      <c r="R9" t="s">
        <v>72</v>
      </c>
      <c r="S9">
        <v>12.6</v>
      </c>
      <c r="T9">
        <v>5.6905999999999999</v>
      </c>
      <c r="U9">
        <v>23.04</v>
      </c>
      <c r="V9">
        <v>17.245200000000001</v>
      </c>
      <c r="W9">
        <v>78.37</v>
      </c>
      <c r="X9" t="s">
        <v>75</v>
      </c>
      <c r="Y9">
        <v>0.187</v>
      </c>
      <c r="Z9">
        <v>1.29</v>
      </c>
      <c r="AA9">
        <v>5.5</v>
      </c>
      <c r="AB9">
        <v>25230</v>
      </c>
    </row>
    <row r="10" spans="1:28" x14ac:dyDescent="0.35">
      <c r="A10">
        <v>6</v>
      </c>
      <c r="B10" t="s">
        <v>86</v>
      </c>
      <c r="C10" t="s">
        <v>72</v>
      </c>
      <c r="D10">
        <v>11.233000000000001</v>
      </c>
      <c r="E10">
        <v>9.6507000000000005</v>
      </c>
      <c r="F10">
        <v>81</v>
      </c>
      <c r="G10">
        <v>75.276399999999995</v>
      </c>
      <c r="H10">
        <v>131.56</v>
      </c>
      <c r="I10" t="s">
        <v>75</v>
      </c>
      <c r="J10">
        <v>0.45800000000000002</v>
      </c>
      <c r="K10">
        <v>0.69</v>
      </c>
      <c r="L10">
        <v>2.4300000000000002</v>
      </c>
      <c r="M10">
        <v>3330</v>
      </c>
      <c r="P10">
        <v>6</v>
      </c>
      <c r="Q10" t="s">
        <v>86</v>
      </c>
      <c r="R10" t="s">
        <v>72</v>
      </c>
      <c r="S10">
        <v>12.58</v>
      </c>
      <c r="T10">
        <v>2.6065</v>
      </c>
      <c r="U10">
        <v>8.68</v>
      </c>
      <c r="V10">
        <v>8.0685000000000002</v>
      </c>
      <c r="W10">
        <v>35.42</v>
      </c>
      <c r="X10" t="s">
        <v>75</v>
      </c>
      <c r="Y10">
        <v>0.19600000000000001</v>
      </c>
      <c r="Z10">
        <v>1.22</v>
      </c>
      <c r="AA10" t="s">
        <v>73</v>
      </c>
      <c r="AB10">
        <v>22832</v>
      </c>
    </row>
    <row r="11" spans="1:28" x14ac:dyDescent="0.35">
      <c r="A11">
        <v>7</v>
      </c>
      <c r="B11" t="s">
        <v>90</v>
      </c>
      <c r="C11" t="s">
        <v>72</v>
      </c>
      <c r="D11">
        <v>11.243</v>
      </c>
      <c r="E11">
        <v>10.8628</v>
      </c>
      <c r="F11">
        <v>87.34</v>
      </c>
      <c r="G11">
        <v>84.650199999999998</v>
      </c>
      <c r="H11">
        <v>153.57</v>
      </c>
      <c r="I11" t="s">
        <v>75</v>
      </c>
      <c r="J11">
        <v>0.437</v>
      </c>
      <c r="K11">
        <v>0.69</v>
      </c>
      <c r="L11">
        <v>2.5299999999999998</v>
      </c>
      <c r="M11">
        <v>3674</v>
      </c>
      <c r="P11">
        <v>7</v>
      </c>
      <c r="Q11" t="s">
        <v>90</v>
      </c>
      <c r="R11" t="s">
        <v>72</v>
      </c>
      <c r="S11">
        <v>12.587</v>
      </c>
      <c r="T11">
        <v>0.82010000000000005</v>
      </c>
      <c r="U11">
        <v>2.84</v>
      </c>
      <c r="V11">
        <v>2.7528999999999999</v>
      </c>
      <c r="W11">
        <v>12.47</v>
      </c>
      <c r="X11" t="s">
        <v>75</v>
      </c>
      <c r="Y11">
        <v>0.189</v>
      </c>
      <c r="Z11">
        <v>1.1599999999999999</v>
      </c>
      <c r="AA11" t="s">
        <v>73</v>
      </c>
      <c r="AB11">
        <v>24512</v>
      </c>
    </row>
    <row r="12" spans="1:28" x14ac:dyDescent="0.35">
      <c r="A12">
        <v>8</v>
      </c>
      <c r="B12" t="s">
        <v>85</v>
      </c>
      <c r="C12" t="s">
        <v>72</v>
      </c>
      <c r="D12">
        <v>11.292999999999999</v>
      </c>
      <c r="E12">
        <v>11.7448</v>
      </c>
      <c r="F12">
        <v>92.65</v>
      </c>
      <c r="G12">
        <v>91.470600000000005</v>
      </c>
      <c r="H12">
        <v>212.15</v>
      </c>
      <c r="I12" t="s">
        <v>75</v>
      </c>
      <c r="J12">
        <v>0.35199999999999998</v>
      </c>
      <c r="K12">
        <v>0.74</v>
      </c>
      <c r="L12">
        <v>2.97</v>
      </c>
      <c r="M12">
        <v>5694</v>
      </c>
      <c r="P12">
        <v>8</v>
      </c>
      <c r="Q12" t="s">
        <v>85</v>
      </c>
      <c r="R12" t="s">
        <v>72</v>
      </c>
      <c r="S12">
        <v>12.606999999999999</v>
      </c>
      <c r="T12">
        <v>0.17829999999999999</v>
      </c>
      <c r="U12">
        <v>0.85</v>
      </c>
      <c r="V12">
        <v>0.84309999999999996</v>
      </c>
      <c r="W12">
        <v>4.1500000000000004</v>
      </c>
      <c r="X12" t="s">
        <v>75</v>
      </c>
      <c r="Y12">
        <v>0.16900000000000001</v>
      </c>
      <c r="Z12">
        <v>1.08</v>
      </c>
      <c r="AA12">
        <v>2.95</v>
      </c>
      <c r="AB12">
        <v>30815</v>
      </c>
    </row>
    <row r="13" spans="1:28" x14ac:dyDescent="0.35">
      <c r="A13">
        <v>9</v>
      </c>
      <c r="B13" t="s">
        <v>91</v>
      </c>
      <c r="C13" t="s">
        <v>72</v>
      </c>
      <c r="D13">
        <v>11.233000000000001</v>
      </c>
      <c r="E13">
        <v>11.6411</v>
      </c>
      <c r="F13">
        <v>89.8</v>
      </c>
      <c r="G13">
        <v>90.668400000000005</v>
      </c>
      <c r="H13">
        <v>155.66</v>
      </c>
      <c r="I13" t="s">
        <v>75</v>
      </c>
      <c r="J13">
        <v>0.46500000000000002</v>
      </c>
      <c r="K13">
        <v>0.68</v>
      </c>
      <c r="L13">
        <v>2.44</v>
      </c>
      <c r="M13">
        <v>3232</v>
      </c>
      <c r="P13">
        <v>9</v>
      </c>
      <c r="Q13" t="s">
        <v>91</v>
      </c>
      <c r="R13" t="s">
        <v>72</v>
      </c>
      <c r="S13">
        <v>12.58</v>
      </c>
      <c r="T13">
        <v>2.9499999999999998E-2</v>
      </c>
      <c r="U13">
        <v>0.4</v>
      </c>
      <c r="V13">
        <v>0.40050000000000002</v>
      </c>
      <c r="W13">
        <v>1.61</v>
      </c>
      <c r="X13" t="s">
        <v>75</v>
      </c>
      <c r="Y13">
        <v>0.187</v>
      </c>
      <c r="Z13">
        <v>0.83</v>
      </c>
      <c r="AA13">
        <v>2.79</v>
      </c>
      <c r="AB13">
        <v>25191</v>
      </c>
    </row>
    <row r="14" spans="1:28" x14ac:dyDescent="0.35">
      <c r="A14">
        <v>10</v>
      </c>
      <c r="B14" t="s">
        <v>92</v>
      </c>
      <c r="C14" t="s">
        <v>72</v>
      </c>
      <c r="D14">
        <v>11.323</v>
      </c>
      <c r="E14">
        <v>12.154999999999999</v>
      </c>
      <c r="F14">
        <v>92.96</v>
      </c>
      <c r="G14">
        <v>94.642600000000002</v>
      </c>
      <c r="H14">
        <v>259.3</v>
      </c>
      <c r="I14" t="s">
        <v>75</v>
      </c>
      <c r="J14">
        <v>0.29599999999999999</v>
      </c>
      <c r="K14">
        <v>0.77</v>
      </c>
      <c r="L14">
        <v>2.34</v>
      </c>
      <c r="M14">
        <v>8122</v>
      </c>
      <c r="P14">
        <v>10</v>
      </c>
      <c r="Q14" t="s">
        <v>92</v>
      </c>
      <c r="R14" t="s">
        <v>72</v>
      </c>
      <c r="S14">
        <v>12.617000000000001</v>
      </c>
      <c r="T14" t="s">
        <v>73</v>
      </c>
      <c r="U14">
        <v>0.11</v>
      </c>
      <c r="V14">
        <v>0.11609999999999999</v>
      </c>
      <c r="W14">
        <v>0.78</v>
      </c>
      <c r="X14" t="s">
        <v>75</v>
      </c>
      <c r="Y14">
        <v>0.13500000000000001</v>
      </c>
      <c r="Z14">
        <v>1.42</v>
      </c>
      <c r="AA14">
        <v>3.29</v>
      </c>
      <c r="AB14">
        <v>48644</v>
      </c>
    </row>
    <row r="15" spans="1:28" x14ac:dyDescent="0.35">
      <c r="A15">
        <v>11</v>
      </c>
      <c r="B15" t="s">
        <v>83</v>
      </c>
      <c r="C15" t="s">
        <v>72</v>
      </c>
      <c r="D15">
        <v>11.23</v>
      </c>
      <c r="E15">
        <v>12.378399999999999</v>
      </c>
      <c r="F15">
        <v>92.86</v>
      </c>
      <c r="G15">
        <v>96.369900000000001</v>
      </c>
      <c r="H15">
        <v>160.16999999999999</v>
      </c>
      <c r="I15" t="s">
        <v>75</v>
      </c>
      <c r="J15">
        <v>0.47199999999999998</v>
      </c>
      <c r="K15">
        <v>0.69</v>
      </c>
      <c r="L15" t="s">
        <v>73</v>
      </c>
      <c r="M15">
        <v>3140</v>
      </c>
      <c r="P15">
        <v>11</v>
      </c>
      <c r="Q15" t="s">
        <v>83</v>
      </c>
      <c r="R15" t="s">
        <v>72</v>
      </c>
      <c r="S15" t="s">
        <v>73</v>
      </c>
      <c r="T15" t="s">
        <v>73</v>
      </c>
      <c r="U15" t="s">
        <v>73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</row>
    <row r="16" spans="1:28" x14ac:dyDescent="0.35">
      <c r="A16">
        <v>12</v>
      </c>
      <c r="B16" t="s">
        <v>84</v>
      </c>
      <c r="C16" t="s">
        <v>72</v>
      </c>
      <c r="D16">
        <v>11.287000000000001</v>
      </c>
      <c r="E16">
        <v>11.824</v>
      </c>
      <c r="F16">
        <v>93.62</v>
      </c>
      <c r="G16">
        <v>92.082999999999998</v>
      </c>
      <c r="H16">
        <v>202.18</v>
      </c>
      <c r="I16" t="s">
        <v>75</v>
      </c>
      <c r="J16">
        <v>0.372</v>
      </c>
      <c r="K16">
        <v>0.74</v>
      </c>
      <c r="L16">
        <v>2.0499999999999998</v>
      </c>
      <c r="M16">
        <v>5093</v>
      </c>
      <c r="P16">
        <v>12</v>
      </c>
      <c r="Q16" t="s">
        <v>84</v>
      </c>
      <c r="R16" t="s">
        <v>72</v>
      </c>
      <c r="S16">
        <v>12.597</v>
      </c>
      <c r="T16" t="s">
        <v>73</v>
      </c>
      <c r="U16">
        <v>0.02</v>
      </c>
      <c r="V16">
        <v>2.23E-2</v>
      </c>
      <c r="W16">
        <v>0.18</v>
      </c>
      <c r="X16" t="s">
        <v>75</v>
      </c>
      <c r="Y16">
        <v>0.114</v>
      </c>
      <c r="Z16">
        <v>1.62</v>
      </c>
      <c r="AA16">
        <v>3.36</v>
      </c>
      <c r="AB16">
        <v>67805</v>
      </c>
    </row>
    <row r="17" spans="1:28" x14ac:dyDescent="0.35">
      <c r="A17">
        <v>13</v>
      </c>
      <c r="B17" t="s">
        <v>80</v>
      </c>
      <c r="C17" t="s">
        <v>72</v>
      </c>
      <c r="D17">
        <v>11.233000000000001</v>
      </c>
      <c r="E17">
        <v>11.7387</v>
      </c>
      <c r="F17">
        <v>92.74</v>
      </c>
      <c r="G17">
        <v>91.423100000000005</v>
      </c>
      <c r="H17">
        <v>153.63999999999999</v>
      </c>
      <c r="I17" t="s">
        <v>75</v>
      </c>
      <c r="J17">
        <v>0.46300000000000002</v>
      </c>
      <c r="K17">
        <v>0.69</v>
      </c>
      <c r="L17" t="s">
        <v>73</v>
      </c>
      <c r="M17">
        <v>3259</v>
      </c>
      <c r="P17">
        <v>13</v>
      </c>
      <c r="Q17" t="s">
        <v>80</v>
      </c>
      <c r="R17" t="s">
        <v>72</v>
      </c>
      <c r="S17" t="s">
        <v>73</v>
      </c>
      <c r="T17" t="s">
        <v>73</v>
      </c>
      <c r="U17" t="s">
        <v>73</v>
      </c>
      <c r="V17" t="s">
        <v>73</v>
      </c>
      <c r="W17" t="s">
        <v>73</v>
      </c>
      <c r="X17" t="s">
        <v>73</v>
      </c>
      <c r="Y17" t="s">
        <v>73</v>
      </c>
      <c r="Z17" t="s">
        <v>73</v>
      </c>
      <c r="AA17" t="s">
        <v>73</v>
      </c>
      <c r="AB17" t="s">
        <v>73</v>
      </c>
    </row>
    <row r="18" spans="1:28" x14ac:dyDescent="0.35">
      <c r="A18">
        <v>14</v>
      </c>
      <c r="B18" t="s">
        <v>78</v>
      </c>
      <c r="C18" t="s">
        <v>72</v>
      </c>
      <c r="D18">
        <v>11.3</v>
      </c>
      <c r="E18">
        <v>11.041399999999999</v>
      </c>
      <c r="F18">
        <v>77.63</v>
      </c>
      <c r="G18">
        <v>86.031300000000002</v>
      </c>
      <c r="H18">
        <v>205.21</v>
      </c>
      <c r="I18" t="s">
        <v>75</v>
      </c>
      <c r="J18">
        <v>0.34100000000000003</v>
      </c>
      <c r="K18">
        <v>0.74</v>
      </c>
      <c r="L18">
        <v>2.99</v>
      </c>
      <c r="M18">
        <v>6079</v>
      </c>
      <c r="P18">
        <v>14</v>
      </c>
      <c r="Q18" t="s">
        <v>78</v>
      </c>
      <c r="R18" t="s">
        <v>72</v>
      </c>
      <c r="S18">
        <v>12.617000000000001</v>
      </c>
      <c r="T18">
        <v>6.2431000000000001</v>
      </c>
      <c r="U18">
        <v>17.04</v>
      </c>
      <c r="V18">
        <v>18.889299999999999</v>
      </c>
      <c r="W18">
        <v>89.3</v>
      </c>
      <c r="X18" t="s">
        <v>75</v>
      </c>
      <c r="Y18">
        <v>0.17899999999999999</v>
      </c>
      <c r="Z18">
        <v>1.3</v>
      </c>
      <c r="AA18">
        <v>3.19</v>
      </c>
      <c r="AB18">
        <v>27430</v>
      </c>
    </row>
    <row r="19" spans="1:28" x14ac:dyDescent="0.35">
      <c r="A19">
        <v>15</v>
      </c>
      <c r="B19" t="s">
        <v>126</v>
      </c>
      <c r="C19" t="s">
        <v>72</v>
      </c>
      <c r="D19">
        <v>11.317</v>
      </c>
      <c r="E19">
        <v>11.027900000000001</v>
      </c>
      <c r="F19">
        <v>77.92</v>
      </c>
      <c r="G19">
        <v>85.926400000000001</v>
      </c>
      <c r="H19">
        <v>228.3</v>
      </c>
      <c r="I19" t="s">
        <v>75</v>
      </c>
      <c r="J19">
        <v>0.307</v>
      </c>
      <c r="K19">
        <v>0.76</v>
      </c>
      <c r="L19">
        <v>3.2</v>
      </c>
      <c r="M19">
        <v>7531</v>
      </c>
      <c r="P19">
        <v>15</v>
      </c>
      <c r="Q19" t="s">
        <v>126</v>
      </c>
      <c r="R19" t="s">
        <v>72</v>
      </c>
      <c r="S19">
        <v>12.62</v>
      </c>
      <c r="T19">
        <v>5.9648000000000003</v>
      </c>
      <c r="U19">
        <v>16.38</v>
      </c>
      <c r="V19">
        <v>18.0611</v>
      </c>
      <c r="W19">
        <v>89</v>
      </c>
      <c r="X19" t="s">
        <v>75</v>
      </c>
      <c r="Y19">
        <v>0.17299999999999999</v>
      </c>
      <c r="Z19">
        <v>1.39</v>
      </c>
      <c r="AA19">
        <v>3.3</v>
      </c>
      <c r="AB19">
        <v>29358</v>
      </c>
    </row>
    <row r="20" spans="1:28" x14ac:dyDescent="0.35">
      <c r="A20">
        <v>16</v>
      </c>
      <c r="B20" t="s">
        <v>74</v>
      </c>
      <c r="C20" t="s">
        <v>72</v>
      </c>
      <c r="D20">
        <v>11.247</v>
      </c>
      <c r="E20">
        <v>10.781499999999999</v>
      </c>
      <c r="F20">
        <v>75.239999999999995</v>
      </c>
      <c r="G20">
        <v>84.021199999999993</v>
      </c>
      <c r="H20">
        <v>152.59</v>
      </c>
      <c r="I20" t="s">
        <v>75</v>
      </c>
      <c r="J20">
        <v>0.435</v>
      </c>
      <c r="K20">
        <v>0.68</v>
      </c>
      <c r="L20">
        <v>2.5099999999999998</v>
      </c>
      <c r="M20">
        <v>3705</v>
      </c>
      <c r="P20">
        <v>16</v>
      </c>
      <c r="Q20" t="s">
        <v>74</v>
      </c>
      <c r="R20" t="s">
        <v>72</v>
      </c>
      <c r="S20">
        <v>12.593</v>
      </c>
      <c r="T20">
        <v>6.1622000000000003</v>
      </c>
      <c r="U20">
        <v>16.7</v>
      </c>
      <c r="V20">
        <v>18.648599999999998</v>
      </c>
      <c r="W20">
        <v>80.760000000000005</v>
      </c>
      <c r="X20" t="s">
        <v>75</v>
      </c>
      <c r="Y20">
        <v>0.19700000000000001</v>
      </c>
      <c r="Z20">
        <v>1.2</v>
      </c>
      <c r="AA20">
        <v>2.99</v>
      </c>
      <c r="AB20">
        <v>22585</v>
      </c>
    </row>
    <row r="21" spans="1:28" x14ac:dyDescent="0.35">
      <c r="A21">
        <v>17</v>
      </c>
      <c r="B21" t="s">
        <v>127</v>
      </c>
      <c r="C21" t="s">
        <v>72</v>
      </c>
      <c r="D21">
        <v>11.237</v>
      </c>
      <c r="E21">
        <v>11.894299999999999</v>
      </c>
      <c r="F21">
        <v>76.45</v>
      </c>
      <c r="G21">
        <v>92.626499999999993</v>
      </c>
      <c r="H21">
        <v>163.77000000000001</v>
      </c>
      <c r="I21" t="s">
        <v>75</v>
      </c>
      <c r="J21">
        <v>0.45400000000000001</v>
      </c>
      <c r="K21">
        <v>0.69</v>
      </c>
      <c r="L21">
        <v>2.4500000000000002</v>
      </c>
      <c r="M21">
        <v>3392</v>
      </c>
      <c r="P21">
        <v>17</v>
      </c>
      <c r="Q21" t="s">
        <v>127</v>
      </c>
      <c r="R21" t="s">
        <v>72</v>
      </c>
      <c r="S21">
        <v>12.59</v>
      </c>
      <c r="T21">
        <v>6.1776999999999997</v>
      </c>
      <c r="U21">
        <v>15.43</v>
      </c>
      <c r="V21">
        <v>18.694700000000001</v>
      </c>
      <c r="W21">
        <v>80.56</v>
      </c>
      <c r="X21" t="s">
        <v>75</v>
      </c>
      <c r="Y21">
        <v>0.19900000000000001</v>
      </c>
      <c r="Z21">
        <v>1.23</v>
      </c>
      <c r="AA21">
        <v>3.05</v>
      </c>
      <c r="AB21">
        <v>22216</v>
      </c>
    </row>
    <row r="22" spans="1:28" x14ac:dyDescent="0.35">
      <c r="A22">
        <v>18</v>
      </c>
      <c r="B22" s="21" t="s">
        <v>76</v>
      </c>
      <c r="C22" t="s">
        <v>72</v>
      </c>
      <c r="D22">
        <v>11.247</v>
      </c>
      <c r="E22" s="21">
        <v>13.2987</v>
      </c>
      <c r="F22">
        <v>77.739999999999995</v>
      </c>
      <c r="G22">
        <v>103.48650000000001</v>
      </c>
      <c r="H22">
        <v>196.77</v>
      </c>
      <c r="I22" t="s">
        <v>75</v>
      </c>
      <c r="J22">
        <v>0.42899999999999999</v>
      </c>
      <c r="K22">
        <v>0.71</v>
      </c>
      <c r="L22">
        <v>2.5499999999999998</v>
      </c>
      <c r="M22">
        <v>3802</v>
      </c>
      <c r="P22">
        <v>18</v>
      </c>
      <c r="Q22" s="21" t="s">
        <v>76</v>
      </c>
      <c r="R22" t="s">
        <v>72</v>
      </c>
      <c r="S22">
        <v>12.593</v>
      </c>
      <c r="T22" s="21">
        <v>7.8605999999999998</v>
      </c>
      <c r="U22">
        <v>17.809999999999999</v>
      </c>
      <c r="V22">
        <v>23.702100000000002</v>
      </c>
      <c r="W22">
        <v>104.93</v>
      </c>
      <c r="X22" t="s">
        <v>75</v>
      </c>
      <c r="Y22">
        <v>0.19400000000000001</v>
      </c>
      <c r="Z22">
        <v>1.27</v>
      </c>
      <c r="AA22">
        <v>3.06</v>
      </c>
      <c r="AB22">
        <v>23402</v>
      </c>
    </row>
    <row r="23" spans="1:28" x14ac:dyDescent="0.35">
      <c r="A23">
        <v>19</v>
      </c>
      <c r="B23" t="s">
        <v>128</v>
      </c>
      <c r="C23" t="s">
        <v>72</v>
      </c>
      <c r="D23">
        <v>11.23</v>
      </c>
      <c r="E23">
        <v>12.258800000000001</v>
      </c>
      <c r="F23">
        <v>77.61</v>
      </c>
      <c r="G23">
        <v>95.444900000000004</v>
      </c>
      <c r="H23">
        <v>164.54</v>
      </c>
      <c r="I23" t="s">
        <v>75</v>
      </c>
      <c r="J23">
        <v>0.46500000000000002</v>
      </c>
      <c r="K23">
        <v>0.69</v>
      </c>
      <c r="L23">
        <v>2.42</v>
      </c>
      <c r="M23">
        <v>3231</v>
      </c>
      <c r="P23">
        <v>19</v>
      </c>
      <c r="Q23" t="s">
        <v>128</v>
      </c>
      <c r="R23" t="s">
        <v>72</v>
      </c>
      <c r="S23">
        <v>12.59</v>
      </c>
      <c r="T23">
        <v>5.8773999999999997</v>
      </c>
      <c r="U23">
        <v>14.47</v>
      </c>
      <c r="V23">
        <v>17.800999999999998</v>
      </c>
      <c r="W23">
        <v>76.099999999999994</v>
      </c>
      <c r="X23" t="s">
        <v>75</v>
      </c>
      <c r="Y23">
        <v>0.19900000000000001</v>
      </c>
      <c r="Z23">
        <v>1.2</v>
      </c>
      <c r="AA23">
        <v>3.05</v>
      </c>
      <c r="AB23">
        <v>22080</v>
      </c>
    </row>
    <row r="24" spans="1:28" x14ac:dyDescent="0.35">
      <c r="A24">
        <v>20</v>
      </c>
      <c r="B24" t="s">
        <v>77</v>
      </c>
      <c r="C24" t="s">
        <v>72</v>
      </c>
      <c r="D24">
        <v>11.25</v>
      </c>
      <c r="E24">
        <v>11.302300000000001</v>
      </c>
      <c r="F24">
        <v>75.25</v>
      </c>
      <c r="G24">
        <v>88.048400000000001</v>
      </c>
      <c r="H24">
        <v>157.87</v>
      </c>
      <c r="I24" t="s">
        <v>75</v>
      </c>
      <c r="J24">
        <v>0.44600000000000001</v>
      </c>
      <c r="K24">
        <v>0.69</v>
      </c>
      <c r="L24">
        <v>2.46</v>
      </c>
      <c r="M24">
        <v>3520</v>
      </c>
      <c r="P24">
        <v>20</v>
      </c>
      <c r="Q24" t="s">
        <v>77</v>
      </c>
      <c r="R24" t="s">
        <v>72</v>
      </c>
      <c r="S24">
        <v>12.593</v>
      </c>
      <c r="T24">
        <v>6.2028999999999996</v>
      </c>
      <c r="U24">
        <v>16.04</v>
      </c>
      <c r="V24">
        <v>18.7697</v>
      </c>
      <c r="W24">
        <v>81.3</v>
      </c>
      <c r="X24" t="s">
        <v>75</v>
      </c>
      <c r="Y24">
        <v>0.19800000000000001</v>
      </c>
      <c r="Z24">
        <v>1.24</v>
      </c>
      <c r="AA24">
        <v>2.98</v>
      </c>
      <c r="AB24">
        <v>22375</v>
      </c>
    </row>
    <row r="25" spans="1:28" x14ac:dyDescent="0.35">
      <c r="A25">
        <v>21</v>
      </c>
      <c r="B25" t="s">
        <v>129</v>
      </c>
      <c r="C25" t="s">
        <v>72</v>
      </c>
      <c r="D25">
        <v>11.247</v>
      </c>
      <c r="E25">
        <v>12.196199999999999</v>
      </c>
      <c r="F25">
        <v>78.790000000000006</v>
      </c>
      <c r="G25">
        <v>94.960899999999995</v>
      </c>
      <c r="H25">
        <v>168.77</v>
      </c>
      <c r="I25" t="s">
        <v>75</v>
      </c>
      <c r="J25">
        <v>0.45100000000000001</v>
      </c>
      <c r="K25">
        <v>0.69</v>
      </c>
      <c r="L25">
        <v>1.72</v>
      </c>
      <c r="M25">
        <v>3448</v>
      </c>
      <c r="P25">
        <v>21</v>
      </c>
      <c r="Q25" t="s">
        <v>129</v>
      </c>
      <c r="R25" t="s">
        <v>72</v>
      </c>
      <c r="S25">
        <v>12.593</v>
      </c>
      <c r="T25">
        <v>5.2129000000000003</v>
      </c>
      <c r="U25">
        <v>13.13</v>
      </c>
      <c r="V25">
        <v>15.8238</v>
      </c>
      <c r="W25">
        <v>69.540000000000006</v>
      </c>
      <c r="X25" t="s">
        <v>75</v>
      </c>
      <c r="Y25">
        <v>0.19700000000000001</v>
      </c>
      <c r="Z25">
        <v>1.24</v>
      </c>
      <c r="AA25">
        <v>3.02</v>
      </c>
      <c r="AB25">
        <v>22575</v>
      </c>
    </row>
    <row r="26" spans="1:28" x14ac:dyDescent="0.35">
      <c r="A26">
        <v>22</v>
      </c>
      <c r="B26" t="s">
        <v>79</v>
      </c>
      <c r="C26" t="s">
        <v>72</v>
      </c>
      <c r="D26">
        <v>11.24</v>
      </c>
      <c r="E26">
        <v>11.4549</v>
      </c>
      <c r="F26">
        <v>75.47</v>
      </c>
      <c r="G26">
        <v>89.228300000000004</v>
      </c>
      <c r="H26">
        <v>152.91</v>
      </c>
      <c r="I26" t="s">
        <v>75</v>
      </c>
      <c r="J26">
        <v>0.46899999999999997</v>
      </c>
      <c r="K26">
        <v>0.68</v>
      </c>
      <c r="L26">
        <v>2.38</v>
      </c>
      <c r="M26">
        <v>3177</v>
      </c>
      <c r="P26">
        <v>22</v>
      </c>
      <c r="Q26" t="s">
        <v>79</v>
      </c>
      <c r="R26" t="s">
        <v>72</v>
      </c>
      <c r="S26">
        <v>12.593</v>
      </c>
      <c r="T26">
        <v>6.2484000000000002</v>
      </c>
      <c r="U26">
        <v>15.99</v>
      </c>
      <c r="V26">
        <v>18.905000000000001</v>
      </c>
      <c r="W26">
        <v>80.64</v>
      </c>
      <c r="X26" t="s">
        <v>75</v>
      </c>
      <c r="Y26">
        <v>0.20100000000000001</v>
      </c>
      <c r="Z26">
        <v>1.22</v>
      </c>
      <c r="AA26">
        <v>2.94</v>
      </c>
      <c r="AB26">
        <v>21656</v>
      </c>
    </row>
    <row r="27" spans="1:28" x14ac:dyDescent="0.35">
      <c r="A27">
        <v>23</v>
      </c>
      <c r="B27" t="s">
        <v>130</v>
      </c>
      <c r="C27" t="s">
        <v>72</v>
      </c>
      <c r="D27">
        <v>11.243</v>
      </c>
      <c r="E27">
        <v>13.1286</v>
      </c>
      <c r="F27">
        <v>80.06</v>
      </c>
      <c r="G27">
        <v>102.17100000000001</v>
      </c>
      <c r="H27">
        <v>182.23</v>
      </c>
      <c r="I27" t="s">
        <v>75</v>
      </c>
      <c r="J27">
        <v>0.44800000000000001</v>
      </c>
      <c r="K27">
        <v>0.69</v>
      </c>
      <c r="L27">
        <v>1.75</v>
      </c>
      <c r="M27">
        <v>3496</v>
      </c>
      <c r="P27">
        <v>23</v>
      </c>
      <c r="Q27" t="s">
        <v>130</v>
      </c>
      <c r="R27" t="s">
        <v>72</v>
      </c>
      <c r="S27">
        <v>12.597</v>
      </c>
      <c r="T27">
        <v>5.0932000000000004</v>
      </c>
      <c r="U27">
        <v>12.12</v>
      </c>
      <c r="V27">
        <v>15.467599999999999</v>
      </c>
      <c r="W27">
        <v>68.53</v>
      </c>
      <c r="X27" t="s">
        <v>75</v>
      </c>
      <c r="Y27">
        <v>0.19500000000000001</v>
      </c>
      <c r="Z27">
        <v>1.22</v>
      </c>
      <c r="AA27">
        <v>2.98</v>
      </c>
      <c r="AB27">
        <v>23075</v>
      </c>
    </row>
    <row r="28" spans="1:28" x14ac:dyDescent="0.35">
      <c r="A28" s="26">
        <v>24</v>
      </c>
      <c r="B28" s="26" t="s">
        <v>94</v>
      </c>
      <c r="C28" s="26" t="s">
        <v>72</v>
      </c>
      <c r="D28" s="26">
        <v>11.177</v>
      </c>
      <c r="E28" s="26">
        <v>12.645899999999999</v>
      </c>
      <c r="F28" s="26">
        <v>83.39</v>
      </c>
      <c r="G28" s="26">
        <v>98.438699999999997</v>
      </c>
      <c r="H28" s="26">
        <v>183.84</v>
      </c>
      <c r="I28" s="26" t="s">
        <v>125</v>
      </c>
      <c r="J28" s="26">
        <v>0.42599999999999999</v>
      </c>
      <c r="K28" s="26">
        <v>0.71</v>
      </c>
      <c r="L28" s="26">
        <v>2.58</v>
      </c>
      <c r="M28" s="26">
        <v>3821</v>
      </c>
      <c r="P28" s="27">
        <v>24</v>
      </c>
      <c r="Q28" s="27" t="s">
        <v>94</v>
      </c>
      <c r="R28" s="27" t="s">
        <v>72</v>
      </c>
      <c r="S28" s="27">
        <v>12.53</v>
      </c>
      <c r="T28" s="27">
        <v>4.5365000000000002</v>
      </c>
      <c r="U28" s="27">
        <v>11.7</v>
      </c>
      <c r="V28" s="27">
        <v>13.811</v>
      </c>
      <c r="W28" s="27">
        <v>58.82</v>
      </c>
      <c r="X28" s="27" t="s">
        <v>75</v>
      </c>
      <c r="Y28" s="27">
        <v>0.193</v>
      </c>
      <c r="Z28" s="27">
        <v>1.04</v>
      </c>
      <c r="AA28" s="27">
        <v>2.86</v>
      </c>
      <c r="AB28" s="27">
        <v>23405</v>
      </c>
    </row>
    <row r="29" spans="1:28" x14ac:dyDescent="0.35">
      <c r="A29" s="26">
        <v>25</v>
      </c>
      <c r="B29" s="26" t="s">
        <v>134</v>
      </c>
      <c r="C29" s="26" t="s">
        <v>72</v>
      </c>
      <c r="D29" s="26">
        <v>11.183</v>
      </c>
      <c r="E29" s="26">
        <v>17.274899999999999</v>
      </c>
      <c r="F29" s="26">
        <v>95.11</v>
      </c>
      <c r="G29" s="26">
        <v>134.23419999999999</v>
      </c>
      <c r="H29" s="26">
        <v>247.58</v>
      </c>
      <c r="I29" s="26" t="s">
        <v>125</v>
      </c>
      <c r="J29" s="26">
        <v>0.42299999999999999</v>
      </c>
      <c r="K29" s="26">
        <v>0.71</v>
      </c>
      <c r="L29" s="26">
        <v>2.15</v>
      </c>
      <c r="M29" s="26">
        <v>3877</v>
      </c>
      <c r="P29" s="27">
        <v>25</v>
      </c>
      <c r="Q29" s="27" t="s">
        <v>134</v>
      </c>
      <c r="R29" s="27" t="s">
        <v>72</v>
      </c>
      <c r="S29" s="27" t="s">
        <v>73</v>
      </c>
      <c r="T29" s="27" t="s">
        <v>73</v>
      </c>
      <c r="U29" s="27" t="s">
        <v>73</v>
      </c>
      <c r="V29" s="27" t="s">
        <v>73</v>
      </c>
      <c r="W29" s="27" t="s">
        <v>73</v>
      </c>
      <c r="X29" s="27" t="s">
        <v>73</v>
      </c>
      <c r="Y29" s="27" t="s">
        <v>73</v>
      </c>
      <c r="Z29" s="27" t="s">
        <v>73</v>
      </c>
      <c r="AA29" s="27" t="s">
        <v>73</v>
      </c>
      <c r="AB29" s="27" t="s">
        <v>73</v>
      </c>
    </row>
    <row r="30" spans="1:28" x14ac:dyDescent="0.35">
      <c r="A30">
        <v>26</v>
      </c>
      <c r="B30" t="s">
        <v>71</v>
      </c>
      <c r="C30" t="s">
        <v>72</v>
      </c>
      <c r="D30" t="s">
        <v>73</v>
      </c>
      <c r="E30" t="s">
        <v>73</v>
      </c>
      <c r="F30" t="s">
        <v>73</v>
      </c>
      <c r="G30" t="s">
        <v>73</v>
      </c>
      <c r="H30" t="s">
        <v>73</v>
      </c>
      <c r="I30" t="s">
        <v>73</v>
      </c>
      <c r="J30" t="s">
        <v>73</v>
      </c>
      <c r="K30" t="s">
        <v>73</v>
      </c>
      <c r="L30" t="s">
        <v>73</v>
      </c>
      <c r="M30" t="s">
        <v>73</v>
      </c>
      <c r="P30">
        <v>26</v>
      </c>
      <c r="Q30" t="s">
        <v>71</v>
      </c>
      <c r="R30" t="s">
        <v>72</v>
      </c>
      <c r="S30" t="s">
        <v>73</v>
      </c>
      <c r="T30" t="s">
        <v>73</v>
      </c>
      <c r="U30" t="s">
        <v>73</v>
      </c>
      <c r="V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</row>
    <row r="31" spans="1:28" x14ac:dyDescent="0.35">
      <c r="A31" t="s">
        <v>106</v>
      </c>
      <c r="D31">
        <v>11.323</v>
      </c>
      <c r="E31">
        <v>13.2987</v>
      </c>
      <c r="F31">
        <v>93.62</v>
      </c>
      <c r="G31">
        <v>103.48650000000001</v>
      </c>
      <c r="H31">
        <v>259.3</v>
      </c>
      <c r="J31">
        <v>0.47199999999999998</v>
      </c>
      <c r="K31">
        <v>0.9</v>
      </c>
      <c r="L31">
        <v>3.2</v>
      </c>
      <c r="M31">
        <v>8122</v>
      </c>
      <c r="P31" t="s">
        <v>106</v>
      </c>
      <c r="S31">
        <v>12.62</v>
      </c>
      <c r="T31">
        <v>13.8947</v>
      </c>
      <c r="U31">
        <v>86.12</v>
      </c>
      <c r="V31">
        <v>41.656999999999996</v>
      </c>
      <c r="W31">
        <v>189.02</v>
      </c>
      <c r="Y31">
        <v>0.20200000000000001</v>
      </c>
      <c r="Z31">
        <v>1.62</v>
      </c>
      <c r="AA31">
        <v>5.58</v>
      </c>
      <c r="AB31">
        <v>67805</v>
      </c>
    </row>
    <row r="32" spans="1:28" x14ac:dyDescent="0.35">
      <c r="A32" t="s">
        <v>107</v>
      </c>
      <c r="D32">
        <v>11.259</v>
      </c>
      <c r="E32">
        <v>11.0433</v>
      </c>
      <c r="F32">
        <v>76.63</v>
      </c>
      <c r="G32">
        <v>81.96</v>
      </c>
      <c r="H32">
        <v>160.31</v>
      </c>
      <c r="J32">
        <v>0.41799999999999998</v>
      </c>
      <c r="K32">
        <v>0.72</v>
      </c>
      <c r="L32">
        <v>2.48</v>
      </c>
      <c r="M32">
        <v>4303</v>
      </c>
      <c r="P32" t="s">
        <v>107</v>
      </c>
      <c r="S32">
        <v>12.596</v>
      </c>
      <c r="T32">
        <v>5.5077999999999996</v>
      </c>
      <c r="U32">
        <v>16.739999999999998</v>
      </c>
      <c r="V32">
        <v>14.9506</v>
      </c>
      <c r="W32">
        <v>66.38</v>
      </c>
      <c r="Y32">
        <v>0.184</v>
      </c>
      <c r="Z32">
        <v>1.25</v>
      </c>
      <c r="AA32">
        <v>3.49</v>
      </c>
      <c r="AB32">
        <v>27845</v>
      </c>
    </row>
    <row r="33" spans="1:28" x14ac:dyDescent="0.35">
      <c r="A33" t="s">
        <v>108</v>
      </c>
      <c r="D33">
        <v>11.227</v>
      </c>
      <c r="E33">
        <v>3.8988999999999998</v>
      </c>
      <c r="F33">
        <v>0.51</v>
      </c>
      <c r="G33">
        <v>0.247</v>
      </c>
      <c r="H33">
        <v>0.59</v>
      </c>
      <c r="J33">
        <v>0.29599999999999999</v>
      </c>
      <c r="K33">
        <v>0.68</v>
      </c>
      <c r="L33">
        <v>1.72</v>
      </c>
      <c r="M33">
        <v>3140</v>
      </c>
      <c r="P33" t="s">
        <v>108</v>
      </c>
      <c r="S33">
        <v>12.577</v>
      </c>
      <c r="T33">
        <v>2.9499999999999998E-2</v>
      </c>
      <c r="U33">
        <v>0.02</v>
      </c>
      <c r="V33">
        <v>2.23E-2</v>
      </c>
      <c r="W33">
        <v>0.18</v>
      </c>
      <c r="Y33">
        <v>0.114</v>
      </c>
      <c r="Z33">
        <v>0.83</v>
      </c>
      <c r="AA33">
        <v>2.79</v>
      </c>
      <c r="AB33">
        <v>21519</v>
      </c>
    </row>
    <row r="34" spans="1:28" x14ac:dyDescent="0.35">
      <c r="A34" t="s">
        <v>109</v>
      </c>
      <c r="D34">
        <v>3.1E-2</v>
      </c>
      <c r="E34">
        <v>2.1898</v>
      </c>
      <c r="F34">
        <v>20.66</v>
      </c>
      <c r="G34">
        <v>24.9589</v>
      </c>
      <c r="H34">
        <v>56.16</v>
      </c>
      <c r="J34">
        <v>5.7000000000000002E-2</v>
      </c>
      <c r="K34">
        <v>0.05</v>
      </c>
      <c r="L34">
        <v>0.38</v>
      </c>
      <c r="M34">
        <v>1484</v>
      </c>
      <c r="P34" t="s">
        <v>109</v>
      </c>
      <c r="S34">
        <v>1.2E-2</v>
      </c>
      <c r="T34">
        <v>3.379</v>
      </c>
      <c r="U34">
        <v>19.46</v>
      </c>
      <c r="V34">
        <v>10.833299999999999</v>
      </c>
      <c r="W34">
        <v>48.3</v>
      </c>
      <c r="Y34">
        <v>2.3E-2</v>
      </c>
      <c r="Z34">
        <v>0.15</v>
      </c>
      <c r="AA34">
        <v>0.95</v>
      </c>
      <c r="AB34">
        <v>11466</v>
      </c>
    </row>
    <row r="35" spans="1:28" x14ac:dyDescent="0.35">
      <c r="A35" t="s">
        <v>110</v>
      </c>
      <c r="D35" s="25">
        <v>2.8E-3</v>
      </c>
      <c r="E35" s="25">
        <v>0.1983</v>
      </c>
      <c r="F35" s="25">
        <v>0.26960000000000001</v>
      </c>
      <c r="G35" s="25">
        <v>0.30449999999999999</v>
      </c>
      <c r="H35" s="25">
        <v>0.3503</v>
      </c>
      <c r="J35" s="25">
        <v>0.13589999999999999</v>
      </c>
      <c r="K35" s="25">
        <v>7.0000000000000007E-2</v>
      </c>
      <c r="L35" s="25">
        <v>0.1515</v>
      </c>
      <c r="M35" s="25">
        <v>0.3448</v>
      </c>
      <c r="P35" t="s">
        <v>110</v>
      </c>
      <c r="S35" s="25">
        <v>1E-3</v>
      </c>
      <c r="T35" s="25">
        <v>0.61350000000000005</v>
      </c>
      <c r="U35" s="25">
        <v>1.1623000000000001</v>
      </c>
      <c r="V35" s="25">
        <v>0.72460000000000002</v>
      </c>
      <c r="W35" s="25">
        <v>0.72770000000000001</v>
      </c>
      <c r="Y35" s="25">
        <v>0.1265</v>
      </c>
      <c r="Z35" s="25">
        <v>0.1216</v>
      </c>
      <c r="AA35" s="25">
        <v>0.27210000000000001</v>
      </c>
      <c r="AB35" s="25">
        <v>0.4118</v>
      </c>
    </row>
    <row r="38" spans="1:28" x14ac:dyDescent="0.35">
      <c r="B38" s="2" t="s">
        <v>2</v>
      </c>
    </row>
    <row r="39" spans="1:28" x14ac:dyDescent="0.35">
      <c r="B39" s="22"/>
      <c r="C39" s="28" t="s">
        <v>120</v>
      </c>
      <c r="D39" s="28"/>
      <c r="E39" s="28" t="s">
        <v>121</v>
      </c>
      <c r="F39" s="28"/>
      <c r="G39" s="28" t="s">
        <v>120</v>
      </c>
      <c r="H39" s="28"/>
      <c r="I39" s="28" t="s">
        <v>121</v>
      </c>
      <c r="J39" s="28"/>
    </row>
    <row r="40" spans="1:28" x14ac:dyDescent="0.35">
      <c r="B40" t="s">
        <v>122</v>
      </c>
      <c r="C40" t="s">
        <v>70</v>
      </c>
      <c r="D40" t="s">
        <v>12</v>
      </c>
      <c r="E40" t="s">
        <v>70</v>
      </c>
      <c r="F40" t="s">
        <v>12</v>
      </c>
      <c r="G40" t="s">
        <v>135</v>
      </c>
      <c r="H40" t="s">
        <v>136</v>
      </c>
      <c r="I40" s="27" t="s">
        <v>135</v>
      </c>
      <c r="J40" s="27" t="s">
        <v>136</v>
      </c>
    </row>
    <row r="41" spans="1:28" x14ac:dyDescent="0.35">
      <c r="B41">
        <v>0</v>
      </c>
      <c r="C41">
        <v>0</v>
      </c>
      <c r="D41">
        <v>14.2326</v>
      </c>
      <c r="E41">
        <v>0</v>
      </c>
      <c r="F41">
        <v>14.2326</v>
      </c>
      <c r="G41">
        <f>AVERAGE(C41:C42)</f>
        <v>0</v>
      </c>
      <c r="H41" s="27">
        <f t="shared" ref="H41:J41" si="0">AVERAGE(D41:D42)</f>
        <v>14.063649999999999</v>
      </c>
      <c r="I41" s="27">
        <f t="shared" si="0"/>
        <v>0</v>
      </c>
      <c r="J41" s="27">
        <f t="shared" si="0"/>
        <v>14.063649999999999</v>
      </c>
    </row>
    <row r="42" spans="1:28" x14ac:dyDescent="0.35">
      <c r="B42">
        <v>0</v>
      </c>
      <c r="C42">
        <v>0</v>
      </c>
      <c r="D42">
        <v>13.8947</v>
      </c>
      <c r="E42">
        <v>0</v>
      </c>
      <c r="F42">
        <v>13.8947</v>
      </c>
      <c r="G42" s="27">
        <f>AVERAGE(C43:C44)</f>
        <v>2.6677999999999997</v>
      </c>
      <c r="H42" s="27">
        <f t="shared" ref="H42:J42" si="1">AVERAGE(D43:D44)</f>
        <v>10.56405</v>
      </c>
      <c r="I42" s="27">
        <f t="shared" si="1"/>
        <v>2.6677999999999997</v>
      </c>
      <c r="J42" s="27">
        <f t="shared" si="1"/>
        <v>10.56405</v>
      </c>
    </row>
    <row r="43" spans="1:28" x14ac:dyDescent="0.35">
      <c r="B43">
        <v>0.5</v>
      </c>
      <c r="C43">
        <v>1.4367000000000001</v>
      </c>
      <c r="D43">
        <v>11.7583</v>
      </c>
      <c r="E43">
        <v>1.4367000000000001</v>
      </c>
      <c r="F43">
        <v>11.7583</v>
      </c>
      <c r="G43" s="27">
        <f>AVERAGE(C45:C46)</f>
        <v>4.8491999999999997</v>
      </c>
      <c r="H43" s="27">
        <f t="shared" ref="H43:J43" si="2">AVERAGE(D45:D46)</f>
        <v>8.0391000000000012</v>
      </c>
      <c r="I43" s="27">
        <f t="shared" si="2"/>
        <v>4.8491999999999997</v>
      </c>
      <c r="J43" s="27">
        <f t="shared" si="2"/>
        <v>8.0391000000000012</v>
      </c>
    </row>
    <row r="44" spans="1:28" x14ac:dyDescent="0.35">
      <c r="B44">
        <v>0.5</v>
      </c>
      <c r="C44">
        <v>3.8988999999999998</v>
      </c>
      <c r="D44">
        <v>9.3697999999999997</v>
      </c>
      <c r="E44">
        <v>3.8988999999999998</v>
      </c>
      <c r="F44">
        <v>9.3697999999999997</v>
      </c>
      <c r="G44" s="27">
        <f>AVERAGE(C47:C48)</f>
        <v>7.1902000000000008</v>
      </c>
      <c r="H44" s="27">
        <f t="shared" ref="H44:J44" si="3">AVERAGE(D47:D48)</f>
        <v>5.7680500000000006</v>
      </c>
      <c r="I44" s="27">
        <f t="shared" si="3"/>
        <v>7.1902000000000008</v>
      </c>
      <c r="J44" s="27">
        <f t="shared" si="3"/>
        <v>5.7680500000000006</v>
      </c>
    </row>
    <row r="45" spans="1:28" x14ac:dyDescent="0.35">
      <c r="B45">
        <v>1</v>
      </c>
      <c r="C45">
        <v>3.1114999999999999</v>
      </c>
      <c r="D45">
        <v>10.387600000000001</v>
      </c>
      <c r="E45">
        <v>3.1114999999999999</v>
      </c>
      <c r="F45">
        <v>10.387600000000001</v>
      </c>
      <c r="G45" s="27">
        <f>AVERAGE(C49:C50)</f>
        <v>8.6404999999999994</v>
      </c>
      <c r="H45" s="27">
        <f t="shared" ref="H45:J45" si="4">AVERAGE(D49:D50)</f>
        <v>4.2586499999999994</v>
      </c>
      <c r="I45" s="27">
        <f t="shared" si="4"/>
        <v>8.6404999999999994</v>
      </c>
      <c r="J45" s="27">
        <f t="shared" si="4"/>
        <v>4.2586499999999994</v>
      </c>
    </row>
    <row r="46" spans="1:28" x14ac:dyDescent="0.35">
      <c r="B46">
        <v>1</v>
      </c>
      <c r="C46">
        <v>6.5869</v>
      </c>
      <c r="D46">
        <v>5.6905999999999999</v>
      </c>
      <c r="E46">
        <v>6.5869</v>
      </c>
      <c r="F46">
        <v>5.6905999999999999</v>
      </c>
      <c r="G46" s="27">
        <f>AVERAGE(C51:C52)</f>
        <v>9.5696999999999992</v>
      </c>
      <c r="H46" s="27">
        <f t="shared" ref="H46:J46" si="5">AVERAGE(D51:D52)</f>
        <v>3.0613000000000001</v>
      </c>
      <c r="I46" s="27">
        <f t="shared" si="5"/>
        <v>9.5696999999999992</v>
      </c>
      <c r="J46" s="27">
        <f t="shared" si="5"/>
        <v>3.0613000000000001</v>
      </c>
    </row>
    <row r="47" spans="1:28" x14ac:dyDescent="0.35">
      <c r="B47">
        <v>1.5</v>
      </c>
      <c r="C47">
        <v>4.7297000000000002</v>
      </c>
      <c r="D47">
        <v>8.9296000000000006</v>
      </c>
      <c r="E47">
        <v>4.7297000000000002</v>
      </c>
      <c r="F47">
        <v>8.9296000000000006</v>
      </c>
      <c r="G47" s="27">
        <f>AVERAGE(C53:C54)</f>
        <v>9.8757000000000001</v>
      </c>
      <c r="H47" s="27">
        <f t="shared" ref="H47:J47" si="6">AVERAGE(D53:D54)</f>
        <v>2.3392499999999998</v>
      </c>
      <c r="I47" s="27">
        <f t="shared" si="6"/>
        <v>9.8757000000000001</v>
      </c>
      <c r="J47" s="27">
        <f t="shared" si="6"/>
        <v>2.3392499999999998</v>
      </c>
    </row>
    <row r="48" spans="1:28" x14ac:dyDescent="0.35">
      <c r="B48">
        <v>1.5</v>
      </c>
      <c r="C48">
        <v>9.6507000000000005</v>
      </c>
      <c r="D48">
        <v>2.6065</v>
      </c>
      <c r="E48">
        <v>9.6507000000000005</v>
      </c>
      <c r="F48">
        <v>2.6065</v>
      </c>
      <c r="G48" s="27">
        <f>AVERAGE(C55:C56)</f>
        <v>10.75365</v>
      </c>
      <c r="H48" s="27">
        <f t="shared" ref="H48:J48" si="7">AVERAGE(D55:D56)</f>
        <v>1.88595</v>
      </c>
      <c r="I48" s="27">
        <f t="shared" si="7"/>
        <v>10.75365</v>
      </c>
      <c r="J48" s="27">
        <f t="shared" si="7"/>
        <v>1.88595</v>
      </c>
    </row>
    <row r="49" spans="2:17" x14ac:dyDescent="0.35">
      <c r="B49">
        <v>2</v>
      </c>
      <c r="C49">
        <v>6.4181999999999997</v>
      </c>
      <c r="D49">
        <v>7.6971999999999996</v>
      </c>
      <c r="E49">
        <v>6.4181999999999997</v>
      </c>
      <c r="F49">
        <v>7.6971999999999996</v>
      </c>
      <c r="G49" s="27">
        <f>AVERAGE(C57:C58)</f>
        <v>11.1374</v>
      </c>
      <c r="H49" s="27">
        <f t="shared" ref="H49:J49" si="8">AVERAGE(D57:D58)</f>
        <v>1.46245</v>
      </c>
      <c r="I49" s="27">
        <f t="shared" si="8"/>
        <v>11.1374</v>
      </c>
      <c r="J49" s="27">
        <f t="shared" si="8"/>
        <v>1.46245</v>
      </c>
    </row>
    <row r="50" spans="2:17" x14ac:dyDescent="0.35">
      <c r="B50">
        <v>2</v>
      </c>
      <c r="C50">
        <v>10.8628</v>
      </c>
      <c r="D50">
        <v>0.82010000000000005</v>
      </c>
      <c r="E50">
        <v>10.8628</v>
      </c>
      <c r="F50">
        <v>0.82010000000000005</v>
      </c>
      <c r="G50" s="27">
        <f>AVERAGE(C59:C60)</f>
        <v>11.4871</v>
      </c>
      <c r="H50" s="27">
        <f t="shared" ref="H50:J50" si="9">AVERAGE(D59:D60)</f>
        <v>1.1715500000000001</v>
      </c>
      <c r="I50" s="27">
        <f t="shared" si="9"/>
        <v>11.4871</v>
      </c>
      <c r="J50" s="27">
        <f t="shared" si="9"/>
        <v>1.1715500000000001</v>
      </c>
    </row>
    <row r="51" spans="2:17" x14ac:dyDescent="0.35">
      <c r="B51">
        <v>2.5</v>
      </c>
      <c r="C51">
        <v>7.3945999999999996</v>
      </c>
      <c r="D51">
        <v>5.9443000000000001</v>
      </c>
      <c r="E51">
        <v>7.3945999999999996</v>
      </c>
      <c r="F51">
        <v>5.9443000000000001</v>
      </c>
      <c r="G51" s="27">
        <f>AVERAGE(C61:C62)</f>
        <v>11.215350000000001</v>
      </c>
      <c r="H51" s="27">
        <f t="shared" ref="H51:J51" si="10">AVERAGE(D61:D62)</f>
        <v>0.78210000000000002</v>
      </c>
      <c r="I51" s="27">
        <f t="shared" si="10"/>
        <v>11.215350000000001</v>
      </c>
      <c r="J51" s="27">
        <f t="shared" si="10"/>
        <v>0.78210000000000002</v>
      </c>
    </row>
    <row r="52" spans="2:17" x14ac:dyDescent="0.35">
      <c r="B52">
        <v>2.5</v>
      </c>
      <c r="C52">
        <v>11.7448</v>
      </c>
      <c r="D52">
        <v>0.17829999999999999</v>
      </c>
      <c r="E52">
        <v>11.7448</v>
      </c>
      <c r="F52">
        <v>0.17829999999999999</v>
      </c>
      <c r="G52" s="27">
        <f>AVERAGE(C63:C64)</f>
        <v>11.3629</v>
      </c>
      <c r="H52" s="27">
        <f t="shared" ref="H52:J52" si="11">AVERAGE(D63:D64)</f>
        <v>7.54955</v>
      </c>
      <c r="I52" s="27">
        <f t="shared" si="11"/>
        <v>10.747150000000001</v>
      </c>
      <c r="J52" s="27">
        <f t="shared" si="11"/>
        <v>6.6270500000000006</v>
      </c>
    </row>
    <row r="53" spans="2:17" ht="14.5" customHeight="1" x14ac:dyDescent="0.35">
      <c r="B53">
        <v>3</v>
      </c>
      <c r="C53">
        <v>8.1103000000000005</v>
      </c>
      <c r="D53">
        <v>4.649</v>
      </c>
      <c r="E53">
        <v>8.1103000000000005</v>
      </c>
      <c r="F53">
        <v>4.649</v>
      </c>
      <c r="G53" s="27">
        <f>AVERAGE(C65:C66)</f>
        <v>10.812850000000001</v>
      </c>
      <c r="H53" s="27">
        <f t="shared" ref="H53:J53" si="12">AVERAGE(D65:D66)</f>
        <v>7.1159499999999998</v>
      </c>
      <c r="I53" s="27">
        <f t="shared" si="12"/>
        <v>11.565049999999999</v>
      </c>
      <c r="J53" s="27">
        <f t="shared" si="12"/>
        <v>6.6594999999999995</v>
      </c>
    </row>
    <row r="54" spans="2:17" x14ac:dyDescent="0.35">
      <c r="B54">
        <v>3</v>
      </c>
      <c r="C54">
        <v>11.6411</v>
      </c>
      <c r="D54">
        <v>2.9499999999999998E-2</v>
      </c>
      <c r="E54">
        <v>11.6411</v>
      </c>
      <c r="F54">
        <v>2.9499999999999998E-2</v>
      </c>
      <c r="G54" s="27">
        <f>AVERAGE(C67:C67)</f>
        <v>10.731299999999999</v>
      </c>
      <c r="H54" s="27">
        <f>AVERAGE(D67:D67)</f>
        <v>7.8898999999999999</v>
      </c>
      <c r="I54" s="27">
        <f t="shared" ref="I54:J54" si="13">AVERAGE(E67:E68)</f>
        <v>12.143350000000002</v>
      </c>
      <c r="J54" s="27">
        <f t="shared" si="13"/>
        <v>6.3640499999999998</v>
      </c>
    </row>
    <row r="55" spans="2:17" x14ac:dyDescent="0.35">
      <c r="B55">
        <v>3.5</v>
      </c>
      <c r="C55">
        <v>9.3522999999999996</v>
      </c>
      <c r="D55">
        <v>3.7719</v>
      </c>
      <c r="E55">
        <v>9.3522999999999996</v>
      </c>
      <c r="F55">
        <v>3.7719</v>
      </c>
      <c r="G55" s="27">
        <f>AVERAGE(C69:C70)</f>
        <v>11.18435</v>
      </c>
      <c r="H55" s="27">
        <f t="shared" ref="H55:J55" si="14">AVERAGE(D69:D70)</f>
        <v>7.1092499999999994</v>
      </c>
      <c r="I55" s="27">
        <f t="shared" si="14"/>
        <v>12.0565</v>
      </c>
      <c r="J55" s="27">
        <f t="shared" si="14"/>
        <v>5.7058</v>
      </c>
    </row>
    <row r="56" spans="2:17" x14ac:dyDescent="0.35">
      <c r="B56">
        <v>3.5</v>
      </c>
      <c r="C56">
        <v>12.154999999999999</v>
      </c>
      <c r="D56">
        <v>0</v>
      </c>
      <c r="E56">
        <v>12.154999999999999</v>
      </c>
      <c r="F56">
        <v>0</v>
      </c>
      <c r="G56" s="27">
        <f>AVERAGE(C71:C72)</f>
        <v>11.1235</v>
      </c>
      <c r="H56" s="27">
        <f t="shared" ref="H56:J56" si="15">AVERAGE(D71:D72)</f>
        <v>6.9984500000000001</v>
      </c>
      <c r="I56" s="27">
        <f t="shared" si="15"/>
        <v>12.431100000000001</v>
      </c>
      <c r="J56" s="27">
        <f t="shared" si="15"/>
        <v>5.343</v>
      </c>
    </row>
    <row r="57" spans="2:17" x14ac:dyDescent="0.35">
      <c r="B57">
        <v>4</v>
      </c>
      <c r="C57">
        <v>9.8963999999999999</v>
      </c>
      <c r="D57">
        <v>2.9249000000000001</v>
      </c>
      <c r="E57">
        <v>9.8963999999999999</v>
      </c>
      <c r="F57">
        <v>2.9249000000000001</v>
      </c>
      <c r="G57" s="27">
        <f>AVERAGE(C73:C74)</f>
        <v>11.457599999999999</v>
      </c>
      <c r="H57" s="27">
        <f t="shared" ref="H57:J57" si="16">AVERAGE(D73:D74)</f>
        <v>5.6447500000000002</v>
      </c>
      <c r="I57" s="27">
        <f t="shared" si="16"/>
        <v>17.1815</v>
      </c>
      <c r="J57" s="27">
        <f t="shared" si="16"/>
        <v>0</v>
      </c>
      <c r="L57" t="s">
        <v>14</v>
      </c>
      <c r="N57" t="s">
        <v>19</v>
      </c>
      <c r="O57" t="s">
        <v>25</v>
      </c>
      <c r="P57" t="s">
        <v>20</v>
      </c>
      <c r="Q57" t="s">
        <v>21</v>
      </c>
    </row>
    <row r="58" spans="2:17" x14ac:dyDescent="0.35">
      <c r="B58">
        <v>4</v>
      </c>
      <c r="C58">
        <v>12.378399999999999</v>
      </c>
      <c r="D58">
        <v>0</v>
      </c>
      <c r="E58">
        <v>12.378399999999999</v>
      </c>
      <c r="F58">
        <v>0</v>
      </c>
      <c r="G58" s="27"/>
      <c r="L58" s="13">
        <v>1</v>
      </c>
      <c r="M58" t="s">
        <v>22</v>
      </c>
      <c r="N58" s="2">
        <v>6.8291000000000004</v>
      </c>
      <c r="O58" s="15">
        <f>N58/60</f>
        <v>0.11381833333333334</v>
      </c>
      <c r="P58" s="15">
        <f>O58</f>
        <v>0.11381833333333334</v>
      </c>
      <c r="Q58" s="15">
        <f>P58/L58</f>
        <v>0.11381833333333334</v>
      </c>
    </row>
    <row r="59" spans="2:17" x14ac:dyDescent="0.35">
      <c r="B59">
        <v>4.5</v>
      </c>
      <c r="C59">
        <v>11.1502</v>
      </c>
      <c r="D59">
        <v>2.3431000000000002</v>
      </c>
      <c r="E59">
        <v>11.1502</v>
      </c>
      <c r="F59">
        <v>2.3431000000000002</v>
      </c>
      <c r="G59" s="27" t="s">
        <v>137</v>
      </c>
      <c r="H59" s="27" t="s">
        <v>138</v>
      </c>
      <c r="I59" s="27" t="s">
        <v>137</v>
      </c>
      <c r="J59" s="27" t="s">
        <v>138</v>
      </c>
    </row>
    <row r="60" spans="2:17" x14ac:dyDescent="0.35">
      <c r="B60">
        <v>4.5</v>
      </c>
      <c r="C60">
        <v>11.824</v>
      </c>
      <c r="D60">
        <v>0</v>
      </c>
      <c r="E60">
        <v>11.824</v>
      </c>
      <c r="F60">
        <v>0</v>
      </c>
      <c r="G60" s="27">
        <f>STDEVA(C41:C42)</f>
        <v>0</v>
      </c>
      <c r="H60" s="27">
        <f t="shared" ref="H60:J60" si="17">STDEVA(D41:D42)</f>
        <v>0.23893138136293401</v>
      </c>
      <c r="I60" s="27">
        <f t="shared" si="17"/>
        <v>0</v>
      </c>
      <c r="J60" s="27">
        <f t="shared" si="17"/>
        <v>0.23893138136293401</v>
      </c>
    </row>
    <row r="61" spans="2:17" x14ac:dyDescent="0.35">
      <c r="B61">
        <v>5</v>
      </c>
      <c r="C61">
        <v>10.692</v>
      </c>
      <c r="D61">
        <v>1.5642</v>
      </c>
      <c r="E61">
        <v>10.692</v>
      </c>
      <c r="F61">
        <v>1.5642</v>
      </c>
      <c r="G61" s="27">
        <f>STDEVA(C43:C44)</f>
        <v>1.7410383166375172</v>
      </c>
      <c r="H61" s="27">
        <f t="shared" ref="H61:J61" si="18">STDEVA(D43:D44)</f>
        <v>1.6889245468640708</v>
      </c>
      <c r="I61" s="27">
        <f t="shared" si="18"/>
        <v>1.7410383166375172</v>
      </c>
      <c r="J61" s="27">
        <f t="shared" si="18"/>
        <v>1.6889245468640708</v>
      </c>
    </row>
    <row r="62" spans="2:17" x14ac:dyDescent="0.35">
      <c r="B62">
        <v>5</v>
      </c>
      <c r="C62">
        <v>11.7387</v>
      </c>
      <c r="D62">
        <v>0</v>
      </c>
      <c r="E62">
        <v>11.7387</v>
      </c>
      <c r="F62">
        <v>0</v>
      </c>
      <c r="G62" s="27">
        <f>STDEVA(C45:C46)</f>
        <v>2.4574789073357288</v>
      </c>
      <c r="H62" s="27">
        <f t="shared" ref="H62:J62" si="19">STDEVA(D45:D46)</f>
        <v>3.3212805512332122</v>
      </c>
      <c r="I62" s="27">
        <f t="shared" si="19"/>
        <v>2.4574789073357288</v>
      </c>
      <c r="J62" s="27">
        <f t="shared" si="19"/>
        <v>3.3212805512332122</v>
      </c>
    </row>
    <row r="63" spans="2:17" x14ac:dyDescent="0.35">
      <c r="B63">
        <v>5.5</v>
      </c>
      <c r="C63">
        <v>11.6844</v>
      </c>
      <c r="D63">
        <v>8.8559999999999999</v>
      </c>
      <c r="E63">
        <v>10.4664</v>
      </c>
      <c r="F63">
        <v>7.2892999999999999</v>
      </c>
      <c r="G63" s="27">
        <f>STDEVA(C47:C48)</f>
        <v>3.4796724702189983</v>
      </c>
      <c r="H63" s="27">
        <f t="shared" ref="H63:J63" si="20">STDEVA(D47:D48)</f>
        <v>4.4711068881206586</v>
      </c>
      <c r="I63" s="27">
        <f t="shared" si="20"/>
        <v>3.4796724702189983</v>
      </c>
      <c r="J63" s="27">
        <f t="shared" si="20"/>
        <v>4.4711068881206586</v>
      </c>
    </row>
    <row r="64" spans="2:17" x14ac:dyDescent="0.35">
      <c r="B64">
        <v>5.5</v>
      </c>
      <c r="C64">
        <v>11.041399999999999</v>
      </c>
      <c r="D64">
        <v>6.2431000000000001</v>
      </c>
      <c r="E64">
        <v>11.027900000000001</v>
      </c>
      <c r="F64">
        <v>5.9648000000000003</v>
      </c>
      <c r="G64" s="27">
        <f>STDEVA(C49:C50)</f>
        <v>3.1428067996617326</v>
      </c>
      <c r="H64" s="27">
        <f t="shared" ref="H64:J64" si="21">STDEVA(D49:D50)</f>
        <v>4.862844044898007</v>
      </c>
      <c r="I64" s="27">
        <f t="shared" si="21"/>
        <v>3.1428067996617326</v>
      </c>
      <c r="J64" s="27">
        <f t="shared" si="21"/>
        <v>4.862844044898007</v>
      </c>
    </row>
    <row r="65" spans="1:10" ht="15" customHeight="1" x14ac:dyDescent="0.35">
      <c r="A65" s="29" t="s">
        <v>123</v>
      </c>
      <c r="B65">
        <v>6</v>
      </c>
      <c r="C65">
        <v>10.844200000000001</v>
      </c>
      <c r="D65">
        <v>8.0696999999999992</v>
      </c>
      <c r="E65">
        <v>11.235799999999999</v>
      </c>
      <c r="F65">
        <v>7.1413000000000002</v>
      </c>
      <c r="G65" s="27">
        <f>STDEVA(C51:C52)</f>
        <v>3.0760559195177262</v>
      </c>
      <c r="H65" s="27">
        <f t="shared" ref="H65:J65" si="22">STDEVA(D51:D52)</f>
        <v>4.0771777003216334</v>
      </c>
      <c r="I65" s="27">
        <f t="shared" si="22"/>
        <v>3.0760559195177262</v>
      </c>
      <c r="J65" s="27">
        <f t="shared" si="22"/>
        <v>4.0771777003216334</v>
      </c>
    </row>
    <row r="66" spans="1:10" x14ac:dyDescent="0.35">
      <c r="A66" s="29"/>
      <c r="B66">
        <v>6</v>
      </c>
      <c r="C66">
        <v>10.781499999999999</v>
      </c>
      <c r="D66">
        <v>6.1622000000000003</v>
      </c>
      <c r="E66">
        <v>11.894299999999999</v>
      </c>
      <c r="F66">
        <v>6.1776999999999997</v>
      </c>
      <c r="G66" s="27">
        <f>STDEVA(C53:C54)</f>
        <v>2.4966526230134605</v>
      </c>
      <c r="H66" s="27">
        <f t="shared" ref="H66:J66" si="23">STDEVA(D53:D54)</f>
        <v>3.2664797756912565</v>
      </c>
      <c r="I66" s="27">
        <f t="shared" si="23"/>
        <v>2.4966526230134605</v>
      </c>
      <c r="J66" s="27">
        <f t="shared" si="23"/>
        <v>3.2664797756912565</v>
      </c>
    </row>
    <row r="67" spans="1:10" x14ac:dyDescent="0.35">
      <c r="A67" s="29"/>
      <c r="B67">
        <v>6.5</v>
      </c>
      <c r="C67">
        <v>10.731299999999999</v>
      </c>
      <c r="D67">
        <v>7.8898999999999999</v>
      </c>
      <c r="E67">
        <v>12.027900000000001</v>
      </c>
      <c r="F67">
        <v>6.8506999999999998</v>
      </c>
      <c r="G67" s="27">
        <f>STDEVA(C55:C56)</f>
        <v>1.9818081756315349</v>
      </c>
      <c r="H67" s="27">
        <f t="shared" ref="H67:J67" si="24">STDEVA(D55:D56)</f>
        <v>2.6671360679575384</v>
      </c>
      <c r="I67" s="27">
        <f t="shared" si="24"/>
        <v>1.9818081756315349</v>
      </c>
      <c r="J67" s="27">
        <f t="shared" si="24"/>
        <v>2.6671360679575384</v>
      </c>
    </row>
    <row r="68" spans="1:10" x14ac:dyDescent="0.35">
      <c r="A68" s="29"/>
      <c r="B68">
        <v>6.5</v>
      </c>
      <c r="C68">
        <v>13.2987</v>
      </c>
      <c r="D68">
        <v>7.8605999999999998</v>
      </c>
      <c r="E68">
        <v>12.258800000000001</v>
      </c>
      <c r="F68">
        <v>5.8773999999999997</v>
      </c>
      <c r="G68" s="27">
        <f>STDEVA(C57:C58)</f>
        <v>1.7550390309050032</v>
      </c>
      <c r="H68" s="27">
        <f t="shared" ref="H68:J68" si="25">STDEVA(D57:D58)</f>
        <v>2.0682166242925328</v>
      </c>
      <c r="I68" s="27">
        <f t="shared" si="25"/>
        <v>1.7550390309050032</v>
      </c>
      <c r="J68" s="27">
        <f t="shared" si="25"/>
        <v>2.0682166242925328</v>
      </c>
    </row>
    <row r="69" spans="1:10" x14ac:dyDescent="0.35">
      <c r="A69" s="29"/>
      <c r="B69">
        <v>7</v>
      </c>
      <c r="C69">
        <v>11.0664</v>
      </c>
      <c r="D69">
        <v>8.0155999999999992</v>
      </c>
      <c r="E69">
        <v>11.9168</v>
      </c>
      <c r="F69">
        <v>6.1986999999999997</v>
      </c>
      <c r="G69" s="27">
        <f>STDEVA(C59:C60)</f>
        <v>0.47644854916349572</v>
      </c>
      <c r="H69" s="27">
        <f t="shared" ref="H69:J69" si="26">STDEVA(D59:D60)</f>
        <v>1.6568218989981995</v>
      </c>
      <c r="I69" s="27">
        <f t="shared" si="26"/>
        <v>0.47644854916349572</v>
      </c>
      <c r="J69" s="27">
        <f t="shared" si="26"/>
        <v>1.6568218989981995</v>
      </c>
    </row>
    <row r="70" spans="1:10" x14ac:dyDescent="0.35">
      <c r="A70" s="29"/>
      <c r="B70">
        <v>7</v>
      </c>
      <c r="C70">
        <v>11.302300000000001</v>
      </c>
      <c r="D70">
        <v>6.2028999999999996</v>
      </c>
      <c r="E70">
        <v>12.196199999999999</v>
      </c>
      <c r="F70">
        <v>5.2129000000000003</v>
      </c>
      <c r="G70" s="27">
        <f>STDEVA(C61:C62)</f>
        <v>0.74012866786795894</v>
      </c>
      <c r="H70" s="27">
        <f t="shared" ref="H70:J70" si="27">STDEVA(D61:D62)</f>
        <v>1.1060564271319977</v>
      </c>
      <c r="I70" s="27">
        <f t="shared" si="27"/>
        <v>0.74012866786795894</v>
      </c>
      <c r="J70" s="27">
        <f t="shared" si="27"/>
        <v>1.1060564271319977</v>
      </c>
    </row>
    <row r="71" spans="1:10" x14ac:dyDescent="0.35">
      <c r="A71" s="29"/>
      <c r="B71">
        <v>7.5</v>
      </c>
      <c r="C71">
        <v>10.7921</v>
      </c>
      <c r="D71">
        <v>7.7484999999999999</v>
      </c>
      <c r="E71">
        <v>11.733599999999999</v>
      </c>
      <c r="F71">
        <v>5.5928000000000004</v>
      </c>
      <c r="G71" s="27">
        <f>STDEVA(C63:C64)</f>
        <v>0.45466966030295053</v>
      </c>
      <c r="H71" s="27">
        <f t="shared" ref="H71:J71" si="28">STDEVA(D63:D64)</f>
        <v>1.8475993085623321</v>
      </c>
      <c r="I71" s="27">
        <f t="shared" si="28"/>
        <v>0.39704045763624685</v>
      </c>
      <c r="J71" s="27">
        <f t="shared" si="28"/>
        <v>0.93656293168158189</v>
      </c>
    </row>
    <row r="72" spans="1:10" x14ac:dyDescent="0.35">
      <c r="A72" s="29"/>
      <c r="B72">
        <v>7.5</v>
      </c>
      <c r="C72">
        <v>11.4549</v>
      </c>
      <c r="D72">
        <v>6.2484000000000002</v>
      </c>
      <c r="E72">
        <v>13.1286</v>
      </c>
      <c r="F72">
        <v>5.0932000000000004</v>
      </c>
      <c r="G72" s="27">
        <f>STDEVA(C65:C66)</f>
        <v>4.4335595180397459E-2</v>
      </c>
      <c r="H72" s="27">
        <f t="shared" ref="H72:J72" si="29">STDEVA(D65:D66)</f>
        <v>1.3488061851133328</v>
      </c>
      <c r="I72" s="27">
        <f t="shared" si="29"/>
        <v>0.46562981541134157</v>
      </c>
      <c r="J72" s="27">
        <f t="shared" si="29"/>
        <v>0.68136809435135759</v>
      </c>
    </row>
    <row r="73" spans="1:10" x14ac:dyDescent="0.35">
      <c r="A73" s="29"/>
      <c r="B73">
        <v>23.5</v>
      </c>
      <c r="C73">
        <v>10.269299999999999</v>
      </c>
      <c r="D73">
        <v>6.7530000000000001</v>
      </c>
      <c r="E73">
        <v>17.088100000000001</v>
      </c>
      <c r="F73">
        <v>0</v>
      </c>
      <c r="G73" s="27">
        <v>0</v>
      </c>
      <c r="H73" s="27">
        <v>0</v>
      </c>
      <c r="I73" s="27">
        <f t="shared" ref="I73:J73" si="30">STDEVA(E67:E68)</f>
        <v>0.16327095577597389</v>
      </c>
      <c r="J73" s="27">
        <f t="shared" si="30"/>
        <v>0.68822703012886677</v>
      </c>
    </row>
    <row r="74" spans="1:10" x14ac:dyDescent="0.35">
      <c r="A74" s="29"/>
      <c r="B74">
        <v>23.5</v>
      </c>
      <c r="C74" s="27">
        <v>12.645899999999999</v>
      </c>
      <c r="D74" s="27">
        <v>4.5365000000000002</v>
      </c>
      <c r="E74" s="27">
        <v>17.274899999999999</v>
      </c>
      <c r="F74">
        <v>0</v>
      </c>
      <c r="G74" s="27">
        <f>STDEVA(C69:C70)</f>
        <v>0.16680648968190717</v>
      </c>
      <c r="H74" s="27">
        <f t="shared" ref="H74:J74" si="31">STDEVA(D69:D70)</f>
        <v>1.2817724622568532</v>
      </c>
      <c r="I74" s="27">
        <f t="shared" si="31"/>
        <v>0.19756563466352065</v>
      </c>
      <c r="J74" s="27">
        <f t="shared" si="31"/>
        <v>0.69706586489369804</v>
      </c>
    </row>
    <row r="75" spans="1:10" x14ac:dyDescent="0.35">
      <c r="G75" s="27">
        <f>STDEVA(C71:C72)</f>
        <v>0.46867037457044419</v>
      </c>
      <c r="H75" s="27">
        <f t="shared" ref="H75:J75" si="32">STDEVA(D71:D72)</f>
        <v>1.0607308824579442</v>
      </c>
      <c r="I75" s="27">
        <f t="shared" si="32"/>
        <v>0.98641395975523471</v>
      </c>
      <c r="J75" s="27">
        <f t="shared" si="32"/>
        <v>0.35327054788079915</v>
      </c>
    </row>
    <row r="76" spans="1:10" x14ac:dyDescent="0.35">
      <c r="G76" s="27">
        <f>STDEVA(C73:C74)</f>
        <v>1.6805099761679503</v>
      </c>
      <c r="H76" s="27">
        <f t="shared" ref="H76:J76" si="33">STDEVA(D73:D74)</f>
        <v>1.5673021804999792</v>
      </c>
      <c r="I76" s="27">
        <f t="shared" si="33"/>
        <v>0.13208754672564574</v>
      </c>
      <c r="J76" s="27">
        <f t="shared" si="33"/>
        <v>0</v>
      </c>
    </row>
    <row r="114" spans="8:8" x14ac:dyDescent="0.35">
      <c r="H114" t="s">
        <v>133</v>
      </c>
    </row>
  </sheetData>
  <mergeCells count="5">
    <mergeCell ref="I39:J39"/>
    <mergeCell ref="A65:A74"/>
    <mergeCell ref="C39:D39"/>
    <mergeCell ref="E39:F39"/>
    <mergeCell ref="G39:H3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workbookViewId="0">
      <selection activeCell="C22" sqref="C22:D22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3.1796875" customWidth="1"/>
    <col min="17" max="17" width="18.26953125" customWidth="1"/>
    <col min="18" max="18" width="17.81640625" customWidth="1"/>
  </cols>
  <sheetData>
    <row r="1" spans="1:34" x14ac:dyDescent="0.35">
      <c r="A1" t="s">
        <v>0</v>
      </c>
      <c r="B1" s="1" t="s">
        <v>1</v>
      </c>
      <c r="C1" s="2" t="s">
        <v>2</v>
      </c>
      <c r="D1" s="2" t="s">
        <v>23</v>
      </c>
      <c r="E1" s="2"/>
    </row>
    <row r="2" spans="1:34" x14ac:dyDescent="0.35">
      <c r="A2" t="s">
        <v>3</v>
      </c>
      <c r="D2" s="21"/>
      <c r="E2" s="11" t="s">
        <v>38</v>
      </c>
      <c r="G2" t="s">
        <v>4</v>
      </c>
    </row>
    <row r="3" spans="1:34" x14ac:dyDescent="0.35">
      <c r="A3" t="s">
        <v>5</v>
      </c>
    </row>
    <row r="4" spans="1:34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s="28" t="s">
        <v>10</v>
      </c>
      <c r="L4" s="28"/>
      <c r="M4" s="28"/>
    </row>
    <row r="5" spans="1:34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K5" t="s">
        <v>24</v>
      </c>
      <c r="L5" t="s">
        <v>11</v>
      </c>
      <c r="M5" t="s">
        <v>12</v>
      </c>
      <c r="N5" t="s">
        <v>13</v>
      </c>
    </row>
    <row r="6" spans="1:34" x14ac:dyDescent="0.35">
      <c r="A6">
        <v>0</v>
      </c>
      <c r="B6" s="3">
        <v>35.6</v>
      </c>
      <c r="C6" s="3">
        <v>8599.2999999999993</v>
      </c>
      <c r="D6" s="3">
        <v>0</v>
      </c>
      <c r="E6" s="4">
        <f t="shared" ref="E6:E16" si="0">B6/$L$6</f>
        <v>1.0749441391388368E-2</v>
      </c>
      <c r="F6" s="4">
        <f t="shared" ref="F6:F16" si="1">C6/$M$6</f>
        <v>2.1918537965488234</v>
      </c>
      <c r="G6" s="3">
        <f>D6/$K$6</f>
        <v>0</v>
      </c>
      <c r="H6" s="5">
        <f>E6*$N$6</f>
        <v>5.3747206956941837E-2</v>
      </c>
      <c r="I6" s="5">
        <f>F6*$N$6</f>
        <v>10.959268982744117</v>
      </c>
      <c r="J6" s="13">
        <f>G6*$N$6</f>
        <v>0</v>
      </c>
      <c r="K6" s="14">
        <v>3428.7</v>
      </c>
      <c r="L6">
        <v>3311.8</v>
      </c>
      <c r="M6">
        <v>3923.3</v>
      </c>
      <c r="N6" s="2">
        <v>5</v>
      </c>
    </row>
    <row r="7" spans="1:34" x14ac:dyDescent="0.35">
      <c r="A7">
        <v>0.5</v>
      </c>
      <c r="B7" s="3">
        <v>1188.0999999999999</v>
      </c>
      <c r="C7" s="3">
        <v>7129</v>
      </c>
      <c r="D7" s="3">
        <v>0</v>
      </c>
      <c r="E7" s="4">
        <f t="shared" si="0"/>
        <v>0.3587475089075427</v>
      </c>
      <c r="F7" s="4">
        <f t="shared" si="1"/>
        <v>1.817092753549308</v>
      </c>
      <c r="G7" s="3">
        <f t="shared" ref="G7:G16" si="2">D7/$K$6</f>
        <v>0</v>
      </c>
      <c r="H7" s="5">
        <f t="shared" ref="H7:H16" si="3">E7*$N$6</f>
        <v>1.7937375445377135</v>
      </c>
      <c r="I7" s="5">
        <f t="shared" ref="I7:I16" si="4">F7*$N$6</f>
        <v>9.0854637677465391</v>
      </c>
      <c r="J7" s="13">
        <f t="shared" ref="J7:J16" si="5">G7*$N$6</f>
        <v>0</v>
      </c>
      <c r="K7" s="12"/>
    </row>
    <row r="8" spans="1:34" x14ac:dyDescent="0.35">
      <c r="A8" s="3">
        <v>1</v>
      </c>
      <c r="B8" s="3">
        <v>2297.8000000000002</v>
      </c>
      <c r="C8" s="3">
        <v>5817.3</v>
      </c>
      <c r="D8" s="3">
        <v>0</v>
      </c>
      <c r="E8" s="4">
        <f t="shared" si="0"/>
        <v>0.69382209070596057</v>
      </c>
      <c r="F8" s="4">
        <f t="shared" si="1"/>
        <v>1.4827568628450538</v>
      </c>
      <c r="G8" s="3">
        <f t="shared" si="2"/>
        <v>0</v>
      </c>
      <c r="H8" s="5">
        <f t="shared" si="3"/>
        <v>3.4691104535298027</v>
      </c>
      <c r="I8" s="5">
        <f t="shared" si="4"/>
        <v>7.4137843142252695</v>
      </c>
      <c r="J8" s="13">
        <f t="shared" si="5"/>
        <v>0</v>
      </c>
      <c r="K8" s="12"/>
    </row>
    <row r="9" spans="1:34" x14ac:dyDescent="0.35">
      <c r="A9">
        <v>1.5</v>
      </c>
      <c r="B9" s="3">
        <v>3346.8</v>
      </c>
      <c r="C9" s="3">
        <v>4614.5</v>
      </c>
      <c r="D9" s="3">
        <v>0</v>
      </c>
      <c r="E9" s="4">
        <f t="shared" si="0"/>
        <v>1.0105682710308594</v>
      </c>
      <c r="F9" s="4">
        <f t="shared" si="1"/>
        <v>1.1761782173170545</v>
      </c>
      <c r="G9" s="3">
        <f t="shared" si="2"/>
        <v>0</v>
      </c>
      <c r="H9" s="5">
        <f t="shared" si="3"/>
        <v>5.052841355154297</v>
      </c>
      <c r="I9" s="5">
        <f t="shared" si="4"/>
        <v>5.8808910865852724</v>
      </c>
      <c r="J9" s="13">
        <f t="shared" si="5"/>
        <v>0</v>
      </c>
      <c r="K9" s="12"/>
      <c r="M9" t="s">
        <v>14</v>
      </c>
    </row>
    <row r="10" spans="1:34" x14ac:dyDescent="0.35">
      <c r="A10" s="3">
        <v>2</v>
      </c>
      <c r="B10" s="3">
        <v>4263.6000000000004</v>
      </c>
      <c r="C10" s="3">
        <v>3567.1</v>
      </c>
      <c r="D10" s="3">
        <v>0</v>
      </c>
      <c r="E10" s="4">
        <f t="shared" si="0"/>
        <v>1.2873965819191981</v>
      </c>
      <c r="F10" s="4">
        <f t="shared" si="1"/>
        <v>0.90920908418933033</v>
      </c>
      <c r="G10" s="3">
        <f t="shared" si="2"/>
        <v>0</v>
      </c>
      <c r="H10" s="5">
        <f t="shared" si="3"/>
        <v>6.436982909595991</v>
      </c>
      <c r="I10" s="5">
        <f t="shared" si="4"/>
        <v>4.5460454209466512</v>
      </c>
      <c r="J10" s="13">
        <f t="shared" si="5"/>
        <v>0</v>
      </c>
      <c r="K10" s="12"/>
      <c r="M10" s="13">
        <v>1</v>
      </c>
    </row>
    <row r="11" spans="1:34" x14ac:dyDescent="0.35">
      <c r="A11">
        <v>2.5</v>
      </c>
      <c r="B11" s="3">
        <v>5083.7</v>
      </c>
      <c r="C11" s="3">
        <v>2674.4</v>
      </c>
      <c r="D11" s="3">
        <v>0</v>
      </c>
      <c r="E11" s="4">
        <f t="shared" si="0"/>
        <v>1.5350262697022765</v>
      </c>
      <c r="F11" s="4">
        <f t="shared" si="1"/>
        <v>0.68167104223485331</v>
      </c>
      <c r="G11" s="3">
        <f t="shared" si="2"/>
        <v>0</v>
      </c>
      <c r="H11" s="5">
        <f t="shared" si="3"/>
        <v>7.6751313485113828</v>
      </c>
      <c r="I11" s="5">
        <f t="shared" si="4"/>
        <v>3.4083552111742668</v>
      </c>
      <c r="J11" s="13">
        <f t="shared" si="5"/>
        <v>0</v>
      </c>
      <c r="K11" s="12"/>
    </row>
    <row r="12" spans="1:34" x14ac:dyDescent="0.35">
      <c r="A12" s="3">
        <v>3</v>
      </c>
      <c r="B12" s="3">
        <v>5848.9</v>
      </c>
      <c r="C12" s="3">
        <v>1849.7</v>
      </c>
      <c r="D12" s="3">
        <v>0</v>
      </c>
      <c r="E12" s="4">
        <f t="shared" si="0"/>
        <v>1.76607886949695</v>
      </c>
      <c r="F12" s="4">
        <f t="shared" si="1"/>
        <v>0.47146534804883644</v>
      </c>
      <c r="G12" s="3">
        <f t="shared" si="2"/>
        <v>0</v>
      </c>
      <c r="H12" s="5">
        <f t="shared" si="3"/>
        <v>8.8303943474847504</v>
      </c>
      <c r="I12" s="5">
        <f t="shared" si="4"/>
        <v>2.357326740244182</v>
      </c>
      <c r="J12" s="13">
        <f t="shared" si="5"/>
        <v>0</v>
      </c>
      <c r="K12" s="12"/>
      <c r="O12" s="6" t="s">
        <v>15</v>
      </c>
    </row>
    <row r="13" spans="1:34" x14ac:dyDescent="0.35">
      <c r="A13">
        <v>3.5</v>
      </c>
      <c r="B13" s="3">
        <v>6335</v>
      </c>
      <c r="C13" s="3">
        <v>1249.2</v>
      </c>
      <c r="D13" s="3">
        <v>0</v>
      </c>
      <c r="E13" s="4">
        <f t="shared" si="0"/>
        <v>1.9128570565855425</v>
      </c>
      <c r="F13" s="4">
        <f t="shared" si="1"/>
        <v>0.31840542400530164</v>
      </c>
      <c r="G13" s="3">
        <f t="shared" si="2"/>
        <v>0</v>
      </c>
      <c r="H13" s="5">
        <f t="shared" si="3"/>
        <v>9.5642852829277132</v>
      </c>
      <c r="I13" s="5">
        <f t="shared" si="4"/>
        <v>1.5920271200265081</v>
      </c>
      <c r="J13" s="13">
        <f t="shared" si="5"/>
        <v>0</v>
      </c>
      <c r="K13" s="12"/>
      <c r="N13" s="7">
        <v>1</v>
      </c>
      <c r="O13" s="8" t="s">
        <v>26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x14ac:dyDescent="0.35">
      <c r="A14" s="3">
        <v>4</v>
      </c>
      <c r="B14" s="3">
        <v>6702.4</v>
      </c>
      <c r="C14" s="3">
        <v>824.2</v>
      </c>
      <c r="D14" s="3">
        <v>0</v>
      </c>
      <c r="E14" s="4">
        <f t="shared" si="0"/>
        <v>2.0237937073494776</v>
      </c>
      <c r="F14" s="4">
        <f t="shared" si="1"/>
        <v>0.21007825045242526</v>
      </c>
      <c r="G14" s="3">
        <f t="shared" si="2"/>
        <v>0</v>
      </c>
      <c r="H14" s="5">
        <f t="shared" si="3"/>
        <v>10.118968536747388</v>
      </c>
      <c r="I14" s="5">
        <f t="shared" si="4"/>
        <v>1.0503912522621264</v>
      </c>
      <c r="J14" s="13">
        <f t="shared" si="5"/>
        <v>0</v>
      </c>
      <c r="K14" s="12"/>
      <c r="N14" s="7">
        <v>2</v>
      </c>
      <c r="O14" s="8" t="s">
        <v>31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35">
      <c r="A15">
        <v>4.5</v>
      </c>
      <c r="B15" s="3">
        <v>6863.3</v>
      </c>
      <c r="C15" s="3">
        <v>497.8</v>
      </c>
      <c r="D15" s="3">
        <v>0</v>
      </c>
      <c r="E15" s="4">
        <f t="shared" si="0"/>
        <v>2.0723775590313425</v>
      </c>
      <c r="F15" s="4">
        <f t="shared" si="1"/>
        <v>0.12688298116381616</v>
      </c>
      <c r="G15" s="4">
        <f t="shared" si="2"/>
        <v>0</v>
      </c>
      <c r="H15" s="5">
        <f t="shared" si="3"/>
        <v>10.361887795156711</v>
      </c>
      <c r="I15" s="5">
        <f t="shared" si="4"/>
        <v>0.63441490581908078</v>
      </c>
      <c r="J15" s="15">
        <f t="shared" si="5"/>
        <v>0</v>
      </c>
      <c r="K15" s="12"/>
      <c r="N15" s="9" t="s">
        <v>16</v>
      </c>
      <c r="O15" s="8" t="s">
        <v>32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35">
      <c r="A16" s="3">
        <v>5</v>
      </c>
      <c r="B16" s="3">
        <v>7032.9</v>
      </c>
      <c r="C16" s="3">
        <v>268</v>
      </c>
      <c r="D16" s="3">
        <v>0</v>
      </c>
      <c r="E16" s="4">
        <f t="shared" si="0"/>
        <v>2.1235883809408778</v>
      </c>
      <c r="F16" s="4">
        <f t="shared" si="1"/>
        <v>6.8309841205107941E-2</v>
      </c>
      <c r="G16" s="4">
        <f t="shared" si="2"/>
        <v>0</v>
      </c>
      <c r="H16" s="5">
        <f t="shared" si="3"/>
        <v>10.617941904704388</v>
      </c>
      <c r="I16" s="5">
        <f t="shared" si="4"/>
        <v>0.34154920602553973</v>
      </c>
      <c r="J16" s="15">
        <f t="shared" si="5"/>
        <v>0</v>
      </c>
      <c r="K16" s="12"/>
      <c r="N16" s="10" t="s">
        <v>16</v>
      </c>
      <c r="O16" t="s">
        <v>17</v>
      </c>
    </row>
    <row r="17" spans="1:15" x14ac:dyDescent="0.35">
      <c r="B17" s="3"/>
      <c r="C17" s="3"/>
      <c r="D17" s="3"/>
      <c r="E17" s="4"/>
      <c r="F17" s="4"/>
      <c r="G17" s="12"/>
      <c r="H17" s="12"/>
      <c r="I17" s="12"/>
      <c r="J17" s="16"/>
      <c r="K17" s="12"/>
      <c r="N17" s="10" t="s">
        <v>16</v>
      </c>
      <c r="O17" t="s">
        <v>33</v>
      </c>
    </row>
    <row r="18" spans="1:15" x14ac:dyDescent="0.35">
      <c r="A18" s="3" t="s">
        <v>29</v>
      </c>
      <c r="B18" s="3"/>
      <c r="C18" s="3"/>
      <c r="D18" s="3"/>
      <c r="E18" s="4"/>
      <c r="F18" s="4"/>
      <c r="G18" s="12"/>
      <c r="H18" s="12"/>
      <c r="I18" s="12"/>
      <c r="J18" s="16"/>
      <c r="K18" s="12"/>
    </row>
    <row r="19" spans="1:15" x14ac:dyDescent="0.35">
      <c r="A19" s="11">
        <v>5.5</v>
      </c>
      <c r="B19" s="14">
        <v>6621.4</v>
      </c>
      <c r="C19" s="14">
        <v>3956.1</v>
      </c>
      <c r="D19" s="14">
        <v>0</v>
      </c>
      <c r="E19" s="4">
        <f t="shared" ref="E19:E28" si="6">B19/$L$6</f>
        <v>1.9993357086780601</v>
      </c>
      <c r="F19" s="4">
        <f t="shared" ref="F19:F43" si="7">C19/$M$6</f>
        <v>1.0083603089236102</v>
      </c>
      <c r="G19" s="4">
        <f t="shared" ref="G19:G43" si="8">D19/$K$6</f>
        <v>0</v>
      </c>
      <c r="H19" s="5">
        <f t="shared" ref="H19:H43" si="9">E19*$N$6</f>
        <v>9.9966785433903009</v>
      </c>
      <c r="I19" s="5">
        <f t="shared" ref="I19:I43" si="10">F19*$N$6</f>
        <v>5.0418015446180506</v>
      </c>
      <c r="J19" s="15">
        <f t="shared" ref="J19:J43" si="11">G19*$N$6</f>
        <v>0</v>
      </c>
    </row>
    <row r="20" spans="1:15" x14ac:dyDescent="0.35">
      <c r="A20" s="14">
        <v>6</v>
      </c>
      <c r="B20" s="14">
        <v>6949.6</v>
      </c>
      <c r="C20" s="14">
        <v>3707.5</v>
      </c>
      <c r="D20" s="14">
        <v>0</v>
      </c>
      <c r="E20" s="4">
        <f t="shared" si="6"/>
        <v>2.098435895887433</v>
      </c>
      <c r="F20" s="4">
        <f t="shared" si="7"/>
        <v>0.94499528458185711</v>
      </c>
      <c r="G20" s="4">
        <f t="shared" si="8"/>
        <v>0</v>
      </c>
      <c r="H20" s="5">
        <f t="shared" si="9"/>
        <v>10.492179479437166</v>
      </c>
      <c r="I20" s="5">
        <f t="shared" si="10"/>
        <v>4.7249764229092852</v>
      </c>
      <c r="J20" s="15">
        <f t="shared" si="11"/>
        <v>0</v>
      </c>
    </row>
    <row r="21" spans="1:15" x14ac:dyDescent="0.35">
      <c r="A21" s="11">
        <v>6.5</v>
      </c>
      <c r="B21" s="14">
        <v>7046.4</v>
      </c>
      <c r="C21" s="14">
        <v>3244.8</v>
      </c>
      <c r="D21" s="14">
        <v>0</v>
      </c>
      <c r="E21" s="4">
        <f t="shared" si="6"/>
        <v>2.1276647140527807</v>
      </c>
      <c r="F21" s="4">
        <f t="shared" si="7"/>
        <v>0.82705885351617259</v>
      </c>
      <c r="G21" s="4">
        <f t="shared" si="8"/>
        <v>0</v>
      </c>
      <c r="H21" s="5">
        <f t="shared" si="9"/>
        <v>10.638323570263903</v>
      </c>
      <c r="I21" s="5">
        <f t="shared" si="10"/>
        <v>4.1352942675808633</v>
      </c>
      <c r="J21" s="15">
        <f t="shared" si="11"/>
        <v>0</v>
      </c>
    </row>
    <row r="22" spans="1:15" x14ac:dyDescent="0.35">
      <c r="A22" s="20">
        <v>7</v>
      </c>
      <c r="B22" s="20">
        <v>6670.1</v>
      </c>
      <c r="C22" s="20">
        <v>2771.1</v>
      </c>
      <c r="D22" s="20">
        <v>0</v>
      </c>
      <c r="E22" s="4">
        <f t="shared" si="6"/>
        <v>2.0140407029409988</v>
      </c>
      <c r="F22" s="4">
        <f t="shared" si="7"/>
        <v>0.70631866031147239</v>
      </c>
      <c r="G22" s="4">
        <f t="shared" si="8"/>
        <v>0</v>
      </c>
      <c r="H22" s="5">
        <f t="shared" si="9"/>
        <v>10.070203514704994</v>
      </c>
      <c r="I22" s="5">
        <f t="shared" si="10"/>
        <v>3.5315933015573622</v>
      </c>
      <c r="J22" s="15">
        <f t="shared" si="11"/>
        <v>0</v>
      </c>
    </row>
    <row r="23" spans="1:15" x14ac:dyDescent="0.35">
      <c r="A23" s="11">
        <v>7.5</v>
      </c>
      <c r="B23" s="14">
        <v>7908.5</v>
      </c>
      <c r="C23" s="14">
        <v>2844.5</v>
      </c>
      <c r="D23" s="14">
        <v>0</v>
      </c>
      <c r="E23" s="4">
        <f t="shared" si="6"/>
        <v>2.3879763270728906</v>
      </c>
      <c r="F23" s="4">
        <f t="shared" si="7"/>
        <v>0.72502740040272218</v>
      </c>
      <c r="G23" s="4">
        <f t="shared" si="8"/>
        <v>0</v>
      </c>
      <c r="H23" s="5">
        <f t="shared" si="9"/>
        <v>11.939881635364454</v>
      </c>
      <c r="I23" s="5">
        <f t="shared" si="10"/>
        <v>3.6251370020136111</v>
      </c>
      <c r="J23" s="15">
        <f t="shared" si="11"/>
        <v>0</v>
      </c>
    </row>
    <row r="24" spans="1:15" x14ac:dyDescent="0.35">
      <c r="A24" s="14">
        <v>8</v>
      </c>
      <c r="B24" s="14">
        <v>8215.5</v>
      </c>
      <c r="C24" s="14">
        <v>2589.9</v>
      </c>
      <c r="D24" s="14">
        <v>0</v>
      </c>
      <c r="E24" s="4">
        <f t="shared" si="6"/>
        <v>2.4806751615435711</v>
      </c>
      <c r="F24" s="4">
        <f t="shared" si="7"/>
        <v>0.6601330512578697</v>
      </c>
      <c r="G24" s="4">
        <f t="shared" si="8"/>
        <v>0</v>
      </c>
      <c r="H24" s="5">
        <f t="shared" si="9"/>
        <v>12.403375807717856</v>
      </c>
      <c r="I24" s="5">
        <f t="shared" si="10"/>
        <v>3.3006652562893484</v>
      </c>
      <c r="J24" s="15">
        <f t="shared" si="11"/>
        <v>0</v>
      </c>
    </row>
    <row r="25" spans="1:15" x14ac:dyDescent="0.35">
      <c r="A25" s="11">
        <v>8.5</v>
      </c>
      <c r="B25" s="14">
        <v>8289.7000000000007</v>
      </c>
      <c r="C25" s="14">
        <v>2339</v>
      </c>
      <c r="D25" s="14">
        <v>0</v>
      </c>
      <c r="E25" s="4">
        <f t="shared" si="6"/>
        <v>2.5030798961289933</v>
      </c>
      <c r="F25" s="4">
        <f t="shared" si="7"/>
        <v>0.59618178574159508</v>
      </c>
      <c r="G25" s="4">
        <f t="shared" si="8"/>
        <v>0</v>
      </c>
      <c r="H25" s="5">
        <f t="shared" si="9"/>
        <v>12.515399480644966</v>
      </c>
      <c r="I25" s="5">
        <f t="shared" si="10"/>
        <v>2.9809089287079753</v>
      </c>
      <c r="J25" s="15">
        <f t="shared" si="11"/>
        <v>0</v>
      </c>
    </row>
    <row r="26" spans="1:15" x14ac:dyDescent="0.35">
      <c r="A26" s="14">
        <v>9</v>
      </c>
      <c r="B26" s="14">
        <v>8644</v>
      </c>
      <c r="C26" s="14">
        <v>2116.6</v>
      </c>
      <c r="D26" s="14">
        <v>0</v>
      </c>
      <c r="E26" s="4">
        <f t="shared" si="6"/>
        <v>2.6100609940213779</v>
      </c>
      <c r="F26" s="4">
        <f t="shared" si="7"/>
        <v>0.53949481304004276</v>
      </c>
      <c r="G26" s="4">
        <f t="shared" si="8"/>
        <v>0</v>
      </c>
      <c r="H26" s="5">
        <f t="shared" si="9"/>
        <v>13.05030497010689</v>
      </c>
      <c r="I26" s="5">
        <f t="shared" si="10"/>
        <v>2.6974740652002138</v>
      </c>
      <c r="J26" s="15">
        <f t="shared" si="11"/>
        <v>0</v>
      </c>
    </row>
    <row r="27" spans="1:15" x14ac:dyDescent="0.35">
      <c r="A27" s="11">
        <v>9.5</v>
      </c>
      <c r="B27" s="14">
        <v>8706.7999999999993</v>
      </c>
      <c r="C27" s="14">
        <v>1887.4</v>
      </c>
      <c r="D27" s="14">
        <v>0</v>
      </c>
      <c r="E27" s="4">
        <f t="shared" si="6"/>
        <v>2.6290234917567483</v>
      </c>
      <c r="F27" s="4">
        <f t="shared" si="7"/>
        <v>0.48107460556164455</v>
      </c>
      <c r="G27" s="4">
        <f t="shared" si="8"/>
        <v>0</v>
      </c>
      <c r="H27" s="5">
        <f t="shared" si="9"/>
        <v>13.145117458783741</v>
      </c>
      <c r="I27" s="5">
        <f t="shared" si="10"/>
        <v>2.4053730278082228</v>
      </c>
      <c r="J27" s="15">
        <f t="shared" si="11"/>
        <v>0</v>
      </c>
    </row>
    <row r="28" spans="1:15" x14ac:dyDescent="0.35">
      <c r="A28" s="14">
        <v>10</v>
      </c>
      <c r="B28" s="14">
        <v>8867.4</v>
      </c>
      <c r="C28" s="14">
        <v>1666</v>
      </c>
      <c r="D28" s="14">
        <v>0</v>
      </c>
      <c r="E28" s="4">
        <f t="shared" si="6"/>
        <v>2.6775167582583488</v>
      </c>
      <c r="F28" s="4">
        <f t="shared" si="7"/>
        <v>0.42464252032727551</v>
      </c>
      <c r="G28" s="4">
        <f t="shared" si="8"/>
        <v>0</v>
      </c>
      <c r="H28" s="5">
        <f t="shared" si="9"/>
        <v>13.387583791291744</v>
      </c>
      <c r="I28" s="5">
        <f t="shared" si="10"/>
        <v>2.1232126016363777</v>
      </c>
      <c r="J28" s="15">
        <f t="shared" si="11"/>
        <v>0</v>
      </c>
    </row>
    <row r="29" spans="1:15" x14ac:dyDescent="0.35">
      <c r="A29" s="11"/>
      <c r="B29" s="14"/>
      <c r="C29" s="14"/>
      <c r="D29" s="14"/>
      <c r="E29" s="4"/>
      <c r="F29" s="4"/>
      <c r="G29" s="12">
        <f t="shared" si="8"/>
        <v>0</v>
      </c>
      <c r="H29" s="12"/>
      <c r="I29" s="12"/>
      <c r="J29" s="16">
        <f t="shared" si="11"/>
        <v>0</v>
      </c>
    </row>
    <row r="30" spans="1:15" x14ac:dyDescent="0.35">
      <c r="A30" s="11" t="s">
        <v>30</v>
      </c>
      <c r="B30" s="14"/>
      <c r="C30" s="14"/>
      <c r="D30" s="14"/>
      <c r="E30" s="4"/>
      <c r="F30" s="4"/>
      <c r="G30" s="12">
        <f t="shared" si="8"/>
        <v>0</v>
      </c>
      <c r="H30" s="12"/>
      <c r="I30" s="12"/>
      <c r="J30" s="16">
        <f t="shared" si="11"/>
        <v>0</v>
      </c>
    </row>
    <row r="31" spans="1:15" x14ac:dyDescent="0.35">
      <c r="A31" s="11">
        <v>5.5</v>
      </c>
      <c r="B31" s="14">
        <v>6445.9</v>
      </c>
      <c r="C31" s="14">
        <v>3930.5</v>
      </c>
      <c r="D31" s="14">
        <v>0</v>
      </c>
      <c r="E31" s="4">
        <f>B31/$L$6</f>
        <v>1.9463433782233224</v>
      </c>
      <c r="F31" s="4">
        <f>C31/$M$6</f>
        <v>1.0018351897637192</v>
      </c>
      <c r="G31" s="4">
        <f>D31/$K$6</f>
        <v>0</v>
      </c>
      <c r="H31" s="5">
        <f t="shared" si="9"/>
        <v>9.7317168911166121</v>
      </c>
      <c r="I31" s="5">
        <f t="shared" si="10"/>
        <v>5.0091759488185961</v>
      </c>
      <c r="J31" s="15">
        <f t="shared" si="11"/>
        <v>0</v>
      </c>
    </row>
    <row r="32" spans="1:15" x14ac:dyDescent="0.35">
      <c r="A32" s="14">
        <v>6</v>
      </c>
      <c r="B32" s="14">
        <v>7122.5</v>
      </c>
      <c r="C32" s="14">
        <v>3848.5</v>
      </c>
      <c r="D32" s="14">
        <v>0</v>
      </c>
      <c r="E32" s="4">
        <f t="shared" ref="E32:E43" si="12">B32/$L$6</f>
        <v>2.1506431547798779</v>
      </c>
      <c r="F32" s="4">
        <f t="shared" si="7"/>
        <v>0.98093441745469367</v>
      </c>
      <c r="G32" s="4">
        <f t="shared" si="8"/>
        <v>0</v>
      </c>
      <c r="H32" s="5">
        <f t="shared" si="9"/>
        <v>10.75321577389939</v>
      </c>
      <c r="I32" s="5">
        <f t="shared" si="10"/>
        <v>4.9046720872734682</v>
      </c>
      <c r="J32" s="15">
        <f t="shared" si="11"/>
        <v>0</v>
      </c>
    </row>
    <row r="33" spans="1:18" x14ac:dyDescent="0.35">
      <c r="A33" s="11">
        <v>6.5</v>
      </c>
      <c r="B33" s="14">
        <v>7332.6</v>
      </c>
      <c r="C33" s="14">
        <v>3425.8</v>
      </c>
      <c r="D33" s="14">
        <v>0</v>
      </c>
      <c r="E33" s="4">
        <f>B33/$L$6</f>
        <v>2.2140829760251224</v>
      </c>
      <c r="F33" s="4">
        <f t="shared" si="7"/>
        <v>0.87319348507633876</v>
      </c>
      <c r="G33" s="4">
        <f t="shared" si="8"/>
        <v>0</v>
      </c>
      <c r="H33" s="5">
        <f t="shared" si="9"/>
        <v>11.070414880125611</v>
      </c>
      <c r="I33" s="5">
        <f t="shared" si="10"/>
        <v>4.3659674253816938</v>
      </c>
      <c r="J33" s="15">
        <f t="shared" si="11"/>
        <v>0</v>
      </c>
    </row>
    <row r="34" spans="1:18" x14ac:dyDescent="0.35">
      <c r="A34" s="14">
        <v>7</v>
      </c>
      <c r="B34" s="14">
        <v>7312</v>
      </c>
      <c r="C34" s="14">
        <v>3070.9</v>
      </c>
      <c r="D34" s="14">
        <v>0</v>
      </c>
      <c r="E34" s="4">
        <f t="shared" si="12"/>
        <v>2.2078627936469593</v>
      </c>
      <c r="F34" s="4">
        <f t="shared" si="7"/>
        <v>0.78273392297300737</v>
      </c>
      <c r="G34" s="4">
        <f t="shared" si="8"/>
        <v>0</v>
      </c>
      <c r="H34" s="5">
        <f t="shared" si="9"/>
        <v>11.039313968234797</v>
      </c>
      <c r="I34" s="5">
        <f t="shared" si="10"/>
        <v>3.9136696148650367</v>
      </c>
      <c r="J34" s="15">
        <f t="shared" si="11"/>
        <v>0</v>
      </c>
    </row>
    <row r="35" spans="1:18" x14ac:dyDescent="0.35">
      <c r="A35" s="11">
        <v>7.5</v>
      </c>
      <c r="B35" s="14">
        <v>7308.7</v>
      </c>
      <c r="C35" s="14">
        <v>2712.6</v>
      </c>
      <c r="D35" s="14">
        <v>0</v>
      </c>
      <c r="E35" s="4">
        <f t="shared" si="12"/>
        <v>2.2068663566640496</v>
      </c>
      <c r="F35" s="4">
        <f t="shared" si="7"/>
        <v>0.691407743481253</v>
      </c>
      <c r="G35" s="4">
        <f t="shared" si="8"/>
        <v>0</v>
      </c>
      <c r="H35" s="5">
        <f t="shared" si="9"/>
        <v>11.034331783320248</v>
      </c>
      <c r="I35" s="5">
        <f t="shared" si="10"/>
        <v>3.4570387174062649</v>
      </c>
      <c r="J35" s="15">
        <f t="shared" si="11"/>
        <v>0</v>
      </c>
    </row>
    <row r="36" spans="1:18" x14ac:dyDescent="0.35">
      <c r="A36" s="17">
        <v>7.5833332999999996</v>
      </c>
      <c r="B36" s="14">
        <v>8311.9</v>
      </c>
      <c r="C36" s="14">
        <v>3035.2</v>
      </c>
      <c r="D36" s="14">
        <v>0</v>
      </c>
      <c r="E36" s="4">
        <f t="shared" si="12"/>
        <v>2.5097831994685667</v>
      </c>
      <c r="F36" s="4">
        <f t="shared" si="7"/>
        <v>0.77363444039456575</v>
      </c>
      <c r="G36" s="4">
        <f t="shared" si="8"/>
        <v>0</v>
      </c>
      <c r="H36" s="5">
        <f t="shared" si="9"/>
        <v>12.548915997342833</v>
      </c>
      <c r="I36" s="5">
        <f t="shared" si="10"/>
        <v>3.8681722019728286</v>
      </c>
      <c r="J36" s="15">
        <f t="shared" si="11"/>
        <v>0</v>
      </c>
    </row>
    <row r="37" spans="1:18" x14ac:dyDescent="0.35">
      <c r="A37" s="11">
        <v>7.6666666000000001</v>
      </c>
      <c r="B37" s="14">
        <v>8292.2999999999993</v>
      </c>
      <c r="C37" s="14">
        <v>2974.1</v>
      </c>
      <c r="D37" s="14">
        <v>0</v>
      </c>
      <c r="E37" s="4">
        <f t="shared" si="12"/>
        <v>2.5038649676912854</v>
      </c>
      <c r="F37" s="4">
        <f t="shared" si="7"/>
        <v>0.75806081614966991</v>
      </c>
      <c r="G37" s="4">
        <f t="shared" si="8"/>
        <v>0</v>
      </c>
      <c r="H37" s="5">
        <f t="shared" si="9"/>
        <v>12.519324838456427</v>
      </c>
      <c r="I37" s="5">
        <f t="shared" si="10"/>
        <v>3.7903040807483497</v>
      </c>
      <c r="J37" s="15">
        <f t="shared" si="11"/>
        <v>0</v>
      </c>
    </row>
    <row r="38" spans="1:18" x14ac:dyDescent="0.35">
      <c r="A38" s="11">
        <v>7.7499998999999997</v>
      </c>
      <c r="B38" s="14">
        <v>8247.6</v>
      </c>
      <c r="C38" s="14">
        <v>2984.9</v>
      </c>
      <c r="D38" s="14">
        <v>0</v>
      </c>
      <c r="E38" s="4">
        <f t="shared" si="12"/>
        <v>2.4903677758318739</v>
      </c>
      <c r="F38" s="4">
        <f t="shared" si="7"/>
        <v>0.76081360079524885</v>
      </c>
      <c r="G38" s="4">
        <f t="shared" si="8"/>
        <v>0</v>
      </c>
      <c r="H38" s="5">
        <f t="shared" si="9"/>
        <v>12.45183887915937</v>
      </c>
      <c r="I38" s="5">
        <f t="shared" si="10"/>
        <v>3.8040680039762442</v>
      </c>
      <c r="J38" s="15">
        <f t="shared" si="11"/>
        <v>0</v>
      </c>
    </row>
    <row r="39" spans="1:18" x14ac:dyDescent="0.35">
      <c r="A39" s="11">
        <v>7.8333332999999996</v>
      </c>
      <c r="B39" s="14">
        <v>8286.7999999999993</v>
      </c>
      <c r="C39" s="14">
        <v>2997.6</v>
      </c>
      <c r="D39" s="14">
        <v>0</v>
      </c>
      <c r="E39" s="4">
        <f t="shared" si="12"/>
        <v>2.5022042393864359</v>
      </c>
      <c r="F39" s="4">
        <f t="shared" si="7"/>
        <v>0.76405067162847595</v>
      </c>
      <c r="G39" s="4">
        <f t="shared" si="8"/>
        <v>0</v>
      </c>
      <c r="H39" s="5">
        <f t="shared" si="9"/>
        <v>12.51102119693218</v>
      </c>
      <c r="I39" s="5">
        <f t="shared" si="10"/>
        <v>3.8202533581423799</v>
      </c>
      <c r="J39" s="15">
        <f t="shared" si="11"/>
        <v>0</v>
      </c>
    </row>
    <row r="40" spans="1:18" x14ac:dyDescent="0.35">
      <c r="A40" s="11">
        <v>7.9166664999999998</v>
      </c>
      <c r="B40" s="14">
        <v>8278.6</v>
      </c>
      <c r="C40" s="14">
        <v>2997.7</v>
      </c>
      <c r="D40" s="14">
        <v>0</v>
      </c>
      <c r="E40" s="4">
        <f t="shared" si="12"/>
        <v>2.4997282444592064</v>
      </c>
      <c r="F40" s="4">
        <f t="shared" si="7"/>
        <v>0.76407616037519432</v>
      </c>
      <c r="G40" s="4">
        <f t="shared" si="8"/>
        <v>0</v>
      </c>
      <c r="H40" s="5">
        <f t="shared" si="9"/>
        <v>12.498641222296031</v>
      </c>
      <c r="I40" s="5">
        <f t="shared" si="10"/>
        <v>3.8203808018759715</v>
      </c>
      <c r="J40" s="15">
        <f t="shared" si="11"/>
        <v>0</v>
      </c>
    </row>
    <row r="41" spans="1:18" x14ac:dyDescent="0.35">
      <c r="A41" s="14">
        <v>7.9999998000000003</v>
      </c>
      <c r="B41" s="14">
        <v>8248.1</v>
      </c>
      <c r="C41" s="14">
        <v>2948.7</v>
      </c>
      <c r="D41" s="14">
        <v>0</v>
      </c>
      <c r="E41" s="4">
        <f t="shared" si="12"/>
        <v>2.4905187511323148</v>
      </c>
      <c r="F41" s="4">
        <f t="shared" si="7"/>
        <v>0.75158667448321559</v>
      </c>
      <c r="G41" s="4">
        <f t="shared" si="8"/>
        <v>0</v>
      </c>
      <c r="H41" s="5">
        <f t="shared" si="9"/>
        <v>12.452593755661574</v>
      </c>
      <c r="I41" s="5">
        <f t="shared" si="10"/>
        <v>3.7579333724160779</v>
      </c>
      <c r="J41" s="15">
        <f t="shared" si="11"/>
        <v>0</v>
      </c>
      <c r="M41" t="s">
        <v>14</v>
      </c>
      <c r="O41" t="s">
        <v>19</v>
      </c>
      <c r="P41" t="s">
        <v>25</v>
      </c>
      <c r="Q41" t="s">
        <v>20</v>
      </c>
      <c r="R41" t="s">
        <v>21</v>
      </c>
    </row>
    <row r="42" spans="1:18" x14ac:dyDescent="0.35">
      <c r="A42" s="11">
        <v>8.0833332999999996</v>
      </c>
      <c r="B42" s="14">
        <v>8203.7000000000007</v>
      </c>
      <c r="C42" s="14">
        <v>2975.2</v>
      </c>
      <c r="D42" s="14">
        <v>0</v>
      </c>
      <c r="E42" s="4">
        <f t="shared" si="12"/>
        <v>2.4771121444531676</v>
      </c>
      <c r="F42" s="4">
        <f t="shared" si="7"/>
        <v>0.75834119236357145</v>
      </c>
      <c r="G42" s="4">
        <f t="shared" si="8"/>
        <v>0</v>
      </c>
      <c r="H42" s="5">
        <f t="shared" si="9"/>
        <v>12.385560722265838</v>
      </c>
      <c r="I42" s="5">
        <f t="shared" si="10"/>
        <v>3.7917059618178572</v>
      </c>
      <c r="J42" s="15">
        <f t="shared" si="11"/>
        <v>0</v>
      </c>
      <c r="M42" s="13">
        <v>1</v>
      </c>
      <c r="N42" t="s">
        <v>22</v>
      </c>
      <c r="O42" s="2">
        <v>3.3092000000000001</v>
      </c>
      <c r="P42" s="15">
        <f>O42/60</f>
        <v>5.5153333333333339E-2</v>
      </c>
      <c r="Q42" s="15">
        <f>P42</f>
        <v>5.5153333333333339E-2</v>
      </c>
      <c r="R42" s="15">
        <f>Q42/M42</f>
        <v>5.5153333333333339E-2</v>
      </c>
    </row>
    <row r="43" spans="1:18" x14ac:dyDescent="0.35">
      <c r="A43" s="11">
        <v>8.1666664000000004</v>
      </c>
      <c r="B43" s="14">
        <v>8272.2999999999993</v>
      </c>
      <c r="C43" s="14">
        <v>2949</v>
      </c>
      <c r="D43" s="14">
        <v>0</v>
      </c>
      <c r="E43" s="4">
        <f t="shared" si="12"/>
        <v>2.4978259556736515</v>
      </c>
      <c r="F43" s="4">
        <f t="shared" si="7"/>
        <v>0.75166314072337059</v>
      </c>
      <c r="G43" s="4">
        <f t="shared" si="8"/>
        <v>0</v>
      </c>
      <c r="H43" s="5">
        <f t="shared" si="9"/>
        <v>12.489129778368257</v>
      </c>
      <c r="I43" s="5">
        <f t="shared" si="10"/>
        <v>3.7583157036168529</v>
      </c>
      <c r="J43" s="15">
        <f t="shared" si="11"/>
        <v>0</v>
      </c>
    </row>
    <row r="44" spans="1:18" x14ac:dyDescent="0.35">
      <c r="A44" s="11"/>
      <c r="B44" s="14"/>
      <c r="C44" s="14"/>
      <c r="D44" s="12"/>
      <c r="E44" s="12"/>
      <c r="F44" s="12"/>
      <c r="G44" s="12"/>
    </row>
    <row r="45" spans="1:18" x14ac:dyDescent="0.35">
      <c r="A45" s="11"/>
      <c r="B45" s="14"/>
      <c r="C45" s="14"/>
      <c r="D45" s="12"/>
      <c r="E45" s="12"/>
      <c r="F45" s="12"/>
      <c r="G45" s="12"/>
    </row>
    <row r="46" spans="1:18" x14ac:dyDescent="0.35">
      <c r="A46" s="11"/>
      <c r="B46" s="14"/>
      <c r="C46" s="14"/>
      <c r="D46" s="12"/>
      <c r="E46" s="12"/>
      <c r="F46" s="12"/>
      <c r="G46" s="12"/>
    </row>
    <row r="47" spans="1:18" x14ac:dyDescent="0.35">
      <c r="A47" s="11"/>
      <c r="B47" s="14"/>
      <c r="C47" s="14"/>
      <c r="D47" s="12"/>
      <c r="E47" s="12"/>
      <c r="F47" s="12"/>
      <c r="G47" s="12"/>
    </row>
    <row r="48" spans="1:18" x14ac:dyDescent="0.35">
      <c r="A48" s="11"/>
      <c r="B48" s="14"/>
      <c r="C48" s="14"/>
      <c r="D48" s="12"/>
      <c r="E48" s="12"/>
      <c r="F48" s="12"/>
      <c r="G48" s="12"/>
    </row>
    <row r="49" spans="1:7" x14ac:dyDescent="0.35">
      <c r="A49" s="11"/>
      <c r="B49" s="14"/>
      <c r="C49" s="14"/>
      <c r="D49" s="12"/>
      <c r="E49" s="12"/>
      <c r="F49" s="12"/>
      <c r="G49" s="12"/>
    </row>
    <row r="50" spans="1:7" x14ac:dyDescent="0.35">
      <c r="A50" s="11"/>
      <c r="B50" s="14"/>
      <c r="C50" s="14"/>
      <c r="D50" s="12"/>
      <c r="E50" s="12"/>
      <c r="F50" s="12"/>
      <c r="G50" s="12"/>
    </row>
    <row r="51" spans="1:7" x14ac:dyDescent="0.35">
      <c r="A51" s="11"/>
      <c r="B51" s="14"/>
      <c r="C51" s="14"/>
      <c r="D51" s="12"/>
      <c r="E51" s="12"/>
      <c r="F51" s="12"/>
      <c r="G51" s="12"/>
    </row>
    <row r="52" spans="1:7" x14ac:dyDescent="0.35">
      <c r="A52" s="11"/>
      <c r="B52" s="14"/>
      <c r="C52" s="14"/>
      <c r="D52" s="12"/>
      <c r="E52" s="12"/>
      <c r="F52" s="12"/>
      <c r="G52" s="12"/>
    </row>
    <row r="53" spans="1:7" x14ac:dyDescent="0.35">
      <c r="A53" s="11"/>
      <c r="B53" s="14"/>
      <c r="C53" s="14"/>
      <c r="D53" s="12"/>
      <c r="E53" s="12"/>
      <c r="F53" s="12"/>
      <c r="G53" s="12"/>
    </row>
    <row r="54" spans="1:7" x14ac:dyDescent="0.35">
      <c r="A54" s="11"/>
      <c r="B54" s="14"/>
      <c r="C54" s="14"/>
      <c r="D54" s="12"/>
      <c r="E54" s="12"/>
      <c r="F54" s="12"/>
      <c r="G54" s="12"/>
    </row>
    <row r="55" spans="1:7" x14ac:dyDescent="0.35">
      <c r="A55" s="11"/>
      <c r="B55" s="14"/>
      <c r="C55" s="14"/>
      <c r="D55" s="12"/>
      <c r="E55" s="12"/>
      <c r="F55" s="12"/>
      <c r="G55" s="12"/>
    </row>
    <row r="56" spans="1:7" x14ac:dyDescent="0.35">
      <c r="A56" s="11"/>
      <c r="B56" s="14"/>
      <c r="C56" s="14"/>
      <c r="D56" s="12"/>
      <c r="E56" s="12"/>
      <c r="F56" s="12"/>
      <c r="G56" s="12"/>
    </row>
    <row r="57" spans="1:7" x14ac:dyDescent="0.35">
      <c r="A57" s="11"/>
      <c r="B57" s="14"/>
      <c r="C57" s="14"/>
      <c r="D57" s="12"/>
      <c r="E57" s="12"/>
      <c r="F57" s="12"/>
      <c r="G57" s="12"/>
    </row>
    <row r="58" spans="1:7" x14ac:dyDescent="0.35">
      <c r="A58" s="11"/>
      <c r="B58" s="14"/>
      <c r="C58" s="14"/>
      <c r="D58" s="12"/>
      <c r="E58" s="12"/>
      <c r="F58" s="12"/>
      <c r="G58" s="12"/>
    </row>
    <row r="59" spans="1:7" x14ac:dyDescent="0.35">
      <c r="A59" s="11"/>
      <c r="B59" s="14"/>
      <c r="C59" s="14"/>
      <c r="D59" s="12"/>
      <c r="E59" s="12"/>
      <c r="F59" s="12"/>
      <c r="G59" s="12"/>
    </row>
    <row r="60" spans="1:7" x14ac:dyDescent="0.35">
      <c r="A60" s="11"/>
      <c r="B60" s="14"/>
      <c r="C60" s="14"/>
      <c r="D60" s="12"/>
      <c r="E60" s="12"/>
      <c r="F60" s="12"/>
      <c r="G60" s="12"/>
    </row>
    <row r="61" spans="1:7" x14ac:dyDescent="0.35">
      <c r="A61" s="11"/>
      <c r="B61" s="14"/>
      <c r="C61" s="14"/>
      <c r="D61" s="12"/>
      <c r="E61" s="12"/>
      <c r="F61" s="12"/>
      <c r="G61" s="12"/>
    </row>
    <row r="62" spans="1:7" x14ac:dyDescent="0.35">
      <c r="A62" s="11"/>
      <c r="B62" s="14"/>
      <c r="C62" s="14"/>
      <c r="D62" s="12"/>
      <c r="E62" s="12"/>
      <c r="F62" s="12"/>
      <c r="G62" s="12"/>
    </row>
    <row r="63" spans="1:7" x14ac:dyDescent="0.35">
      <c r="A63" s="11"/>
      <c r="B63" s="14"/>
      <c r="C63" s="14"/>
      <c r="D63" s="12"/>
      <c r="E63" s="12"/>
      <c r="F63" s="12"/>
      <c r="G63" s="12"/>
    </row>
    <row r="64" spans="1:7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4">
    <mergeCell ref="B4:D4"/>
    <mergeCell ref="E4:G4"/>
    <mergeCell ref="H4:J4"/>
    <mergeCell ref="K4:M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8"/>
  <sheetViews>
    <sheetView topLeftCell="U25" workbookViewId="0">
      <selection activeCell="H1" sqref="H1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4.453125" customWidth="1"/>
    <col min="17" max="17" width="18.26953125" customWidth="1"/>
    <col min="18" max="18" width="17.81640625" customWidth="1"/>
    <col min="19" max="19" width="13.7265625" customWidth="1"/>
    <col min="21" max="21" width="21" customWidth="1"/>
    <col min="25" max="25" width="18.54296875" customWidth="1"/>
    <col min="26" max="26" width="18.81640625" customWidth="1"/>
  </cols>
  <sheetData>
    <row r="1" spans="1:38" x14ac:dyDescent="0.35">
      <c r="A1" t="s">
        <v>0</v>
      </c>
      <c r="B1" s="1" t="s">
        <v>1</v>
      </c>
      <c r="C1" s="2" t="s">
        <v>2</v>
      </c>
      <c r="D1" s="2" t="s">
        <v>23</v>
      </c>
      <c r="E1" s="2"/>
    </row>
    <row r="2" spans="1:38" x14ac:dyDescent="0.35">
      <c r="A2" t="s">
        <v>3</v>
      </c>
      <c r="D2" s="11"/>
      <c r="E2" s="11"/>
      <c r="G2" t="s">
        <v>4</v>
      </c>
    </row>
    <row r="3" spans="1:38" x14ac:dyDescent="0.35">
      <c r="A3" t="s">
        <v>5</v>
      </c>
    </row>
    <row r="4" spans="1:38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t="s">
        <v>9</v>
      </c>
      <c r="L4" s="28" t="s">
        <v>34</v>
      </c>
      <c r="M4" s="28"/>
      <c r="N4" s="28"/>
      <c r="O4" s="28" t="s">
        <v>35</v>
      </c>
      <c r="P4" s="28"/>
      <c r="Q4" s="28"/>
      <c r="R4" s="28" t="s">
        <v>10</v>
      </c>
      <c r="S4" s="28"/>
      <c r="T4" s="28"/>
    </row>
    <row r="5" spans="1:38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L5" t="s">
        <v>11</v>
      </c>
      <c r="M5" t="s">
        <v>12</v>
      </c>
      <c r="N5" t="s">
        <v>24</v>
      </c>
      <c r="O5" t="s">
        <v>11</v>
      </c>
      <c r="P5" t="s">
        <v>12</v>
      </c>
      <c r="Q5" t="s">
        <v>24</v>
      </c>
      <c r="R5" t="s">
        <v>24</v>
      </c>
      <c r="S5" t="s">
        <v>11</v>
      </c>
      <c r="T5" t="s">
        <v>12</v>
      </c>
      <c r="U5" t="s">
        <v>13</v>
      </c>
    </row>
    <row r="6" spans="1:38" x14ac:dyDescent="0.35">
      <c r="A6" s="3">
        <v>0</v>
      </c>
      <c r="B6" s="3">
        <v>0</v>
      </c>
      <c r="C6" s="3">
        <v>8515.5</v>
      </c>
      <c r="D6" s="3">
        <v>0</v>
      </c>
      <c r="E6" s="4">
        <f t="shared" ref="E6:E49" si="0">B6/$S$6</f>
        <v>0</v>
      </c>
      <c r="F6" s="4">
        <f t="shared" ref="F6:F49" si="1">C6/$T$6</f>
        <v>2.1704942267988683</v>
      </c>
      <c r="G6" s="3">
        <f t="shared" ref="G6:G49" si="2">D6/$R$6</f>
        <v>0</v>
      </c>
      <c r="H6" s="18">
        <f t="shared" ref="H6:H49" si="3">E6*$U$6</f>
        <v>0</v>
      </c>
      <c r="I6" s="18">
        <f t="shared" ref="I6:I49" si="4">F6*$U$6</f>
        <v>10.852471133994342</v>
      </c>
      <c r="J6" s="19">
        <f t="shared" ref="J6:J49" si="5">G6*$U$6</f>
        <v>0</v>
      </c>
      <c r="K6" s="3">
        <v>0</v>
      </c>
      <c r="L6" s="5">
        <f>AVERAGE(H6:H7)</f>
        <v>1.9777764357751072E-2</v>
      </c>
      <c r="M6" s="5">
        <f>AVERAGE(I6:I7)</f>
        <v>10.857250274004027</v>
      </c>
      <c r="N6" s="5">
        <f>AVERAGE(J6:J7)</f>
        <v>0</v>
      </c>
      <c r="O6" s="5">
        <f>STDEVA(H6:H7)</f>
        <v>2.7969982588150772E-2</v>
      </c>
      <c r="P6" s="5">
        <f t="shared" ref="P6:Q6" si="6">STDEVA(I6:I7)</f>
        <v>6.758724618176162E-3</v>
      </c>
      <c r="Q6" s="5">
        <f t="shared" si="6"/>
        <v>0</v>
      </c>
      <c r="R6" s="14">
        <v>3428.7</v>
      </c>
      <c r="S6">
        <v>3311.8</v>
      </c>
      <c r="T6">
        <v>3923.3</v>
      </c>
      <c r="U6" s="2">
        <v>5</v>
      </c>
    </row>
    <row r="7" spans="1:38" x14ac:dyDescent="0.35">
      <c r="A7" s="3">
        <v>0</v>
      </c>
      <c r="B7" s="3">
        <v>26.2</v>
      </c>
      <c r="C7" s="3">
        <v>8523</v>
      </c>
      <c r="D7" s="3">
        <v>0</v>
      </c>
      <c r="E7" s="4">
        <f t="shared" si="0"/>
        <v>7.9111057431004283E-3</v>
      </c>
      <c r="F7" s="4">
        <f t="shared" si="1"/>
        <v>2.1724058828027424</v>
      </c>
      <c r="G7" s="3">
        <f t="shared" si="2"/>
        <v>0</v>
      </c>
      <c r="H7" s="18">
        <f t="shared" si="3"/>
        <v>3.9555528715502143E-2</v>
      </c>
      <c r="I7" s="18">
        <f t="shared" si="4"/>
        <v>10.862029414013712</v>
      </c>
      <c r="J7" s="19">
        <f t="shared" si="5"/>
        <v>0</v>
      </c>
      <c r="K7" s="3">
        <v>0.5</v>
      </c>
      <c r="L7" s="5">
        <f>AVERAGE(H8:H9)</f>
        <v>1.9287094631318316</v>
      </c>
      <c r="M7" s="5">
        <f>AVERAGE(I8:I9)</f>
        <v>8.923992557285958</v>
      </c>
      <c r="N7" s="5">
        <f>AVERAGE(J8:J9)</f>
        <v>0</v>
      </c>
      <c r="O7" s="5">
        <f>STDEVA(H8:H9)</f>
        <v>4.4837376668026147E-3</v>
      </c>
      <c r="P7" s="5">
        <f t="shared" ref="P7:Q7" si="7">STDEVA(I8:I9)</f>
        <v>2.1627918778170754E-3</v>
      </c>
      <c r="Q7" s="5">
        <f t="shared" si="7"/>
        <v>0</v>
      </c>
      <c r="R7" s="12"/>
    </row>
    <row r="8" spans="1:38" x14ac:dyDescent="0.35">
      <c r="A8" s="3">
        <v>0.5</v>
      </c>
      <c r="B8" s="3">
        <v>1279.5999999999999</v>
      </c>
      <c r="C8" s="3">
        <v>7001.1</v>
      </c>
      <c r="D8" s="3">
        <v>0</v>
      </c>
      <c r="E8" s="4">
        <f t="shared" si="0"/>
        <v>0.38637598888821784</v>
      </c>
      <c r="F8" s="4">
        <f t="shared" si="1"/>
        <v>1.7844926464965718</v>
      </c>
      <c r="G8" s="3">
        <f t="shared" si="2"/>
        <v>0</v>
      </c>
      <c r="H8" s="18">
        <f t="shared" si="3"/>
        <v>1.9318799444410892</v>
      </c>
      <c r="I8" s="18">
        <f t="shared" si="4"/>
        <v>8.9224632324828583</v>
      </c>
      <c r="J8" s="19">
        <f t="shared" si="5"/>
        <v>0</v>
      </c>
      <c r="K8" s="3">
        <v>1</v>
      </c>
      <c r="L8" s="5">
        <f>AVERAGE(H10:H11)</f>
        <v>3.7132375143426533</v>
      </c>
      <c r="M8" s="5">
        <f>AVERAGE(I10:I11)</f>
        <v>7.2525042693650752</v>
      </c>
      <c r="N8" s="5">
        <f>AVERAGE(J10:J11)</f>
        <v>0</v>
      </c>
      <c r="O8" s="5">
        <f>STDEVA(H10:H11)</f>
        <v>4.1421195588558862E-2</v>
      </c>
      <c r="P8" s="5">
        <f t="shared" ref="P8:Q8" si="8">STDEVA(I10:I11)</f>
        <v>9.4351795669757668E-2</v>
      </c>
      <c r="Q8" s="5">
        <f t="shared" si="8"/>
        <v>0</v>
      </c>
      <c r="R8" s="12"/>
    </row>
    <row r="9" spans="1:38" x14ac:dyDescent="0.35">
      <c r="A9" s="3">
        <v>0.5</v>
      </c>
      <c r="B9" s="3">
        <v>1275.4000000000001</v>
      </c>
      <c r="C9" s="3">
        <v>7003.5</v>
      </c>
      <c r="D9" s="3">
        <v>0</v>
      </c>
      <c r="E9" s="4">
        <f t="shared" si="0"/>
        <v>0.38510779636451475</v>
      </c>
      <c r="F9" s="4">
        <f t="shared" si="1"/>
        <v>1.7851043764178114</v>
      </c>
      <c r="G9" s="3">
        <f t="shared" si="2"/>
        <v>0</v>
      </c>
      <c r="H9" s="18">
        <f t="shared" si="3"/>
        <v>1.9255389818225739</v>
      </c>
      <c r="I9" s="18">
        <f t="shared" si="4"/>
        <v>8.9255218820890576</v>
      </c>
      <c r="J9" s="19">
        <f t="shared" si="5"/>
        <v>0</v>
      </c>
      <c r="K9" s="3">
        <v>1.5</v>
      </c>
      <c r="L9" s="5">
        <f>AVERAGE(H12:H13)</f>
        <v>5.2916087928014974</v>
      </c>
      <c r="M9" s="5">
        <f>AVERAGE(I12:I13)</f>
        <v>5.6574184997323682</v>
      </c>
      <c r="N9" s="5">
        <f>AVERAGE(J12:J13)</f>
        <v>0</v>
      </c>
      <c r="O9" s="5">
        <f>STDEVA(H12:H13)</f>
        <v>5.5833209517568573E-2</v>
      </c>
      <c r="P9" s="5">
        <f t="shared" ref="P9:Q9" si="9">STDEVA(I12:I13)</f>
        <v>3.4334321060340733E-2</v>
      </c>
      <c r="Q9" s="5">
        <f t="shared" si="9"/>
        <v>0</v>
      </c>
      <c r="R9" s="12"/>
      <c r="T9" t="s">
        <v>14</v>
      </c>
    </row>
    <row r="10" spans="1:38" x14ac:dyDescent="0.35">
      <c r="A10" s="3">
        <v>1</v>
      </c>
      <c r="B10" s="3">
        <v>2478.9</v>
      </c>
      <c r="C10" s="3">
        <v>5743.1</v>
      </c>
      <c r="D10" s="3">
        <v>0</v>
      </c>
      <c r="E10" s="4">
        <f t="shared" si="0"/>
        <v>0.74850534452563555</v>
      </c>
      <c r="F10" s="4">
        <f t="shared" si="1"/>
        <v>1.4638442127800577</v>
      </c>
      <c r="G10" s="3">
        <f t="shared" si="2"/>
        <v>0</v>
      </c>
      <c r="H10" s="18">
        <f t="shared" si="3"/>
        <v>3.7425267226281775</v>
      </c>
      <c r="I10" s="18">
        <f t="shared" si="4"/>
        <v>7.3192210639002884</v>
      </c>
      <c r="J10" s="19">
        <f t="shared" si="5"/>
        <v>0</v>
      </c>
      <c r="K10" s="3">
        <v>2</v>
      </c>
      <c r="L10" s="5">
        <f>AVERAGE(H14:H15)</f>
        <v>6.8524669364092032</v>
      </c>
      <c r="M10" s="5">
        <f>AVERAGE(I14:I15)</f>
        <v>4.2519690056839901</v>
      </c>
      <c r="N10" s="5">
        <f>AVERAGE(J14:J15)</f>
        <v>0</v>
      </c>
      <c r="O10" s="5">
        <f>STDEVA(H14:H15)</f>
        <v>1.1102588508273382E-2</v>
      </c>
      <c r="P10" s="5">
        <f t="shared" ref="P10:Q10" si="10">STDEVA(I14:I15)</f>
        <v>1.9375010572109101E-2</v>
      </c>
      <c r="Q10" s="5">
        <f t="shared" si="10"/>
        <v>0</v>
      </c>
      <c r="R10" s="12"/>
      <c r="T10" s="13">
        <v>1</v>
      </c>
    </row>
    <row r="11" spans="1:38" x14ac:dyDescent="0.35">
      <c r="A11" s="3">
        <v>1</v>
      </c>
      <c r="B11" s="3">
        <v>2440.1</v>
      </c>
      <c r="C11" s="3">
        <v>5638.4</v>
      </c>
      <c r="D11" s="3">
        <v>0</v>
      </c>
      <c r="E11" s="4">
        <f t="shared" si="0"/>
        <v>0.73678966121142575</v>
      </c>
      <c r="F11" s="4">
        <f t="shared" si="1"/>
        <v>1.4371574949659724</v>
      </c>
      <c r="G11" s="3">
        <f t="shared" si="2"/>
        <v>0</v>
      </c>
      <c r="H11" s="18">
        <f t="shared" si="3"/>
        <v>3.683948306057129</v>
      </c>
      <c r="I11" s="18">
        <f t="shared" si="4"/>
        <v>7.185787474829862</v>
      </c>
      <c r="J11" s="19">
        <f t="shared" si="5"/>
        <v>0</v>
      </c>
      <c r="K11" s="3">
        <v>2.5</v>
      </c>
      <c r="L11" s="5">
        <f>AVERAGE(H16:H17)</f>
        <v>8.0616281176399536</v>
      </c>
      <c r="M11" s="5">
        <f>AVERAGE(I16:I17)</f>
        <v>3.0151275711773247</v>
      </c>
      <c r="N11" s="5">
        <f>AVERAGE(J16:J17)</f>
        <v>0</v>
      </c>
      <c r="O11" s="5">
        <f>STDEVA(H16:H17)</f>
        <v>3.2026697620015985E-3</v>
      </c>
      <c r="P11" s="5">
        <f t="shared" ref="P11:Q11" si="11">STDEVA(I16:I17)</f>
        <v>3.4875019029795631E-2</v>
      </c>
      <c r="Q11" s="5">
        <f t="shared" si="11"/>
        <v>0</v>
      </c>
      <c r="R11" s="12"/>
    </row>
    <row r="12" spans="1:38" x14ac:dyDescent="0.35">
      <c r="A12" s="3">
        <v>1.5</v>
      </c>
      <c r="B12" s="3">
        <v>3478.8</v>
      </c>
      <c r="C12" s="3">
        <v>4420.1000000000004</v>
      </c>
      <c r="D12" s="3">
        <v>0</v>
      </c>
      <c r="E12" s="4">
        <f t="shared" si="0"/>
        <v>1.0504257503472432</v>
      </c>
      <c r="F12" s="4">
        <f t="shared" si="1"/>
        <v>1.1266280936966331</v>
      </c>
      <c r="G12" s="3">
        <f t="shared" si="2"/>
        <v>0</v>
      </c>
      <c r="H12" s="18">
        <f t="shared" si="3"/>
        <v>5.2521287517362154</v>
      </c>
      <c r="I12" s="18">
        <f t="shared" si="4"/>
        <v>5.6331404684831652</v>
      </c>
      <c r="J12" s="19">
        <f t="shared" si="5"/>
        <v>0</v>
      </c>
      <c r="K12" s="3">
        <v>3</v>
      </c>
      <c r="L12" s="5">
        <f>AVERAGE(H18:H19)</f>
        <v>9.015263602874569</v>
      </c>
      <c r="M12" s="5">
        <f>AVERAGE(I18:I19)</f>
        <v>2.1047969821323882</v>
      </c>
      <c r="N12" s="5">
        <f>AVERAGE(J18:J19)</f>
        <v>0</v>
      </c>
      <c r="O12" s="5">
        <f>STDEVA(H18:H19)</f>
        <v>1.078232153207297E-2</v>
      </c>
      <c r="P12" s="5">
        <f t="shared" ref="P12:Q12" si="12">STDEVA(I18:I19)</f>
        <v>4.2354674273911447E-3</v>
      </c>
      <c r="Q12" s="5">
        <f t="shared" si="12"/>
        <v>0</v>
      </c>
      <c r="R12" s="12"/>
      <c r="V12" s="6" t="s">
        <v>15</v>
      </c>
    </row>
    <row r="13" spans="1:38" x14ac:dyDescent="0.35">
      <c r="A13" s="3">
        <v>1.5</v>
      </c>
      <c r="B13" s="3">
        <v>3531.1</v>
      </c>
      <c r="C13" s="3">
        <v>4458.2</v>
      </c>
      <c r="D13" s="3">
        <v>0</v>
      </c>
      <c r="E13" s="4">
        <f t="shared" si="0"/>
        <v>1.0662177667733559</v>
      </c>
      <c r="F13" s="4">
        <f t="shared" si="1"/>
        <v>1.1363393061963143</v>
      </c>
      <c r="G13" s="3">
        <f t="shared" si="2"/>
        <v>0</v>
      </c>
      <c r="H13" s="18">
        <f t="shared" si="3"/>
        <v>5.3310888338667795</v>
      </c>
      <c r="I13" s="18">
        <f t="shared" si="4"/>
        <v>5.6816965309815712</v>
      </c>
      <c r="J13" s="19">
        <f t="shared" si="5"/>
        <v>0</v>
      </c>
      <c r="K13" s="3">
        <v>3.5</v>
      </c>
      <c r="L13" s="5">
        <f>AVERAGE(H20:H21)</f>
        <v>9.6547194878917804</v>
      </c>
      <c r="M13" s="5">
        <f>AVERAGE(I20:I21)</f>
        <v>1.3464430453954579</v>
      </c>
      <c r="N13" s="5">
        <f>AVERAGE(J20:J21)</f>
        <v>0</v>
      </c>
      <c r="O13" s="5">
        <f>STDEVA(H20:H21)</f>
        <v>2.9678073127884664E-2</v>
      </c>
      <c r="P13" s="5">
        <f t="shared" ref="P13:Q13" si="13">STDEVA(I20:I21)</f>
        <v>1.3156983923385324E-2</v>
      </c>
      <c r="Q13" s="5">
        <f t="shared" si="13"/>
        <v>0</v>
      </c>
      <c r="R13" s="12"/>
      <c r="U13" s="7">
        <v>1</v>
      </c>
      <c r="V13" s="8" t="s">
        <v>26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35">
      <c r="A14" s="3">
        <v>2</v>
      </c>
      <c r="B14" s="3">
        <v>4533.6000000000004</v>
      </c>
      <c r="C14" s="3">
        <v>3347.1</v>
      </c>
      <c r="D14" s="3">
        <v>0</v>
      </c>
      <c r="E14" s="4">
        <f t="shared" si="0"/>
        <v>1.3689232441572559</v>
      </c>
      <c r="F14" s="4">
        <f t="shared" si="1"/>
        <v>0.85313384140901782</v>
      </c>
      <c r="G14" s="3">
        <f t="shared" si="2"/>
        <v>0</v>
      </c>
      <c r="H14" s="18">
        <f t="shared" si="3"/>
        <v>6.8446162207862793</v>
      </c>
      <c r="I14" s="18">
        <f t="shared" si="4"/>
        <v>4.2656692070450895</v>
      </c>
      <c r="J14" s="19">
        <f t="shared" si="5"/>
        <v>0</v>
      </c>
      <c r="K14" s="3">
        <v>4</v>
      </c>
      <c r="L14" s="5">
        <f>AVERAGE(H22:H23)</f>
        <v>10.478063288845945</v>
      </c>
      <c r="M14" s="5">
        <f>AVERAGE(I22:I23)</f>
        <v>0.8663625009558279</v>
      </c>
      <c r="N14" s="5">
        <f>AVERAGE(J22:J23)</f>
        <v>0</v>
      </c>
      <c r="O14" s="5">
        <f>STDEVA(H22:H23)</f>
        <v>0.15298085896496252</v>
      </c>
      <c r="P14" s="5">
        <f t="shared" ref="P14:Q14" si="14">STDEVA(I22:I23)</f>
        <v>9.0116328242362438E-4</v>
      </c>
      <c r="Q14" s="5">
        <f t="shared" si="14"/>
        <v>0</v>
      </c>
      <c r="R14" s="12"/>
      <c r="U14" s="7">
        <v>2</v>
      </c>
      <c r="V14" s="8" t="s">
        <v>31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35">
      <c r="A15" s="3">
        <v>2</v>
      </c>
      <c r="B15" s="3">
        <v>4544</v>
      </c>
      <c r="C15" s="3">
        <v>3325.6</v>
      </c>
      <c r="D15" s="3">
        <v>0</v>
      </c>
      <c r="E15" s="4">
        <f t="shared" si="0"/>
        <v>1.3720635304064255</v>
      </c>
      <c r="F15" s="4">
        <f t="shared" si="1"/>
        <v>0.84765376086457822</v>
      </c>
      <c r="G15" s="3">
        <f t="shared" si="2"/>
        <v>0</v>
      </c>
      <c r="H15" s="18">
        <f t="shared" si="3"/>
        <v>6.8603176520321272</v>
      </c>
      <c r="I15" s="18">
        <f t="shared" si="4"/>
        <v>4.2382688043228907</v>
      </c>
      <c r="J15" s="19">
        <f t="shared" si="5"/>
        <v>0</v>
      </c>
      <c r="K15" s="3">
        <v>4.5</v>
      </c>
      <c r="L15" s="5">
        <f>AVERAGE(H24:H25)</f>
        <v>10.68384262334682</v>
      </c>
      <c r="M15" s="5">
        <f>AVERAGE(I24:I25)</f>
        <v>0.45440063212091863</v>
      </c>
      <c r="N15" s="5">
        <f>AVERAGE(J24:J25)</f>
        <v>0</v>
      </c>
      <c r="O15" s="5">
        <f>STDEVA(H24:H25)</f>
        <v>5.3698096342899168E-2</v>
      </c>
      <c r="P15" s="5">
        <f t="shared" ref="P15:Q15" si="15">STDEVA(I24:I25)</f>
        <v>4.5058164121177294E-4</v>
      </c>
      <c r="Q15" s="5">
        <f t="shared" si="15"/>
        <v>0</v>
      </c>
      <c r="R15" s="12"/>
      <c r="U15" s="10" t="s">
        <v>16</v>
      </c>
      <c r="V15" t="s">
        <v>17</v>
      </c>
      <c r="AJ15" s="11"/>
      <c r="AK15" s="11"/>
      <c r="AL15" s="11"/>
    </row>
    <row r="16" spans="1:38" x14ac:dyDescent="0.35">
      <c r="A16" s="3">
        <v>2.5</v>
      </c>
      <c r="B16" s="3">
        <v>5341.2</v>
      </c>
      <c r="C16" s="3">
        <v>2385.1999999999998</v>
      </c>
      <c r="D16" s="3">
        <v>0</v>
      </c>
      <c r="E16" s="4">
        <f t="shared" si="0"/>
        <v>1.6127785494293132</v>
      </c>
      <c r="F16" s="4">
        <f t="shared" si="1"/>
        <v>0.60795758672546063</v>
      </c>
      <c r="G16" s="3">
        <f t="shared" si="2"/>
        <v>0</v>
      </c>
      <c r="H16" s="18">
        <f t="shared" si="3"/>
        <v>8.063892747146566</v>
      </c>
      <c r="I16" s="18">
        <f t="shared" si="4"/>
        <v>3.039787933627303</v>
      </c>
      <c r="J16" s="19">
        <f t="shared" si="5"/>
        <v>0</v>
      </c>
      <c r="K16" s="3">
        <v>5</v>
      </c>
      <c r="L16" s="5">
        <f>AVERAGE(H26:H27)</f>
        <v>10.911890814662721</v>
      </c>
      <c r="M16" s="5">
        <f>AVERAGE(I26:I27)</f>
        <v>0.28458185711008588</v>
      </c>
      <c r="N16" s="5">
        <f>AVERAGE(J26:J27)</f>
        <v>0</v>
      </c>
      <c r="O16" s="5">
        <f>STDEVA(H26:H27)</f>
        <v>2.1778154381615393E-2</v>
      </c>
      <c r="P16" s="5">
        <f t="shared" ref="P16:Q16" si="16">STDEVA(I26:I27)</f>
        <v>1.261628595393137E-3</v>
      </c>
      <c r="Q16" s="5">
        <f t="shared" si="16"/>
        <v>0</v>
      </c>
      <c r="R16" s="12"/>
      <c r="U16" s="10" t="s">
        <v>16</v>
      </c>
      <c r="V16" t="s">
        <v>33</v>
      </c>
    </row>
    <row r="17" spans="1:18" x14ac:dyDescent="0.35">
      <c r="A17" s="14">
        <v>2.5</v>
      </c>
      <c r="B17" s="14">
        <v>5338.2</v>
      </c>
      <c r="C17" s="14">
        <v>2346.5</v>
      </c>
      <c r="D17" s="14">
        <v>0</v>
      </c>
      <c r="E17" s="4">
        <f t="shared" si="0"/>
        <v>1.6118726976266682</v>
      </c>
      <c r="F17" s="4">
        <f t="shared" si="1"/>
        <v>0.5980934417454693</v>
      </c>
      <c r="G17" s="3">
        <f t="shared" si="2"/>
        <v>0</v>
      </c>
      <c r="H17" s="18">
        <f t="shared" si="3"/>
        <v>8.0593634881333411</v>
      </c>
      <c r="I17" s="18">
        <f t="shared" si="4"/>
        <v>2.9904672087273463</v>
      </c>
      <c r="J17" s="19">
        <f t="shared" si="5"/>
        <v>0</v>
      </c>
      <c r="K17" s="3">
        <v>5.5</v>
      </c>
      <c r="L17" s="5">
        <f>AVERAGE(H28:H29)</f>
        <v>10.470967449725224</v>
      </c>
      <c r="M17" s="5">
        <f>AVERAGE(I28:I29)</f>
        <v>5.4063543445568785</v>
      </c>
      <c r="N17" s="5">
        <f>AVERAGE(J28:J29)</f>
        <v>0</v>
      </c>
      <c r="O17" s="5">
        <f>STDEVA(H28:H29)</f>
        <v>3.7684747532888661E-2</v>
      </c>
      <c r="P17" s="5">
        <f t="shared" ref="P17:Q17" si="17">STDEVA(I28:I29)</f>
        <v>3.8119206846521245E-2</v>
      </c>
      <c r="Q17" s="5">
        <f t="shared" si="17"/>
        <v>0</v>
      </c>
      <c r="R17" s="12"/>
    </row>
    <row r="18" spans="1:18" x14ac:dyDescent="0.35">
      <c r="A18" s="14">
        <v>3</v>
      </c>
      <c r="B18" s="14">
        <v>5966.3</v>
      </c>
      <c r="C18" s="14">
        <v>1653.9</v>
      </c>
      <c r="D18" s="14">
        <v>0</v>
      </c>
      <c r="E18" s="4">
        <f t="shared" si="0"/>
        <v>1.8015278700404613</v>
      </c>
      <c r="F18" s="4">
        <f t="shared" si="1"/>
        <v>0.4215583819743583</v>
      </c>
      <c r="G18" s="3">
        <f t="shared" si="2"/>
        <v>0</v>
      </c>
      <c r="H18" s="18">
        <f t="shared" si="3"/>
        <v>9.0076393502023073</v>
      </c>
      <c r="I18" s="18">
        <f t="shared" si="4"/>
        <v>2.1077919098717914</v>
      </c>
      <c r="J18" s="19">
        <f t="shared" si="5"/>
        <v>0</v>
      </c>
      <c r="K18" s="3">
        <v>6</v>
      </c>
      <c r="L18" s="5">
        <f>AVERAGE(H30:H31)</f>
        <v>10.867655051633552</v>
      </c>
      <c r="M18" s="5">
        <f>AVERAGE(I30:I31)</f>
        <v>5.0514235465042185</v>
      </c>
      <c r="N18" s="5">
        <f>AVERAGE(J30:J31)</f>
        <v>0</v>
      </c>
      <c r="O18" s="5">
        <f>STDEVA(H30:H31)</f>
        <v>1.9216018572012104E-3</v>
      </c>
      <c r="P18" s="5">
        <f t="shared" ref="P18:Q18" si="18">STDEVA(I30:I31)</f>
        <v>5.8575613357542654E-3</v>
      </c>
      <c r="Q18" s="5">
        <f t="shared" si="18"/>
        <v>0</v>
      </c>
    </row>
    <row r="19" spans="1:18" x14ac:dyDescent="0.35">
      <c r="A19" s="14">
        <v>3</v>
      </c>
      <c r="B19" s="14">
        <v>5976.4</v>
      </c>
      <c r="C19" s="14">
        <v>1649.2</v>
      </c>
      <c r="D19" s="14">
        <v>0</v>
      </c>
      <c r="E19" s="4">
        <f t="shared" si="0"/>
        <v>1.8045775711093663</v>
      </c>
      <c r="F19" s="4">
        <f t="shared" si="1"/>
        <v>0.4203604108785971</v>
      </c>
      <c r="G19" s="3">
        <f t="shared" si="2"/>
        <v>0</v>
      </c>
      <c r="H19" s="18">
        <f t="shared" si="3"/>
        <v>9.0228878555468324</v>
      </c>
      <c r="I19" s="18">
        <f t="shared" si="4"/>
        <v>2.1018020543929854</v>
      </c>
      <c r="J19" s="19">
        <f t="shared" si="5"/>
        <v>0</v>
      </c>
      <c r="K19" s="3">
        <v>6.5</v>
      </c>
      <c r="L19" s="5">
        <f>AVERAGE(H32:H33)</f>
        <v>11.367383296092758</v>
      </c>
      <c r="M19" s="5">
        <f>AVERAGE(I32:I33)</f>
        <v>4.7102566716794527</v>
      </c>
      <c r="N19" s="5">
        <f>AVERAGE(J32:J33)</f>
        <v>0</v>
      </c>
      <c r="O19" s="5">
        <f>STDEVA(H32:H33)</f>
        <v>5.5085919906434279E-2</v>
      </c>
      <c r="P19" s="5">
        <f t="shared" ref="P19:Q19" si="19">STDEVA(I32:I33)</f>
        <v>2.045640651101701E-2</v>
      </c>
      <c r="Q19" s="5">
        <f t="shared" si="19"/>
        <v>0</v>
      </c>
    </row>
    <row r="20" spans="1:18" x14ac:dyDescent="0.35">
      <c r="A20" s="14">
        <v>3.5</v>
      </c>
      <c r="B20" s="14">
        <v>6381</v>
      </c>
      <c r="C20" s="14">
        <v>1063.8</v>
      </c>
      <c r="D20" s="14">
        <v>0</v>
      </c>
      <c r="E20" s="4">
        <f t="shared" si="0"/>
        <v>1.9267467842261006</v>
      </c>
      <c r="F20" s="4">
        <f t="shared" si="1"/>
        <v>0.27114928758952922</v>
      </c>
      <c r="G20" s="3">
        <f t="shared" si="2"/>
        <v>0</v>
      </c>
      <c r="H20" s="18">
        <f t="shared" si="3"/>
        <v>9.6337339211305029</v>
      </c>
      <c r="I20" s="18">
        <f t="shared" si="4"/>
        <v>1.355746437947646</v>
      </c>
      <c r="J20" s="19">
        <f t="shared" si="5"/>
        <v>0</v>
      </c>
      <c r="K20" s="3">
        <v>7</v>
      </c>
      <c r="L20" s="5">
        <f>AVERAGE(H34:H35)</f>
        <v>11.678316927350686</v>
      </c>
      <c r="M20" s="5">
        <f>AVERAGE(I34:I35)</f>
        <v>4.3102107919353596</v>
      </c>
      <c r="N20" s="5">
        <f>AVERAGE(J34:J35)</f>
        <v>0</v>
      </c>
      <c r="O20" s="5">
        <f>STDEVA(H34:H35)</f>
        <v>0.20208846198232375</v>
      </c>
      <c r="P20" s="5">
        <f t="shared" ref="P20:Q20" si="20">STDEVA(I34:I35)</f>
        <v>6.4252942036805871E-2</v>
      </c>
      <c r="Q20" s="5">
        <f t="shared" si="20"/>
        <v>0</v>
      </c>
    </row>
    <row r="21" spans="1:18" x14ac:dyDescent="0.35">
      <c r="A21" s="14">
        <v>3.5</v>
      </c>
      <c r="B21" s="14">
        <v>6408.8</v>
      </c>
      <c r="C21" s="14">
        <v>1049.2</v>
      </c>
      <c r="D21" s="14">
        <v>0</v>
      </c>
      <c r="E21" s="4">
        <f t="shared" si="0"/>
        <v>1.9351410109306117</v>
      </c>
      <c r="F21" s="4">
        <f t="shared" si="1"/>
        <v>0.26742793056865394</v>
      </c>
      <c r="G21" s="3">
        <f t="shared" si="2"/>
        <v>0</v>
      </c>
      <c r="H21" s="18">
        <f t="shared" si="3"/>
        <v>9.6757050546530579</v>
      </c>
      <c r="I21" s="18">
        <f t="shared" si="4"/>
        <v>1.3371396528432697</v>
      </c>
      <c r="J21" s="19">
        <f t="shared" si="5"/>
        <v>0</v>
      </c>
      <c r="K21" s="3">
        <v>7.5</v>
      </c>
      <c r="L21" s="5">
        <f>AVERAGE(H36:H37)</f>
        <v>12.056736517905669</v>
      </c>
      <c r="M21" s="5">
        <f>AVERAGE(I36:I37)</f>
        <v>3.9635001146993596</v>
      </c>
      <c r="N21" s="5">
        <f>AVERAGE(J36:J37)</f>
        <v>0</v>
      </c>
      <c r="O21" s="5">
        <f>STDEVA(H36:H37)</f>
        <v>8.8607196748722611E-2</v>
      </c>
      <c r="P21" s="5">
        <f t="shared" ref="P21:Q21" si="21">STDEVA(I36:I37)</f>
        <v>5.4250029601904101E-2</v>
      </c>
      <c r="Q21" s="5">
        <f t="shared" si="21"/>
        <v>0</v>
      </c>
    </row>
    <row r="22" spans="1:18" x14ac:dyDescent="0.35">
      <c r="A22" s="14">
        <v>4</v>
      </c>
      <c r="B22" s="14">
        <v>6868.6</v>
      </c>
      <c r="C22" s="14">
        <v>679.3</v>
      </c>
      <c r="D22" s="14">
        <v>0</v>
      </c>
      <c r="E22" s="4">
        <f t="shared" si="0"/>
        <v>2.0739778972160154</v>
      </c>
      <c r="F22" s="4">
        <f t="shared" si="1"/>
        <v>0.17314505645757397</v>
      </c>
      <c r="G22" s="3">
        <f t="shared" si="2"/>
        <v>0</v>
      </c>
      <c r="H22" s="18">
        <f t="shared" si="3"/>
        <v>10.369889486080076</v>
      </c>
      <c r="I22" s="18">
        <f t="shared" si="4"/>
        <v>0.86572528228786982</v>
      </c>
      <c r="J22" s="19">
        <f t="shared" si="5"/>
        <v>0</v>
      </c>
      <c r="K22" s="3">
        <v>8</v>
      </c>
      <c r="L22" s="5">
        <f>AVERAGE(H38:H39)</f>
        <v>12.31339452865511</v>
      </c>
      <c r="M22" s="5">
        <f>AVERAGE(I38:I39)</f>
        <v>3.5958886651543343</v>
      </c>
      <c r="N22" s="5">
        <f>AVERAGE(J38:J39)</f>
        <v>0</v>
      </c>
      <c r="O22" s="5">
        <f>STDEVA(H38:H39)</f>
        <v>6.1918282065371359E-2</v>
      </c>
      <c r="P22" s="5">
        <f t="shared" ref="P22:Q22" si="22">STDEVA(I38:I39)</f>
        <v>5.0915725456936428E-2</v>
      </c>
      <c r="Q22" s="5">
        <f t="shared" si="22"/>
        <v>0</v>
      </c>
    </row>
    <row r="23" spans="1:18" x14ac:dyDescent="0.35">
      <c r="A23" s="14">
        <v>4</v>
      </c>
      <c r="B23" s="14">
        <v>7011.9</v>
      </c>
      <c r="C23" s="14">
        <v>680.3</v>
      </c>
      <c r="D23" s="14">
        <v>0</v>
      </c>
      <c r="E23" s="4">
        <f t="shared" si="0"/>
        <v>2.1172474183223624</v>
      </c>
      <c r="F23" s="4">
        <f t="shared" si="1"/>
        <v>0.17339994392475719</v>
      </c>
      <c r="G23" s="3">
        <f t="shared" si="2"/>
        <v>0</v>
      </c>
      <c r="H23" s="18">
        <f t="shared" si="3"/>
        <v>10.586237091611812</v>
      </c>
      <c r="I23" s="18">
        <f t="shared" si="4"/>
        <v>0.86699971962378597</v>
      </c>
      <c r="J23" s="19">
        <f t="shared" si="5"/>
        <v>0</v>
      </c>
      <c r="K23" s="3">
        <v>8.5</v>
      </c>
      <c r="L23" s="5">
        <f>AVERAGE(H40:H41)</f>
        <v>12.696494353523761</v>
      </c>
      <c r="M23" s="5">
        <f>AVERAGE(I40:I41)</f>
        <v>3.2552952871307319</v>
      </c>
      <c r="N23" s="5">
        <f>AVERAGE(J40:J41)</f>
        <v>0</v>
      </c>
      <c r="O23" s="5">
        <f>STDEVA(H40:H41)</f>
        <v>0.25162308763462382</v>
      </c>
      <c r="P23" s="5">
        <f t="shared" ref="P23:Q23" si="23">STDEVA(I40:I41)</f>
        <v>0.1038140101352058</v>
      </c>
      <c r="Q23" s="5">
        <f t="shared" si="23"/>
        <v>0</v>
      </c>
    </row>
    <row r="24" spans="1:18" x14ac:dyDescent="0.35">
      <c r="A24" s="14">
        <v>4.5</v>
      </c>
      <c r="B24" s="14">
        <v>7051.4</v>
      </c>
      <c r="C24" s="14">
        <v>356.8</v>
      </c>
      <c r="D24" s="14">
        <v>0</v>
      </c>
      <c r="E24" s="4">
        <f t="shared" si="0"/>
        <v>2.1291744670571893</v>
      </c>
      <c r="F24" s="4">
        <f t="shared" si="1"/>
        <v>9.0943848290979526E-2</v>
      </c>
      <c r="G24" s="3">
        <f t="shared" si="2"/>
        <v>0</v>
      </c>
      <c r="H24" s="18">
        <f t="shared" si="3"/>
        <v>10.645872335285947</v>
      </c>
      <c r="I24" s="18">
        <f t="shared" si="4"/>
        <v>0.45471924145489762</v>
      </c>
      <c r="J24" s="19">
        <f t="shared" si="5"/>
        <v>0</v>
      </c>
      <c r="K24" s="3">
        <v>9</v>
      </c>
      <c r="L24" s="5">
        <f>AVERAGE(H42:H43)</f>
        <v>13.202488072951263</v>
      </c>
      <c r="M24" s="5">
        <f>AVERAGE(I42:I43)</f>
        <v>3.0040399663548545</v>
      </c>
      <c r="N24" s="5">
        <f>AVERAGE(J42:J43)</f>
        <v>0</v>
      </c>
      <c r="O24" s="5">
        <f>STDEVA(H42:H43)</f>
        <v>6.2985838652707321E-2</v>
      </c>
      <c r="P24" s="5">
        <f t="shared" ref="P24:Q24" si="24">STDEVA(I42:I43)</f>
        <v>6.6055268601654074E-2</v>
      </c>
      <c r="Q24" s="5">
        <f t="shared" si="24"/>
        <v>0</v>
      </c>
    </row>
    <row r="25" spans="1:18" x14ac:dyDescent="0.35">
      <c r="A25" s="14">
        <v>4.5</v>
      </c>
      <c r="B25" s="14">
        <v>7101.7</v>
      </c>
      <c r="C25" s="14">
        <v>356.3</v>
      </c>
      <c r="D25" s="14">
        <v>0</v>
      </c>
      <c r="E25" s="4">
        <f t="shared" si="0"/>
        <v>2.1443625822815386</v>
      </c>
      <c r="F25" s="4">
        <f t="shared" si="1"/>
        <v>9.0816404557387917E-2</v>
      </c>
      <c r="G25" s="3">
        <f t="shared" si="2"/>
        <v>0</v>
      </c>
      <c r="H25" s="18">
        <f t="shared" si="3"/>
        <v>10.721812911407692</v>
      </c>
      <c r="I25" s="18">
        <f t="shared" si="4"/>
        <v>0.4540820227869396</v>
      </c>
      <c r="J25" s="19">
        <f t="shared" si="5"/>
        <v>0</v>
      </c>
      <c r="K25" s="3">
        <v>9.5</v>
      </c>
      <c r="L25" s="5">
        <f>AVERAGE(H44:H45)</f>
        <v>13.731581013346215</v>
      </c>
      <c r="M25" s="5">
        <f>AVERAGE(I44:I45)</f>
        <v>2.7285703361965692</v>
      </c>
      <c r="N25" s="5">
        <f>AVERAGE(J44:J45)</f>
        <v>0</v>
      </c>
      <c r="O25" s="5">
        <f>STDEVA(H44:H45)</f>
        <v>0.62185171212205537</v>
      </c>
      <c r="P25" s="5">
        <f t="shared" ref="P25:Q25" si="25">STDEVA(I44:I45)</f>
        <v>6.2180266487232121E-2</v>
      </c>
      <c r="Q25" s="5">
        <f t="shared" si="25"/>
        <v>0</v>
      </c>
    </row>
    <row r="26" spans="1:18" x14ac:dyDescent="0.35">
      <c r="A26" s="14">
        <v>5</v>
      </c>
      <c r="B26" s="14">
        <v>7237.8</v>
      </c>
      <c r="C26" s="14">
        <v>222.6</v>
      </c>
      <c r="D26" s="14">
        <v>0</v>
      </c>
      <c r="E26" s="4">
        <f t="shared" si="0"/>
        <v>2.1854580590615376</v>
      </c>
      <c r="F26" s="4">
        <f t="shared" si="1"/>
        <v>5.6737950194988909E-2</v>
      </c>
      <c r="G26" s="3">
        <f t="shared" si="2"/>
        <v>0</v>
      </c>
      <c r="H26" s="18">
        <f t="shared" si="3"/>
        <v>10.927290295307689</v>
      </c>
      <c r="I26" s="18">
        <f t="shared" si="4"/>
        <v>0.28368975097494453</v>
      </c>
      <c r="J26" s="19">
        <f t="shared" si="5"/>
        <v>0</v>
      </c>
      <c r="K26" s="3">
        <v>10</v>
      </c>
      <c r="L26" s="5">
        <f>AVERAGE(H46:H47)</f>
        <v>13.536898363427742</v>
      </c>
      <c r="M26" s="5">
        <f>AVERAGE(I46:I47)</f>
        <v>2.3586648994468939</v>
      </c>
      <c r="N26" s="5">
        <f>AVERAGE(J46:J47)</f>
        <v>0</v>
      </c>
      <c r="O26" s="5">
        <f>STDEVA(H46:H47)</f>
        <v>2.2632199651480642E-2</v>
      </c>
      <c r="P26" s="5">
        <f t="shared" ref="P26:Q26" si="26">STDEVA(I46:I47)</f>
        <v>7.3444807517528132E-2</v>
      </c>
      <c r="Q26" s="5">
        <f t="shared" si="26"/>
        <v>0</v>
      </c>
    </row>
    <row r="27" spans="1:18" x14ac:dyDescent="0.35">
      <c r="A27" s="14">
        <v>5</v>
      </c>
      <c r="B27" s="14">
        <v>7217.4</v>
      </c>
      <c r="C27" s="14">
        <v>224</v>
      </c>
      <c r="D27" s="14">
        <v>0</v>
      </c>
      <c r="E27" s="4">
        <f t="shared" si="0"/>
        <v>2.1792982668035505</v>
      </c>
      <c r="F27" s="4">
        <f t="shared" si="1"/>
        <v>5.7094792649045441E-2</v>
      </c>
      <c r="G27" s="3">
        <f t="shared" si="2"/>
        <v>0</v>
      </c>
      <c r="H27" s="18">
        <f t="shared" si="3"/>
        <v>10.896491334017753</v>
      </c>
      <c r="I27" s="18">
        <f t="shared" si="4"/>
        <v>0.28547396324522722</v>
      </c>
      <c r="J27" s="19">
        <f t="shared" si="5"/>
        <v>0</v>
      </c>
      <c r="K27" s="3">
        <v>23.33</v>
      </c>
      <c r="L27" s="5">
        <f>AVERAGE(H48:H49)</f>
        <v>15.985642248928077</v>
      </c>
      <c r="M27" s="5">
        <f>AVERAGE(I48:I49)</f>
        <v>9.0102719649274826E-2</v>
      </c>
      <c r="N27" s="5">
        <f>AVERAGE(J48:J49)</f>
        <v>0.36318429725551959</v>
      </c>
      <c r="O27" s="5">
        <f>STDEVA(H48:H49)</f>
        <v>6.6081752755977954E-2</v>
      </c>
      <c r="P27" s="5">
        <f t="shared" ref="P27:Q27" si="27">STDEVA(I48:I49)</f>
        <v>1.1354657358538085E-2</v>
      </c>
      <c r="Q27" s="5">
        <f t="shared" si="27"/>
        <v>2.7841285461015775E-3</v>
      </c>
    </row>
    <row r="28" spans="1:18" x14ac:dyDescent="0.35">
      <c r="A28" s="14">
        <v>5.5</v>
      </c>
      <c r="B28" s="14">
        <v>6917.9</v>
      </c>
      <c r="C28" s="14">
        <v>4221</v>
      </c>
      <c r="D28" s="14">
        <v>0</v>
      </c>
      <c r="E28" s="4">
        <f t="shared" si="0"/>
        <v>2.0888640618394829</v>
      </c>
      <c r="F28" s="4">
        <f t="shared" si="1"/>
        <v>1.0758799989804502</v>
      </c>
      <c r="G28" s="3">
        <f t="shared" si="2"/>
        <v>0</v>
      </c>
      <c r="H28" s="18">
        <f t="shared" si="3"/>
        <v>10.444320309197415</v>
      </c>
      <c r="I28" s="18">
        <f t="shared" si="4"/>
        <v>5.3793999949022506</v>
      </c>
      <c r="J28" s="19">
        <f t="shared" si="5"/>
        <v>0</v>
      </c>
    </row>
    <row r="29" spans="1:18" x14ac:dyDescent="0.35">
      <c r="A29" s="14">
        <v>5.5</v>
      </c>
      <c r="B29" s="14">
        <v>6953.2</v>
      </c>
      <c r="C29" s="14">
        <v>4263.3</v>
      </c>
      <c r="D29" s="14">
        <v>0</v>
      </c>
      <c r="E29" s="4">
        <f t="shared" si="0"/>
        <v>2.0995229180506065</v>
      </c>
      <c r="F29" s="4">
        <f t="shared" si="1"/>
        <v>1.0866617388423012</v>
      </c>
      <c r="G29" s="3">
        <f t="shared" si="2"/>
        <v>0</v>
      </c>
      <c r="H29" s="18">
        <f t="shared" si="3"/>
        <v>10.497614590253033</v>
      </c>
      <c r="I29" s="18">
        <f t="shared" si="4"/>
        <v>5.4333086942115063</v>
      </c>
      <c r="J29" s="19">
        <f t="shared" si="5"/>
        <v>0</v>
      </c>
    </row>
    <row r="30" spans="1:18" x14ac:dyDescent="0.35">
      <c r="A30" s="14">
        <v>6</v>
      </c>
      <c r="B30" s="14">
        <v>7197.4</v>
      </c>
      <c r="C30" s="14">
        <v>3960.4</v>
      </c>
      <c r="D30" s="14">
        <v>0</v>
      </c>
      <c r="E30" s="4">
        <f t="shared" si="0"/>
        <v>2.1732592547859166</v>
      </c>
      <c r="F30" s="4">
        <f t="shared" si="1"/>
        <v>1.0094563250324982</v>
      </c>
      <c r="G30" s="3">
        <f t="shared" si="2"/>
        <v>0</v>
      </c>
      <c r="H30" s="18">
        <f t="shared" si="3"/>
        <v>10.866296273929583</v>
      </c>
      <c r="I30" s="18">
        <f t="shared" si="4"/>
        <v>5.0472816251624906</v>
      </c>
      <c r="J30" s="19">
        <f t="shared" si="5"/>
        <v>0</v>
      </c>
    </row>
    <row r="31" spans="1:18" x14ac:dyDescent="0.35">
      <c r="A31" s="14">
        <v>6</v>
      </c>
      <c r="B31" s="14">
        <v>7199.2</v>
      </c>
      <c r="C31" s="14">
        <v>3966.9</v>
      </c>
      <c r="D31" s="14">
        <v>0</v>
      </c>
      <c r="E31" s="4">
        <f t="shared" si="0"/>
        <v>2.1738027658675039</v>
      </c>
      <c r="F31" s="4">
        <f t="shared" si="1"/>
        <v>1.0111130935691892</v>
      </c>
      <c r="G31" s="3">
        <f t="shared" si="2"/>
        <v>0</v>
      </c>
      <c r="H31" s="18">
        <f t="shared" si="3"/>
        <v>10.869013829337518</v>
      </c>
      <c r="I31" s="18">
        <f t="shared" si="4"/>
        <v>5.0555654678459465</v>
      </c>
      <c r="J31" s="19">
        <f t="shared" si="5"/>
        <v>0</v>
      </c>
    </row>
    <row r="32" spans="1:18" x14ac:dyDescent="0.35">
      <c r="A32" s="14">
        <v>6.5</v>
      </c>
      <c r="B32" s="14">
        <v>7503.5</v>
      </c>
      <c r="C32" s="14">
        <v>3684.6</v>
      </c>
      <c r="D32" s="14">
        <v>0</v>
      </c>
      <c r="E32" s="4">
        <f t="shared" si="0"/>
        <v>2.265686333715804</v>
      </c>
      <c r="F32" s="4">
        <f t="shared" si="1"/>
        <v>0.93915836158336086</v>
      </c>
      <c r="G32" s="3">
        <f t="shared" si="2"/>
        <v>0</v>
      </c>
      <c r="H32" s="18">
        <f t="shared" si="3"/>
        <v>11.32843166857902</v>
      </c>
      <c r="I32" s="18">
        <f t="shared" si="4"/>
        <v>4.6957918079168044</v>
      </c>
      <c r="J32" s="19">
        <f t="shared" si="5"/>
        <v>0</v>
      </c>
    </row>
    <row r="33" spans="1:26" x14ac:dyDescent="0.35">
      <c r="A33" s="14">
        <v>6.5</v>
      </c>
      <c r="B33" s="14">
        <v>7555.1</v>
      </c>
      <c r="C33" s="14">
        <v>3707.3</v>
      </c>
      <c r="D33" s="14">
        <v>0</v>
      </c>
      <c r="E33" s="4">
        <f t="shared" si="0"/>
        <v>2.2812669847212996</v>
      </c>
      <c r="F33" s="4">
        <f t="shared" si="1"/>
        <v>0.94494430708842048</v>
      </c>
      <c r="G33" s="3">
        <f t="shared" si="2"/>
        <v>0</v>
      </c>
      <c r="H33" s="18">
        <f t="shared" si="3"/>
        <v>11.406334923606497</v>
      </c>
      <c r="I33" s="18">
        <f t="shared" si="4"/>
        <v>4.7247215354421019</v>
      </c>
      <c r="J33" s="19">
        <f t="shared" si="5"/>
        <v>0</v>
      </c>
    </row>
    <row r="34" spans="1:26" x14ac:dyDescent="0.35">
      <c r="A34" s="14">
        <v>7</v>
      </c>
      <c r="B34" s="14">
        <v>7640.6</v>
      </c>
      <c r="C34" s="14">
        <v>3346.4</v>
      </c>
      <c r="D34" s="14">
        <v>0</v>
      </c>
      <c r="E34" s="4">
        <f t="shared" si="0"/>
        <v>2.3070837610966848</v>
      </c>
      <c r="F34" s="4">
        <f t="shared" si="1"/>
        <v>0.85295542018198967</v>
      </c>
      <c r="G34" s="3">
        <f t="shared" si="2"/>
        <v>0</v>
      </c>
      <c r="H34" s="18">
        <f t="shared" si="3"/>
        <v>11.535418805483424</v>
      </c>
      <c r="I34" s="18">
        <f t="shared" si="4"/>
        <v>4.2647771009099484</v>
      </c>
      <c r="J34" s="19">
        <f t="shared" si="5"/>
        <v>0</v>
      </c>
    </row>
    <row r="35" spans="1:26" x14ac:dyDescent="0.35">
      <c r="A35" s="14">
        <v>7</v>
      </c>
      <c r="B35" s="14">
        <v>7829.9</v>
      </c>
      <c r="C35" s="14">
        <v>3417.7</v>
      </c>
      <c r="D35" s="14">
        <v>0</v>
      </c>
      <c r="E35" s="4">
        <f t="shared" si="0"/>
        <v>2.3642430098435891</v>
      </c>
      <c r="F35" s="4">
        <f t="shared" si="1"/>
        <v>0.87112889659215442</v>
      </c>
      <c r="G35" s="3">
        <f t="shared" si="2"/>
        <v>0</v>
      </c>
      <c r="H35" s="18">
        <f t="shared" si="3"/>
        <v>11.821215049217946</v>
      </c>
      <c r="I35" s="18">
        <f t="shared" si="4"/>
        <v>4.3556444829607717</v>
      </c>
      <c r="J35" s="19">
        <f t="shared" si="5"/>
        <v>0</v>
      </c>
    </row>
    <row r="36" spans="1:26" x14ac:dyDescent="0.35">
      <c r="A36" s="14">
        <v>7.5</v>
      </c>
      <c r="B36" s="14">
        <v>8027.4</v>
      </c>
      <c r="C36" s="14">
        <v>3140.1</v>
      </c>
      <c r="D36" s="14">
        <v>0</v>
      </c>
      <c r="E36" s="4">
        <f t="shared" si="0"/>
        <v>2.4238782535177243</v>
      </c>
      <c r="F36" s="4">
        <f t="shared" si="1"/>
        <v>0.80037213570208743</v>
      </c>
      <c r="G36" s="3">
        <f t="shared" si="2"/>
        <v>0</v>
      </c>
      <c r="H36" s="18">
        <f t="shared" si="3"/>
        <v>12.119391267588622</v>
      </c>
      <c r="I36" s="18">
        <f t="shared" si="4"/>
        <v>4.0018606785104369</v>
      </c>
      <c r="J36" s="19">
        <f t="shared" si="5"/>
        <v>0</v>
      </c>
    </row>
    <row r="37" spans="1:26" x14ac:dyDescent="0.35">
      <c r="A37" s="14">
        <v>7.5</v>
      </c>
      <c r="B37" s="14">
        <v>7944.4</v>
      </c>
      <c r="C37" s="14">
        <v>3079.9</v>
      </c>
      <c r="D37" s="14">
        <v>0</v>
      </c>
      <c r="E37" s="4">
        <f t="shared" si="0"/>
        <v>2.3988163536445435</v>
      </c>
      <c r="F37" s="4">
        <f t="shared" si="1"/>
        <v>0.7850279101776565</v>
      </c>
      <c r="G37" s="3">
        <f t="shared" si="2"/>
        <v>0</v>
      </c>
      <c r="H37" s="18">
        <f t="shared" si="3"/>
        <v>11.994081768222717</v>
      </c>
      <c r="I37" s="18">
        <f t="shared" si="4"/>
        <v>3.9251395508882823</v>
      </c>
      <c r="J37" s="19">
        <f t="shared" si="5"/>
        <v>0</v>
      </c>
    </row>
    <row r="38" spans="1:26" x14ac:dyDescent="0.35">
      <c r="A38" s="14">
        <v>8</v>
      </c>
      <c r="B38" s="14">
        <v>8184.9</v>
      </c>
      <c r="C38" s="14">
        <v>2849.8</v>
      </c>
      <c r="D38" s="14">
        <v>0</v>
      </c>
      <c r="E38" s="4">
        <f t="shared" si="0"/>
        <v>2.4714354731565913</v>
      </c>
      <c r="F38" s="4">
        <f t="shared" si="1"/>
        <v>0.72637830397879333</v>
      </c>
      <c r="G38" s="3">
        <f t="shared" si="2"/>
        <v>0</v>
      </c>
      <c r="H38" s="18">
        <f t="shared" si="3"/>
        <v>12.357177365782956</v>
      </c>
      <c r="I38" s="18">
        <f t="shared" si="4"/>
        <v>3.6318915198939665</v>
      </c>
      <c r="J38" s="19">
        <f t="shared" si="5"/>
        <v>0</v>
      </c>
    </row>
    <row r="39" spans="1:26" x14ac:dyDescent="0.35">
      <c r="A39" s="14">
        <v>8</v>
      </c>
      <c r="B39" s="14">
        <v>8126.9</v>
      </c>
      <c r="C39" s="14">
        <v>2793.3</v>
      </c>
      <c r="D39" s="14">
        <v>0</v>
      </c>
      <c r="E39" s="4">
        <f t="shared" si="0"/>
        <v>2.4539223383054529</v>
      </c>
      <c r="F39" s="4">
        <f t="shared" si="1"/>
        <v>0.71197716208294037</v>
      </c>
      <c r="G39" s="3">
        <f t="shared" si="2"/>
        <v>0</v>
      </c>
      <c r="H39" s="18">
        <f t="shared" si="3"/>
        <v>12.269611691527265</v>
      </c>
      <c r="I39" s="18">
        <f t="shared" si="4"/>
        <v>3.559885810414702</v>
      </c>
      <c r="J39" s="19">
        <f t="shared" si="5"/>
        <v>0</v>
      </c>
    </row>
    <row r="40" spans="1:26" x14ac:dyDescent="0.35">
      <c r="A40" s="14">
        <v>8.5</v>
      </c>
      <c r="B40" s="14">
        <v>8527.5</v>
      </c>
      <c r="C40" s="14">
        <v>2611.9</v>
      </c>
      <c r="D40" s="14">
        <v>0</v>
      </c>
      <c r="E40" s="4">
        <f t="shared" si="0"/>
        <v>2.5748837490186602</v>
      </c>
      <c r="F40" s="4">
        <f t="shared" si="1"/>
        <v>0.66574057553590094</v>
      </c>
      <c r="G40" s="3">
        <f t="shared" si="2"/>
        <v>0</v>
      </c>
      <c r="H40" s="18">
        <f t="shared" si="3"/>
        <v>12.874418745093301</v>
      </c>
      <c r="I40" s="18">
        <f t="shared" si="4"/>
        <v>3.3287028776795049</v>
      </c>
      <c r="J40" s="19">
        <f t="shared" si="5"/>
        <v>0</v>
      </c>
    </row>
    <row r="41" spans="1:26" x14ac:dyDescent="0.35">
      <c r="A41" s="14">
        <v>8.5</v>
      </c>
      <c r="B41" s="14">
        <v>8291.7999999999993</v>
      </c>
      <c r="C41" s="14">
        <v>2496.6999999999998</v>
      </c>
      <c r="D41" s="14">
        <v>0</v>
      </c>
      <c r="E41" s="4">
        <f t="shared" si="0"/>
        <v>2.5037139923908445</v>
      </c>
      <c r="F41" s="4">
        <f t="shared" si="1"/>
        <v>0.63637753931639174</v>
      </c>
      <c r="G41" s="3">
        <f t="shared" si="2"/>
        <v>0</v>
      </c>
      <c r="H41" s="18">
        <f t="shared" si="3"/>
        <v>12.518569961954222</v>
      </c>
      <c r="I41" s="18">
        <f t="shared" si="4"/>
        <v>3.1818876965819589</v>
      </c>
      <c r="J41" s="19">
        <f t="shared" si="5"/>
        <v>0</v>
      </c>
      <c r="U41" t="s">
        <v>14</v>
      </c>
      <c r="W41" t="s">
        <v>19</v>
      </c>
      <c r="X41" t="s">
        <v>25</v>
      </c>
      <c r="Y41" t="s">
        <v>20</v>
      </c>
      <c r="Z41" t="s">
        <v>21</v>
      </c>
    </row>
    <row r="42" spans="1:26" x14ac:dyDescent="0.35">
      <c r="A42" s="14">
        <v>9</v>
      </c>
      <c r="B42" s="14">
        <v>8774.2999999999993</v>
      </c>
      <c r="C42" s="14">
        <v>2393.8000000000002</v>
      </c>
      <c r="D42" s="14">
        <v>0</v>
      </c>
      <c r="E42" s="4">
        <f t="shared" si="0"/>
        <v>2.6494051573162629</v>
      </c>
      <c r="F42" s="4">
        <f t="shared" si="1"/>
        <v>0.6101496189432366</v>
      </c>
      <c r="G42" s="3">
        <f t="shared" si="2"/>
        <v>0</v>
      </c>
      <c r="H42" s="18">
        <f t="shared" si="3"/>
        <v>13.247025786581315</v>
      </c>
      <c r="I42" s="18">
        <f t="shared" si="4"/>
        <v>3.0507480947161829</v>
      </c>
      <c r="J42" s="19">
        <f t="shared" si="5"/>
        <v>0</v>
      </c>
      <c r="U42" s="13">
        <v>1</v>
      </c>
      <c r="V42" t="s">
        <v>22</v>
      </c>
      <c r="W42" s="2">
        <v>3.5093000000000001</v>
      </c>
      <c r="X42" s="15">
        <f>W42/60</f>
        <v>5.8488333333333337E-2</v>
      </c>
      <c r="Y42" s="15">
        <f>X42</f>
        <v>5.8488333333333337E-2</v>
      </c>
      <c r="Z42" s="15">
        <f>Y42/U42</f>
        <v>5.8488333333333337E-2</v>
      </c>
    </row>
    <row r="43" spans="1:26" x14ac:dyDescent="0.35">
      <c r="A43" s="14">
        <v>9</v>
      </c>
      <c r="B43" s="14">
        <v>8715.2999999999993</v>
      </c>
      <c r="C43" s="14">
        <v>2320.5</v>
      </c>
      <c r="D43" s="14">
        <v>0</v>
      </c>
      <c r="E43" s="4">
        <f t="shared" si="0"/>
        <v>2.6315900718642427</v>
      </c>
      <c r="F43" s="4">
        <f t="shared" si="1"/>
        <v>0.59146636759870519</v>
      </c>
      <c r="G43" s="3">
        <f t="shared" si="2"/>
        <v>0</v>
      </c>
      <c r="H43" s="18">
        <f t="shared" si="3"/>
        <v>13.157950359321212</v>
      </c>
      <c r="I43" s="18">
        <f t="shared" si="4"/>
        <v>2.9573318379935261</v>
      </c>
      <c r="J43" s="19">
        <f t="shared" si="5"/>
        <v>0</v>
      </c>
    </row>
    <row r="44" spans="1:26" x14ac:dyDescent="0.35">
      <c r="A44" s="14">
        <v>9.5</v>
      </c>
      <c r="B44" s="14">
        <v>8804</v>
      </c>
      <c r="C44" s="14">
        <v>2106.5</v>
      </c>
      <c r="D44" s="14">
        <v>0</v>
      </c>
      <c r="E44" s="4">
        <f t="shared" si="0"/>
        <v>2.6583730901624492</v>
      </c>
      <c r="F44" s="4">
        <f t="shared" si="1"/>
        <v>0.5369204496214921</v>
      </c>
      <c r="G44" s="3">
        <f t="shared" si="2"/>
        <v>0</v>
      </c>
      <c r="H44" s="18">
        <f t="shared" si="3"/>
        <v>13.291865450812246</v>
      </c>
      <c r="I44" s="18">
        <f t="shared" si="4"/>
        <v>2.6846022481074607</v>
      </c>
      <c r="J44" s="19">
        <f t="shared" si="5"/>
        <v>0</v>
      </c>
    </row>
    <row r="45" spans="1:26" x14ac:dyDescent="0.35">
      <c r="A45" s="14">
        <v>9.5</v>
      </c>
      <c r="B45" s="14">
        <v>9386.5</v>
      </c>
      <c r="C45" s="14">
        <v>2175.5</v>
      </c>
      <c r="D45" s="14">
        <v>0</v>
      </c>
      <c r="E45" s="4">
        <f t="shared" si="0"/>
        <v>2.8342593151760371</v>
      </c>
      <c r="F45" s="4">
        <f t="shared" si="1"/>
        <v>0.55450768485713553</v>
      </c>
      <c r="G45" s="3">
        <f t="shared" si="2"/>
        <v>0</v>
      </c>
      <c r="H45" s="18">
        <f t="shared" si="3"/>
        <v>14.171296575880186</v>
      </c>
      <c r="I45" s="18">
        <f t="shared" si="4"/>
        <v>2.7725384242856776</v>
      </c>
      <c r="J45" s="19">
        <f t="shared" si="5"/>
        <v>0</v>
      </c>
    </row>
    <row r="46" spans="1:26" x14ac:dyDescent="0.35">
      <c r="A46" s="14">
        <v>10</v>
      </c>
      <c r="B46" s="14">
        <v>8955.7000000000007</v>
      </c>
      <c r="C46" s="14">
        <v>1891.5</v>
      </c>
      <c r="D46" s="14">
        <v>0</v>
      </c>
      <c r="E46" s="4">
        <f t="shared" si="0"/>
        <v>2.7041789963162026</v>
      </c>
      <c r="F46" s="4">
        <f t="shared" si="1"/>
        <v>0.4821196441770958</v>
      </c>
      <c r="G46" s="3">
        <f t="shared" si="2"/>
        <v>0</v>
      </c>
      <c r="H46" s="18">
        <f t="shared" si="3"/>
        <v>13.520894981581012</v>
      </c>
      <c r="I46" s="18">
        <f t="shared" si="4"/>
        <v>2.410598220885479</v>
      </c>
      <c r="J46" s="19">
        <f t="shared" si="5"/>
        <v>0</v>
      </c>
    </row>
    <row r="47" spans="1:26" x14ac:dyDescent="0.35">
      <c r="A47" s="14">
        <v>10</v>
      </c>
      <c r="B47" s="14">
        <v>8976.9</v>
      </c>
      <c r="C47" s="14">
        <v>1810</v>
      </c>
      <c r="D47" s="14">
        <v>0</v>
      </c>
      <c r="E47" s="4">
        <f t="shared" si="0"/>
        <v>2.7105803490548945</v>
      </c>
      <c r="F47" s="4">
        <f t="shared" si="1"/>
        <v>0.46134631560166184</v>
      </c>
      <c r="G47" s="3">
        <f t="shared" si="2"/>
        <v>0</v>
      </c>
      <c r="H47" s="18">
        <f t="shared" si="3"/>
        <v>13.552901745274472</v>
      </c>
      <c r="I47" s="18">
        <f t="shared" si="4"/>
        <v>2.3067315780083093</v>
      </c>
      <c r="J47" s="19">
        <f t="shared" si="5"/>
        <v>0</v>
      </c>
    </row>
    <row r="48" spans="1:26" x14ac:dyDescent="0.35">
      <c r="A48" s="14">
        <v>23.33</v>
      </c>
      <c r="B48" s="14">
        <v>10619.2</v>
      </c>
      <c r="C48" s="14">
        <v>77</v>
      </c>
      <c r="D48" s="14">
        <v>247.7</v>
      </c>
      <c r="E48" s="4">
        <f t="shared" si="0"/>
        <v>3.2064738208829038</v>
      </c>
      <c r="F48" s="4">
        <f t="shared" si="1"/>
        <v>1.962633497310937E-2</v>
      </c>
      <c r="G48" s="3">
        <f t="shared" si="2"/>
        <v>7.2243124216175222E-2</v>
      </c>
      <c r="H48" s="18">
        <f t="shared" si="3"/>
        <v>16.032369104414521</v>
      </c>
      <c r="I48" s="18">
        <f t="shared" si="4"/>
        <v>9.8131674865546845E-2</v>
      </c>
      <c r="J48" s="19">
        <f t="shared" si="5"/>
        <v>0.36121562108087613</v>
      </c>
    </row>
    <row r="49" spans="1:10" x14ac:dyDescent="0.35">
      <c r="A49" s="14">
        <v>23.33</v>
      </c>
      <c r="B49" s="14">
        <v>10557.3</v>
      </c>
      <c r="C49" s="14">
        <v>64.400000000000006</v>
      </c>
      <c r="D49" s="14">
        <v>250.4</v>
      </c>
      <c r="E49" s="4">
        <f t="shared" si="0"/>
        <v>3.1877830786883261</v>
      </c>
      <c r="F49" s="4">
        <f t="shared" si="1"/>
        <v>1.6414752886600565E-2</v>
      </c>
      <c r="G49" s="3">
        <f t="shared" si="2"/>
        <v>7.303059468603261E-2</v>
      </c>
      <c r="H49" s="18">
        <f t="shared" si="3"/>
        <v>15.938915393441631</v>
      </c>
      <c r="I49" s="18">
        <f t="shared" si="4"/>
        <v>8.2073764433002822E-2</v>
      </c>
      <c r="J49" s="19">
        <f t="shared" si="5"/>
        <v>0.36515297343016306</v>
      </c>
    </row>
    <row r="50" spans="1:10" x14ac:dyDescent="0.35">
      <c r="A50" s="11"/>
      <c r="B50" s="14"/>
      <c r="C50" s="14"/>
      <c r="D50" s="12"/>
      <c r="E50" s="12"/>
      <c r="F50" s="12"/>
      <c r="G50" s="12"/>
    </row>
    <row r="51" spans="1:10" x14ac:dyDescent="0.35">
      <c r="A51" s="11"/>
      <c r="B51" s="14"/>
      <c r="C51" s="14"/>
      <c r="D51" s="12"/>
      <c r="E51" s="12"/>
      <c r="F51" s="12"/>
      <c r="G51" s="12"/>
    </row>
    <row r="52" spans="1:10" x14ac:dyDescent="0.35">
      <c r="A52" s="11"/>
      <c r="B52" s="14"/>
      <c r="C52" s="14"/>
      <c r="D52" s="12"/>
      <c r="E52" s="12"/>
      <c r="F52" s="12"/>
      <c r="G52" s="12"/>
    </row>
    <row r="53" spans="1:10" x14ac:dyDescent="0.35">
      <c r="A53" s="11"/>
      <c r="B53" s="14"/>
      <c r="C53" s="14"/>
      <c r="D53" s="12"/>
      <c r="E53" s="12"/>
      <c r="F53" s="12"/>
      <c r="G53" s="12"/>
    </row>
    <row r="54" spans="1:10" x14ac:dyDescent="0.35">
      <c r="A54" s="11"/>
      <c r="B54" s="14"/>
      <c r="C54" s="14"/>
      <c r="D54" s="12"/>
      <c r="E54" s="12"/>
      <c r="F54" s="12"/>
      <c r="G54" s="12"/>
    </row>
    <row r="55" spans="1:10" x14ac:dyDescent="0.35">
      <c r="A55" s="11"/>
      <c r="B55" s="14"/>
      <c r="C55" s="14"/>
      <c r="D55" s="12"/>
      <c r="E55" s="12"/>
      <c r="F55" s="12"/>
      <c r="G55" s="12"/>
    </row>
    <row r="56" spans="1:10" x14ac:dyDescent="0.35">
      <c r="A56" s="11"/>
      <c r="B56" s="14"/>
      <c r="C56" s="14"/>
      <c r="D56" s="12"/>
      <c r="E56" s="12"/>
      <c r="F56" s="12"/>
      <c r="G56" s="12"/>
    </row>
    <row r="57" spans="1:10" x14ac:dyDescent="0.35">
      <c r="A57" s="11"/>
      <c r="B57" s="14"/>
      <c r="C57" s="14"/>
      <c r="D57" s="12"/>
      <c r="E57" s="12"/>
      <c r="F57" s="12"/>
      <c r="G57" s="12"/>
    </row>
    <row r="58" spans="1:10" x14ac:dyDescent="0.35">
      <c r="A58" s="11"/>
      <c r="B58" s="14"/>
      <c r="C58" s="14"/>
      <c r="D58" s="12"/>
      <c r="E58" s="12"/>
      <c r="F58" s="12"/>
      <c r="G58" s="12"/>
    </row>
    <row r="59" spans="1:10" x14ac:dyDescent="0.35">
      <c r="A59" s="11"/>
      <c r="B59" s="14"/>
      <c r="C59" s="14"/>
      <c r="D59" s="12"/>
      <c r="E59" s="12"/>
      <c r="F59" s="12"/>
      <c r="G59" s="12"/>
    </row>
    <row r="60" spans="1:10" x14ac:dyDescent="0.35">
      <c r="A60" s="11"/>
      <c r="B60" s="14"/>
      <c r="C60" s="14"/>
      <c r="D60" s="12"/>
      <c r="E60" s="12"/>
      <c r="F60" s="12"/>
      <c r="G60" s="12"/>
    </row>
    <row r="61" spans="1:10" x14ac:dyDescent="0.35">
      <c r="A61" s="11"/>
      <c r="B61" s="14"/>
      <c r="C61" s="14"/>
      <c r="D61" s="12"/>
      <c r="E61" s="12"/>
      <c r="F61" s="12"/>
      <c r="G61" s="12"/>
    </row>
    <row r="62" spans="1:10" x14ac:dyDescent="0.35">
      <c r="A62" s="11"/>
      <c r="B62" s="14"/>
      <c r="C62" s="14"/>
      <c r="D62" s="12"/>
      <c r="E62" s="12"/>
      <c r="F62" s="12"/>
      <c r="G62" s="12"/>
    </row>
    <row r="63" spans="1:10" x14ac:dyDescent="0.35">
      <c r="A63" s="11"/>
      <c r="B63" s="14"/>
      <c r="C63" s="14"/>
      <c r="D63" s="12"/>
      <c r="E63" s="12"/>
      <c r="F63" s="12"/>
      <c r="G63" s="12"/>
    </row>
    <row r="64" spans="1:10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6">
    <mergeCell ref="R4:T4"/>
    <mergeCell ref="L4:N4"/>
    <mergeCell ref="B4:D4"/>
    <mergeCell ref="E4:G4"/>
    <mergeCell ref="H4:J4"/>
    <mergeCell ref="O4:Q4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70"/>
  <sheetViews>
    <sheetView workbookViewId="0">
      <selection activeCell="K5" sqref="K5:Q27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4.453125" customWidth="1"/>
    <col min="17" max="17" width="18.26953125" customWidth="1"/>
    <col min="18" max="18" width="17.81640625" customWidth="1"/>
    <col min="19" max="19" width="13.7265625" customWidth="1"/>
    <col min="21" max="21" width="21" customWidth="1"/>
    <col min="25" max="25" width="18.54296875" customWidth="1"/>
    <col min="26" max="26" width="18.81640625" customWidth="1"/>
    <col min="32" max="32" width="22.26953125" customWidth="1"/>
    <col min="33" max="33" width="13.1796875" customWidth="1"/>
    <col min="36" max="36" width="20.1796875" customWidth="1"/>
    <col min="37" max="37" width="20.81640625" customWidth="1"/>
  </cols>
  <sheetData>
    <row r="1" spans="1:38" x14ac:dyDescent="0.35">
      <c r="A1" t="s">
        <v>0</v>
      </c>
      <c r="B1" s="1" t="s">
        <v>1</v>
      </c>
      <c r="C1" s="2" t="s">
        <v>2</v>
      </c>
      <c r="D1" s="2" t="s">
        <v>23</v>
      </c>
      <c r="E1" s="2"/>
    </row>
    <row r="2" spans="1:38" x14ac:dyDescent="0.35">
      <c r="A2" t="s">
        <v>3</v>
      </c>
      <c r="D2" s="2" t="s">
        <v>36</v>
      </c>
      <c r="E2" s="11"/>
      <c r="G2" t="s">
        <v>4</v>
      </c>
    </row>
    <row r="3" spans="1:38" x14ac:dyDescent="0.35">
      <c r="A3" t="s">
        <v>5</v>
      </c>
    </row>
    <row r="4" spans="1:38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t="s">
        <v>9</v>
      </c>
      <c r="L4" s="28" t="s">
        <v>34</v>
      </c>
      <c r="M4" s="28"/>
      <c r="N4" s="28"/>
      <c r="O4" s="28" t="s">
        <v>35</v>
      </c>
      <c r="P4" s="28"/>
      <c r="Q4" s="28"/>
      <c r="R4" s="28" t="s">
        <v>10</v>
      </c>
      <c r="S4" s="28"/>
      <c r="T4" s="28"/>
    </row>
    <row r="5" spans="1:38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L5" t="s">
        <v>11</v>
      </c>
      <c r="M5" t="s">
        <v>12</v>
      </c>
      <c r="N5" t="s">
        <v>24</v>
      </c>
      <c r="O5" t="s">
        <v>11</v>
      </c>
      <c r="P5" t="s">
        <v>12</v>
      </c>
      <c r="Q5" t="s">
        <v>24</v>
      </c>
      <c r="R5" t="s">
        <v>24</v>
      </c>
      <c r="S5" t="s">
        <v>11</v>
      </c>
      <c r="T5" t="s">
        <v>12</v>
      </c>
      <c r="U5" t="s">
        <v>13</v>
      </c>
    </row>
    <row r="6" spans="1:38" x14ac:dyDescent="0.35">
      <c r="A6" s="3">
        <v>0</v>
      </c>
      <c r="B6" s="3">
        <v>0</v>
      </c>
      <c r="C6" s="3">
        <v>8515.5</v>
      </c>
      <c r="D6" s="3">
        <v>0</v>
      </c>
      <c r="E6" s="4">
        <f>B6/$S$6</f>
        <v>0</v>
      </c>
      <c r="F6" s="4">
        <f>C6/$T$6</f>
        <v>2.1704942267988683</v>
      </c>
      <c r="G6" s="3">
        <f>D6/$R$6</f>
        <v>0</v>
      </c>
      <c r="H6" s="18">
        <f>E6*$U$6</f>
        <v>0</v>
      </c>
      <c r="I6" s="18">
        <f>F6*$U$6</f>
        <v>10.852471133994342</v>
      </c>
      <c r="J6" s="19">
        <f>G6*$U$6</f>
        <v>0</v>
      </c>
      <c r="K6" s="3">
        <v>0</v>
      </c>
      <c r="L6" s="5">
        <f>AVERAGE(H6:H8)</f>
        <v>3.1100911890814664E-2</v>
      </c>
      <c r="M6" s="5">
        <f t="shared" ref="M6:N6" si="0">AVERAGE(I6:I8)</f>
        <v>10.891256510250722</v>
      </c>
      <c r="N6" s="5">
        <f t="shared" si="0"/>
        <v>0</v>
      </c>
      <c r="O6" s="5">
        <f>STDEVA(H6:H8)</f>
        <v>2.7853204001645853E-2</v>
      </c>
      <c r="P6" s="5">
        <f t="shared" ref="P6:Q6" si="1">STDEVA(I6:I8)</f>
        <v>5.9094098607480265E-2</v>
      </c>
      <c r="Q6" s="5">
        <f t="shared" si="1"/>
        <v>0</v>
      </c>
      <c r="R6" s="14">
        <v>3428.7</v>
      </c>
      <c r="S6">
        <v>3311.8</v>
      </c>
      <c r="T6">
        <v>3923.3</v>
      </c>
      <c r="U6" s="2">
        <v>5</v>
      </c>
    </row>
    <row r="7" spans="1:38" x14ac:dyDescent="0.35">
      <c r="A7" s="3">
        <v>0</v>
      </c>
      <c r="B7" s="3">
        <v>26.2</v>
      </c>
      <c r="C7" s="3">
        <v>8523</v>
      </c>
      <c r="D7" s="3">
        <v>0</v>
      </c>
      <c r="E7" s="4">
        <f t="shared" ref="E7:E70" si="2">B7/$S$6</f>
        <v>7.9111057431004283E-3</v>
      </c>
      <c r="F7" s="4">
        <f t="shared" ref="F7:F70" si="3">C7/$T$6</f>
        <v>2.1724058828027424</v>
      </c>
      <c r="G7" s="3">
        <f t="shared" ref="G7:G70" si="4">D7/$R$6</f>
        <v>0</v>
      </c>
      <c r="H7" s="18">
        <f t="shared" ref="H7:H70" si="5">E7*$U$6</f>
        <v>3.9555528715502143E-2</v>
      </c>
      <c r="I7" s="18">
        <f t="shared" ref="I7:I70" si="6">F7*$U$6</f>
        <v>10.862029414013712</v>
      </c>
      <c r="J7" s="19">
        <f t="shared" ref="J7:J70" si="7">G7*$U$6</f>
        <v>0</v>
      </c>
      <c r="K7" s="3">
        <v>0.5</v>
      </c>
      <c r="L7" s="5">
        <f>AVERAGE(H9:H11)</f>
        <v>1.8837188236004589</v>
      </c>
      <c r="M7" s="5">
        <f t="shared" ref="M7:N7" si="8">AVERAGE(I9:I11)</f>
        <v>8.9778162941061517</v>
      </c>
      <c r="N7" s="5">
        <f t="shared" si="8"/>
        <v>0</v>
      </c>
      <c r="O7" s="5">
        <f>STDEVA(H9:H11)</f>
        <v>7.7990543580988683E-2</v>
      </c>
      <c r="P7" s="5">
        <f t="shared" ref="P7:Q7" si="9">STDEVA(I9:I11)</f>
        <v>9.3237989951638275E-2</v>
      </c>
      <c r="Q7" s="5">
        <f t="shared" si="9"/>
        <v>0</v>
      </c>
      <c r="R7" s="12"/>
    </row>
    <row r="8" spans="1:38" x14ac:dyDescent="0.35">
      <c r="A8" s="3">
        <v>0</v>
      </c>
      <c r="B8" s="14">
        <v>35.6</v>
      </c>
      <c r="C8" s="14">
        <v>8599.2999999999993</v>
      </c>
      <c r="D8" s="3">
        <v>0</v>
      </c>
      <c r="E8" s="4">
        <f t="shared" si="2"/>
        <v>1.0749441391388368E-2</v>
      </c>
      <c r="F8" s="4">
        <f t="shared" si="3"/>
        <v>2.1918537965488234</v>
      </c>
      <c r="G8" s="3">
        <f t="shared" si="4"/>
        <v>0</v>
      </c>
      <c r="H8" s="18">
        <f t="shared" si="5"/>
        <v>5.3747206956941837E-2</v>
      </c>
      <c r="I8" s="18">
        <f t="shared" si="6"/>
        <v>10.959268982744117</v>
      </c>
      <c r="J8" s="19">
        <f t="shared" si="7"/>
        <v>0</v>
      </c>
      <c r="K8" s="3">
        <v>1</v>
      </c>
      <c r="L8" s="5">
        <f>AVERAGE(H12:H14)</f>
        <v>3.6318618274050363</v>
      </c>
      <c r="M8" s="5">
        <f t="shared" ref="M8:N8" si="10">AVERAGE(I12:I14)</f>
        <v>7.3062642843184733</v>
      </c>
      <c r="N8" s="5">
        <f t="shared" si="10"/>
        <v>0</v>
      </c>
      <c r="O8" s="5">
        <f>STDEVA(H12:H14)</f>
        <v>0.1439578584020334</v>
      </c>
      <c r="P8" s="5">
        <f t="shared" ref="P8:Q8" si="11">STDEVA(I12:I14)</f>
        <v>0.11454932691387852</v>
      </c>
      <c r="Q8" s="5">
        <f t="shared" si="11"/>
        <v>0</v>
      </c>
      <c r="R8" s="12"/>
    </row>
    <row r="9" spans="1:38" x14ac:dyDescent="0.35">
      <c r="A9" s="3">
        <v>0.5</v>
      </c>
      <c r="B9" s="3">
        <v>1279.5999999999999</v>
      </c>
      <c r="C9" s="3">
        <v>7001.1</v>
      </c>
      <c r="D9" s="3">
        <v>0</v>
      </c>
      <c r="E9" s="4">
        <f t="shared" si="2"/>
        <v>0.38637598888821784</v>
      </c>
      <c r="F9" s="4">
        <f t="shared" si="3"/>
        <v>1.7844926464965718</v>
      </c>
      <c r="G9" s="3">
        <f t="shared" si="4"/>
        <v>0</v>
      </c>
      <c r="H9" s="18">
        <f t="shared" si="5"/>
        <v>1.9318799444410892</v>
      </c>
      <c r="I9" s="18">
        <f t="shared" si="6"/>
        <v>8.9224632324828583</v>
      </c>
      <c r="J9" s="19">
        <f t="shared" si="7"/>
        <v>0</v>
      </c>
      <c r="K9" s="3">
        <v>1.5</v>
      </c>
      <c r="L9" s="5">
        <f>AVERAGE(H15:H17)</f>
        <v>5.2120196469190967</v>
      </c>
      <c r="M9" s="5">
        <f t="shared" ref="M9:N9" si="12">AVERAGE(I15:I17)</f>
        <v>5.7319093620166699</v>
      </c>
      <c r="N9" s="5">
        <f t="shared" si="12"/>
        <v>0</v>
      </c>
      <c r="O9" s="5">
        <f>STDEVA(H15:H17)</f>
        <v>0.14339445620171748</v>
      </c>
      <c r="P9" s="5">
        <f t="shared" ref="P9:Q9" si="13">STDEVA(I15:I17)</f>
        <v>0.13128628448133317</v>
      </c>
      <c r="Q9" s="5">
        <f t="shared" si="13"/>
        <v>0</v>
      </c>
      <c r="R9" s="12"/>
      <c r="T9" t="s">
        <v>14</v>
      </c>
    </row>
    <row r="10" spans="1:38" x14ac:dyDescent="0.35">
      <c r="A10" s="3">
        <v>0.5</v>
      </c>
      <c r="B10" s="3">
        <v>1275.4000000000001</v>
      </c>
      <c r="C10" s="3">
        <v>7003.5</v>
      </c>
      <c r="D10" s="3">
        <v>0</v>
      </c>
      <c r="E10" s="4">
        <f t="shared" si="2"/>
        <v>0.38510779636451475</v>
      </c>
      <c r="F10" s="4">
        <f t="shared" si="3"/>
        <v>1.7851043764178114</v>
      </c>
      <c r="G10" s="3">
        <f t="shared" si="4"/>
        <v>0</v>
      </c>
      <c r="H10" s="18">
        <f t="shared" si="5"/>
        <v>1.9255389818225739</v>
      </c>
      <c r="I10" s="18">
        <f t="shared" si="6"/>
        <v>8.9255218820890576</v>
      </c>
      <c r="J10" s="19">
        <f t="shared" si="7"/>
        <v>0</v>
      </c>
      <c r="K10" s="3">
        <v>2</v>
      </c>
      <c r="L10" s="5">
        <f>AVERAGE(H18:H20)</f>
        <v>6.7139722608047991</v>
      </c>
      <c r="M10" s="5">
        <f t="shared" ref="M10:N10" si="14">AVERAGE(I18:I20)</f>
        <v>4.3499944774382104</v>
      </c>
      <c r="N10" s="5">
        <f t="shared" si="14"/>
        <v>0</v>
      </c>
      <c r="O10" s="5">
        <f>STDEVA(H18:H20)</f>
        <v>0.24000824829180223</v>
      </c>
      <c r="P10" s="5">
        <f t="shared" ref="P10:Q10" si="15">STDEVA(I18:I20)</f>
        <v>0.170336945068435</v>
      </c>
      <c r="Q10" s="5">
        <f t="shared" si="15"/>
        <v>0</v>
      </c>
      <c r="R10" s="12"/>
      <c r="T10" s="13">
        <v>1</v>
      </c>
    </row>
    <row r="11" spans="1:38" x14ac:dyDescent="0.35">
      <c r="A11" s="3">
        <v>0.5</v>
      </c>
      <c r="B11" s="14">
        <v>1188.0999999999999</v>
      </c>
      <c r="C11" s="14">
        <v>7129</v>
      </c>
      <c r="D11" s="3">
        <v>0</v>
      </c>
      <c r="E11" s="4">
        <f t="shared" si="2"/>
        <v>0.3587475089075427</v>
      </c>
      <c r="F11" s="4">
        <f t="shared" si="3"/>
        <v>1.817092753549308</v>
      </c>
      <c r="G11" s="3">
        <f t="shared" si="4"/>
        <v>0</v>
      </c>
      <c r="H11" s="18">
        <f t="shared" si="5"/>
        <v>1.7937375445377135</v>
      </c>
      <c r="I11" s="18">
        <f t="shared" si="6"/>
        <v>9.0854637677465391</v>
      </c>
      <c r="J11" s="19">
        <f t="shared" si="7"/>
        <v>0</v>
      </c>
      <c r="K11" s="3">
        <v>2.5</v>
      </c>
      <c r="L11" s="5">
        <f>AVERAGE(H21:H23)</f>
        <v>7.932795861263763</v>
      </c>
      <c r="M11" s="5">
        <f t="shared" ref="M11:N11" si="16">AVERAGE(I21:I23)</f>
        <v>3.1462034511763051</v>
      </c>
      <c r="N11" s="5">
        <f t="shared" si="16"/>
        <v>0</v>
      </c>
      <c r="O11" s="5">
        <f>STDEVA(H21:H23)</f>
        <v>0.22315550496401262</v>
      </c>
      <c r="P11" s="5">
        <f t="shared" ref="P11:Q11" si="17">STDEVA(I21:I23)</f>
        <v>0.22836547994100567</v>
      </c>
      <c r="Q11" s="5">
        <f t="shared" si="17"/>
        <v>0</v>
      </c>
      <c r="R11" s="12"/>
    </row>
    <row r="12" spans="1:38" x14ac:dyDescent="0.35">
      <c r="A12" s="3">
        <v>1</v>
      </c>
      <c r="B12" s="3">
        <v>2478.9</v>
      </c>
      <c r="C12" s="3">
        <v>5743.1</v>
      </c>
      <c r="D12" s="3">
        <v>0</v>
      </c>
      <c r="E12" s="4">
        <f t="shared" si="2"/>
        <v>0.74850534452563555</v>
      </c>
      <c r="F12" s="4">
        <f t="shared" si="3"/>
        <v>1.4638442127800577</v>
      </c>
      <c r="G12" s="3">
        <f t="shared" si="4"/>
        <v>0</v>
      </c>
      <c r="H12" s="18">
        <f t="shared" si="5"/>
        <v>3.7425267226281775</v>
      </c>
      <c r="I12" s="18">
        <f t="shared" si="6"/>
        <v>7.3192210639002884</v>
      </c>
      <c r="J12" s="19">
        <f t="shared" si="7"/>
        <v>0</v>
      </c>
      <c r="K12" s="3">
        <v>3</v>
      </c>
      <c r="L12" s="5">
        <f>AVERAGE(H24:H26)</f>
        <v>8.9536405177446294</v>
      </c>
      <c r="M12" s="5">
        <f t="shared" ref="M12:N12" si="18">AVERAGE(I24:I26)</f>
        <v>2.1889735681696529</v>
      </c>
      <c r="N12" s="5">
        <f t="shared" si="18"/>
        <v>0</v>
      </c>
      <c r="O12" s="5">
        <f>STDEVA(H24:H26)</f>
        <v>0.10700627594494602</v>
      </c>
      <c r="P12" s="5">
        <f t="shared" ref="P12:Q12" si="19">STDEVA(I24:I26)</f>
        <v>0.14582888089411933</v>
      </c>
      <c r="Q12" s="5">
        <f t="shared" si="19"/>
        <v>0</v>
      </c>
      <c r="R12" s="12"/>
      <c r="V12" s="6" t="s">
        <v>15</v>
      </c>
    </row>
    <row r="13" spans="1:38" x14ac:dyDescent="0.35">
      <c r="A13" s="3">
        <v>1</v>
      </c>
      <c r="B13" s="3">
        <v>2440.1</v>
      </c>
      <c r="C13" s="3">
        <v>5638.4</v>
      </c>
      <c r="D13" s="3">
        <v>0</v>
      </c>
      <c r="E13" s="4">
        <f t="shared" si="2"/>
        <v>0.73678966121142575</v>
      </c>
      <c r="F13" s="4">
        <f t="shared" si="3"/>
        <v>1.4371574949659724</v>
      </c>
      <c r="G13" s="3">
        <f t="shared" si="4"/>
        <v>0</v>
      </c>
      <c r="H13" s="18">
        <f t="shared" si="5"/>
        <v>3.683948306057129</v>
      </c>
      <c r="I13" s="18">
        <f t="shared" si="6"/>
        <v>7.185787474829862</v>
      </c>
      <c r="J13" s="19">
        <f t="shared" si="7"/>
        <v>0</v>
      </c>
      <c r="K13" s="3">
        <v>3.5</v>
      </c>
      <c r="L13" s="5">
        <f>AVERAGE(H27:H29)</f>
        <v>9.624574752903758</v>
      </c>
      <c r="M13" s="5">
        <f t="shared" ref="M13:N13" si="20">AVERAGE(I27:I29)</f>
        <v>1.4283044036058079</v>
      </c>
      <c r="N13" s="5">
        <f t="shared" si="20"/>
        <v>0</v>
      </c>
      <c r="O13" s="5">
        <f>STDEVA(H27:H29)</f>
        <v>5.6271743839926794E-2</v>
      </c>
      <c r="P13" s="5">
        <f t="shared" ref="P13:Q13" si="21">STDEVA(I27:I29)</f>
        <v>0.14209292388120481</v>
      </c>
      <c r="Q13" s="5">
        <f t="shared" si="21"/>
        <v>0</v>
      </c>
      <c r="R13" s="12"/>
      <c r="U13" s="7">
        <v>1</v>
      </c>
      <c r="V13" s="8" t="s">
        <v>26</v>
      </c>
      <c r="W13" s="8"/>
      <c r="X13" s="8"/>
      <c r="Y13" s="8"/>
      <c r="Z13" s="8"/>
      <c r="AA13" s="8"/>
      <c r="AB13" s="8"/>
      <c r="AC13" s="8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x14ac:dyDescent="0.35">
      <c r="A14" s="3">
        <v>1</v>
      </c>
      <c r="B14" s="14">
        <v>2297.8000000000002</v>
      </c>
      <c r="C14" s="14">
        <v>5817.3</v>
      </c>
      <c r="D14" s="3">
        <v>0</v>
      </c>
      <c r="E14" s="4">
        <f t="shared" si="2"/>
        <v>0.69382209070596057</v>
      </c>
      <c r="F14" s="4">
        <f t="shared" si="3"/>
        <v>1.4827568628450538</v>
      </c>
      <c r="G14" s="3">
        <f t="shared" si="4"/>
        <v>0</v>
      </c>
      <c r="H14" s="18">
        <f t="shared" si="5"/>
        <v>3.4691104535298027</v>
      </c>
      <c r="I14" s="18">
        <f t="shared" si="6"/>
        <v>7.4137843142252695</v>
      </c>
      <c r="J14" s="19">
        <f t="shared" si="7"/>
        <v>0</v>
      </c>
      <c r="K14" s="3">
        <v>4</v>
      </c>
      <c r="L14" s="5">
        <f>AVERAGE(H30:H32)</f>
        <v>10.358365038146426</v>
      </c>
      <c r="M14" s="5">
        <f t="shared" ref="M14:N14" si="22">AVERAGE(I30:I32)</f>
        <v>0.92770541805792739</v>
      </c>
      <c r="N14" s="5">
        <f t="shared" si="22"/>
        <v>0</v>
      </c>
      <c r="O14" s="5">
        <f>STDEVA(H30:H32)</f>
        <v>0.2338473546277641</v>
      </c>
      <c r="P14" s="5">
        <f t="shared" ref="P14:Q14" si="23">STDEVA(I30:I32)</f>
        <v>0.10625095991762119</v>
      </c>
      <c r="Q14" s="5">
        <f t="shared" si="23"/>
        <v>0</v>
      </c>
      <c r="R14" s="12"/>
      <c r="U14" s="7">
        <v>2</v>
      </c>
      <c r="V14" s="8" t="s">
        <v>31</v>
      </c>
      <c r="W14" s="8"/>
      <c r="X14" s="8"/>
      <c r="Y14" s="8"/>
      <c r="Z14" s="8"/>
      <c r="AA14" s="8"/>
      <c r="AB14" s="8"/>
      <c r="AC14" s="8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x14ac:dyDescent="0.35">
      <c r="A15" s="3">
        <v>1.5</v>
      </c>
      <c r="B15" s="3">
        <v>3478.8</v>
      </c>
      <c r="C15" s="3">
        <v>4420.1000000000004</v>
      </c>
      <c r="D15" s="3">
        <v>0</v>
      </c>
      <c r="E15" s="4">
        <f t="shared" si="2"/>
        <v>1.0504257503472432</v>
      </c>
      <c r="F15" s="4">
        <f t="shared" si="3"/>
        <v>1.1266280936966331</v>
      </c>
      <c r="G15" s="3">
        <f t="shared" si="4"/>
        <v>0</v>
      </c>
      <c r="H15" s="18">
        <f t="shared" si="5"/>
        <v>5.2521287517362154</v>
      </c>
      <c r="I15" s="18">
        <f t="shared" si="6"/>
        <v>5.6331404684831652</v>
      </c>
      <c r="J15" s="19">
        <f t="shared" si="7"/>
        <v>0</v>
      </c>
      <c r="K15" s="3">
        <v>4.5</v>
      </c>
      <c r="L15" s="5">
        <f>AVERAGE(H33:H35)</f>
        <v>10.576524347283451</v>
      </c>
      <c r="M15" s="5">
        <f t="shared" ref="M15:N15" si="24">AVERAGE(I33:I35)</f>
        <v>0.51440539002030594</v>
      </c>
      <c r="N15" s="5">
        <f t="shared" si="24"/>
        <v>0</v>
      </c>
      <c r="O15" s="5">
        <f>STDEVA(H33:H35)</f>
        <v>0.18971921333135022</v>
      </c>
      <c r="P15" s="5">
        <f t="shared" ref="P15:Q15" si="25">STDEVA(I33:I35)</f>
        <v>0.10393177773712912</v>
      </c>
      <c r="Q15" s="5">
        <f t="shared" si="25"/>
        <v>0</v>
      </c>
      <c r="R15" s="12"/>
      <c r="U15" s="9" t="s">
        <v>16</v>
      </c>
      <c r="V15" s="8" t="s">
        <v>37</v>
      </c>
      <c r="W15" s="8"/>
      <c r="X15" s="8"/>
      <c r="Y15" s="8"/>
      <c r="Z15" s="8"/>
      <c r="AA15" s="8"/>
      <c r="AB15" s="8"/>
      <c r="AC15" s="8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35">
      <c r="A16" s="3">
        <v>1.5</v>
      </c>
      <c r="B16" s="3">
        <v>3531.1</v>
      </c>
      <c r="C16" s="3">
        <v>4458.2</v>
      </c>
      <c r="D16" s="3">
        <v>0</v>
      </c>
      <c r="E16" s="4">
        <f t="shared" si="2"/>
        <v>1.0662177667733559</v>
      </c>
      <c r="F16" s="4">
        <f t="shared" si="3"/>
        <v>1.1363393061963143</v>
      </c>
      <c r="G16" s="3">
        <f t="shared" si="4"/>
        <v>0</v>
      </c>
      <c r="H16" s="18">
        <f t="shared" si="5"/>
        <v>5.3310888338667795</v>
      </c>
      <c r="I16" s="18">
        <f t="shared" si="6"/>
        <v>5.6816965309815712</v>
      </c>
      <c r="J16" s="19">
        <f t="shared" si="7"/>
        <v>0</v>
      </c>
      <c r="K16" s="3">
        <v>5</v>
      </c>
      <c r="L16" s="5">
        <f>AVERAGE(H36:H38)</f>
        <v>10.813907844676612</v>
      </c>
      <c r="M16" s="5">
        <f t="shared" ref="M16:N16" si="26">AVERAGE(I36:I38)</f>
        <v>0.30357097341523714</v>
      </c>
      <c r="N16" s="5">
        <f t="shared" si="26"/>
        <v>0</v>
      </c>
      <c r="O16" s="5">
        <f>STDEVA(H36:H38)</f>
        <v>0.17040871816322112</v>
      </c>
      <c r="P16" s="5">
        <f t="shared" ref="P16:Q16" si="27">STDEVA(I36:I38)</f>
        <v>3.290221067812988E-2</v>
      </c>
      <c r="Q16" s="5">
        <f t="shared" si="27"/>
        <v>0</v>
      </c>
      <c r="R16" s="12"/>
      <c r="U16" s="10" t="s">
        <v>16</v>
      </c>
      <c r="V16" t="s">
        <v>17</v>
      </c>
    </row>
    <row r="17" spans="1:22" x14ac:dyDescent="0.35">
      <c r="A17" s="3">
        <v>1.5</v>
      </c>
      <c r="B17" s="14">
        <v>3346.8</v>
      </c>
      <c r="C17" s="14">
        <v>4614.5</v>
      </c>
      <c r="D17" s="14">
        <v>0</v>
      </c>
      <c r="E17" s="4">
        <f t="shared" si="2"/>
        <v>1.0105682710308594</v>
      </c>
      <c r="F17" s="4">
        <f t="shared" si="3"/>
        <v>1.1761782173170545</v>
      </c>
      <c r="G17" s="3">
        <f t="shared" si="4"/>
        <v>0</v>
      </c>
      <c r="H17" s="18">
        <f t="shared" si="5"/>
        <v>5.052841355154297</v>
      </c>
      <c r="I17" s="18">
        <f t="shared" si="6"/>
        <v>5.8808910865852724</v>
      </c>
      <c r="J17" s="19">
        <f t="shared" si="7"/>
        <v>0</v>
      </c>
      <c r="K17" s="3">
        <v>5.5</v>
      </c>
      <c r="L17" s="5">
        <f>AVERAGE(H39:H41)</f>
        <v>10.312871147613583</v>
      </c>
      <c r="M17" s="5">
        <f t="shared" ref="M17:N17" si="28">AVERAGE(I39:I41)</f>
        <v>5.2848367445772695</v>
      </c>
      <c r="N17" s="5">
        <f t="shared" si="28"/>
        <v>0</v>
      </c>
      <c r="O17" s="5">
        <f>STDEVA(H39:H41)</f>
        <v>0.27512432157560085</v>
      </c>
      <c r="P17" s="5">
        <f t="shared" ref="P17:Q17" si="29">STDEVA(I39:I41)</f>
        <v>0.2121935868015736</v>
      </c>
      <c r="Q17" s="5">
        <f t="shared" si="29"/>
        <v>0</v>
      </c>
      <c r="R17" s="12"/>
      <c r="U17" s="10" t="s">
        <v>16</v>
      </c>
      <c r="V17" t="s">
        <v>18</v>
      </c>
    </row>
    <row r="18" spans="1:22" x14ac:dyDescent="0.35">
      <c r="A18" s="3">
        <v>2</v>
      </c>
      <c r="B18" s="3">
        <v>4533.6000000000004</v>
      </c>
      <c r="C18" s="3">
        <v>3347.1</v>
      </c>
      <c r="D18" s="14">
        <v>0</v>
      </c>
      <c r="E18" s="4">
        <f t="shared" si="2"/>
        <v>1.3689232441572559</v>
      </c>
      <c r="F18" s="4">
        <f t="shared" si="3"/>
        <v>0.85313384140901782</v>
      </c>
      <c r="G18" s="3">
        <f t="shared" si="4"/>
        <v>0</v>
      </c>
      <c r="H18" s="18">
        <f t="shared" si="5"/>
        <v>6.8446162207862793</v>
      </c>
      <c r="I18" s="18">
        <f t="shared" si="6"/>
        <v>4.2656692070450895</v>
      </c>
      <c r="J18" s="19">
        <f t="shared" si="7"/>
        <v>0</v>
      </c>
      <c r="K18" s="3">
        <v>6</v>
      </c>
      <c r="L18" s="5">
        <f>AVERAGE(H42:H44)</f>
        <v>10.742496527568088</v>
      </c>
      <c r="M18" s="5">
        <f t="shared" ref="M18:N18" si="30">AVERAGE(I42:I44)</f>
        <v>4.9426078386392405</v>
      </c>
      <c r="N18" s="5">
        <f t="shared" si="30"/>
        <v>0</v>
      </c>
      <c r="O18" s="5">
        <f>STDEVA(H42:H44)</f>
        <v>0.21678518103316721</v>
      </c>
      <c r="P18" s="5">
        <f t="shared" ref="P18:Q18" si="31">STDEVA(I42:I44)</f>
        <v>0.18851984072470893</v>
      </c>
      <c r="Q18" s="5">
        <f t="shared" si="31"/>
        <v>0</v>
      </c>
    </row>
    <row r="19" spans="1:22" x14ac:dyDescent="0.35">
      <c r="A19" s="3">
        <v>2</v>
      </c>
      <c r="B19" s="3">
        <v>4544</v>
      </c>
      <c r="C19" s="3">
        <v>3325.6</v>
      </c>
      <c r="D19" s="14">
        <v>0</v>
      </c>
      <c r="E19" s="4">
        <f t="shared" si="2"/>
        <v>1.3720635304064255</v>
      </c>
      <c r="F19" s="4">
        <f t="shared" si="3"/>
        <v>0.84765376086457822</v>
      </c>
      <c r="G19" s="3">
        <f t="shared" si="4"/>
        <v>0</v>
      </c>
      <c r="H19" s="18">
        <f t="shared" si="5"/>
        <v>6.8603176520321272</v>
      </c>
      <c r="I19" s="18">
        <f t="shared" si="6"/>
        <v>4.2382688043228907</v>
      </c>
      <c r="J19" s="19">
        <f t="shared" si="7"/>
        <v>0</v>
      </c>
      <c r="K19" s="3">
        <v>6.5</v>
      </c>
      <c r="L19" s="5">
        <f>AVERAGE(H45:H47)</f>
        <v>11.124363387483138</v>
      </c>
      <c r="M19" s="5">
        <f t="shared" ref="M19:N19" si="32">AVERAGE(I45:I47)</f>
        <v>4.5186025369799232</v>
      </c>
      <c r="N19" s="5">
        <f t="shared" si="32"/>
        <v>0</v>
      </c>
      <c r="O19" s="5">
        <f>STDEVA(H45:H47)</f>
        <v>0.42272125239671926</v>
      </c>
      <c r="P19" s="5">
        <f t="shared" ref="P19:Q19" si="33">STDEVA(I45:I47)</f>
        <v>0.33226970118557109</v>
      </c>
      <c r="Q19" s="5">
        <f t="shared" si="33"/>
        <v>0</v>
      </c>
    </row>
    <row r="20" spans="1:22" x14ac:dyDescent="0.35">
      <c r="A20" s="3">
        <v>2</v>
      </c>
      <c r="B20" s="14">
        <v>4263.6000000000004</v>
      </c>
      <c r="C20" s="14">
        <v>3567.1</v>
      </c>
      <c r="D20" s="14">
        <v>0</v>
      </c>
      <c r="E20" s="4">
        <f t="shared" si="2"/>
        <v>1.2873965819191981</v>
      </c>
      <c r="F20" s="4">
        <f t="shared" si="3"/>
        <v>0.90920908418933033</v>
      </c>
      <c r="G20" s="3">
        <f t="shared" si="4"/>
        <v>0</v>
      </c>
      <c r="H20" s="18">
        <f t="shared" si="5"/>
        <v>6.436982909595991</v>
      </c>
      <c r="I20" s="18">
        <f t="shared" si="6"/>
        <v>4.5460454209466512</v>
      </c>
      <c r="J20" s="19">
        <f t="shared" si="7"/>
        <v>0</v>
      </c>
      <c r="K20" s="3">
        <v>7</v>
      </c>
      <c r="L20" s="5">
        <f>AVERAGE(H48,H49)</f>
        <v>11.678316927350686</v>
      </c>
      <c r="M20" s="5">
        <f>AVERAGE(I48,I49)</f>
        <v>4.3102107919353596</v>
      </c>
      <c r="N20" s="5">
        <f>AVERAGE(J48,J49)</f>
        <v>0</v>
      </c>
      <c r="O20" s="5">
        <f>STDEVA(H48,H49)</f>
        <v>0.20208846198232375</v>
      </c>
      <c r="P20" s="5">
        <f>STDEVA(I48,I49)</f>
        <v>6.4252942036805871E-2</v>
      </c>
      <c r="Q20" s="5">
        <f>STDEVA(J48,J49)</f>
        <v>0</v>
      </c>
    </row>
    <row r="21" spans="1:22" x14ac:dyDescent="0.35">
      <c r="A21" s="3">
        <v>2.5</v>
      </c>
      <c r="B21" s="3">
        <v>5341.2</v>
      </c>
      <c r="C21" s="3">
        <v>2385.1999999999998</v>
      </c>
      <c r="D21" s="14">
        <v>0</v>
      </c>
      <c r="E21" s="4">
        <f t="shared" si="2"/>
        <v>1.6127785494293132</v>
      </c>
      <c r="F21" s="4">
        <f t="shared" si="3"/>
        <v>0.60795758672546063</v>
      </c>
      <c r="G21" s="3">
        <f t="shared" si="4"/>
        <v>0</v>
      </c>
      <c r="H21" s="18">
        <f t="shared" si="5"/>
        <v>8.063892747146566</v>
      </c>
      <c r="I21" s="18">
        <f t="shared" si="6"/>
        <v>3.039787933627303</v>
      </c>
      <c r="J21" s="19">
        <f t="shared" si="7"/>
        <v>0</v>
      </c>
      <c r="K21" s="3">
        <v>7.5</v>
      </c>
      <c r="L21" s="5">
        <f>AVERAGE(H51:H53)</f>
        <v>12.017784890391932</v>
      </c>
      <c r="M21" s="5">
        <f t="shared" ref="M21:N21" si="34">AVERAGE(I51:I53)</f>
        <v>3.8507124104707771</v>
      </c>
      <c r="N21" s="5">
        <f t="shared" si="34"/>
        <v>0</v>
      </c>
      <c r="O21" s="5">
        <f>STDEVA(H51:H53)</f>
        <v>9.2072284188785547E-2</v>
      </c>
      <c r="P21" s="5">
        <f t="shared" ref="P21:Q21" si="35">STDEVA(I51:I53)</f>
        <v>0.19908473455131254</v>
      </c>
      <c r="Q21" s="5">
        <f t="shared" si="35"/>
        <v>0</v>
      </c>
    </row>
    <row r="22" spans="1:22" x14ac:dyDescent="0.35">
      <c r="A22" s="14">
        <v>2.5</v>
      </c>
      <c r="B22" s="14">
        <v>5338.2</v>
      </c>
      <c r="C22" s="14">
        <v>2346.5</v>
      </c>
      <c r="D22" s="14">
        <v>0</v>
      </c>
      <c r="E22" s="4">
        <f t="shared" si="2"/>
        <v>1.6118726976266682</v>
      </c>
      <c r="F22" s="4">
        <f t="shared" si="3"/>
        <v>0.5980934417454693</v>
      </c>
      <c r="G22" s="3">
        <f t="shared" si="4"/>
        <v>0</v>
      </c>
      <c r="H22" s="18">
        <f t="shared" si="5"/>
        <v>8.0593634881333411</v>
      </c>
      <c r="I22" s="18">
        <f t="shared" si="6"/>
        <v>2.9904672087273463</v>
      </c>
      <c r="J22" s="19">
        <f t="shared" si="7"/>
        <v>0</v>
      </c>
      <c r="K22" s="3">
        <v>8</v>
      </c>
      <c r="L22" s="5">
        <f>AVERAGE(H54:H56)</f>
        <v>12.343388288342693</v>
      </c>
      <c r="M22" s="5">
        <f t="shared" ref="M22:N22" si="36">AVERAGE(I54:I56)</f>
        <v>3.497480862199339</v>
      </c>
      <c r="N22" s="5">
        <f t="shared" si="36"/>
        <v>0</v>
      </c>
      <c r="O22" s="5">
        <f>STDEVA(H54:H56)</f>
        <v>6.7939779860937549E-2</v>
      </c>
      <c r="P22" s="5">
        <f t="shared" ref="P22:Q22" si="37">STDEVA(I54:I56)</f>
        <v>0.17420818751336173</v>
      </c>
      <c r="Q22" s="5">
        <f t="shared" si="37"/>
        <v>0</v>
      </c>
    </row>
    <row r="23" spans="1:22" x14ac:dyDescent="0.35">
      <c r="A23" s="14">
        <v>2.5</v>
      </c>
      <c r="B23" s="14">
        <v>5083.7</v>
      </c>
      <c r="C23" s="14">
        <v>2674.4</v>
      </c>
      <c r="D23" s="14">
        <v>0</v>
      </c>
      <c r="E23" s="4">
        <f t="shared" si="2"/>
        <v>1.5350262697022765</v>
      </c>
      <c r="F23" s="4">
        <f t="shared" si="3"/>
        <v>0.68167104223485331</v>
      </c>
      <c r="G23" s="3">
        <f t="shared" si="4"/>
        <v>0</v>
      </c>
      <c r="H23" s="18">
        <f t="shared" si="5"/>
        <v>7.6751313485113828</v>
      </c>
      <c r="I23" s="18">
        <f t="shared" si="6"/>
        <v>3.4083552111742668</v>
      </c>
      <c r="J23" s="19">
        <f t="shared" si="7"/>
        <v>0</v>
      </c>
      <c r="K23" s="3">
        <v>8.5</v>
      </c>
      <c r="L23" s="5">
        <f>AVERAGE(H57:H59)</f>
        <v>12.636129395897497</v>
      </c>
      <c r="M23" s="5">
        <f t="shared" ref="M23:N23" si="38">AVERAGE(I57:I59)</f>
        <v>3.1638331676564797</v>
      </c>
      <c r="N23" s="5">
        <f t="shared" si="38"/>
        <v>0</v>
      </c>
      <c r="O23" s="5">
        <f>STDEVA(H57:H59)</f>
        <v>0.20637071847297814</v>
      </c>
      <c r="P23" s="5">
        <f t="shared" ref="P23:Q23" si="39">STDEVA(I57:I59)</f>
        <v>0.1745984886714185</v>
      </c>
      <c r="Q23" s="5">
        <f t="shared" si="39"/>
        <v>0</v>
      </c>
    </row>
    <row r="24" spans="1:22" x14ac:dyDescent="0.35">
      <c r="A24" s="14">
        <v>3</v>
      </c>
      <c r="B24" s="14">
        <v>5966.3</v>
      </c>
      <c r="C24" s="14">
        <v>1653.9</v>
      </c>
      <c r="D24" s="14">
        <v>0</v>
      </c>
      <c r="E24" s="4">
        <f t="shared" si="2"/>
        <v>1.8015278700404613</v>
      </c>
      <c r="F24" s="4">
        <f t="shared" si="3"/>
        <v>0.4215583819743583</v>
      </c>
      <c r="G24" s="3">
        <f t="shared" si="4"/>
        <v>0</v>
      </c>
      <c r="H24" s="18">
        <f t="shared" si="5"/>
        <v>9.0076393502023073</v>
      </c>
      <c r="I24" s="18">
        <f t="shared" si="6"/>
        <v>2.1077919098717914</v>
      </c>
      <c r="J24" s="19">
        <f t="shared" si="7"/>
        <v>0</v>
      </c>
      <c r="K24" s="3">
        <v>9</v>
      </c>
      <c r="L24" s="5">
        <f>AVERAGE(H60:H62)</f>
        <v>13.151760372003139</v>
      </c>
      <c r="M24" s="5">
        <f t="shared" ref="M24:N24" si="40">AVERAGE(I60:I62)</f>
        <v>2.9018513326366411</v>
      </c>
      <c r="N24" s="5">
        <f t="shared" si="40"/>
        <v>0</v>
      </c>
      <c r="O24" s="5">
        <f>STDEVA(H60:H62)</f>
        <v>9.8506379823032425E-2</v>
      </c>
      <c r="P24" s="5">
        <f t="shared" ref="P24:Q24" si="41">STDEVA(I60:I62)</f>
        <v>0.18305518249589103</v>
      </c>
      <c r="Q24" s="5">
        <f t="shared" si="41"/>
        <v>0</v>
      </c>
    </row>
    <row r="25" spans="1:22" x14ac:dyDescent="0.35">
      <c r="A25" s="14">
        <v>3</v>
      </c>
      <c r="B25" s="14">
        <v>5976.4</v>
      </c>
      <c r="C25" s="14">
        <v>1649.2</v>
      </c>
      <c r="D25" s="14">
        <v>0</v>
      </c>
      <c r="E25" s="4">
        <f t="shared" si="2"/>
        <v>1.8045775711093663</v>
      </c>
      <c r="F25" s="4">
        <f t="shared" si="3"/>
        <v>0.4203604108785971</v>
      </c>
      <c r="G25" s="3">
        <f t="shared" si="4"/>
        <v>0</v>
      </c>
      <c r="H25" s="18">
        <f t="shared" si="5"/>
        <v>9.0228878555468324</v>
      </c>
      <c r="I25" s="18">
        <f t="shared" si="6"/>
        <v>2.1018020543929854</v>
      </c>
      <c r="J25" s="19">
        <f t="shared" si="7"/>
        <v>0</v>
      </c>
      <c r="K25" s="3">
        <v>9.5</v>
      </c>
      <c r="L25" s="5">
        <f>AVERAGE(H63:H65)</f>
        <v>13.536093161825391</v>
      </c>
      <c r="M25" s="5">
        <f t="shared" ref="M25:N25" si="42">AVERAGE(I63:I65)</f>
        <v>2.6208379000671207</v>
      </c>
      <c r="N25" s="5">
        <f t="shared" si="42"/>
        <v>0</v>
      </c>
      <c r="O25" s="5">
        <f>STDEVA(H63:H65)</f>
        <v>0.55497412210953612</v>
      </c>
      <c r="P25" s="5">
        <f t="shared" ref="P25:Q25" si="43">STDEVA(I63:I65)</f>
        <v>0.19170817967256612</v>
      </c>
      <c r="Q25" s="5">
        <f t="shared" si="43"/>
        <v>0</v>
      </c>
    </row>
    <row r="26" spans="1:22" x14ac:dyDescent="0.35">
      <c r="A26" s="14">
        <v>3</v>
      </c>
      <c r="B26" s="14">
        <v>5848.9</v>
      </c>
      <c r="C26" s="14">
        <v>1849.7</v>
      </c>
      <c r="D26" s="14">
        <v>0</v>
      </c>
      <c r="E26" s="4">
        <f t="shared" si="2"/>
        <v>1.76607886949695</v>
      </c>
      <c r="F26" s="4">
        <f t="shared" si="3"/>
        <v>0.47146534804883644</v>
      </c>
      <c r="G26" s="3">
        <f t="shared" si="4"/>
        <v>0</v>
      </c>
      <c r="H26" s="18">
        <f t="shared" si="5"/>
        <v>8.8303943474847504</v>
      </c>
      <c r="I26" s="18">
        <f t="shared" si="6"/>
        <v>2.357326740244182</v>
      </c>
      <c r="J26" s="19">
        <f t="shared" si="7"/>
        <v>0</v>
      </c>
      <c r="K26" s="3">
        <v>10</v>
      </c>
      <c r="L26" s="5">
        <f>AVERAGE(H66:H68)</f>
        <v>13.487126839382411</v>
      </c>
      <c r="M26" s="5">
        <f t="shared" ref="M26:N26" si="44">AVERAGE(I66:I68)</f>
        <v>2.2801808001767219</v>
      </c>
      <c r="N26" s="5">
        <f t="shared" si="44"/>
        <v>0</v>
      </c>
      <c r="O26" s="5">
        <f>STDEVA(H66:H68)</f>
        <v>8.7679655838270643E-2</v>
      </c>
      <c r="P26" s="5">
        <f t="shared" ref="P26:Q26" si="45">STDEVA(I66:I68)</f>
        <v>0.14552089674817872</v>
      </c>
      <c r="Q26" s="5">
        <f t="shared" si="45"/>
        <v>0</v>
      </c>
    </row>
    <row r="27" spans="1:22" x14ac:dyDescent="0.35">
      <c r="A27" s="14">
        <v>3.5</v>
      </c>
      <c r="B27" s="14">
        <v>6381</v>
      </c>
      <c r="C27" s="14">
        <v>1063.8</v>
      </c>
      <c r="D27" s="14">
        <v>0</v>
      </c>
      <c r="E27" s="4">
        <f t="shared" si="2"/>
        <v>1.9267467842261006</v>
      </c>
      <c r="F27" s="4">
        <f t="shared" si="3"/>
        <v>0.27114928758952922</v>
      </c>
      <c r="G27" s="3">
        <f t="shared" si="4"/>
        <v>0</v>
      </c>
      <c r="H27" s="18">
        <f t="shared" si="5"/>
        <v>9.6337339211305029</v>
      </c>
      <c r="I27" s="18">
        <f t="shared" si="6"/>
        <v>1.355746437947646</v>
      </c>
      <c r="J27" s="19">
        <f t="shared" si="7"/>
        <v>0</v>
      </c>
      <c r="K27" s="3">
        <v>23.33</v>
      </c>
      <c r="L27" s="5">
        <f>AVERAGE(H69:H70)</f>
        <v>15.985642248928077</v>
      </c>
      <c r="M27" s="5">
        <f t="shared" ref="M27:N27" si="46">AVERAGE(I69:I70)</f>
        <v>9.0102719649274826E-2</v>
      </c>
      <c r="N27" s="5">
        <f t="shared" si="46"/>
        <v>0.36318429725551959</v>
      </c>
      <c r="O27" s="5">
        <f>STDEVA(H69:H70)</f>
        <v>6.6081752755977954E-2</v>
      </c>
      <c r="P27" s="5">
        <f t="shared" ref="P27:Q27" si="47">STDEVA(I69:I70)</f>
        <v>1.1354657358538085E-2</v>
      </c>
      <c r="Q27" s="5">
        <f t="shared" si="47"/>
        <v>2.7841285461015775E-3</v>
      </c>
    </row>
    <row r="28" spans="1:22" x14ac:dyDescent="0.35">
      <c r="A28" s="14">
        <v>3.5</v>
      </c>
      <c r="B28" s="14">
        <v>6408.8</v>
      </c>
      <c r="C28" s="14">
        <v>1049.2</v>
      </c>
      <c r="D28" s="14">
        <v>0</v>
      </c>
      <c r="E28" s="4">
        <f t="shared" si="2"/>
        <v>1.9351410109306117</v>
      </c>
      <c r="F28" s="4">
        <f t="shared" si="3"/>
        <v>0.26742793056865394</v>
      </c>
      <c r="G28" s="3">
        <f t="shared" si="4"/>
        <v>0</v>
      </c>
      <c r="H28" s="18">
        <f t="shared" si="5"/>
        <v>9.6757050546530579</v>
      </c>
      <c r="I28" s="18">
        <f t="shared" si="6"/>
        <v>1.3371396528432697</v>
      </c>
      <c r="J28" s="19">
        <f t="shared" si="7"/>
        <v>0</v>
      </c>
    </row>
    <row r="29" spans="1:22" x14ac:dyDescent="0.35">
      <c r="A29" s="14">
        <v>3.5</v>
      </c>
      <c r="B29" s="14">
        <v>6335</v>
      </c>
      <c r="C29" s="14">
        <v>1249.2</v>
      </c>
      <c r="D29" s="14">
        <v>0</v>
      </c>
      <c r="E29" s="4">
        <f t="shared" si="2"/>
        <v>1.9128570565855425</v>
      </c>
      <c r="F29" s="4">
        <f t="shared" si="3"/>
        <v>0.31840542400530164</v>
      </c>
      <c r="G29" s="3">
        <f t="shared" si="4"/>
        <v>0</v>
      </c>
      <c r="H29" s="18">
        <f t="shared" si="5"/>
        <v>9.5642852829277132</v>
      </c>
      <c r="I29" s="18">
        <f t="shared" si="6"/>
        <v>1.5920271200265081</v>
      </c>
      <c r="J29" s="19">
        <f t="shared" si="7"/>
        <v>0</v>
      </c>
    </row>
    <row r="30" spans="1:22" x14ac:dyDescent="0.35">
      <c r="A30" s="14">
        <v>4</v>
      </c>
      <c r="B30" s="14">
        <v>6868.6</v>
      </c>
      <c r="C30" s="14">
        <v>679.3</v>
      </c>
      <c r="D30" s="14">
        <v>0</v>
      </c>
      <c r="E30" s="4">
        <f t="shared" si="2"/>
        <v>2.0739778972160154</v>
      </c>
      <c r="F30" s="4">
        <f t="shared" si="3"/>
        <v>0.17314505645757397</v>
      </c>
      <c r="G30" s="3">
        <f t="shared" si="4"/>
        <v>0</v>
      </c>
      <c r="H30" s="18">
        <f t="shared" si="5"/>
        <v>10.369889486080076</v>
      </c>
      <c r="I30" s="18">
        <f t="shared" si="6"/>
        <v>0.86572528228786982</v>
      </c>
      <c r="J30" s="19">
        <f t="shared" si="7"/>
        <v>0</v>
      </c>
    </row>
    <row r="31" spans="1:22" x14ac:dyDescent="0.35">
      <c r="A31" s="14">
        <v>4</v>
      </c>
      <c r="B31" s="14">
        <v>7011.9</v>
      </c>
      <c r="C31" s="14">
        <v>680.3</v>
      </c>
      <c r="D31" s="14">
        <v>0</v>
      </c>
      <c r="E31" s="4">
        <f t="shared" si="2"/>
        <v>2.1172474183223624</v>
      </c>
      <c r="F31" s="4">
        <f t="shared" si="3"/>
        <v>0.17339994392475719</v>
      </c>
      <c r="G31" s="3">
        <f t="shared" si="4"/>
        <v>0</v>
      </c>
      <c r="H31" s="18">
        <f t="shared" si="5"/>
        <v>10.586237091611812</v>
      </c>
      <c r="I31" s="18">
        <f t="shared" si="6"/>
        <v>0.86699971962378597</v>
      </c>
      <c r="J31" s="19">
        <f t="shared" si="7"/>
        <v>0</v>
      </c>
    </row>
    <row r="32" spans="1:22" x14ac:dyDescent="0.35">
      <c r="A32" s="14">
        <v>4</v>
      </c>
      <c r="B32" s="14">
        <v>6702.4</v>
      </c>
      <c r="C32" s="14">
        <v>824.2</v>
      </c>
      <c r="D32" s="14">
        <v>0</v>
      </c>
      <c r="E32" s="4">
        <f t="shared" si="2"/>
        <v>2.0237937073494776</v>
      </c>
      <c r="F32" s="4">
        <f t="shared" si="3"/>
        <v>0.21007825045242526</v>
      </c>
      <c r="G32" s="3">
        <f t="shared" si="4"/>
        <v>0</v>
      </c>
      <c r="H32" s="18">
        <f t="shared" si="5"/>
        <v>10.118968536747388</v>
      </c>
      <c r="I32" s="18">
        <f t="shared" si="6"/>
        <v>1.0503912522621264</v>
      </c>
      <c r="J32" s="19">
        <f t="shared" si="7"/>
        <v>0</v>
      </c>
    </row>
    <row r="33" spans="1:37" x14ac:dyDescent="0.35">
      <c r="A33" s="14">
        <v>4.5</v>
      </c>
      <c r="B33" s="14">
        <v>7051.4</v>
      </c>
      <c r="C33" s="14">
        <v>356.8</v>
      </c>
      <c r="D33" s="14">
        <v>0</v>
      </c>
      <c r="E33" s="4">
        <f t="shared" si="2"/>
        <v>2.1291744670571893</v>
      </c>
      <c r="F33" s="4">
        <f t="shared" si="3"/>
        <v>9.0943848290979526E-2</v>
      </c>
      <c r="G33" s="3">
        <f t="shared" si="4"/>
        <v>0</v>
      </c>
      <c r="H33" s="18">
        <f t="shared" si="5"/>
        <v>10.645872335285947</v>
      </c>
      <c r="I33" s="18">
        <f t="shared" si="6"/>
        <v>0.45471924145489762</v>
      </c>
      <c r="J33" s="19">
        <f t="shared" si="7"/>
        <v>0</v>
      </c>
    </row>
    <row r="34" spans="1:37" x14ac:dyDescent="0.35">
      <c r="A34" s="14">
        <v>4.5</v>
      </c>
      <c r="B34" s="14">
        <v>7101.7</v>
      </c>
      <c r="C34" s="14">
        <v>356.3</v>
      </c>
      <c r="D34" s="14">
        <v>0</v>
      </c>
      <c r="E34" s="4">
        <f t="shared" si="2"/>
        <v>2.1443625822815386</v>
      </c>
      <c r="F34" s="4">
        <f t="shared" si="3"/>
        <v>9.0816404557387917E-2</v>
      </c>
      <c r="G34" s="3">
        <f t="shared" si="4"/>
        <v>0</v>
      </c>
      <c r="H34" s="18">
        <f t="shared" si="5"/>
        <v>10.721812911407692</v>
      </c>
      <c r="I34" s="18">
        <f t="shared" si="6"/>
        <v>0.4540820227869396</v>
      </c>
      <c r="J34" s="19">
        <f t="shared" si="7"/>
        <v>0</v>
      </c>
    </row>
    <row r="35" spans="1:37" x14ac:dyDescent="0.35">
      <c r="A35" s="14">
        <v>4.5</v>
      </c>
      <c r="B35" s="14">
        <v>6863.3</v>
      </c>
      <c r="C35" s="14">
        <v>497.8</v>
      </c>
      <c r="D35" s="14">
        <v>0</v>
      </c>
      <c r="E35" s="4">
        <f t="shared" si="2"/>
        <v>2.0723775590313425</v>
      </c>
      <c r="F35" s="4">
        <f t="shared" si="3"/>
        <v>0.12688298116381616</v>
      </c>
      <c r="G35" s="3">
        <f t="shared" si="4"/>
        <v>0</v>
      </c>
      <c r="H35" s="18">
        <f t="shared" si="5"/>
        <v>10.361887795156711</v>
      </c>
      <c r="I35" s="18">
        <f t="shared" si="6"/>
        <v>0.63441490581908078</v>
      </c>
      <c r="J35" s="19">
        <f t="shared" si="7"/>
        <v>0</v>
      </c>
    </row>
    <row r="36" spans="1:37" x14ac:dyDescent="0.35">
      <c r="A36" s="14">
        <v>5</v>
      </c>
      <c r="B36" s="14">
        <v>7237.8</v>
      </c>
      <c r="C36" s="14">
        <v>222.6</v>
      </c>
      <c r="D36" s="14">
        <v>0</v>
      </c>
      <c r="E36" s="4">
        <f t="shared" si="2"/>
        <v>2.1854580590615376</v>
      </c>
      <c r="F36" s="4">
        <f t="shared" si="3"/>
        <v>5.6737950194988909E-2</v>
      </c>
      <c r="G36" s="3">
        <f t="shared" si="4"/>
        <v>0</v>
      </c>
      <c r="H36" s="18">
        <f t="shared" si="5"/>
        <v>10.927290295307689</v>
      </c>
      <c r="I36" s="18">
        <f t="shared" si="6"/>
        <v>0.28368975097494453</v>
      </c>
      <c r="J36" s="19">
        <f t="shared" si="7"/>
        <v>0</v>
      </c>
    </row>
    <row r="37" spans="1:37" x14ac:dyDescent="0.35">
      <c r="A37" s="14">
        <v>5</v>
      </c>
      <c r="B37" s="14">
        <v>7217.4</v>
      </c>
      <c r="C37" s="14">
        <v>224</v>
      </c>
      <c r="D37" s="14">
        <v>0</v>
      </c>
      <c r="E37" s="4">
        <f t="shared" si="2"/>
        <v>2.1792982668035505</v>
      </c>
      <c r="F37" s="4">
        <f t="shared" si="3"/>
        <v>5.7094792649045441E-2</v>
      </c>
      <c r="G37" s="3">
        <f t="shared" si="4"/>
        <v>0</v>
      </c>
      <c r="H37" s="18">
        <f t="shared" si="5"/>
        <v>10.896491334017753</v>
      </c>
      <c r="I37" s="18">
        <f t="shared" si="6"/>
        <v>0.28547396324522722</v>
      </c>
      <c r="J37" s="19">
        <f t="shared" si="7"/>
        <v>0</v>
      </c>
    </row>
    <row r="38" spans="1:37" x14ac:dyDescent="0.35">
      <c r="A38" s="14">
        <v>5</v>
      </c>
      <c r="B38" s="3">
        <v>7032.9</v>
      </c>
      <c r="C38" s="3">
        <v>268</v>
      </c>
      <c r="D38" s="14">
        <v>0</v>
      </c>
      <c r="E38" s="4">
        <f t="shared" si="2"/>
        <v>2.1235883809408778</v>
      </c>
      <c r="F38" s="4">
        <f t="shared" si="3"/>
        <v>6.8309841205107941E-2</v>
      </c>
      <c r="G38" s="3">
        <f t="shared" si="4"/>
        <v>0</v>
      </c>
      <c r="H38" s="18">
        <f t="shared" si="5"/>
        <v>10.617941904704388</v>
      </c>
      <c r="I38" s="18">
        <f t="shared" si="6"/>
        <v>0.34154920602553973</v>
      </c>
      <c r="J38" s="19">
        <f t="shared" si="7"/>
        <v>0</v>
      </c>
    </row>
    <row r="39" spans="1:37" x14ac:dyDescent="0.35">
      <c r="A39" s="14">
        <v>5.5</v>
      </c>
      <c r="B39" s="14">
        <v>6917.9</v>
      </c>
      <c r="C39" s="14">
        <v>4221</v>
      </c>
      <c r="D39" s="14">
        <v>0</v>
      </c>
      <c r="E39" s="4">
        <f t="shared" si="2"/>
        <v>2.0888640618394829</v>
      </c>
      <c r="F39" s="4">
        <f t="shared" si="3"/>
        <v>1.0758799989804502</v>
      </c>
      <c r="G39" s="3">
        <f t="shared" si="4"/>
        <v>0</v>
      </c>
      <c r="H39" s="18">
        <f t="shared" si="5"/>
        <v>10.444320309197415</v>
      </c>
      <c r="I39" s="18">
        <f t="shared" si="6"/>
        <v>5.3793999949022506</v>
      </c>
      <c r="J39" s="19">
        <f t="shared" si="7"/>
        <v>0</v>
      </c>
    </row>
    <row r="40" spans="1:37" x14ac:dyDescent="0.35">
      <c r="A40" s="14">
        <v>5.5</v>
      </c>
      <c r="B40" s="14">
        <v>6953.2</v>
      </c>
      <c r="C40" s="14">
        <v>4263.3</v>
      </c>
      <c r="D40" s="14">
        <v>0</v>
      </c>
      <c r="E40" s="4">
        <f t="shared" si="2"/>
        <v>2.0995229180506065</v>
      </c>
      <c r="F40" s="4">
        <f t="shared" si="3"/>
        <v>1.0866617388423012</v>
      </c>
      <c r="G40" s="3">
        <f t="shared" si="4"/>
        <v>0</v>
      </c>
      <c r="H40" s="18">
        <f t="shared" si="5"/>
        <v>10.497614590253033</v>
      </c>
      <c r="I40" s="18">
        <f t="shared" si="6"/>
        <v>5.4333086942115063</v>
      </c>
      <c r="J40" s="19">
        <f t="shared" si="7"/>
        <v>0</v>
      </c>
    </row>
    <row r="41" spans="1:37" x14ac:dyDescent="0.35">
      <c r="A41" s="14">
        <v>5.5</v>
      </c>
      <c r="B41" s="3">
        <v>6621.4</v>
      </c>
      <c r="C41" s="3">
        <v>3956.1</v>
      </c>
      <c r="D41" s="14">
        <v>0</v>
      </c>
      <c r="E41" s="4">
        <f t="shared" si="2"/>
        <v>1.9993357086780601</v>
      </c>
      <c r="F41" s="4">
        <f t="shared" si="3"/>
        <v>1.0083603089236102</v>
      </c>
      <c r="G41" s="3">
        <f t="shared" si="4"/>
        <v>0</v>
      </c>
      <c r="H41" s="18">
        <f t="shared" si="5"/>
        <v>9.9966785433903009</v>
      </c>
      <c r="I41" s="18">
        <f t="shared" si="6"/>
        <v>5.0418015446180506</v>
      </c>
      <c r="J41" s="19">
        <f t="shared" si="7"/>
        <v>0</v>
      </c>
      <c r="U41" t="s">
        <v>14</v>
      </c>
      <c r="W41" t="s">
        <v>19</v>
      </c>
      <c r="X41" t="s">
        <v>25</v>
      </c>
      <c r="Y41" t="s">
        <v>20</v>
      </c>
      <c r="Z41" t="s">
        <v>21</v>
      </c>
      <c r="AF41" t="s">
        <v>14</v>
      </c>
      <c r="AH41" t="s">
        <v>19</v>
      </c>
      <c r="AI41" t="s">
        <v>25</v>
      </c>
      <c r="AJ41" t="s">
        <v>20</v>
      </c>
      <c r="AK41" t="s">
        <v>21</v>
      </c>
    </row>
    <row r="42" spans="1:37" x14ac:dyDescent="0.35">
      <c r="A42" s="14">
        <v>6</v>
      </c>
      <c r="B42" s="14">
        <v>7197.4</v>
      </c>
      <c r="C42" s="14">
        <v>3960.4</v>
      </c>
      <c r="D42" s="14">
        <v>0</v>
      </c>
      <c r="E42" s="4">
        <f t="shared" si="2"/>
        <v>2.1732592547859166</v>
      </c>
      <c r="F42" s="4">
        <f t="shared" si="3"/>
        <v>1.0094563250324982</v>
      </c>
      <c r="G42" s="3">
        <f t="shared" si="4"/>
        <v>0</v>
      </c>
      <c r="H42" s="18">
        <f t="shared" si="5"/>
        <v>10.866296273929583</v>
      </c>
      <c r="I42" s="18">
        <f t="shared" si="6"/>
        <v>5.0472816251624906</v>
      </c>
      <c r="J42" s="19">
        <f t="shared" si="7"/>
        <v>0</v>
      </c>
      <c r="U42" s="13">
        <v>1</v>
      </c>
      <c r="V42" t="s">
        <v>22</v>
      </c>
      <c r="W42" s="2">
        <v>3.4426000000000001</v>
      </c>
      <c r="X42" s="15">
        <f>W42/60</f>
        <v>5.7376666666666666E-2</v>
      </c>
      <c r="Y42" s="15">
        <f>X42</f>
        <v>5.7376666666666666E-2</v>
      </c>
      <c r="Z42" s="15">
        <f>Y42/U42</f>
        <v>5.7376666666666666E-2</v>
      </c>
      <c r="AF42" s="13">
        <v>1</v>
      </c>
      <c r="AG42" t="s">
        <v>22</v>
      </c>
      <c r="AH42" s="2">
        <v>0.86909999999999998</v>
      </c>
      <c r="AI42" s="15">
        <f>AH42/60</f>
        <v>1.4485E-2</v>
      </c>
      <c r="AJ42" s="15">
        <f>AI42</f>
        <v>1.4485E-2</v>
      </c>
      <c r="AK42" s="15">
        <f>AJ42/AF42</f>
        <v>1.4485E-2</v>
      </c>
    </row>
    <row r="43" spans="1:37" x14ac:dyDescent="0.35">
      <c r="A43" s="14">
        <v>6</v>
      </c>
      <c r="B43" s="14">
        <v>7199.2</v>
      </c>
      <c r="C43" s="14">
        <v>3966.9</v>
      </c>
      <c r="D43" s="14">
        <v>0</v>
      </c>
      <c r="E43" s="4">
        <f t="shared" si="2"/>
        <v>2.1738027658675039</v>
      </c>
      <c r="F43" s="4">
        <f t="shared" si="3"/>
        <v>1.0111130935691892</v>
      </c>
      <c r="G43" s="3">
        <f t="shared" si="4"/>
        <v>0</v>
      </c>
      <c r="H43" s="18">
        <f t="shared" si="5"/>
        <v>10.869013829337518</v>
      </c>
      <c r="I43" s="18">
        <f t="shared" si="6"/>
        <v>5.0555654678459465</v>
      </c>
      <c r="J43" s="19">
        <f t="shared" si="7"/>
        <v>0</v>
      </c>
    </row>
    <row r="44" spans="1:37" x14ac:dyDescent="0.35">
      <c r="A44" s="14">
        <v>6</v>
      </c>
      <c r="B44" s="3">
        <v>6949.6</v>
      </c>
      <c r="C44" s="3">
        <v>3707.5</v>
      </c>
      <c r="D44" s="14">
        <v>0</v>
      </c>
      <c r="E44" s="4">
        <f t="shared" si="2"/>
        <v>2.098435895887433</v>
      </c>
      <c r="F44" s="4">
        <f t="shared" si="3"/>
        <v>0.94499528458185711</v>
      </c>
      <c r="G44" s="3">
        <f t="shared" si="4"/>
        <v>0</v>
      </c>
      <c r="H44" s="18">
        <f t="shared" si="5"/>
        <v>10.492179479437166</v>
      </c>
      <c r="I44" s="18">
        <f t="shared" si="6"/>
        <v>4.7249764229092852</v>
      </c>
      <c r="J44" s="19">
        <f t="shared" si="7"/>
        <v>0</v>
      </c>
    </row>
    <row r="45" spans="1:37" x14ac:dyDescent="0.35">
      <c r="A45" s="14">
        <v>6.5</v>
      </c>
      <c r="B45" s="14">
        <v>7503.5</v>
      </c>
      <c r="C45" s="14">
        <v>3684.6</v>
      </c>
      <c r="D45" s="14">
        <v>0</v>
      </c>
      <c r="E45" s="4">
        <f t="shared" si="2"/>
        <v>2.265686333715804</v>
      </c>
      <c r="F45" s="4">
        <f t="shared" si="3"/>
        <v>0.93915836158336086</v>
      </c>
      <c r="G45" s="3">
        <f t="shared" si="4"/>
        <v>0</v>
      </c>
      <c r="H45" s="18">
        <f t="shared" si="5"/>
        <v>11.32843166857902</v>
      </c>
      <c r="I45" s="18">
        <f t="shared" si="6"/>
        <v>4.6957918079168044</v>
      </c>
      <c r="J45" s="19">
        <f t="shared" si="7"/>
        <v>0</v>
      </c>
    </row>
    <row r="46" spans="1:37" x14ac:dyDescent="0.35">
      <c r="A46" s="14">
        <v>6.5</v>
      </c>
      <c r="B46" s="14">
        <v>7555.1</v>
      </c>
      <c r="C46" s="14">
        <v>3707.3</v>
      </c>
      <c r="D46" s="14">
        <v>0</v>
      </c>
      <c r="E46" s="4">
        <f t="shared" si="2"/>
        <v>2.2812669847212996</v>
      </c>
      <c r="F46" s="4">
        <f t="shared" si="3"/>
        <v>0.94494430708842048</v>
      </c>
      <c r="G46" s="3">
        <f t="shared" si="4"/>
        <v>0</v>
      </c>
      <c r="H46" s="18">
        <f t="shared" si="5"/>
        <v>11.406334923606497</v>
      </c>
      <c r="I46" s="18">
        <f t="shared" si="6"/>
        <v>4.7247215354421019</v>
      </c>
      <c r="J46" s="19">
        <f t="shared" si="7"/>
        <v>0</v>
      </c>
    </row>
    <row r="47" spans="1:37" x14ac:dyDescent="0.35">
      <c r="A47" s="14">
        <v>6.5</v>
      </c>
      <c r="B47" s="3">
        <v>7046.4</v>
      </c>
      <c r="C47" s="3">
        <v>3244.8</v>
      </c>
      <c r="D47" s="14">
        <v>0</v>
      </c>
      <c r="E47" s="4">
        <f t="shared" si="2"/>
        <v>2.1276647140527807</v>
      </c>
      <c r="F47" s="4">
        <f t="shared" si="3"/>
        <v>0.82705885351617259</v>
      </c>
      <c r="G47" s="3">
        <f t="shared" si="4"/>
        <v>0</v>
      </c>
      <c r="H47" s="18">
        <f t="shared" si="5"/>
        <v>10.638323570263903</v>
      </c>
      <c r="I47" s="18">
        <f t="shared" si="6"/>
        <v>4.1352942675808633</v>
      </c>
      <c r="J47" s="19">
        <f t="shared" si="7"/>
        <v>0</v>
      </c>
    </row>
    <row r="48" spans="1:37" x14ac:dyDescent="0.35">
      <c r="A48" s="14">
        <v>7</v>
      </c>
      <c r="B48" s="14">
        <v>7640.6</v>
      </c>
      <c r="C48" s="14">
        <v>3346.4</v>
      </c>
      <c r="D48" s="14">
        <v>0</v>
      </c>
      <c r="E48" s="4">
        <f t="shared" si="2"/>
        <v>2.3070837610966848</v>
      </c>
      <c r="F48" s="4">
        <f t="shared" si="3"/>
        <v>0.85295542018198967</v>
      </c>
      <c r="G48" s="3">
        <f t="shared" si="4"/>
        <v>0</v>
      </c>
      <c r="H48" s="18">
        <f t="shared" si="5"/>
        <v>11.535418805483424</v>
      </c>
      <c r="I48" s="18">
        <f t="shared" si="6"/>
        <v>4.2647771009099484</v>
      </c>
      <c r="J48" s="19">
        <f t="shared" si="7"/>
        <v>0</v>
      </c>
    </row>
    <row r="49" spans="1:10" x14ac:dyDescent="0.35">
      <c r="A49" s="14">
        <v>7</v>
      </c>
      <c r="B49" s="14">
        <v>7829.9</v>
      </c>
      <c r="C49" s="14">
        <v>3417.7</v>
      </c>
      <c r="D49" s="14">
        <v>0</v>
      </c>
      <c r="E49" s="4">
        <f t="shared" si="2"/>
        <v>2.3642430098435891</v>
      </c>
      <c r="F49" s="4">
        <f t="shared" si="3"/>
        <v>0.87112889659215442</v>
      </c>
      <c r="G49" s="3">
        <f t="shared" si="4"/>
        <v>0</v>
      </c>
      <c r="H49" s="18">
        <f t="shared" si="5"/>
        <v>11.821215049217946</v>
      </c>
      <c r="I49" s="18">
        <f t="shared" si="6"/>
        <v>4.3556444829607717</v>
      </c>
      <c r="J49" s="19">
        <f t="shared" si="7"/>
        <v>0</v>
      </c>
    </row>
    <row r="50" spans="1:10" x14ac:dyDescent="0.35">
      <c r="A50" s="20">
        <v>7</v>
      </c>
      <c r="B50" s="20">
        <v>6670.1</v>
      </c>
      <c r="C50" s="20">
        <v>2771.1</v>
      </c>
      <c r="D50" s="20">
        <v>0</v>
      </c>
      <c r="E50" s="4">
        <f t="shared" si="2"/>
        <v>2.0140407029409988</v>
      </c>
      <c r="F50" s="4">
        <f t="shared" si="3"/>
        <v>0.70631866031147239</v>
      </c>
      <c r="G50" s="3">
        <f>D50/$R$6</f>
        <v>0</v>
      </c>
      <c r="H50" s="18">
        <f t="shared" si="5"/>
        <v>10.070203514704994</v>
      </c>
      <c r="I50" s="18">
        <f>F50*$U$6</f>
        <v>3.5315933015573622</v>
      </c>
      <c r="J50" s="19">
        <f>G50*$U$6</f>
        <v>0</v>
      </c>
    </row>
    <row r="51" spans="1:10" x14ac:dyDescent="0.35">
      <c r="A51" s="14">
        <v>7.5</v>
      </c>
      <c r="B51" s="14">
        <v>8027.4</v>
      </c>
      <c r="C51" s="14">
        <v>3140.1</v>
      </c>
      <c r="D51" s="14">
        <v>0</v>
      </c>
      <c r="E51" s="4">
        <f t="shared" si="2"/>
        <v>2.4238782535177243</v>
      </c>
      <c r="F51" s="4">
        <f t="shared" si="3"/>
        <v>0.80037213570208743</v>
      </c>
      <c r="G51" s="3">
        <f t="shared" si="4"/>
        <v>0</v>
      </c>
      <c r="H51" s="18">
        <f t="shared" si="5"/>
        <v>12.119391267588622</v>
      </c>
      <c r="I51" s="18">
        <f t="shared" si="6"/>
        <v>4.0018606785104369</v>
      </c>
      <c r="J51" s="19">
        <f t="shared" si="7"/>
        <v>0</v>
      </c>
    </row>
    <row r="52" spans="1:10" x14ac:dyDescent="0.35">
      <c r="A52" s="14">
        <v>7.5</v>
      </c>
      <c r="B52" s="14">
        <v>7944.4</v>
      </c>
      <c r="C52" s="14">
        <v>3079.9</v>
      </c>
      <c r="D52" s="14">
        <v>0</v>
      </c>
      <c r="E52" s="4">
        <f t="shared" si="2"/>
        <v>2.3988163536445435</v>
      </c>
      <c r="F52" s="4">
        <f t="shared" si="3"/>
        <v>0.7850279101776565</v>
      </c>
      <c r="G52" s="3">
        <f t="shared" si="4"/>
        <v>0</v>
      </c>
      <c r="H52" s="18">
        <f t="shared" si="5"/>
        <v>11.994081768222717</v>
      </c>
      <c r="I52" s="18">
        <f t="shared" si="6"/>
        <v>3.9251395508882823</v>
      </c>
      <c r="J52" s="19">
        <f t="shared" si="7"/>
        <v>0</v>
      </c>
    </row>
    <row r="53" spans="1:10" x14ac:dyDescent="0.35">
      <c r="A53" s="14">
        <v>7.5</v>
      </c>
      <c r="B53" s="3">
        <v>7908.5</v>
      </c>
      <c r="C53" s="3">
        <v>2844.5</v>
      </c>
      <c r="D53" s="14">
        <v>0</v>
      </c>
      <c r="E53" s="4">
        <f t="shared" si="2"/>
        <v>2.3879763270728906</v>
      </c>
      <c r="F53" s="4">
        <f t="shared" si="3"/>
        <v>0.72502740040272218</v>
      </c>
      <c r="G53" s="3">
        <f t="shared" si="4"/>
        <v>0</v>
      </c>
      <c r="H53" s="18">
        <f t="shared" si="5"/>
        <v>11.939881635364454</v>
      </c>
      <c r="I53" s="18">
        <f t="shared" si="6"/>
        <v>3.6251370020136111</v>
      </c>
      <c r="J53" s="19">
        <f t="shared" si="7"/>
        <v>0</v>
      </c>
    </row>
    <row r="54" spans="1:10" x14ac:dyDescent="0.35">
      <c r="A54" s="14">
        <v>8</v>
      </c>
      <c r="B54" s="14">
        <v>8184.9</v>
      </c>
      <c r="C54" s="14">
        <v>2849.8</v>
      </c>
      <c r="D54" s="14">
        <v>0</v>
      </c>
      <c r="E54" s="4">
        <f t="shared" si="2"/>
        <v>2.4714354731565913</v>
      </c>
      <c r="F54" s="4">
        <f t="shared" si="3"/>
        <v>0.72637830397879333</v>
      </c>
      <c r="G54" s="3">
        <f t="shared" si="4"/>
        <v>0</v>
      </c>
      <c r="H54" s="18">
        <f t="shared" si="5"/>
        <v>12.357177365782956</v>
      </c>
      <c r="I54" s="18">
        <f t="shared" si="6"/>
        <v>3.6318915198939665</v>
      </c>
      <c r="J54" s="19">
        <f t="shared" si="7"/>
        <v>0</v>
      </c>
    </row>
    <row r="55" spans="1:10" x14ac:dyDescent="0.35">
      <c r="A55" s="14">
        <v>8</v>
      </c>
      <c r="B55" s="14">
        <v>8126.9</v>
      </c>
      <c r="C55" s="14">
        <v>2793.3</v>
      </c>
      <c r="D55" s="14">
        <v>0</v>
      </c>
      <c r="E55" s="4">
        <f t="shared" si="2"/>
        <v>2.4539223383054529</v>
      </c>
      <c r="F55" s="4">
        <f t="shared" si="3"/>
        <v>0.71197716208294037</v>
      </c>
      <c r="G55" s="3">
        <f t="shared" si="4"/>
        <v>0</v>
      </c>
      <c r="H55" s="18">
        <f t="shared" si="5"/>
        <v>12.269611691527265</v>
      </c>
      <c r="I55" s="18">
        <f t="shared" si="6"/>
        <v>3.559885810414702</v>
      </c>
      <c r="J55" s="19">
        <f t="shared" si="7"/>
        <v>0</v>
      </c>
    </row>
    <row r="56" spans="1:10" x14ac:dyDescent="0.35">
      <c r="A56" s="14">
        <v>8</v>
      </c>
      <c r="B56" s="3">
        <v>8215.5</v>
      </c>
      <c r="C56" s="3">
        <v>2589.9</v>
      </c>
      <c r="D56" s="14">
        <v>0</v>
      </c>
      <c r="E56" s="4">
        <f t="shared" si="2"/>
        <v>2.4806751615435711</v>
      </c>
      <c r="F56" s="4">
        <f t="shared" si="3"/>
        <v>0.6601330512578697</v>
      </c>
      <c r="G56" s="3">
        <f t="shared" si="4"/>
        <v>0</v>
      </c>
      <c r="H56" s="18">
        <f t="shared" si="5"/>
        <v>12.403375807717856</v>
      </c>
      <c r="I56" s="18">
        <f t="shared" si="6"/>
        <v>3.3006652562893484</v>
      </c>
      <c r="J56" s="19">
        <f t="shared" si="7"/>
        <v>0</v>
      </c>
    </row>
    <row r="57" spans="1:10" x14ac:dyDescent="0.35">
      <c r="A57" s="14">
        <v>8.5</v>
      </c>
      <c r="B57" s="14">
        <v>8527.5</v>
      </c>
      <c r="C57" s="14">
        <v>2611.9</v>
      </c>
      <c r="D57" s="14">
        <v>0</v>
      </c>
      <c r="E57" s="4">
        <f t="shared" si="2"/>
        <v>2.5748837490186602</v>
      </c>
      <c r="F57" s="4">
        <f t="shared" si="3"/>
        <v>0.66574057553590094</v>
      </c>
      <c r="G57" s="3">
        <f t="shared" si="4"/>
        <v>0</v>
      </c>
      <c r="H57" s="18">
        <f t="shared" si="5"/>
        <v>12.874418745093301</v>
      </c>
      <c r="I57" s="18">
        <f t="shared" si="6"/>
        <v>3.3287028776795049</v>
      </c>
      <c r="J57" s="19">
        <f t="shared" si="7"/>
        <v>0</v>
      </c>
    </row>
    <row r="58" spans="1:10" x14ac:dyDescent="0.35">
      <c r="A58" s="14">
        <v>8.5</v>
      </c>
      <c r="B58" s="14">
        <v>8291.7999999999993</v>
      </c>
      <c r="C58" s="14">
        <v>2496.6999999999998</v>
      </c>
      <c r="D58" s="14">
        <v>0</v>
      </c>
      <c r="E58" s="4">
        <f t="shared" si="2"/>
        <v>2.5037139923908445</v>
      </c>
      <c r="F58" s="4">
        <f t="shared" si="3"/>
        <v>0.63637753931639174</v>
      </c>
      <c r="G58" s="3">
        <f t="shared" si="4"/>
        <v>0</v>
      </c>
      <c r="H58" s="18">
        <f t="shared" si="5"/>
        <v>12.518569961954222</v>
      </c>
      <c r="I58" s="18">
        <f t="shared" si="6"/>
        <v>3.1818876965819589</v>
      </c>
      <c r="J58" s="19">
        <f t="shared" si="7"/>
        <v>0</v>
      </c>
    </row>
    <row r="59" spans="1:10" x14ac:dyDescent="0.35">
      <c r="A59" s="14">
        <v>8.5</v>
      </c>
      <c r="B59" s="3">
        <v>8289.7000000000007</v>
      </c>
      <c r="C59" s="3">
        <v>2339</v>
      </c>
      <c r="D59" s="14">
        <v>0</v>
      </c>
      <c r="E59" s="4">
        <f t="shared" si="2"/>
        <v>2.5030798961289933</v>
      </c>
      <c r="F59" s="4">
        <f t="shared" si="3"/>
        <v>0.59618178574159508</v>
      </c>
      <c r="G59" s="3">
        <f t="shared" si="4"/>
        <v>0</v>
      </c>
      <c r="H59" s="18">
        <f t="shared" si="5"/>
        <v>12.515399480644966</v>
      </c>
      <c r="I59" s="18">
        <f t="shared" si="6"/>
        <v>2.9809089287079753</v>
      </c>
      <c r="J59" s="19">
        <f t="shared" si="7"/>
        <v>0</v>
      </c>
    </row>
    <row r="60" spans="1:10" x14ac:dyDescent="0.35">
      <c r="A60" s="14">
        <v>9</v>
      </c>
      <c r="B60" s="14">
        <v>8774.2999999999993</v>
      </c>
      <c r="C60" s="14">
        <v>2393.8000000000002</v>
      </c>
      <c r="D60" s="14">
        <v>0</v>
      </c>
      <c r="E60" s="4">
        <f t="shared" si="2"/>
        <v>2.6494051573162629</v>
      </c>
      <c r="F60" s="4">
        <f t="shared" si="3"/>
        <v>0.6101496189432366</v>
      </c>
      <c r="G60" s="3">
        <f t="shared" si="4"/>
        <v>0</v>
      </c>
      <c r="H60" s="18">
        <f t="shared" si="5"/>
        <v>13.247025786581315</v>
      </c>
      <c r="I60" s="18">
        <f t="shared" si="6"/>
        <v>3.0507480947161829</v>
      </c>
      <c r="J60" s="19">
        <f t="shared" si="7"/>
        <v>0</v>
      </c>
    </row>
    <row r="61" spans="1:10" x14ac:dyDescent="0.35">
      <c r="A61" s="14">
        <v>9</v>
      </c>
      <c r="B61" s="14">
        <v>8715.2999999999993</v>
      </c>
      <c r="C61" s="14">
        <v>2320.5</v>
      </c>
      <c r="D61" s="14">
        <v>0</v>
      </c>
      <c r="E61" s="4">
        <f t="shared" si="2"/>
        <v>2.6315900718642427</v>
      </c>
      <c r="F61" s="4">
        <f t="shared" si="3"/>
        <v>0.59146636759870519</v>
      </c>
      <c r="G61" s="3">
        <f t="shared" si="4"/>
        <v>0</v>
      </c>
      <c r="H61" s="18">
        <f t="shared" si="5"/>
        <v>13.157950359321212</v>
      </c>
      <c r="I61" s="18">
        <f t="shared" si="6"/>
        <v>2.9573318379935261</v>
      </c>
      <c r="J61" s="19">
        <f t="shared" si="7"/>
        <v>0</v>
      </c>
    </row>
    <row r="62" spans="1:10" x14ac:dyDescent="0.35">
      <c r="A62" s="14">
        <v>9</v>
      </c>
      <c r="B62" s="3">
        <v>8644</v>
      </c>
      <c r="C62" s="3">
        <v>2116.6</v>
      </c>
      <c r="D62" s="14">
        <v>0</v>
      </c>
      <c r="E62" s="4">
        <f t="shared" si="2"/>
        <v>2.6100609940213779</v>
      </c>
      <c r="F62" s="4">
        <f t="shared" si="3"/>
        <v>0.53949481304004276</v>
      </c>
      <c r="G62" s="3">
        <f t="shared" si="4"/>
        <v>0</v>
      </c>
      <c r="H62" s="18">
        <f t="shared" si="5"/>
        <v>13.05030497010689</v>
      </c>
      <c r="I62" s="18">
        <f t="shared" si="6"/>
        <v>2.6974740652002138</v>
      </c>
      <c r="J62" s="19">
        <f t="shared" si="7"/>
        <v>0</v>
      </c>
    </row>
    <row r="63" spans="1:10" x14ac:dyDescent="0.35">
      <c r="A63" s="14">
        <v>9.5</v>
      </c>
      <c r="B63" s="14">
        <v>8804</v>
      </c>
      <c r="C63" s="14">
        <v>2106.5</v>
      </c>
      <c r="D63" s="14">
        <v>0</v>
      </c>
      <c r="E63" s="4">
        <f t="shared" si="2"/>
        <v>2.6583730901624492</v>
      </c>
      <c r="F63" s="4">
        <f t="shared" si="3"/>
        <v>0.5369204496214921</v>
      </c>
      <c r="G63" s="3">
        <f t="shared" si="4"/>
        <v>0</v>
      </c>
      <c r="H63" s="18">
        <f t="shared" si="5"/>
        <v>13.291865450812246</v>
      </c>
      <c r="I63" s="18">
        <f t="shared" si="6"/>
        <v>2.6846022481074607</v>
      </c>
      <c r="J63" s="19">
        <f t="shared" si="7"/>
        <v>0</v>
      </c>
    </row>
    <row r="64" spans="1:10" x14ac:dyDescent="0.35">
      <c r="A64" s="14">
        <v>9.5</v>
      </c>
      <c r="B64" s="14">
        <v>9386.5</v>
      </c>
      <c r="C64" s="14">
        <v>2175.5</v>
      </c>
      <c r="D64" s="14">
        <v>0</v>
      </c>
      <c r="E64" s="4">
        <f t="shared" si="2"/>
        <v>2.8342593151760371</v>
      </c>
      <c r="F64" s="4">
        <f t="shared" si="3"/>
        <v>0.55450768485713553</v>
      </c>
      <c r="G64" s="3">
        <f t="shared" si="4"/>
        <v>0</v>
      </c>
      <c r="H64" s="18">
        <f t="shared" si="5"/>
        <v>14.171296575880186</v>
      </c>
      <c r="I64" s="18">
        <f t="shared" si="6"/>
        <v>2.7725384242856776</v>
      </c>
      <c r="J64" s="19">
        <f t="shared" si="7"/>
        <v>0</v>
      </c>
    </row>
    <row r="65" spans="1:10" x14ac:dyDescent="0.35">
      <c r="A65" s="14">
        <v>9.5</v>
      </c>
      <c r="B65" s="3">
        <v>8706.7999999999993</v>
      </c>
      <c r="C65" s="3">
        <v>1887.4</v>
      </c>
      <c r="D65" s="14">
        <v>0</v>
      </c>
      <c r="E65" s="4">
        <f t="shared" si="2"/>
        <v>2.6290234917567483</v>
      </c>
      <c r="F65" s="4">
        <f t="shared" si="3"/>
        <v>0.48107460556164455</v>
      </c>
      <c r="G65" s="3">
        <f t="shared" si="4"/>
        <v>0</v>
      </c>
      <c r="H65" s="18">
        <f t="shared" si="5"/>
        <v>13.145117458783741</v>
      </c>
      <c r="I65" s="18">
        <f t="shared" si="6"/>
        <v>2.4053730278082228</v>
      </c>
      <c r="J65" s="19">
        <f t="shared" si="7"/>
        <v>0</v>
      </c>
    </row>
    <row r="66" spans="1:10" x14ac:dyDescent="0.35">
      <c r="A66" s="14">
        <v>10</v>
      </c>
      <c r="B66" s="14">
        <v>8955.7000000000007</v>
      </c>
      <c r="C66" s="14">
        <v>1891.5</v>
      </c>
      <c r="D66" s="14">
        <v>0</v>
      </c>
      <c r="E66" s="4">
        <f t="shared" si="2"/>
        <v>2.7041789963162026</v>
      </c>
      <c r="F66" s="4">
        <f t="shared" si="3"/>
        <v>0.4821196441770958</v>
      </c>
      <c r="G66" s="3">
        <f t="shared" si="4"/>
        <v>0</v>
      </c>
      <c r="H66" s="18">
        <f t="shared" si="5"/>
        <v>13.520894981581012</v>
      </c>
      <c r="I66" s="18">
        <f t="shared" si="6"/>
        <v>2.410598220885479</v>
      </c>
      <c r="J66" s="19">
        <f t="shared" si="7"/>
        <v>0</v>
      </c>
    </row>
    <row r="67" spans="1:10" x14ac:dyDescent="0.35">
      <c r="A67" s="14">
        <v>10</v>
      </c>
      <c r="B67" s="14">
        <v>8976.9</v>
      </c>
      <c r="C67" s="14">
        <v>1810</v>
      </c>
      <c r="D67" s="14">
        <v>0</v>
      </c>
      <c r="E67" s="4">
        <f t="shared" si="2"/>
        <v>2.7105803490548945</v>
      </c>
      <c r="F67" s="4">
        <f t="shared" si="3"/>
        <v>0.46134631560166184</v>
      </c>
      <c r="G67" s="3">
        <f t="shared" si="4"/>
        <v>0</v>
      </c>
      <c r="H67" s="18">
        <f t="shared" si="5"/>
        <v>13.552901745274472</v>
      </c>
      <c r="I67" s="18">
        <f t="shared" si="6"/>
        <v>2.3067315780083093</v>
      </c>
      <c r="J67" s="19">
        <f t="shared" si="7"/>
        <v>0</v>
      </c>
    </row>
    <row r="68" spans="1:10" x14ac:dyDescent="0.35">
      <c r="A68" s="14">
        <v>10</v>
      </c>
      <c r="B68" s="3">
        <v>8867.4</v>
      </c>
      <c r="C68" s="3">
        <v>1666</v>
      </c>
      <c r="D68" s="14">
        <v>0</v>
      </c>
      <c r="E68" s="4">
        <f t="shared" si="2"/>
        <v>2.6775167582583488</v>
      </c>
      <c r="F68" s="4">
        <f t="shared" si="3"/>
        <v>0.42464252032727551</v>
      </c>
      <c r="G68" s="3">
        <f t="shared" si="4"/>
        <v>0</v>
      </c>
      <c r="H68" s="18">
        <f t="shared" si="5"/>
        <v>13.387583791291744</v>
      </c>
      <c r="I68" s="18">
        <f t="shared" si="6"/>
        <v>2.1232126016363777</v>
      </c>
      <c r="J68" s="19">
        <f t="shared" si="7"/>
        <v>0</v>
      </c>
    </row>
    <row r="69" spans="1:10" x14ac:dyDescent="0.35">
      <c r="A69" s="14">
        <v>23.33</v>
      </c>
      <c r="B69" s="14">
        <v>10619.2</v>
      </c>
      <c r="C69" s="14">
        <v>77</v>
      </c>
      <c r="D69" s="14">
        <v>247.7</v>
      </c>
      <c r="E69" s="4">
        <f t="shared" si="2"/>
        <v>3.2064738208829038</v>
      </c>
      <c r="F69" s="4">
        <f t="shared" si="3"/>
        <v>1.962633497310937E-2</v>
      </c>
      <c r="G69" s="3">
        <f t="shared" si="4"/>
        <v>7.2243124216175222E-2</v>
      </c>
      <c r="H69" s="18">
        <f t="shared" si="5"/>
        <v>16.032369104414521</v>
      </c>
      <c r="I69" s="18">
        <f t="shared" si="6"/>
        <v>9.8131674865546845E-2</v>
      </c>
      <c r="J69" s="19">
        <f t="shared" si="7"/>
        <v>0.36121562108087613</v>
      </c>
    </row>
    <row r="70" spans="1:10" x14ac:dyDescent="0.35">
      <c r="A70" s="14">
        <v>23.33</v>
      </c>
      <c r="B70" s="14">
        <v>10557.3</v>
      </c>
      <c r="C70" s="14">
        <v>64.400000000000006</v>
      </c>
      <c r="D70" s="14">
        <v>250.4</v>
      </c>
      <c r="E70" s="4">
        <f t="shared" si="2"/>
        <v>3.1877830786883261</v>
      </c>
      <c r="F70" s="4">
        <f t="shared" si="3"/>
        <v>1.6414752886600565E-2</v>
      </c>
      <c r="G70" s="3">
        <f t="shared" si="4"/>
        <v>7.303059468603261E-2</v>
      </c>
      <c r="H70" s="18">
        <f t="shared" si="5"/>
        <v>15.938915393441631</v>
      </c>
      <c r="I70" s="18">
        <f t="shared" si="6"/>
        <v>8.2073764433002822E-2</v>
      </c>
      <c r="J70" s="19">
        <f t="shared" si="7"/>
        <v>0.36515297343016306</v>
      </c>
    </row>
  </sheetData>
  <mergeCells count="6">
    <mergeCell ref="R4:T4"/>
    <mergeCell ref="B4:D4"/>
    <mergeCell ref="E4:G4"/>
    <mergeCell ref="H4:J4"/>
    <mergeCell ref="L4:N4"/>
    <mergeCell ref="O4:Q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5EBA-DFE4-41B7-A8FF-8B11292083EC}">
  <dimension ref="A1:AF68"/>
  <sheetViews>
    <sheetView topLeftCell="I19" workbookViewId="0">
      <selection activeCell="D2" sqref="D2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3.1796875" customWidth="1"/>
    <col min="17" max="17" width="18.26953125" customWidth="1"/>
    <col min="18" max="18" width="17.81640625" customWidth="1"/>
  </cols>
  <sheetData>
    <row r="1" spans="1:32" x14ac:dyDescent="0.35">
      <c r="A1" t="s">
        <v>0</v>
      </c>
      <c r="B1" s="1" t="s">
        <v>1</v>
      </c>
      <c r="C1" s="2" t="s">
        <v>2</v>
      </c>
      <c r="D1" s="2" t="s">
        <v>43</v>
      </c>
      <c r="E1" s="2"/>
      <c r="F1" s="2"/>
    </row>
    <row r="2" spans="1:32" x14ac:dyDescent="0.35">
      <c r="A2" t="s">
        <v>3</v>
      </c>
      <c r="D2" s="2" t="s">
        <v>45</v>
      </c>
      <c r="E2" s="11"/>
      <c r="G2" t="s">
        <v>4</v>
      </c>
    </row>
    <row r="3" spans="1:32" x14ac:dyDescent="0.35">
      <c r="A3" t="s">
        <v>5</v>
      </c>
    </row>
    <row r="4" spans="1:32" x14ac:dyDescent="0.35">
      <c r="B4" s="28" t="s">
        <v>6</v>
      </c>
      <c r="C4" s="28"/>
      <c r="D4" s="28" t="s">
        <v>7</v>
      </c>
      <c r="E4" s="28"/>
      <c r="F4" s="28" t="s">
        <v>8</v>
      </c>
      <c r="G4" s="28"/>
      <c r="I4" s="22" t="s">
        <v>10</v>
      </c>
      <c r="J4" s="22"/>
      <c r="K4" s="22"/>
    </row>
    <row r="5" spans="1:32" x14ac:dyDescent="0.35">
      <c r="A5" t="s">
        <v>9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I5" t="s">
        <v>24</v>
      </c>
      <c r="J5" t="s">
        <v>11</v>
      </c>
      <c r="K5" t="s">
        <v>12</v>
      </c>
      <c r="L5" t="s">
        <v>13</v>
      </c>
    </row>
    <row r="6" spans="1:32" x14ac:dyDescent="0.35">
      <c r="A6">
        <v>0</v>
      </c>
      <c r="B6" s="3">
        <v>117.2</v>
      </c>
      <c r="C6" s="3">
        <v>8579.5</v>
      </c>
      <c r="D6" s="4">
        <f t="shared" ref="D6:D22" si="0">B6/$J$6</f>
        <v>3.5388610423334743E-2</v>
      </c>
      <c r="E6" s="4">
        <f t="shared" ref="E6:E22" si="1">C6/$K$6</f>
        <v>2.1868070246985956</v>
      </c>
      <c r="F6" s="5">
        <f t="shared" ref="F6:F22" si="2">D6*$L$6</f>
        <v>0.17694305211667372</v>
      </c>
      <c r="G6" s="5">
        <f t="shared" ref="G6:G22" si="3">E6*$L$6</f>
        <v>10.934035123492977</v>
      </c>
      <c r="I6" s="14">
        <v>3428.7</v>
      </c>
      <c r="J6">
        <v>3311.8</v>
      </c>
      <c r="K6">
        <v>3923.3</v>
      </c>
      <c r="L6" s="2">
        <v>5</v>
      </c>
    </row>
    <row r="7" spans="1:32" x14ac:dyDescent="0.35">
      <c r="A7">
        <v>0.5</v>
      </c>
      <c r="B7" s="3">
        <v>1504.6</v>
      </c>
      <c r="C7" s="3">
        <v>6840.5</v>
      </c>
      <c r="D7" s="4">
        <f t="shared" si="0"/>
        <v>0.45431487408659937</v>
      </c>
      <c r="E7" s="4">
        <f t="shared" si="1"/>
        <v>1.7435577192669436</v>
      </c>
      <c r="F7" s="5">
        <f t="shared" si="2"/>
        <v>2.2715743704329969</v>
      </c>
      <c r="G7" s="5">
        <f t="shared" si="3"/>
        <v>8.7177885963347173</v>
      </c>
      <c r="I7" s="12"/>
    </row>
    <row r="8" spans="1:32" x14ac:dyDescent="0.35">
      <c r="A8" s="3">
        <v>1</v>
      </c>
      <c r="B8" s="3">
        <v>2899.3</v>
      </c>
      <c r="C8" s="3">
        <v>5280.5</v>
      </c>
      <c r="D8" s="4">
        <f t="shared" si="0"/>
        <v>0.87544537713630055</v>
      </c>
      <c r="E8" s="4">
        <f t="shared" si="1"/>
        <v>1.3459332704610913</v>
      </c>
      <c r="F8" s="5">
        <f t="shared" si="2"/>
        <v>4.3772268856815026</v>
      </c>
      <c r="G8" s="5">
        <f t="shared" si="3"/>
        <v>6.7296663523054567</v>
      </c>
      <c r="I8" s="12"/>
    </row>
    <row r="9" spans="1:32" x14ac:dyDescent="0.35">
      <c r="A9">
        <v>1.5</v>
      </c>
      <c r="B9" s="3">
        <v>4204.7</v>
      </c>
      <c r="C9" s="3">
        <v>3857.2</v>
      </c>
      <c r="D9" s="4">
        <f t="shared" si="0"/>
        <v>1.2696116915272659</v>
      </c>
      <c r="E9" s="4">
        <f t="shared" si="1"/>
        <v>0.9831519384191878</v>
      </c>
      <c r="F9" s="5">
        <f t="shared" si="2"/>
        <v>6.3480584576363297</v>
      </c>
      <c r="G9" s="5">
        <f t="shared" si="3"/>
        <v>4.9157596920959392</v>
      </c>
      <c r="I9" s="12"/>
      <c r="K9" t="s">
        <v>14</v>
      </c>
    </row>
    <row r="10" spans="1:32" x14ac:dyDescent="0.35">
      <c r="A10" s="3">
        <v>2</v>
      </c>
      <c r="B10" s="3">
        <v>5312.4</v>
      </c>
      <c r="C10" s="3">
        <v>2477.4</v>
      </c>
      <c r="D10" s="4">
        <f t="shared" si="0"/>
        <v>1.6040823721239204</v>
      </c>
      <c r="E10" s="4">
        <f t="shared" si="1"/>
        <v>0.63145821119975531</v>
      </c>
      <c r="F10" s="5">
        <f t="shared" si="2"/>
        <v>8.0204118606196015</v>
      </c>
      <c r="G10" s="5">
        <f t="shared" si="3"/>
        <v>3.1572910559987766</v>
      </c>
      <c r="I10" s="12"/>
      <c r="K10" s="13">
        <v>1</v>
      </c>
    </row>
    <row r="11" spans="1:32" x14ac:dyDescent="0.35">
      <c r="A11">
        <v>2.5</v>
      </c>
      <c r="B11" s="3">
        <v>6300.5</v>
      </c>
      <c r="C11" s="3">
        <v>1446.3</v>
      </c>
      <c r="D11" s="4">
        <f t="shared" si="0"/>
        <v>1.902439760855124</v>
      </c>
      <c r="E11" s="4">
        <f t="shared" si="1"/>
        <v>0.36864374378711795</v>
      </c>
      <c r="F11" s="5">
        <f t="shared" si="2"/>
        <v>9.51219880427562</v>
      </c>
      <c r="G11" s="5">
        <f t="shared" si="3"/>
        <v>1.8432187189355898</v>
      </c>
      <c r="I11" s="12"/>
    </row>
    <row r="12" spans="1:32" x14ac:dyDescent="0.35">
      <c r="A12" s="3">
        <v>3</v>
      </c>
      <c r="B12" s="3">
        <v>7038.1</v>
      </c>
      <c r="C12" s="3">
        <v>739.6</v>
      </c>
      <c r="D12" s="4">
        <f t="shared" si="0"/>
        <v>2.1251585240654629</v>
      </c>
      <c r="E12" s="4">
        <f t="shared" si="1"/>
        <v>0.18851477072872327</v>
      </c>
      <c r="F12" s="5">
        <f t="shared" si="2"/>
        <v>10.625792620327314</v>
      </c>
      <c r="G12" s="5">
        <f t="shared" si="3"/>
        <v>0.94257385364361634</v>
      </c>
      <c r="I12" s="12"/>
      <c r="M12" s="6" t="s">
        <v>15</v>
      </c>
    </row>
    <row r="13" spans="1:32" x14ac:dyDescent="0.35">
      <c r="A13">
        <v>3.5</v>
      </c>
      <c r="B13" s="3">
        <v>7358.8</v>
      </c>
      <c r="C13" s="3">
        <v>267.10000000000002</v>
      </c>
      <c r="D13" s="4">
        <f t="shared" si="0"/>
        <v>2.2219940817682224</v>
      </c>
      <c r="E13" s="4">
        <f t="shared" si="1"/>
        <v>6.8080442484643039E-2</v>
      </c>
      <c r="F13" s="5">
        <f t="shared" si="2"/>
        <v>11.109970408841113</v>
      </c>
      <c r="G13" s="5">
        <f t="shared" si="3"/>
        <v>0.34040221242321522</v>
      </c>
      <c r="I13" s="12"/>
      <c r="L13" s="7">
        <v>1</v>
      </c>
      <c r="M13" s="8" t="s">
        <v>26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35">
      <c r="A14" s="3">
        <v>4</v>
      </c>
      <c r="B14" s="3">
        <v>7600.6</v>
      </c>
      <c r="C14" s="3">
        <v>123.5</v>
      </c>
      <c r="D14" s="4">
        <f t="shared" si="0"/>
        <v>2.2950057370614165</v>
      </c>
      <c r="E14" s="4">
        <f t="shared" si="1"/>
        <v>3.1478602197129966E-2</v>
      </c>
      <c r="F14" s="5">
        <f t="shared" si="2"/>
        <v>11.475028685307082</v>
      </c>
      <c r="G14" s="5">
        <f t="shared" si="3"/>
        <v>0.15739301098564984</v>
      </c>
      <c r="I14" s="12"/>
      <c r="L14" s="7">
        <v>2</v>
      </c>
      <c r="M14" s="8" t="s">
        <v>27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x14ac:dyDescent="0.35">
      <c r="A15">
        <v>4.5</v>
      </c>
      <c r="B15" s="3">
        <v>7698.2</v>
      </c>
      <c r="C15" s="3">
        <v>59.1</v>
      </c>
      <c r="D15" s="4">
        <f t="shared" si="0"/>
        <v>2.32447611570747</v>
      </c>
      <c r="E15" s="4">
        <f t="shared" si="1"/>
        <v>1.5063849310529401E-2</v>
      </c>
      <c r="F15" s="5">
        <f t="shared" si="2"/>
        <v>11.622380578537349</v>
      </c>
      <c r="G15" s="5">
        <f t="shared" si="3"/>
        <v>7.5319246552647004E-2</v>
      </c>
      <c r="I15" s="12"/>
      <c r="L15" s="9" t="s">
        <v>16</v>
      </c>
      <c r="M15" s="8" t="s">
        <v>39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x14ac:dyDescent="0.35">
      <c r="A16" s="3">
        <v>5</v>
      </c>
      <c r="B16" s="3">
        <v>7746.9</v>
      </c>
      <c r="C16" s="3">
        <v>33.200000000000003</v>
      </c>
      <c r="D16" s="4">
        <f t="shared" si="0"/>
        <v>2.3391811099704087</v>
      </c>
      <c r="E16" s="4">
        <f t="shared" si="1"/>
        <v>8.4622639104835213E-3</v>
      </c>
      <c r="F16" s="5">
        <f t="shared" si="2"/>
        <v>11.695905549852043</v>
      </c>
      <c r="G16" s="5">
        <f t="shared" si="3"/>
        <v>4.2311319552417605E-2</v>
      </c>
      <c r="I16" s="12"/>
      <c r="L16" s="23" t="s">
        <v>16</v>
      </c>
      <c r="M16" s="24" t="s">
        <v>40</v>
      </c>
      <c r="N16" s="24"/>
      <c r="O16" s="24"/>
      <c r="P16" s="24"/>
      <c r="Q16" s="24"/>
    </row>
    <row r="17" spans="1:13" x14ac:dyDescent="0.35">
      <c r="A17">
        <v>5.5</v>
      </c>
      <c r="B17" s="3">
        <v>7616.3</v>
      </c>
      <c r="C17" s="3">
        <v>29.5</v>
      </c>
      <c r="D17" s="4">
        <f t="shared" si="0"/>
        <v>2.2997463614952594</v>
      </c>
      <c r="E17" s="4">
        <f t="shared" si="1"/>
        <v>7.5191802819055383E-3</v>
      </c>
      <c r="F17" s="5">
        <f t="shared" si="2"/>
        <v>11.498731807476297</v>
      </c>
      <c r="G17" s="5">
        <f t="shared" si="3"/>
        <v>3.7595901409527691E-2</v>
      </c>
      <c r="I17" s="12"/>
      <c r="L17" s="10" t="s">
        <v>16</v>
      </c>
      <c r="M17" t="s">
        <v>17</v>
      </c>
    </row>
    <row r="18" spans="1:13" x14ac:dyDescent="0.35">
      <c r="A18" s="3">
        <v>6</v>
      </c>
      <c r="B18" s="3">
        <v>7147.6</v>
      </c>
      <c r="C18" s="3">
        <v>4365.8999999999996</v>
      </c>
      <c r="D18" s="4">
        <f t="shared" si="0"/>
        <v>2.1582221148620087</v>
      </c>
      <c r="E18" s="4">
        <f t="shared" si="1"/>
        <v>1.1128131929753013</v>
      </c>
      <c r="F18" s="5">
        <f t="shared" si="2"/>
        <v>10.791110574310043</v>
      </c>
      <c r="G18" s="5">
        <f t="shared" si="3"/>
        <v>5.564065964876507</v>
      </c>
      <c r="I18" s="12"/>
      <c r="L18" s="10" t="s">
        <v>16</v>
      </c>
      <c r="M18" t="s">
        <v>18</v>
      </c>
    </row>
    <row r="19" spans="1:13" x14ac:dyDescent="0.35">
      <c r="A19" s="11">
        <v>6.5</v>
      </c>
      <c r="B19" s="14">
        <v>7163.8</v>
      </c>
      <c r="C19" s="14">
        <v>4301.5</v>
      </c>
      <c r="D19" s="12">
        <f t="shared" si="0"/>
        <v>2.163113714596292</v>
      </c>
      <c r="E19" s="12">
        <f t="shared" si="1"/>
        <v>1.0963984400887008</v>
      </c>
      <c r="F19" s="5">
        <f t="shared" si="2"/>
        <v>10.81556857298146</v>
      </c>
      <c r="G19" s="5">
        <f t="shared" si="3"/>
        <v>5.4819922004435035</v>
      </c>
      <c r="J19" s="11"/>
    </row>
    <row r="20" spans="1:13" x14ac:dyDescent="0.35">
      <c r="A20" s="14">
        <v>7</v>
      </c>
      <c r="B20" s="14">
        <v>7253.8</v>
      </c>
      <c r="C20" s="14">
        <v>4352.3</v>
      </c>
      <c r="D20" s="12">
        <f t="shared" si="0"/>
        <v>2.1902892686756448</v>
      </c>
      <c r="E20" s="12">
        <f t="shared" si="1"/>
        <v>1.1093467234216094</v>
      </c>
      <c r="F20" s="5">
        <f t="shared" si="2"/>
        <v>10.951446343378224</v>
      </c>
      <c r="G20" s="5">
        <f t="shared" si="3"/>
        <v>5.546733617108047</v>
      </c>
    </row>
    <row r="21" spans="1:13" x14ac:dyDescent="0.35">
      <c r="A21" s="11">
        <v>7.5</v>
      </c>
      <c r="B21" s="14">
        <v>7150.8</v>
      </c>
      <c r="C21" s="14">
        <v>4238.8999999999996</v>
      </c>
      <c r="D21" s="12">
        <f t="shared" si="0"/>
        <v>2.15918835678483</v>
      </c>
      <c r="E21" s="12">
        <f t="shared" si="1"/>
        <v>1.0804424846430301</v>
      </c>
      <c r="F21" s="5">
        <f t="shared" si="2"/>
        <v>10.79594178392415</v>
      </c>
      <c r="G21" s="5">
        <f t="shared" si="3"/>
        <v>5.4022124232151505</v>
      </c>
    </row>
    <row r="22" spans="1:13" x14ac:dyDescent="0.35">
      <c r="A22" s="14">
        <v>23.333333329999999</v>
      </c>
      <c r="B22" s="14">
        <v>7829.5</v>
      </c>
      <c r="C22" s="14">
        <v>3469.4</v>
      </c>
      <c r="D22" s="12">
        <f t="shared" si="0"/>
        <v>2.3641222296032369</v>
      </c>
      <c r="E22" s="12">
        <f t="shared" si="1"/>
        <v>0.88430657864552797</v>
      </c>
      <c r="F22" s="5">
        <f t="shared" si="2"/>
        <v>11.820611148016184</v>
      </c>
      <c r="G22" s="5">
        <f t="shared" si="3"/>
        <v>4.4215328932276403</v>
      </c>
      <c r="H22" s="12"/>
    </row>
    <row r="23" spans="1:13" x14ac:dyDescent="0.35">
      <c r="A23" s="11"/>
      <c r="B23" s="14"/>
      <c r="C23" s="14"/>
      <c r="D23" s="12"/>
      <c r="E23" s="12"/>
      <c r="F23" s="12"/>
      <c r="G23" s="12"/>
      <c r="H23" s="12"/>
    </row>
    <row r="24" spans="1:13" x14ac:dyDescent="0.35">
      <c r="A24" s="11"/>
      <c r="B24" s="14"/>
      <c r="C24" s="14"/>
      <c r="D24" s="12"/>
      <c r="E24" s="12"/>
      <c r="F24" s="12"/>
      <c r="G24" s="12"/>
      <c r="H24" s="12"/>
    </row>
    <row r="25" spans="1:13" x14ac:dyDescent="0.35">
      <c r="A25" s="11"/>
      <c r="B25" s="14"/>
      <c r="C25" s="14"/>
      <c r="D25" s="12"/>
      <c r="E25" s="12"/>
      <c r="F25" s="12"/>
      <c r="G25" s="12"/>
      <c r="H25" s="12"/>
    </row>
    <row r="26" spans="1:13" x14ac:dyDescent="0.35">
      <c r="A26" s="11"/>
      <c r="B26" s="14"/>
      <c r="C26" s="14"/>
      <c r="D26" s="12"/>
      <c r="E26" s="12"/>
      <c r="F26" s="12"/>
      <c r="G26" s="12"/>
      <c r="H26" s="12"/>
    </row>
    <row r="27" spans="1:13" x14ac:dyDescent="0.35">
      <c r="A27" s="11"/>
      <c r="B27" s="14"/>
      <c r="C27" s="14"/>
      <c r="D27" s="12"/>
      <c r="E27" s="12"/>
      <c r="F27" s="12"/>
      <c r="G27" s="12"/>
    </row>
    <row r="28" spans="1:13" x14ac:dyDescent="0.35">
      <c r="A28" s="11"/>
      <c r="B28" s="14"/>
      <c r="C28" s="14"/>
      <c r="D28" s="12"/>
      <c r="E28" s="12"/>
      <c r="F28" s="12"/>
      <c r="G28" s="12"/>
    </row>
    <row r="29" spans="1:13" x14ac:dyDescent="0.35">
      <c r="A29" s="11"/>
      <c r="B29" s="14"/>
      <c r="C29" s="14"/>
      <c r="D29" s="12"/>
      <c r="E29" s="12"/>
      <c r="F29" s="12"/>
      <c r="G29" s="12"/>
    </row>
    <row r="30" spans="1:13" x14ac:dyDescent="0.35">
      <c r="A30" s="11"/>
      <c r="B30" s="14"/>
      <c r="C30" s="14"/>
      <c r="D30" s="12"/>
      <c r="E30" s="12"/>
      <c r="F30" s="12"/>
      <c r="G30" s="12"/>
    </row>
    <row r="31" spans="1:13" x14ac:dyDescent="0.35">
      <c r="A31" s="11"/>
      <c r="B31" s="14"/>
      <c r="C31" s="14"/>
      <c r="D31" s="12"/>
      <c r="E31" s="12"/>
      <c r="F31" s="12"/>
      <c r="G31" s="12"/>
    </row>
    <row r="32" spans="1:13" x14ac:dyDescent="0.35">
      <c r="A32" s="11"/>
      <c r="B32" s="14"/>
      <c r="C32" s="14"/>
      <c r="D32" s="12"/>
      <c r="E32" s="12"/>
      <c r="F32" s="12"/>
      <c r="G32" s="12"/>
    </row>
    <row r="33" spans="1:14" x14ac:dyDescent="0.35">
      <c r="A33" s="11"/>
      <c r="B33" s="14"/>
      <c r="C33" s="14"/>
      <c r="D33" s="12"/>
      <c r="E33" s="12"/>
      <c r="F33" s="12"/>
      <c r="G33" s="12"/>
    </row>
    <row r="34" spans="1:14" x14ac:dyDescent="0.35">
      <c r="A34" s="11"/>
      <c r="B34" s="14"/>
      <c r="C34" s="14"/>
      <c r="D34" s="12"/>
      <c r="E34" s="12"/>
      <c r="F34" s="12"/>
      <c r="G34" s="12"/>
    </row>
    <row r="35" spans="1:14" x14ac:dyDescent="0.35">
      <c r="A35" s="11"/>
      <c r="B35" s="14"/>
      <c r="C35" s="14"/>
      <c r="D35" s="12"/>
      <c r="E35" s="12"/>
      <c r="F35" s="12"/>
      <c r="G35" s="12"/>
    </row>
    <row r="36" spans="1:14" x14ac:dyDescent="0.35">
      <c r="A36" s="11"/>
      <c r="B36" s="14"/>
      <c r="C36" s="14"/>
      <c r="D36" s="12"/>
      <c r="E36" s="12"/>
      <c r="F36" s="12"/>
      <c r="G36" s="12"/>
    </row>
    <row r="37" spans="1:14" x14ac:dyDescent="0.35">
      <c r="A37" s="11"/>
      <c r="B37" s="14"/>
      <c r="C37" s="14"/>
      <c r="D37" s="12"/>
      <c r="E37" s="12"/>
      <c r="F37" s="12"/>
      <c r="G37" s="12"/>
    </row>
    <row r="38" spans="1:14" x14ac:dyDescent="0.35">
      <c r="A38" s="11"/>
      <c r="B38" s="14"/>
      <c r="C38" s="14"/>
      <c r="D38" s="12"/>
      <c r="E38" s="12"/>
      <c r="F38" s="12"/>
      <c r="G38" s="12"/>
    </row>
    <row r="39" spans="1:14" x14ac:dyDescent="0.35">
      <c r="A39" s="11"/>
      <c r="B39" s="14"/>
      <c r="C39" s="14"/>
      <c r="D39" s="12"/>
      <c r="E39" s="12"/>
      <c r="F39" s="12"/>
      <c r="G39" s="12"/>
    </row>
    <row r="40" spans="1:14" x14ac:dyDescent="0.35">
      <c r="A40" s="11"/>
      <c r="B40" s="14"/>
      <c r="C40" s="14"/>
      <c r="D40" s="12"/>
      <c r="E40" s="12"/>
      <c r="F40" s="12"/>
      <c r="G40" s="12"/>
    </row>
    <row r="41" spans="1:14" x14ac:dyDescent="0.35">
      <c r="A41" s="11"/>
      <c r="B41" s="14"/>
      <c r="C41" s="14"/>
      <c r="D41" s="12"/>
      <c r="E41" s="12"/>
      <c r="F41" s="12"/>
      <c r="G41" s="12"/>
      <c r="I41" t="s">
        <v>14</v>
      </c>
      <c r="K41" t="s">
        <v>19</v>
      </c>
      <c r="L41" t="s">
        <v>25</v>
      </c>
      <c r="M41" t="s">
        <v>20</v>
      </c>
      <c r="N41" t="s">
        <v>21</v>
      </c>
    </row>
    <row r="42" spans="1:14" x14ac:dyDescent="0.35">
      <c r="A42" s="11"/>
      <c r="B42" s="14"/>
      <c r="C42" s="14"/>
      <c r="D42" s="12"/>
      <c r="E42" s="12"/>
      <c r="F42" s="12"/>
      <c r="G42" s="12"/>
      <c r="I42" s="13">
        <v>1</v>
      </c>
      <c r="J42" t="s">
        <v>22</v>
      </c>
      <c r="K42" s="2">
        <v>4.1435000000000004</v>
      </c>
      <c r="L42" s="2">
        <f>K42/60</f>
        <v>6.9058333333333347E-2</v>
      </c>
      <c r="M42" s="2">
        <f>L42</f>
        <v>6.9058333333333347E-2</v>
      </c>
      <c r="N42" s="2">
        <f>M42/I42</f>
        <v>6.9058333333333347E-2</v>
      </c>
    </row>
    <row r="43" spans="1:14" x14ac:dyDescent="0.35">
      <c r="A43" s="11"/>
      <c r="B43" s="14"/>
      <c r="C43" s="14"/>
      <c r="D43" s="12"/>
      <c r="E43" s="12"/>
      <c r="F43" s="12"/>
      <c r="G43" s="12"/>
    </row>
    <row r="44" spans="1:14" x14ac:dyDescent="0.35">
      <c r="A44" s="11"/>
      <c r="B44" s="14"/>
      <c r="C44" s="14"/>
      <c r="D44" s="12"/>
      <c r="E44" s="12"/>
      <c r="F44" s="12"/>
      <c r="G44" s="12"/>
    </row>
    <row r="45" spans="1:14" x14ac:dyDescent="0.35">
      <c r="A45" s="11"/>
      <c r="B45" s="14"/>
      <c r="C45" s="14"/>
      <c r="D45" s="12"/>
      <c r="E45" s="12"/>
      <c r="F45" s="12"/>
      <c r="G45" s="12"/>
    </row>
    <row r="46" spans="1:14" x14ac:dyDescent="0.35">
      <c r="A46" s="11"/>
      <c r="B46" s="14"/>
      <c r="C46" s="14"/>
      <c r="D46" s="12"/>
      <c r="E46" s="12"/>
      <c r="F46" s="12"/>
      <c r="G46" s="12"/>
    </row>
    <row r="47" spans="1:14" x14ac:dyDescent="0.35">
      <c r="A47" s="11"/>
      <c r="B47" s="14"/>
      <c r="C47" s="14"/>
      <c r="D47" s="12"/>
      <c r="E47" s="12"/>
      <c r="F47" s="12"/>
      <c r="G47" s="12"/>
    </row>
    <row r="48" spans="1:14" x14ac:dyDescent="0.35">
      <c r="A48" s="11"/>
      <c r="B48" s="14"/>
      <c r="C48" s="14"/>
      <c r="D48" s="12"/>
      <c r="E48" s="12"/>
      <c r="F48" s="12"/>
      <c r="G48" s="12"/>
    </row>
    <row r="49" spans="1:7" x14ac:dyDescent="0.35">
      <c r="A49" s="11"/>
      <c r="B49" s="14"/>
      <c r="C49" s="14"/>
      <c r="D49" s="12"/>
      <c r="E49" s="12"/>
      <c r="F49" s="12"/>
      <c r="G49" s="12"/>
    </row>
    <row r="50" spans="1:7" x14ac:dyDescent="0.35">
      <c r="A50" s="11"/>
      <c r="B50" s="14"/>
      <c r="C50" s="14"/>
      <c r="D50" s="12"/>
      <c r="E50" s="12"/>
      <c r="F50" s="12"/>
      <c r="G50" s="12"/>
    </row>
    <row r="51" spans="1:7" x14ac:dyDescent="0.35">
      <c r="A51" s="11"/>
      <c r="B51" s="14"/>
      <c r="C51" s="14"/>
      <c r="D51" s="12"/>
      <c r="E51" s="12"/>
      <c r="F51" s="12"/>
      <c r="G51" s="12"/>
    </row>
    <row r="52" spans="1:7" x14ac:dyDescent="0.35">
      <c r="A52" s="11"/>
      <c r="B52" s="14"/>
      <c r="C52" s="14"/>
      <c r="D52" s="12"/>
      <c r="E52" s="12"/>
      <c r="F52" s="12"/>
      <c r="G52" s="12"/>
    </row>
    <row r="53" spans="1:7" x14ac:dyDescent="0.35">
      <c r="A53" s="11"/>
      <c r="B53" s="14"/>
      <c r="C53" s="14"/>
      <c r="D53" s="12"/>
      <c r="E53" s="12"/>
      <c r="F53" s="12"/>
      <c r="G53" s="12"/>
    </row>
    <row r="54" spans="1:7" x14ac:dyDescent="0.35">
      <c r="A54" s="11"/>
      <c r="B54" s="14"/>
      <c r="C54" s="14"/>
      <c r="D54" s="12"/>
      <c r="E54" s="12"/>
      <c r="F54" s="12"/>
      <c r="G54" s="12"/>
    </row>
    <row r="55" spans="1:7" x14ac:dyDescent="0.35">
      <c r="A55" s="11"/>
      <c r="B55" s="14"/>
      <c r="C55" s="14"/>
      <c r="D55" s="12"/>
      <c r="E55" s="12"/>
      <c r="F55" s="12"/>
      <c r="G55" s="12"/>
    </row>
    <row r="56" spans="1:7" x14ac:dyDescent="0.35">
      <c r="A56" s="11"/>
      <c r="B56" s="14"/>
      <c r="C56" s="14"/>
      <c r="D56" s="12"/>
      <c r="E56" s="12"/>
      <c r="F56" s="12"/>
      <c r="G56" s="12"/>
    </row>
    <row r="57" spans="1:7" x14ac:dyDescent="0.35">
      <c r="A57" s="11"/>
      <c r="B57" s="14"/>
      <c r="C57" s="14"/>
      <c r="D57" s="12"/>
      <c r="E57" s="12"/>
      <c r="F57" s="12"/>
      <c r="G57" s="12"/>
    </row>
    <row r="58" spans="1:7" x14ac:dyDescent="0.35">
      <c r="A58" s="11"/>
      <c r="B58" s="14"/>
      <c r="C58" s="14"/>
      <c r="D58" s="12"/>
      <c r="E58" s="12"/>
      <c r="F58" s="12"/>
      <c r="G58" s="12"/>
    </row>
    <row r="59" spans="1:7" x14ac:dyDescent="0.35">
      <c r="A59" s="11"/>
      <c r="B59" s="14"/>
      <c r="C59" s="14"/>
      <c r="D59" s="12"/>
      <c r="E59" s="12"/>
      <c r="F59" s="12"/>
      <c r="G59" s="12"/>
    </row>
    <row r="60" spans="1:7" x14ac:dyDescent="0.35">
      <c r="A60" s="11"/>
      <c r="B60" s="14"/>
      <c r="C60" s="14"/>
      <c r="D60" s="12"/>
      <c r="E60" s="12"/>
      <c r="F60" s="12"/>
      <c r="G60" s="12"/>
    </row>
    <row r="61" spans="1:7" x14ac:dyDescent="0.35">
      <c r="A61" s="11"/>
      <c r="B61" s="14"/>
      <c r="C61" s="14"/>
      <c r="D61" s="12"/>
      <c r="E61" s="12"/>
      <c r="F61" s="12"/>
      <c r="G61" s="12"/>
    </row>
    <row r="62" spans="1:7" x14ac:dyDescent="0.35">
      <c r="A62" s="11"/>
      <c r="B62" s="14"/>
      <c r="C62" s="14"/>
      <c r="D62" s="12"/>
      <c r="E62" s="12"/>
      <c r="F62" s="12"/>
      <c r="G62" s="12"/>
    </row>
    <row r="63" spans="1:7" x14ac:dyDescent="0.35">
      <c r="A63" s="11"/>
      <c r="B63" s="14"/>
      <c r="C63" s="14"/>
      <c r="D63" s="12"/>
      <c r="E63" s="12"/>
      <c r="F63" s="12"/>
      <c r="G63" s="12"/>
    </row>
    <row r="64" spans="1:7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3">
    <mergeCell ref="B4:C4"/>
    <mergeCell ref="D4:E4"/>
    <mergeCell ref="F4:G4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D54E-BBF0-45AB-AFCD-F4D936324BA2}">
  <dimension ref="A1:AF68"/>
  <sheetViews>
    <sheetView workbookViewId="0">
      <selection activeCell="D2" sqref="D2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3.1796875" customWidth="1"/>
    <col min="17" max="17" width="20" customWidth="1"/>
    <col min="18" max="18" width="17.81640625" customWidth="1"/>
    <col min="21" max="21" width="17" customWidth="1"/>
    <col min="22" max="22" width="19.08984375" customWidth="1"/>
  </cols>
  <sheetData>
    <row r="1" spans="1:32" x14ac:dyDescent="0.35">
      <c r="A1" t="s">
        <v>0</v>
      </c>
      <c r="B1" s="1" t="s">
        <v>1</v>
      </c>
      <c r="C1" s="2" t="s">
        <v>2</v>
      </c>
      <c r="D1" s="2" t="s">
        <v>43</v>
      </c>
      <c r="E1" s="2"/>
      <c r="F1" s="2"/>
    </row>
    <row r="2" spans="1:32" x14ac:dyDescent="0.35">
      <c r="A2" t="s">
        <v>3</v>
      </c>
      <c r="D2" s="2" t="s">
        <v>46</v>
      </c>
      <c r="E2" s="11"/>
      <c r="G2" t="s">
        <v>4</v>
      </c>
    </row>
    <row r="3" spans="1:32" x14ac:dyDescent="0.35">
      <c r="A3" t="s">
        <v>5</v>
      </c>
    </row>
    <row r="4" spans="1:32" x14ac:dyDescent="0.35">
      <c r="B4" s="28" t="s">
        <v>6</v>
      </c>
      <c r="C4" s="28"/>
      <c r="D4" s="28" t="s">
        <v>7</v>
      </c>
      <c r="E4" s="28"/>
      <c r="F4" s="28" t="s">
        <v>8</v>
      </c>
      <c r="G4" s="28"/>
      <c r="I4" s="22" t="s">
        <v>10</v>
      </c>
      <c r="J4" s="22"/>
      <c r="K4" s="22"/>
    </row>
    <row r="5" spans="1:32" x14ac:dyDescent="0.35">
      <c r="A5" t="s">
        <v>9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I5" t="s">
        <v>24</v>
      </c>
      <c r="J5" t="s">
        <v>11</v>
      </c>
      <c r="K5" t="s">
        <v>12</v>
      </c>
      <c r="L5" t="s">
        <v>13</v>
      </c>
    </row>
    <row r="6" spans="1:32" x14ac:dyDescent="0.35">
      <c r="A6">
        <v>0</v>
      </c>
      <c r="B6" s="3">
        <v>0</v>
      </c>
      <c r="C6" s="3">
        <v>8290.7999999999993</v>
      </c>
      <c r="D6" s="4">
        <f t="shared" ref="D6:D28" si="0">B6/$J$6</f>
        <v>0</v>
      </c>
      <c r="E6" s="4">
        <f t="shared" ref="E6:E28" si="1">C6/$K$6</f>
        <v>2.1132210129227942</v>
      </c>
      <c r="F6" s="5">
        <f t="shared" ref="F6:F28" si="2">D6*$L$6</f>
        <v>0</v>
      </c>
      <c r="G6" s="5">
        <f t="shared" ref="G6:G28" si="3">E6*$L$6</f>
        <v>10.566105064613971</v>
      </c>
      <c r="H6" s="4">
        <f>F6+G6</f>
        <v>10.566105064613971</v>
      </c>
      <c r="I6" s="14">
        <v>3428.7</v>
      </c>
      <c r="J6">
        <v>3311.8</v>
      </c>
      <c r="K6">
        <v>3923.3</v>
      </c>
      <c r="L6" s="2">
        <v>5</v>
      </c>
    </row>
    <row r="7" spans="1:32" x14ac:dyDescent="0.35">
      <c r="A7">
        <v>0.5</v>
      </c>
      <c r="B7" s="3">
        <v>1623.2</v>
      </c>
      <c r="C7" s="3">
        <v>6542.9</v>
      </c>
      <c r="D7" s="4">
        <f t="shared" si="0"/>
        <v>0.49012621535116851</v>
      </c>
      <c r="E7" s="4">
        <f t="shared" si="1"/>
        <v>1.6677032090332116</v>
      </c>
      <c r="F7" s="5">
        <f t="shared" si="2"/>
        <v>2.4506310767558426</v>
      </c>
      <c r="G7" s="5">
        <f t="shared" si="3"/>
        <v>8.3385160451660578</v>
      </c>
      <c r="H7" s="4">
        <f t="shared" ref="H7:H28" si="4">F7+G7</f>
        <v>10.7891471219219</v>
      </c>
      <c r="I7" s="12"/>
    </row>
    <row r="8" spans="1:32" x14ac:dyDescent="0.35">
      <c r="A8" s="3">
        <v>1</v>
      </c>
      <c r="B8" s="3">
        <v>3019.8</v>
      </c>
      <c r="C8" s="3">
        <v>4753.8999999999996</v>
      </c>
      <c r="D8" s="4">
        <f t="shared" si="0"/>
        <v>0.91183042454254482</v>
      </c>
      <c r="E8" s="4">
        <f t="shared" si="1"/>
        <v>1.2117095302423979</v>
      </c>
      <c r="F8" s="5">
        <f t="shared" si="2"/>
        <v>4.5591521227127245</v>
      </c>
      <c r="G8" s="5">
        <f t="shared" si="3"/>
        <v>6.05854765121199</v>
      </c>
      <c r="H8" s="4">
        <f t="shared" si="4"/>
        <v>10.617699773924715</v>
      </c>
      <c r="I8" s="12"/>
    </row>
    <row r="9" spans="1:32" x14ac:dyDescent="0.35">
      <c r="A9">
        <v>1.5</v>
      </c>
      <c r="B9" s="3">
        <v>4381</v>
      </c>
      <c r="C9" s="3">
        <v>3255.9</v>
      </c>
      <c r="D9" s="4">
        <f t="shared" si="0"/>
        <v>1.322845582462709</v>
      </c>
      <c r="E9" s="4">
        <f t="shared" si="1"/>
        <v>0.82988810440190652</v>
      </c>
      <c r="F9" s="5">
        <f t="shared" si="2"/>
        <v>6.6142279123135452</v>
      </c>
      <c r="G9" s="5">
        <f t="shared" si="3"/>
        <v>4.1494405220095327</v>
      </c>
      <c r="H9" s="4">
        <f t="shared" si="4"/>
        <v>10.763668434323078</v>
      </c>
      <c r="I9" s="12"/>
      <c r="K9" t="s">
        <v>14</v>
      </c>
    </row>
    <row r="10" spans="1:32" x14ac:dyDescent="0.35">
      <c r="A10" s="3">
        <v>2</v>
      </c>
      <c r="B10" s="3">
        <v>5644.1</v>
      </c>
      <c r="C10" s="3">
        <v>1997.9</v>
      </c>
      <c r="D10" s="4">
        <f t="shared" si="0"/>
        <v>1.704239386436379</v>
      </c>
      <c r="E10" s="4">
        <f t="shared" si="1"/>
        <v>0.50923967068539244</v>
      </c>
      <c r="F10" s="5">
        <f t="shared" si="2"/>
        <v>8.5211969321818941</v>
      </c>
      <c r="G10" s="5">
        <f t="shared" si="3"/>
        <v>2.5461983534269623</v>
      </c>
      <c r="H10" s="4">
        <f t="shared" si="4"/>
        <v>11.067395285608857</v>
      </c>
      <c r="I10" s="12"/>
      <c r="K10" s="13">
        <v>1</v>
      </c>
    </row>
    <row r="11" spans="1:32" x14ac:dyDescent="0.35">
      <c r="A11">
        <v>2.5</v>
      </c>
      <c r="B11" s="3">
        <v>6390.5</v>
      </c>
      <c r="C11" s="3">
        <v>1005.8</v>
      </c>
      <c r="D11" s="4">
        <f t="shared" si="0"/>
        <v>1.9296153149344766</v>
      </c>
      <c r="E11" s="4">
        <f t="shared" si="1"/>
        <v>0.25636581449290136</v>
      </c>
      <c r="F11" s="5">
        <f t="shared" si="2"/>
        <v>9.6480765746723822</v>
      </c>
      <c r="G11" s="5">
        <f t="shared" si="3"/>
        <v>1.2818290724645067</v>
      </c>
      <c r="H11" s="4">
        <f t="shared" si="4"/>
        <v>10.92990564713689</v>
      </c>
      <c r="I11" s="12"/>
    </row>
    <row r="12" spans="1:32" x14ac:dyDescent="0.35">
      <c r="A12" s="3">
        <v>3</v>
      </c>
      <c r="B12" s="3">
        <v>6968.3</v>
      </c>
      <c r="C12" s="3">
        <v>356.6</v>
      </c>
      <c r="D12" s="4">
        <f t="shared" si="0"/>
        <v>2.1040823721239206</v>
      </c>
      <c r="E12" s="4">
        <f t="shared" si="1"/>
        <v>9.089287079754288E-2</v>
      </c>
      <c r="F12" s="5">
        <f t="shared" si="2"/>
        <v>10.520411860619603</v>
      </c>
      <c r="G12" s="5">
        <f t="shared" si="3"/>
        <v>0.4544643539877144</v>
      </c>
      <c r="H12" s="4">
        <f t="shared" si="4"/>
        <v>10.974876214607317</v>
      </c>
      <c r="I12" s="12"/>
      <c r="M12" s="6" t="s">
        <v>15</v>
      </c>
    </row>
    <row r="13" spans="1:32" x14ac:dyDescent="0.35">
      <c r="A13">
        <v>3.5</v>
      </c>
      <c r="B13" s="3">
        <v>7261.7</v>
      </c>
      <c r="C13" s="3">
        <v>152.19999999999999</v>
      </c>
      <c r="D13" s="4">
        <f t="shared" si="0"/>
        <v>2.1926746784226099</v>
      </c>
      <c r="E13" s="4">
        <f t="shared" si="1"/>
        <v>3.8793872505288908E-2</v>
      </c>
      <c r="F13" s="5">
        <f t="shared" si="2"/>
        <v>10.963373392113049</v>
      </c>
      <c r="G13" s="5">
        <f t="shared" si="3"/>
        <v>0.19396936252644453</v>
      </c>
      <c r="H13" s="4">
        <f t="shared" si="4"/>
        <v>11.157342754639494</v>
      </c>
      <c r="I13" s="12"/>
      <c r="L13" s="7">
        <v>1</v>
      </c>
      <c r="M13" s="8" t="s">
        <v>26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11"/>
      <c r="Z13" s="11"/>
      <c r="AA13" s="11"/>
      <c r="AB13" s="11"/>
      <c r="AC13" s="11"/>
      <c r="AD13" s="11"/>
      <c r="AE13" s="11"/>
      <c r="AF13" s="11"/>
    </row>
    <row r="14" spans="1:32" x14ac:dyDescent="0.35">
      <c r="A14" s="3">
        <v>4</v>
      </c>
      <c r="B14" s="3">
        <v>7234.7</v>
      </c>
      <c r="C14" s="3">
        <v>84.6</v>
      </c>
      <c r="D14" s="4">
        <f t="shared" si="0"/>
        <v>2.184522012198804</v>
      </c>
      <c r="E14" s="4">
        <f t="shared" si="1"/>
        <v>2.1563479723701984E-2</v>
      </c>
      <c r="F14" s="5">
        <f t="shared" si="2"/>
        <v>10.922610060994021</v>
      </c>
      <c r="G14" s="5">
        <f t="shared" si="3"/>
        <v>0.10781739861850992</v>
      </c>
      <c r="H14" s="4">
        <f t="shared" si="4"/>
        <v>11.030427459612531</v>
      </c>
      <c r="I14" s="12"/>
      <c r="L14" s="7">
        <v>2</v>
      </c>
      <c r="M14" s="8" t="s">
        <v>27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1"/>
      <c r="Z14" s="11"/>
      <c r="AA14" s="11"/>
      <c r="AB14" s="11"/>
      <c r="AC14" s="11"/>
      <c r="AD14" s="11"/>
      <c r="AE14" s="11"/>
      <c r="AF14" s="11"/>
    </row>
    <row r="15" spans="1:32" x14ac:dyDescent="0.35">
      <c r="A15">
        <v>4.5</v>
      </c>
      <c r="B15" s="3">
        <v>7294.7</v>
      </c>
      <c r="C15" s="3">
        <v>53.8</v>
      </c>
      <c r="D15" s="4">
        <f t="shared" si="0"/>
        <v>2.2026390482517058</v>
      </c>
      <c r="E15" s="4">
        <f t="shared" si="1"/>
        <v>1.3712945734458235E-2</v>
      </c>
      <c r="F15" s="5">
        <f t="shared" si="2"/>
        <v>11.013195241258529</v>
      </c>
      <c r="G15" s="5">
        <f t="shared" si="3"/>
        <v>6.8564728672291173E-2</v>
      </c>
      <c r="H15" s="4">
        <f t="shared" si="4"/>
        <v>11.08175996993082</v>
      </c>
      <c r="I15" s="12"/>
      <c r="L15" s="9" t="s">
        <v>16</v>
      </c>
      <c r="M15" s="8" t="s">
        <v>41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1"/>
      <c r="Z15" s="11"/>
      <c r="AA15" s="11"/>
      <c r="AB15" s="11"/>
      <c r="AC15" s="11"/>
      <c r="AD15" s="11"/>
      <c r="AE15" s="11"/>
      <c r="AF15" s="11"/>
    </row>
    <row r="16" spans="1:32" x14ac:dyDescent="0.35">
      <c r="A16" s="3">
        <v>5</v>
      </c>
      <c r="B16" s="3">
        <v>7391.5</v>
      </c>
      <c r="C16" s="3">
        <v>40.700000000000003</v>
      </c>
      <c r="D16" s="4">
        <f t="shared" si="0"/>
        <v>2.2318678664170539</v>
      </c>
      <c r="E16" s="4">
        <f t="shared" si="1"/>
        <v>1.037391991435781E-2</v>
      </c>
      <c r="F16" s="5">
        <f t="shared" si="2"/>
        <v>11.159339332085271</v>
      </c>
      <c r="G16" s="5">
        <f t="shared" si="3"/>
        <v>5.1869599571789049E-2</v>
      </c>
      <c r="H16" s="4">
        <f t="shared" si="4"/>
        <v>11.21120893165706</v>
      </c>
      <c r="I16" s="12"/>
      <c r="L16" s="10" t="s">
        <v>16</v>
      </c>
      <c r="M16" t="s">
        <v>17</v>
      </c>
    </row>
    <row r="17" spans="1:13" x14ac:dyDescent="0.35">
      <c r="A17">
        <v>5.5</v>
      </c>
      <c r="B17" s="3">
        <v>7303.6</v>
      </c>
      <c r="C17" s="3">
        <v>35.4</v>
      </c>
      <c r="D17" s="4">
        <f t="shared" si="0"/>
        <v>2.2053264085995532</v>
      </c>
      <c r="E17" s="4">
        <f t="shared" si="1"/>
        <v>9.0230163382866452E-3</v>
      </c>
      <c r="F17" s="5">
        <f t="shared" si="2"/>
        <v>11.026632042997766</v>
      </c>
      <c r="G17" s="5">
        <f t="shared" si="3"/>
        <v>4.5115081691433224E-2</v>
      </c>
      <c r="H17" s="4">
        <f t="shared" si="4"/>
        <v>11.0717471246892</v>
      </c>
      <c r="I17" s="12"/>
      <c r="L17" s="10" t="s">
        <v>16</v>
      </c>
      <c r="M17" t="s">
        <v>18</v>
      </c>
    </row>
    <row r="18" spans="1:13" x14ac:dyDescent="0.35">
      <c r="A18" s="3">
        <v>6</v>
      </c>
      <c r="B18" s="3">
        <v>6858.2</v>
      </c>
      <c r="C18" s="3">
        <v>4185.3</v>
      </c>
      <c r="D18" s="4">
        <f t="shared" si="0"/>
        <v>2.0708376109668456</v>
      </c>
      <c r="E18" s="4">
        <f t="shared" si="1"/>
        <v>1.0667805164020085</v>
      </c>
      <c r="F18" s="5">
        <f t="shared" si="2"/>
        <v>10.354188054834228</v>
      </c>
      <c r="G18" s="5">
        <f t="shared" si="3"/>
        <v>5.333902582010043</v>
      </c>
      <c r="H18" s="4">
        <f t="shared" si="4"/>
        <v>15.688090636844272</v>
      </c>
      <c r="I18" s="12"/>
    </row>
    <row r="19" spans="1:13" x14ac:dyDescent="0.35">
      <c r="A19" s="11">
        <v>6.5</v>
      </c>
      <c r="B19" s="14">
        <v>6976.5</v>
      </c>
      <c r="C19" s="14">
        <v>4200.8999999999996</v>
      </c>
      <c r="D19" s="12">
        <f t="shared" si="0"/>
        <v>2.1065583670511505</v>
      </c>
      <c r="E19" s="12">
        <f t="shared" si="1"/>
        <v>1.070756760890067</v>
      </c>
      <c r="F19" s="5">
        <f t="shared" si="2"/>
        <v>10.532791835255752</v>
      </c>
      <c r="G19" s="5">
        <f t="shared" si="3"/>
        <v>5.3537838044503347</v>
      </c>
      <c r="H19" s="4">
        <f t="shared" si="4"/>
        <v>15.886575639706088</v>
      </c>
      <c r="J19" s="11"/>
    </row>
    <row r="20" spans="1:13" x14ac:dyDescent="0.35">
      <c r="A20" s="14">
        <v>7</v>
      </c>
      <c r="B20" s="14">
        <v>7032.4</v>
      </c>
      <c r="C20" s="14">
        <v>4187.8</v>
      </c>
      <c r="D20" s="12">
        <f t="shared" si="0"/>
        <v>2.1234374056404368</v>
      </c>
      <c r="E20" s="12">
        <f t="shared" si="1"/>
        <v>1.0674177350699665</v>
      </c>
      <c r="F20" s="5">
        <f t="shared" si="2"/>
        <v>10.617187028202185</v>
      </c>
      <c r="G20" s="5">
        <f t="shared" si="3"/>
        <v>5.3370886753498326</v>
      </c>
      <c r="H20" s="4">
        <f t="shared" si="4"/>
        <v>15.954275703552018</v>
      </c>
    </row>
    <row r="21" spans="1:13" x14ac:dyDescent="0.35">
      <c r="A21" s="11">
        <v>7.5</v>
      </c>
      <c r="B21" s="14">
        <v>6913.8</v>
      </c>
      <c r="C21" s="14">
        <v>4062.6</v>
      </c>
      <c r="D21" s="12">
        <f t="shared" si="0"/>
        <v>2.087626064375868</v>
      </c>
      <c r="E21" s="12">
        <f t="shared" si="1"/>
        <v>1.035505824178625</v>
      </c>
      <c r="F21" s="5">
        <f t="shared" si="2"/>
        <v>10.43813032187934</v>
      </c>
      <c r="G21" s="5">
        <f t="shared" si="3"/>
        <v>5.1775291208931247</v>
      </c>
      <c r="H21" s="4">
        <f t="shared" si="4"/>
        <v>15.615659442772465</v>
      </c>
    </row>
    <row r="22" spans="1:13" x14ac:dyDescent="0.35">
      <c r="A22" s="14">
        <v>8</v>
      </c>
      <c r="B22" s="14">
        <v>7068.7</v>
      </c>
      <c r="C22" s="14">
        <v>4112</v>
      </c>
      <c r="D22" s="12">
        <f t="shared" si="0"/>
        <v>2.1343982124524428</v>
      </c>
      <c r="E22" s="12">
        <f t="shared" si="1"/>
        <v>1.0480972650574771</v>
      </c>
      <c r="F22" s="5">
        <f t="shared" si="2"/>
        <v>10.671991062262213</v>
      </c>
      <c r="G22" s="5">
        <f t="shared" si="3"/>
        <v>5.2404863252873852</v>
      </c>
      <c r="H22" s="4">
        <f t="shared" si="4"/>
        <v>15.912477387549599</v>
      </c>
    </row>
    <row r="23" spans="1:13" x14ac:dyDescent="0.35">
      <c r="A23" s="11">
        <v>8.5</v>
      </c>
      <c r="B23" s="14">
        <v>7067.1</v>
      </c>
      <c r="C23" s="14">
        <v>4056.1</v>
      </c>
      <c r="D23" s="12">
        <f t="shared" si="0"/>
        <v>2.1339150914910321</v>
      </c>
      <c r="E23" s="12">
        <f t="shared" si="1"/>
        <v>1.033849055641934</v>
      </c>
      <c r="F23" s="5">
        <f t="shared" si="2"/>
        <v>10.66957545745516</v>
      </c>
      <c r="G23" s="5">
        <f t="shared" si="3"/>
        <v>5.1692452782096696</v>
      </c>
      <c r="H23" s="4">
        <f t="shared" si="4"/>
        <v>15.838820735664829</v>
      </c>
    </row>
    <row r="24" spans="1:13" x14ac:dyDescent="0.35">
      <c r="A24" s="14">
        <v>9</v>
      </c>
      <c r="B24" s="14">
        <v>7138.5</v>
      </c>
      <c r="C24" s="14">
        <v>4051.4</v>
      </c>
      <c r="D24" s="12">
        <f t="shared" si="0"/>
        <v>2.1554743643939851</v>
      </c>
      <c r="E24" s="12">
        <f t="shared" si="1"/>
        <v>1.0326510845461729</v>
      </c>
      <c r="F24" s="5">
        <f t="shared" si="2"/>
        <v>10.777371821969925</v>
      </c>
      <c r="G24" s="5">
        <f t="shared" si="3"/>
        <v>5.1632554227308649</v>
      </c>
      <c r="H24" s="4">
        <f t="shared" si="4"/>
        <v>15.94062724470079</v>
      </c>
    </row>
    <row r="25" spans="1:13" x14ac:dyDescent="0.35">
      <c r="A25" s="14">
        <v>23.333300000000001</v>
      </c>
      <c r="B25" s="14">
        <v>8076.4</v>
      </c>
      <c r="C25" s="14">
        <v>3226.4</v>
      </c>
      <c r="D25" s="12">
        <f t="shared" si="0"/>
        <v>2.4386738329609274</v>
      </c>
      <c r="E25" s="12">
        <f t="shared" si="1"/>
        <v>0.82236892412000095</v>
      </c>
      <c r="F25" s="5">
        <f t="shared" si="2"/>
        <v>12.193369164804636</v>
      </c>
      <c r="G25" s="5">
        <f t="shared" si="3"/>
        <v>4.1118446206000048</v>
      </c>
      <c r="H25" s="4">
        <f t="shared" si="4"/>
        <v>16.305213785404639</v>
      </c>
    </row>
    <row r="26" spans="1:13" x14ac:dyDescent="0.35">
      <c r="A26" s="14">
        <v>24.166665999999999</v>
      </c>
      <c r="B26" s="14">
        <v>7968</v>
      </c>
      <c r="C26" s="14">
        <v>3319.3</v>
      </c>
      <c r="D26" s="12">
        <f t="shared" si="0"/>
        <v>2.4059423878253519</v>
      </c>
      <c r="E26" s="12">
        <f t="shared" si="1"/>
        <v>0.84604796982132391</v>
      </c>
      <c r="F26" s="5">
        <f t="shared" si="2"/>
        <v>12.029711939126759</v>
      </c>
      <c r="G26" s="5">
        <f t="shared" si="3"/>
        <v>4.2302398491066198</v>
      </c>
      <c r="H26" s="4">
        <f t="shared" si="4"/>
        <v>16.25995178823338</v>
      </c>
    </row>
    <row r="27" spans="1:13" x14ac:dyDescent="0.35">
      <c r="A27" s="14">
        <v>25</v>
      </c>
      <c r="B27" s="14">
        <v>7867.1</v>
      </c>
      <c r="C27" s="14">
        <v>3233.2</v>
      </c>
      <c r="D27" s="12">
        <f t="shared" si="0"/>
        <v>2.3754755721963887</v>
      </c>
      <c r="E27" s="12">
        <f t="shared" si="1"/>
        <v>0.8241021588968469</v>
      </c>
      <c r="F27" s="5">
        <f t="shared" si="2"/>
        <v>11.877377860981944</v>
      </c>
      <c r="G27" s="5">
        <f t="shared" si="3"/>
        <v>4.1205107944842343</v>
      </c>
      <c r="H27" s="4">
        <f t="shared" si="4"/>
        <v>15.997888655466179</v>
      </c>
    </row>
    <row r="28" spans="1:13" x14ac:dyDescent="0.35">
      <c r="A28" s="14">
        <v>72</v>
      </c>
      <c r="B28" s="14">
        <v>8838.2999999999993</v>
      </c>
      <c r="C28" s="14">
        <v>2630.5</v>
      </c>
      <c r="D28" s="12">
        <f t="shared" si="0"/>
        <v>2.6687299957726913</v>
      </c>
      <c r="E28" s="12">
        <f t="shared" si="1"/>
        <v>0.67048148242550909</v>
      </c>
      <c r="F28" s="5">
        <f t="shared" si="2"/>
        <v>13.343649978863457</v>
      </c>
      <c r="G28" s="5">
        <f t="shared" si="3"/>
        <v>3.3524074121275453</v>
      </c>
      <c r="H28" s="4">
        <f t="shared" si="4"/>
        <v>16.696057390991001</v>
      </c>
    </row>
    <row r="29" spans="1:13" x14ac:dyDescent="0.35">
      <c r="A29" s="11"/>
      <c r="B29" s="14"/>
      <c r="C29" s="14"/>
      <c r="D29" s="12"/>
      <c r="E29" s="12"/>
      <c r="F29" s="12"/>
      <c r="G29" s="12"/>
    </row>
    <row r="30" spans="1:13" x14ac:dyDescent="0.35">
      <c r="A30" s="11"/>
      <c r="B30" s="14"/>
      <c r="C30" s="14"/>
      <c r="D30" s="12"/>
      <c r="E30" s="12"/>
      <c r="F30" s="12"/>
      <c r="G30" s="12"/>
    </row>
    <row r="31" spans="1:13" x14ac:dyDescent="0.35">
      <c r="A31" s="11"/>
      <c r="B31" s="14"/>
      <c r="C31" s="14"/>
      <c r="D31" s="12"/>
      <c r="E31" s="12"/>
      <c r="F31" s="12"/>
      <c r="G31" s="12"/>
    </row>
    <row r="32" spans="1:13" x14ac:dyDescent="0.35">
      <c r="A32" s="11"/>
      <c r="B32" s="14"/>
      <c r="C32" s="14"/>
      <c r="D32" s="12"/>
      <c r="E32" s="12"/>
      <c r="F32" s="12"/>
      <c r="G32" s="12"/>
    </row>
    <row r="33" spans="1:22" x14ac:dyDescent="0.35">
      <c r="A33" s="11"/>
      <c r="B33" s="14"/>
      <c r="C33" s="14"/>
      <c r="D33" s="12"/>
      <c r="E33" s="12"/>
      <c r="F33" s="12"/>
      <c r="G33" s="12"/>
    </row>
    <row r="34" spans="1:22" x14ac:dyDescent="0.35">
      <c r="A34" s="11"/>
      <c r="B34" s="14"/>
      <c r="C34" s="14"/>
      <c r="D34" s="12"/>
      <c r="E34" s="12"/>
      <c r="F34" s="12"/>
      <c r="G34" s="12"/>
    </row>
    <row r="35" spans="1:22" x14ac:dyDescent="0.35">
      <c r="A35" s="11"/>
      <c r="B35" s="14"/>
      <c r="C35" s="14"/>
      <c r="D35" s="12"/>
      <c r="E35" s="12"/>
      <c r="F35" s="12"/>
      <c r="G35" s="12"/>
    </row>
    <row r="36" spans="1:22" x14ac:dyDescent="0.35">
      <c r="A36" s="11"/>
      <c r="B36" s="14"/>
      <c r="C36" s="14"/>
      <c r="D36" s="12"/>
      <c r="E36" s="12"/>
      <c r="F36" s="12"/>
      <c r="G36" s="12"/>
    </row>
    <row r="37" spans="1:22" x14ac:dyDescent="0.35">
      <c r="A37" s="11"/>
      <c r="B37" s="14"/>
      <c r="C37" s="14"/>
      <c r="D37" s="12"/>
      <c r="E37" s="12"/>
      <c r="F37" s="12"/>
      <c r="G37" s="12"/>
    </row>
    <row r="38" spans="1:22" x14ac:dyDescent="0.35">
      <c r="A38" s="11"/>
      <c r="B38" s="14"/>
      <c r="C38" s="14"/>
      <c r="D38" s="12"/>
      <c r="E38" s="12"/>
      <c r="F38" s="12"/>
      <c r="G38" s="12"/>
    </row>
    <row r="39" spans="1:22" x14ac:dyDescent="0.35">
      <c r="A39" s="11"/>
      <c r="B39" s="14"/>
      <c r="C39" s="14"/>
      <c r="D39" s="12"/>
      <c r="E39" s="12"/>
      <c r="F39" s="12"/>
      <c r="G39" s="12"/>
    </row>
    <row r="40" spans="1:22" x14ac:dyDescent="0.35">
      <c r="A40" s="11"/>
      <c r="B40" s="14"/>
      <c r="C40" s="14"/>
      <c r="D40" s="12"/>
      <c r="E40" s="12"/>
      <c r="F40" s="12"/>
      <c r="G40" s="12"/>
    </row>
    <row r="41" spans="1:22" x14ac:dyDescent="0.35">
      <c r="A41" s="11"/>
      <c r="B41" s="14"/>
      <c r="C41" s="14"/>
      <c r="D41" s="12"/>
      <c r="E41" s="12"/>
      <c r="F41" s="12"/>
      <c r="G41" s="12"/>
      <c r="I41" t="s">
        <v>14</v>
      </c>
      <c r="K41" t="s">
        <v>19</v>
      </c>
      <c r="L41" t="s">
        <v>25</v>
      </c>
      <c r="M41" t="s">
        <v>20</v>
      </c>
      <c r="N41" t="s">
        <v>21</v>
      </c>
      <c r="Q41" t="s">
        <v>14</v>
      </c>
      <c r="S41" t="s">
        <v>19</v>
      </c>
      <c r="T41" t="s">
        <v>25</v>
      </c>
      <c r="U41" t="s">
        <v>20</v>
      </c>
      <c r="V41" t="s">
        <v>21</v>
      </c>
    </row>
    <row r="42" spans="1:22" x14ac:dyDescent="0.35">
      <c r="A42" s="11"/>
      <c r="B42" s="14"/>
      <c r="C42" s="14"/>
      <c r="D42" s="12"/>
      <c r="E42" s="12"/>
      <c r="F42" s="12"/>
      <c r="G42" s="12"/>
      <c r="I42" s="13">
        <v>1</v>
      </c>
      <c r="J42" t="s">
        <v>22</v>
      </c>
      <c r="K42" s="2">
        <v>4.3663999999999996</v>
      </c>
      <c r="L42" s="2">
        <f>K42/60</f>
        <v>7.2773333333333329E-2</v>
      </c>
      <c r="M42" s="2">
        <f>L42</f>
        <v>7.2773333333333329E-2</v>
      </c>
      <c r="N42" s="2">
        <f>M42/I42</f>
        <v>7.2773333333333329E-2</v>
      </c>
      <c r="Q42" s="13">
        <v>1</v>
      </c>
      <c r="R42" t="s">
        <v>22</v>
      </c>
      <c r="S42" s="2">
        <v>9.4299999999999995E-2</v>
      </c>
      <c r="T42" s="2">
        <f>S42/60</f>
        <v>1.5716666666666665E-3</v>
      </c>
      <c r="U42" s="2">
        <f>T42</f>
        <v>1.5716666666666665E-3</v>
      </c>
      <c r="V42" s="2">
        <f>U42/Q42</f>
        <v>1.5716666666666665E-3</v>
      </c>
    </row>
    <row r="43" spans="1:22" x14ac:dyDescent="0.35">
      <c r="A43" s="11"/>
      <c r="B43" s="14"/>
      <c r="C43" s="14"/>
      <c r="D43" s="12"/>
      <c r="E43" s="12"/>
      <c r="F43" s="12"/>
      <c r="G43" s="12"/>
    </row>
    <row r="44" spans="1:22" x14ac:dyDescent="0.35">
      <c r="A44" s="11"/>
      <c r="B44" s="14"/>
      <c r="C44" s="14"/>
      <c r="D44" s="12"/>
      <c r="E44" s="12"/>
      <c r="F44" s="12"/>
      <c r="G44" s="12"/>
    </row>
    <row r="45" spans="1:22" x14ac:dyDescent="0.35">
      <c r="A45" s="11"/>
      <c r="B45" s="14"/>
      <c r="C45" s="14"/>
      <c r="D45" s="12"/>
      <c r="E45" s="12"/>
      <c r="F45" s="12"/>
      <c r="G45" s="12"/>
    </row>
    <row r="46" spans="1:22" x14ac:dyDescent="0.35">
      <c r="A46" s="11"/>
      <c r="B46" s="14"/>
      <c r="C46" s="14"/>
      <c r="D46" s="12"/>
      <c r="E46" s="12"/>
      <c r="F46" s="12"/>
      <c r="G46" s="12"/>
    </row>
    <row r="47" spans="1:22" x14ac:dyDescent="0.35">
      <c r="A47" s="11"/>
      <c r="B47" s="14"/>
      <c r="C47" s="14"/>
      <c r="D47" s="12"/>
      <c r="E47" s="12"/>
      <c r="F47" s="12"/>
      <c r="G47" s="12"/>
    </row>
    <row r="48" spans="1:22" x14ac:dyDescent="0.35">
      <c r="A48" s="11"/>
      <c r="B48" s="14"/>
      <c r="C48" s="14"/>
      <c r="D48" s="12"/>
      <c r="E48" s="12"/>
      <c r="F48" s="12"/>
      <c r="G48" s="12"/>
    </row>
    <row r="49" spans="1:7" x14ac:dyDescent="0.35">
      <c r="A49" s="11"/>
      <c r="B49" s="14"/>
      <c r="C49" s="14"/>
      <c r="D49" s="12"/>
      <c r="E49" s="12"/>
      <c r="F49" s="12"/>
      <c r="G49" s="12"/>
    </row>
    <row r="50" spans="1:7" x14ac:dyDescent="0.35">
      <c r="A50" s="11"/>
      <c r="B50" s="14"/>
      <c r="C50" s="14"/>
      <c r="D50" s="12"/>
      <c r="E50" s="12"/>
      <c r="F50" s="12"/>
      <c r="G50" s="12"/>
    </row>
    <row r="51" spans="1:7" x14ac:dyDescent="0.35">
      <c r="A51" s="11"/>
      <c r="B51" s="14"/>
      <c r="C51" s="14"/>
      <c r="D51" s="12"/>
      <c r="E51" s="12"/>
      <c r="F51" s="12"/>
      <c r="G51" s="12"/>
    </row>
    <row r="52" spans="1:7" x14ac:dyDescent="0.35">
      <c r="A52" s="11"/>
      <c r="B52" s="14"/>
      <c r="C52" s="14"/>
      <c r="D52" s="12"/>
      <c r="E52" s="12"/>
      <c r="F52" s="12"/>
      <c r="G52" s="12"/>
    </row>
    <row r="53" spans="1:7" x14ac:dyDescent="0.35">
      <c r="A53" s="11"/>
      <c r="B53" s="14"/>
      <c r="C53" s="14"/>
      <c r="D53" s="12"/>
      <c r="E53" s="12"/>
      <c r="F53" s="12"/>
      <c r="G53" s="12"/>
    </row>
    <row r="54" spans="1:7" x14ac:dyDescent="0.35">
      <c r="A54" s="11"/>
      <c r="B54" s="14"/>
      <c r="C54" s="14"/>
      <c r="D54" s="12"/>
      <c r="E54" s="12"/>
      <c r="F54" s="12"/>
      <c r="G54" s="12"/>
    </row>
    <row r="55" spans="1:7" x14ac:dyDescent="0.35">
      <c r="A55" s="11"/>
      <c r="B55" s="14"/>
      <c r="C55" s="14"/>
      <c r="D55" s="12"/>
      <c r="E55" s="12"/>
      <c r="F55" s="12"/>
      <c r="G55" s="12"/>
    </row>
    <row r="56" spans="1:7" x14ac:dyDescent="0.35">
      <c r="A56" s="11"/>
      <c r="B56" s="14"/>
      <c r="C56" s="14"/>
      <c r="D56" s="12"/>
      <c r="E56" s="12"/>
      <c r="F56" s="12"/>
      <c r="G56" s="12"/>
    </row>
    <row r="57" spans="1:7" x14ac:dyDescent="0.35">
      <c r="A57" s="11"/>
      <c r="B57" s="14"/>
      <c r="C57" s="14"/>
      <c r="D57" s="12"/>
      <c r="E57" s="12"/>
      <c r="F57" s="12"/>
      <c r="G57" s="12"/>
    </row>
    <row r="58" spans="1:7" x14ac:dyDescent="0.35">
      <c r="A58" s="11"/>
      <c r="B58" s="14"/>
      <c r="C58" s="14"/>
      <c r="D58" s="12"/>
      <c r="E58" s="12"/>
      <c r="F58" s="12"/>
      <c r="G58" s="12"/>
    </row>
    <row r="59" spans="1:7" x14ac:dyDescent="0.35">
      <c r="A59" s="11"/>
      <c r="B59" s="14"/>
      <c r="C59" s="14"/>
      <c r="D59" s="12"/>
      <c r="E59" s="12"/>
      <c r="F59" s="12"/>
      <c r="G59" s="12"/>
    </row>
    <row r="60" spans="1:7" x14ac:dyDescent="0.35">
      <c r="A60" s="11"/>
      <c r="B60" s="14"/>
      <c r="C60" s="14"/>
      <c r="D60" s="12"/>
      <c r="E60" s="12"/>
      <c r="F60" s="12"/>
      <c r="G60" s="12"/>
    </row>
    <row r="61" spans="1:7" x14ac:dyDescent="0.35">
      <c r="A61" s="11"/>
      <c r="B61" s="14"/>
      <c r="C61" s="14"/>
      <c r="D61" s="12"/>
      <c r="E61" s="12"/>
      <c r="F61" s="12"/>
      <c r="G61" s="12"/>
    </row>
    <row r="62" spans="1:7" x14ac:dyDescent="0.35">
      <c r="A62" s="11"/>
      <c r="B62" s="14"/>
      <c r="C62" s="14"/>
      <c r="D62" s="12"/>
      <c r="E62" s="12"/>
      <c r="F62" s="12"/>
      <c r="G62" s="12"/>
    </row>
    <row r="63" spans="1:7" x14ac:dyDescent="0.35">
      <c r="A63" s="11"/>
      <c r="B63" s="14"/>
      <c r="C63" s="14"/>
      <c r="D63" s="12"/>
      <c r="E63" s="12"/>
      <c r="F63" s="12"/>
      <c r="G63" s="12"/>
    </row>
    <row r="64" spans="1:7" x14ac:dyDescent="0.35">
      <c r="A64" s="11"/>
      <c r="B64" s="14"/>
      <c r="C64" s="14"/>
      <c r="D64" s="12"/>
      <c r="E64" s="12"/>
      <c r="F64" s="12"/>
      <c r="G64" s="12"/>
    </row>
    <row r="65" spans="1:7" x14ac:dyDescent="0.35">
      <c r="A65" s="11"/>
      <c r="B65" s="14"/>
      <c r="C65" s="14"/>
      <c r="D65" s="12"/>
      <c r="E65" s="12"/>
      <c r="F65" s="12"/>
      <c r="G65" s="12"/>
    </row>
    <row r="66" spans="1:7" x14ac:dyDescent="0.35">
      <c r="A66" s="11"/>
      <c r="B66" s="14"/>
      <c r="C66" s="14"/>
      <c r="D66" s="12"/>
      <c r="E66" s="12"/>
      <c r="F66" s="12"/>
      <c r="G66" s="12"/>
    </row>
    <row r="67" spans="1:7" x14ac:dyDescent="0.35">
      <c r="A67" s="11"/>
      <c r="B67" s="14"/>
      <c r="C67" s="14"/>
      <c r="D67" s="12"/>
      <c r="E67" s="12"/>
      <c r="F67" s="12"/>
      <c r="G67" s="12"/>
    </row>
    <row r="68" spans="1:7" x14ac:dyDescent="0.35">
      <c r="A68" s="11"/>
      <c r="B68" s="14"/>
      <c r="C68" s="14"/>
      <c r="D68" s="12"/>
      <c r="E68" s="12"/>
      <c r="F68" s="12"/>
      <c r="G68" s="12"/>
    </row>
  </sheetData>
  <mergeCells count="3">
    <mergeCell ref="B4:C4"/>
    <mergeCell ref="D4:E4"/>
    <mergeCell ref="F4:G4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BA84-2969-4BFF-9A1D-2B0F7B611609}">
  <dimension ref="A1:AL77"/>
  <sheetViews>
    <sheetView topLeftCell="S28" zoomScaleNormal="100" workbookViewId="0">
      <selection activeCell="D2" sqref="D2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4.453125" customWidth="1"/>
    <col min="17" max="17" width="18.26953125" customWidth="1"/>
    <col min="18" max="18" width="17.81640625" customWidth="1"/>
    <col min="19" max="19" width="13.7265625" customWidth="1"/>
    <col min="21" max="21" width="21" customWidth="1"/>
    <col min="25" max="25" width="18.54296875" customWidth="1"/>
    <col min="26" max="26" width="18.81640625" customWidth="1"/>
    <col min="31" max="31" width="19.453125" customWidth="1"/>
    <col min="35" max="35" width="17.81640625" customWidth="1"/>
    <col min="36" max="36" width="18.1796875" customWidth="1"/>
  </cols>
  <sheetData>
    <row r="1" spans="1:38" x14ac:dyDescent="0.35">
      <c r="A1" t="s">
        <v>0</v>
      </c>
      <c r="B1" s="1" t="s">
        <v>1</v>
      </c>
      <c r="C1" s="2" t="s">
        <v>2</v>
      </c>
      <c r="D1" s="2" t="s">
        <v>43</v>
      </c>
      <c r="E1" s="2"/>
      <c r="F1" s="2"/>
    </row>
    <row r="2" spans="1:38" x14ac:dyDescent="0.35">
      <c r="A2" t="s">
        <v>3</v>
      </c>
      <c r="D2" s="2" t="s">
        <v>44</v>
      </c>
      <c r="E2" s="11"/>
      <c r="G2" t="s">
        <v>4</v>
      </c>
    </row>
    <row r="3" spans="1:38" x14ac:dyDescent="0.35">
      <c r="A3" t="s">
        <v>5</v>
      </c>
    </row>
    <row r="4" spans="1:38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t="s">
        <v>9</v>
      </c>
      <c r="L4" s="28" t="s">
        <v>34</v>
      </c>
      <c r="M4" s="28"/>
      <c r="N4" s="28"/>
      <c r="O4" s="28" t="s">
        <v>35</v>
      </c>
      <c r="P4" s="28"/>
      <c r="Q4" s="28"/>
      <c r="R4" s="28" t="s">
        <v>10</v>
      </c>
      <c r="S4" s="28"/>
      <c r="T4" s="28"/>
    </row>
    <row r="5" spans="1:38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L5" t="s">
        <v>11</v>
      </c>
      <c r="M5" t="s">
        <v>12</v>
      </c>
      <c r="N5" t="s">
        <v>24</v>
      </c>
      <c r="O5" t="s">
        <v>11</v>
      </c>
      <c r="P5" t="s">
        <v>12</v>
      </c>
      <c r="Q5" t="s">
        <v>24</v>
      </c>
      <c r="R5" t="s">
        <v>24</v>
      </c>
      <c r="S5" t="s">
        <v>11</v>
      </c>
      <c r="T5" t="s">
        <v>12</v>
      </c>
      <c r="U5" t="s">
        <v>13</v>
      </c>
    </row>
    <row r="6" spans="1:38" x14ac:dyDescent="0.35">
      <c r="A6" s="3">
        <v>0</v>
      </c>
      <c r="B6" s="14">
        <v>117.2</v>
      </c>
      <c r="C6" s="14">
        <v>8579.5</v>
      </c>
      <c r="D6" s="3">
        <v>0</v>
      </c>
      <c r="E6" s="4">
        <f t="shared" ref="E6:E49" si="0">B6/$S$6</f>
        <v>3.5388610423334743E-2</v>
      </c>
      <c r="F6" s="4">
        <f t="shared" ref="F6:F49" si="1">C6/$T$6</f>
        <v>2.1868070246985956</v>
      </c>
      <c r="G6" s="3">
        <f t="shared" ref="G6:G53" si="2">D6/$R$6</f>
        <v>0</v>
      </c>
      <c r="H6" s="18">
        <f t="shared" ref="H6:J49" si="3">E6*$U$6</f>
        <v>0.17694305211667372</v>
      </c>
      <c r="I6" s="18">
        <f t="shared" si="3"/>
        <v>10.934035123492977</v>
      </c>
      <c r="J6" s="19">
        <f t="shared" si="3"/>
        <v>0</v>
      </c>
      <c r="K6" s="3">
        <v>0</v>
      </c>
      <c r="L6" s="5">
        <f>AVERAGE(H6:H7)</f>
        <v>8.8471526058336858E-2</v>
      </c>
      <c r="M6" s="5">
        <f>AVERAGE(I6:I7)</f>
        <v>10.750070094053473</v>
      </c>
      <c r="N6" s="5">
        <f>AVERAGE(J6:J7)</f>
        <v>0</v>
      </c>
      <c r="O6" s="5">
        <f>STDEVA(H6:H7)</f>
        <v>0.12511763203554468</v>
      </c>
      <c r="P6" s="5">
        <f t="shared" ref="P6:Q6" si="4">STDEVA(I6:I7)</f>
        <v>0.26016583963571083</v>
      </c>
      <c r="Q6" s="5">
        <f t="shared" si="4"/>
        <v>0</v>
      </c>
      <c r="R6" s="14">
        <v>3428.7</v>
      </c>
      <c r="S6">
        <v>3311.8</v>
      </c>
      <c r="T6">
        <v>3923.3</v>
      </c>
      <c r="U6" s="2">
        <v>5</v>
      </c>
    </row>
    <row r="7" spans="1:38" x14ac:dyDescent="0.35">
      <c r="A7" s="3">
        <v>0</v>
      </c>
      <c r="B7" s="3">
        <v>0</v>
      </c>
      <c r="C7" s="3">
        <v>8290.7999999999993</v>
      </c>
      <c r="D7" s="3">
        <v>0</v>
      </c>
      <c r="E7" s="4">
        <f t="shared" si="0"/>
        <v>0</v>
      </c>
      <c r="F7" s="4">
        <f t="shared" si="1"/>
        <v>2.1132210129227942</v>
      </c>
      <c r="G7" s="3">
        <f t="shared" si="2"/>
        <v>0</v>
      </c>
      <c r="H7" s="18">
        <f t="shared" si="3"/>
        <v>0</v>
      </c>
      <c r="I7" s="18">
        <f t="shared" si="3"/>
        <v>10.566105064613971</v>
      </c>
      <c r="J7" s="19">
        <f t="shared" si="3"/>
        <v>0</v>
      </c>
      <c r="K7" s="3">
        <v>0.5</v>
      </c>
      <c r="L7" s="5">
        <f>AVERAGE(H8:H9)</f>
        <v>2.3611027235944197</v>
      </c>
      <c r="M7" s="5">
        <f>AVERAGE(I8:I9)</f>
        <v>8.5281523207503867</v>
      </c>
      <c r="N7" s="5">
        <f>AVERAGE(J8:J9)</f>
        <v>0</v>
      </c>
      <c r="O7" s="5">
        <f>STDEVA(H8:H9)</f>
        <v>0.12661221125781233</v>
      </c>
      <c r="P7" s="5">
        <f t="shared" ref="P7:Q7" si="5">STDEVA(I8:I9)</f>
        <v>0.26818619284928091</v>
      </c>
      <c r="Q7" s="5">
        <f t="shared" si="5"/>
        <v>0</v>
      </c>
      <c r="R7" s="12"/>
    </row>
    <row r="8" spans="1:38" x14ac:dyDescent="0.35">
      <c r="A8" s="3">
        <v>0.5</v>
      </c>
      <c r="B8" s="14">
        <v>1504.6</v>
      </c>
      <c r="C8" s="14">
        <v>6840.5</v>
      </c>
      <c r="D8" s="3">
        <v>0</v>
      </c>
      <c r="E8" s="4">
        <f t="shared" si="0"/>
        <v>0.45431487408659937</v>
      </c>
      <c r="F8" s="4">
        <f t="shared" si="1"/>
        <v>1.7435577192669436</v>
      </c>
      <c r="G8" s="3">
        <f t="shared" si="2"/>
        <v>0</v>
      </c>
      <c r="H8" s="18">
        <f t="shared" si="3"/>
        <v>2.2715743704329969</v>
      </c>
      <c r="I8" s="18">
        <f t="shared" si="3"/>
        <v>8.7177885963347173</v>
      </c>
      <c r="J8" s="19">
        <f t="shared" si="3"/>
        <v>0</v>
      </c>
      <c r="K8" s="3">
        <v>1</v>
      </c>
      <c r="L8" s="5">
        <f>AVERAGE(H10:H11)</f>
        <v>4.4681895041971131</v>
      </c>
      <c r="M8" s="5">
        <f>AVERAGE(I10:I11)</f>
        <v>6.3941070017587229</v>
      </c>
      <c r="N8" s="5">
        <f>AVERAGE(J10:J11)</f>
        <v>0</v>
      </c>
      <c r="O8" s="5">
        <f>STDEVA(H10:H11)</f>
        <v>0.12864056877374699</v>
      </c>
      <c r="P8" s="5">
        <f t="shared" ref="P8:Q8" si="6">STDEVA(I10:I11)</f>
        <v>0.47455258452429799</v>
      </c>
      <c r="Q8" s="5">
        <f t="shared" si="6"/>
        <v>0</v>
      </c>
      <c r="R8" s="12"/>
    </row>
    <row r="9" spans="1:38" x14ac:dyDescent="0.35">
      <c r="A9" s="3">
        <v>0.5</v>
      </c>
      <c r="B9" s="3">
        <v>1623.2</v>
      </c>
      <c r="C9" s="3">
        <v>6542.9</v>
      </c>
      <c r="D9" s="3">
        <v>0</v>
      </c>
      <c r="E9" s="4">
        <f t="shared" si="0"/>
        <v>0.49012621535116851</v>
      </c>
      <c r="F9" s="4">
        <f t="shared" si="1"/>
        <v>1.6677032090332116</v>
      </c>
      <c r="G9" s="3">
        <f t="shared" si="2"/>
        <v>0</v>
      </c>
      <c r="H9" s="18">
        <f t="shared" si="3"/>
        <v>2.4506310767558426</v>
      </c>
      <c r="I9" s="18">
        <f t="shared" si="3"/>
        <v>8.3385160451660578</v>
      </c>
      <c r="J9" s="19">
        <f t="shared" si="3"/>
        <v>0</v>
      </c>
      <c r="K9" s="3">
        <v>1.5</v>
      </c>
      <c r="L9" s="5">
        <f>AVERAGE(H12:H13)</f>
        <v>6.4811431849749379</v>
      </c>
      <c r="M9" s="5">
        <f>AVERAGE(I12:I13)</f>
        <v>4.532600107052736</v>
      </c>
      <c r="N9" s="5">
        <f>AVERAGE(J12:J13)</f>
        <v>0</v>
      </c>
      <c r="O9" s="5">
        <f>STDEVA(H12:H13)</f>
        <v>0.1882102263469845</v>
      </c>
      <c r="P9" s="5">
        <f t="shared" ref="P9:Q9" si="7">STDEVA(I12:I13)</f>
        <v>0.5418694817213453</v>
      </c>
      <c r="Q9" s="5">
        <f t="shared" si="7"/>
        <v>0</v>
      </c>
      <c r="R9" s="12"/>
      <c r="T9" t="s">
        <v>14</v>
      </c>
    </row>
    <row r="10" spans="1:38" x14ac:dyDescent="0.35">
      <c r="A10" s="3">
        <v>1</v>
      </c>
      <c r="B10" s="14">
        <v>2899.3</v>
      </c>
      <c r="C10" s="14">
        <v>5280.5</v>
      </c>
      <c r="D10" s="3">
        <v>0</v>
      </c>
      <c r="E10" s="4">
        <f t="shared" si="0"/>
        <v>0.87544537713630055</v>
      </c>
      <c r="F10" s="4">
        <f t="shared" si="1"/>
        <v>1.3459332704610913</v>
      </c>
      <c r="G10" s="3">
        <f t="shared" si="2"/>
        <v>0</v>
      </c>
      <c r="H10" s="18">
        <f t="shared" si="3"/>
        <v>4.3772268856815026</v>
      </c>
      <c r="I10" s="18">
        <f t="shared" si="3"/>
        <v>6.7296663523054567</v>
      </c>
      <c r="J10" s="19">
        <f t="shared" si="3"/>
        <v>0</v>
      </c>
      <c r="K10" s="3">
        <v>2</v>
      </c>
      <c r="L10" s="5">
        <f>AVERAGE(H14:H15)</f>
        <v>8.2708043964007487</v>
      </c>
      <c r="M10" s="5">
        <f>AVERAGE(I14:I15)</f>
        <v>2.8517447047128694</v>
      </c>
      <c r="N10" s="5">
        <f>AVERAGE(J14:J15)</f>
        <v>0</v>
      </c>
      <c r="O10" s="5">
        <f>STDEVA(H14:H15)</f>
        <v>0.35410852001868759</v>
      </c>
      <c r="P10" s="5">
        <f t="shared" ref="P10:Q10" si="8">STDEVA(I14:I15)</f>
        <v>0.4321077939221451</v>
      </c>
      <c r="Q10" s="5">
        <f t="shared" si="8"/>
        <v>0</v>
      </c>
      <c r="R10" s="12"/>
      <c r="T10" s="13">
        <v>1</v>
      </c>
    </row>
    <row r="11" spans="1:38" x14ac:dyDescent="0.35">
      <c r="A11" s="3">
        <v>1</v>
      </c>
      <c r="B11" s="3">
        <v>3019.8</v>
      </c>
      <c r="C11" s="3">
        <v>4753.8999999999996</v>
      </c>
      <c r="D11" s="3">
        <v>0</v>
      </c>
      <c r="E11" s="4">
        <f t="shared" si="0"/>
        <v>0.91183042454254482</v>
      </c>
      <c r="F11" s="4">
        <f t="shared" si="1"/>
        <v>1.2117095302423979</v>
      </c>
      <c r="G11" s="3">
        <f t="shared" si="2"/>
        <v>0</v>
      </c>
      <c r="H11" s="18">
        <f t="shared" si="3"/>
        <v>4.5591521227127245</v>
      </c>
      <c r="I11" s="18">
        <f t="shared" si="3"/>
        <v>6.05854765121199</v>
      </c>
      <c r="J11" s="19">
        <f t="shared" si="3"/>
        <v>0</v>
      </c>
      <c r="K11" s="3">
        <v>2.5</v>
      </c>
      <c r="L11" s="5">
        <f>AVERAGE(H16:H17)</f>
        <v>9.5801376894740002</v>
      </c>
      <c r="M11" s="5">
        <f>AVERAGE(I16:I17)</f>
        <v>1.5625238957000482</v>
      </c>
      <c r="N11" s="5">
        <f>AVERAGE(J16:J17)</f>
        <v>0</v>
      </c>
      <c r="O11" s="5">
        <f>STDEVA(H16:H17)</f>
        <v>9.6080092860059266E-2</v>
      </c>
      <c r="P11" s="5">
        <f t="shared" ref="P11:Q11" si="9">STDEVA(I16:I17)</f>
        <v>0.39696242590762115</v>
      </c>
      <c r="Q11" s="5">
        <f t="shared" si="9"/>
        <v>0</v>
      </c>
      <c r="R11" s="12"/>
    </row>
    <row r="12" spans="1:38" x14ac:dyDescent="0.35">
      <c r="A12" s="3">
        <v>1.5</v>
      </c>
      <c r="B12" s="14">
        <v>4204.7</v>
      </c>
      <c r="C12" s="14">
        <v>3857.2</v>
      </c>
      <c r="D12" s="3">
        <v>0</v>
      </c>
      <c r="E12" s="4">
        <f t="shared" si="0"/>
        <v>1.2696116915272659</v>
      </c>
      <c r="F12" s="4">
        <f t="shared" si="1"/>
        <v>0.9831519384191878</v>
      </c>
      <c r="G12" s="3">
        <f t="shared" si="2"/>
        <v>0</v>
      </c>
      <c r="H12" s="18">
        <f t="shared" si="3"/>
        <v>6.3480584576363297</v>
      </c>
      <c r="I12" s="18">
        <f t="shared" si="3"/>
        <v>4.9157596920959392</v>
      </c>
      <c r="J12" s="19">
        <f t="shared" si="3"/>
        <v>0</v>
      </c>
      <c r="K12" s="3">
        <v>3</v>
      </c>
      <c r="L12" s="5">
        <f>AVERAGE(H18:H19)</f>
        <v>10.573102240473458</v>
      </c>
      <c r="M12" s="5">
        <f>AVERAGE(I18:I19)</f>
        <v>0.6985191038156654</v>
      </c>
      <c r="N12" s="5">
        <f>AVERAGE(J18:J19)</f>
        <v>0</v>
      </c>
      <c r="O12" s="5">
        <f>STDEVA(H18:H19)</f>
        <v>7.451544979591207E-2</v>
      </c>
      <c r="P12" s="5">
        <f t="shared" ref="P12:Q12" si="10">STDEVA(I18:I19)</f>
        <v>0.34514553716826085</v>
      </c>
      <c r="Q12" s="5">
        <f t="shared" si="10"/>
        <v>0</v>
      </c>
      <c r="R12" s="12"/>
      <c r="V12" s="6" t="s">
        <v>15</v>
      </c>
    </row>
    <row r="13" spans="1:38" x14ac:dyDescent="0.35">
      <c r="A13" s="3">
        <v>1.5</v>
      </c>
      <c r="B13" s="3">
        <v>4381</v>
      </c>
      <c r="C13" s="3">
        <v>3255.9</v>
      </c>
      <c r="D13" s="3">
        <v>0</v>
      </c>
      <c r="E13" s="4">
        <f t="shared" si="0"/>
        <v>1.322845582462709</v>
      </c>
      <c r="F13" s="4">
        <f t="shared" si="1"/>
        <v>0.82988810440190652</v>
      </c>
      <c r="G13" s="3">
        <f t="shared" si="2"/>
        <v>0</v>
      </c>
      <c r="H13" s="18">
        <f t="shared" si="3"/>
        <v>6.6142279123135452</v>
      </c>
      <c r="I13" s="18">
        <f t="shared" si="3"/>
        <v>4.1494405220095327</v>
      </c>
      <c r="J13" s="19">
        <f t="shared" si="3"/>
        <v>0</v>
      </c>
      <c r="K13" s="3">
        <v>3.5</v>
      </c>
      <c r="L13" s="5">
        <f>AVERAGE(H20:H21)</f>
        <v>11.036671900477081</v>
      </c>
      <c r="M13" s="5">
        <f>AVERAGE(I20:I21)</f>
        <v>0.26718578747482991</v>
      </c>
      <c r="N13" s="5">
        <f>AVERAGE(J20:J21)</f>
        <v>0</v>
      </c>
      <c r="O13" s="5">
        <f>STDEVA(H20:H21)</f>
        <v>0.10365974463013189</v>
      </c>
      <c r="P13" s="5">
        <f t="shared" ref="P13:Q13" si="11">STDEVA(I20:I21)</f>
        <v>0.10354366115047825</v>
      </c>
      <c r="Q13" s="5">
        <f t="shared" si="11"/>
        <v>0</v>
      </c>
      <c r="R13" s="12"/>
      <c r="U13" s="7">
        <v>1</v>
      </c>
      <c r="V13" s="8" t="s">
        <v>26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11"/>
      <c r="AK13" s="11"/>
      <c r="AL13" s="11"/>
    </row>
    <row r="14" spans="1:38" x14ac:dyDescent="0.35">
      <c r="A14" s="3">
        <v>2</v>
      </c>
      <c r="B14" s="14">
        <v>5312.4</v>
      </c>
      <c r="C14" s="14">
        <v>2477.4</v>
      </c>
      <c r="D14" s="3">
        <v>0</v>
      </c>
      <c r="E14" s="4">
        <f t="shared" si="0"/>
        <v>1.6040823721239204</v>
      </c>
      <c r="F14" s="4">
        <f t="shared" si="1"/>
        <v>0.63145821119975531</v>
      </c>
      <c r="G14" s="3">
        <f t="shared" si="2"/>
        <v>0</v>
      </c>
      <c r="H14" s="18">
        <f t="shared" si="3"/>
        <v>8.0204118606196015</v>
      </c>
      <c r="I14" s="18">
        <f t="shared" si="3"/>
        <v>3.1572910559987766</v>
      </c>
      <c r="J14" s="19">
        <f t="shared" si="3"/>
        <v>0</v>
      </c>
      <c r="K14" s="3">
        <v>4</v>
      </c>
      <c r="L14" s="5">
        <f>AVERAGE(H22:H23)</f>
        <v>11.198819373150553</v>
      </c>
      <c r="M14" s="5">
        <f>AVERAGE(I22:I23)</f>
        <v>0.13260520480207988</v>
      </c>
      <c r="N14" s="5">
        <f>AVERAGE(J22:J23)</f>
        <v>0</v>
      </c>
      <c r="O14" s="5">
        <f>STDEVA(H22:H23)</f>
        <v>0.39061895530550927</v>
      </c>
      <c r="P14" s="5">
        <f t="shared" ref="P14:Q14" si="12">STDEVA(I22:I23)</f>
        <v>3.5055251686280327E-2</v>
      </c>
      <c r="Q14" s="5">
        <f t="shared" si="12"/>
        <v>0</v>
      </c>
      <c r="R14" s="12"/>
      <c r="U14" s="7">
        <v>2</v>
      </c>
      <c r="V14" s="8" t="s">
        <v>31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11"/>
      <c r="AK14" s="11"/>
      <c r="AL14" s="11"/>
    </row>
    <row r="15" spans="1:38" x14ac:dyDescent="0.35">
      <c r="A15" s="3">
        <v>2</v>
      </c>
      <c r="B15" s="3">
        <v>5644.1</v>
      </c>
      <c r="C15" s="3">
        <v>1997.9</v>
      </c>
      <c r="D15" s="3">
        <v>0</v>
      </c>
      <c r="E15" s="4">
        <f t="shared" si="0"/>
        <v>1.704239386436379</v>
      </c>
      <c r="F15" s="4">
        <f t="shared" si="1"/>
        <v>0.50923967068539244</v>
      </c>
      <c r="G15" s="3">
        <f t="shared" si="2"/>
        <v>0</v>
      </c>
      <c r="H15" s="18">
        <f t="shared" si="3"/>
        <v>8.5211969321818941</v>
      </c>
      <c r="I15" s="18">
        <f t="shared" si="3"/>
        <v>2.5461983534269623</v>
      </c>
      <c r="J15" s="19">
        <f t="shared" si="3"/>
        <v>0</v>
      </c>
      <c r="K15" s="3">
        <v>4.5</v>
      </c>
      <c r="L15" s="5">
        <f>AVERAGE(H24:H25)</f>
        <v>11.317787909897939</v>
      </c>
      <c r="M15" s="5">
        <f>AVERAGE(I24:I25)</f>
        <v>7.1941987612469088E-2</v>
      </c>
      <c r="N15" s="5">
        <f>AVERAGE(J24:J25)</f>
        <v>0</v>
      </c>
      <c r="O15" s="5">
        <f>STDEVA(H24:H25)</f>
        <v>0.43075908298926779</v>
      </c>
      <c r="P15" s="5">
        <f t="shared" ref="P15:Q15" si="13">STDEVA(I24:I25)</f>
        <v>4.776165396845394E-3</v>
      </c>
      <c r="Q15" s="5">
        <f t="shared" si="13"/>
        <v>0</v>
      </c>
      <c r="R15" s="12"/>
      <c r="U15" s="9" t="s">
        <v>16</v>
      </c>
      <c r="V15" s="8" t="s">
        <v>42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11"/>
      <c r="AK15" s="11"/>
      <c r="AL15" s="11"/>
    </row>
    <row r="16" spans="1:38" x14ac:dyDescent="0.35">
      <c r="A16" s="3">
        <v>2.5</v>
      </c>
      <c r="B16" s="14">
        <v>6300.5</v>
      </c>
      <c r="C16" s="14">
        <v>1446.3</v>
      </c>
      <c r="D16" s="3">
        <v>0</v>
      </c>
      <c r="E16" s="4">
        <f t="shared" si="0"/>
        <v>1.902439760855124</v>
      </c>
      <c r="F16" s="4">
        <f t="shared" si="1"/>
        <v>0.36864374378711795</v>
      </c>
      <c r="G16" s="3">
        <f t="shared" si="2"/>
        <v>0</v>
      </c>
      <c r="H16" s="18">
        <f t="shared" si="3"/>
        <v>9.51219880427562</v>
      </c>
      <c r="I16" s="18">
        <f t="shared" si="3"/>
        <v>1.8432187189355898</v>
      </c>
      <c r="J16" s="19">
        <f t="shared" si="3"/>
        <v>0</v>
      </c>
      <c r="K16" s="3">
        <v>5</v>
      </c>
      <c r="L16" s="5">
        <f>AVERAGE(H26:H27)</f>
        <v>11.427622440968657</v>
      </c>
      <c r="M16" s="5">
        <f>AVERAGE(I26:I27)</f>
        <v>4.7090459562103323E-2</v>
      </c>
      <c r="N16" s="5">
        <f>AVERAGE(J26:J27)</f>
        <v>0</v>
      </c>
      <c r="O16" s="5">
        <f>STDEVA(H26:H27)</f>
        <v>0.37940961113850241</v>
      </c>
      <c r="P16" s="5">
        <f t="shared" ref="P16:Q16" si="14">STDEVA(I26:I27)</f>
        <v>6.7587246181774327E-3</v>
      </c>
      <c r="Q16" s="5">
        <f t="shared" si="14"/>
        <v>0</v>
      </c>
      <c r="R16" s="12"/>
      <c r="U16" s="10" t="s">
        <v>16</v>
      </c>
      <c r="V16" t="s">
        <v>17</v>
      </c>
    </row>
    <row r="17" spans="1:22" x14ac:dyDescent="0.35">
      <c r="A17" s="14">
        <v>2.5</v>
      </c>
      <c r="B17" s="3">
        <v>6390.5</v>
      </c>
      <c r="C17" s="3">
        <v>1005.8</v>
      </c>
      <c r="D17" s="14">
        <v>0</v>
      </c>
      <c r="E17" s="4">
        <f t="shared" si="0"/>
        <v>1.9296153149344766</v>
      </c>
      <c r="F17" s="4">
        <f t="shared" si="1"/>
        <v>0.25636581449290136</v>
      </c>
      <c r="G17" s="3">
        <f t="shared" si="2"/>
        <v>0</v>
      </c>
      <c r="H17" s="18">
        <f t="shared" si="3"/>
        <v>9.6480765746723822</v>
      </c>
      <c r="I17" s="18">
        <f t="shared" si="3"/>
        <v>1.2818290724645067</v>
      </c>
      <c r="J17" s="19">
        <f t="shared" si="3"/>
        <v>0</v>
      </c>
      <c r="K17" s="3">
        <v>5.5</v>
      </c>
      <c r="L17" s="5">
        <f>AVERAGE(H28:H29)</f>
        <v>11.262681925237032</v>
      </c>
      <c r="M17" s="5">
        <f>AVERAGE(I28:I29)</f>
        <v>4.1355491550480461E-2</v>
      </c>
      <c r="N17" s="5">
        <f>AVERAGE(J28:J29)</f>
        <v>0</v>
      </c>
      <c r="O17" s="5">
        <f>STDEVA(H28:H29)</f>
        <v>0.33382494485934078</v>
      </c>
      <c r="P17" s="5">
        <f t="shared" ref="P17:Q17" si="15">STDEVA(I28:I29)</f>
        <v>5.316863366299579E-3</v>
      </c>
      <c r="Q17" s="5">
        <f t="shared" si="15"/>
        <v>0</v>
      </c>
      <c r="R17" s="12"/>
      <c r="U17" s="10" t="s">
        <v>16</v>
      </c>
      <c r="V17" t="s">
        <v>33</v>
      </c>
    </row>
    <row r="18" spans="1:22" x14ac:dyDescent="0.35">
      <c r="A18" s="14">
        <v>3</v>
      </c>
      <c r="B18" s="14">
        <v>7038.1</v>
      </c>
      <c r="C18" s="14">
        <v>739.6</v>
      </c>
      <c r="D18" s="14">
        <v>0</v>
      </c>
      <c r="E18" s="4">
        <f t="shared" si="0"/>
        <v>2.1251585240654629</v>
      </c>
      <c r="F18" s="4">
        <f t="shared" si="1"/>
        <v>0.18851477072872327</v>
      </c>
      <c r="G18" s="3">
        <f t="shared" si="2"/>
        <v>0</v>
      </c>
      <c r="H18" s="18">
        <f t="shared" si="3"/>
        <v>10.625792620327314</v>
      </c>
      <c r="I18" s="18">
        <f t="shared" si="3"/>
        <v>0.94257385364361634</v>
      </c>
      <c r="J18" s="19">
        <f t="shared" si="3"/>
        <v>0</v>
      </c>
      <c r="K18" s="3">
        <v>6</v>
      </c>
      <c r="L18" s="5">
        <f>AVERAGE(H30:H31)</f>
        <v>10.572649314572136</v>
      </c>
      <c r="M18" s="5">
        <f>AVERAGE(I30:I31)</f>
        <v>5.4489842734432745</v>
      </c>
      <c r="N18" s="5">
        <f>AVERAGE(J30:J31)</f>
        <v>0</v>
      </c>
      <c r="O18" s="5">
        <f>STDEVA(H30:H31)</f>
        <v>0.30895087637445973</v>
      </c>
      <c r="P18" s="5">
        <f t="shared" ref="P18:Q18" si="16">STDEVA(I30:I31)</f>
        <v>0.16275008880571232</v>
      </c>
      <c r="Q18" s="5">
        <f t="shared" si="16"/>
        <v>0</v>
      </c>
    </row>
    <row r="19" spans="1:22" x14ac:dyDescent="0.35">
      <c r="A19" s="14">
        <v>3</v>
      </c>
      <c r="B19" s="3">
        <v>6968.3</v>
      </c>
      <c r="C19" s="3">
        <v>356.6</v>
      </c>
      <c r="D19" s="14">
        <v>0</v>
      </c>
      <c r="E19" s="4">
        <f t="shared" si="0"/>
        <v>2.1040823721239206</v>
      </c>
      <c r="F19" s="4">
        <f t="shared" si="1"/>
        <v>9.089287079754288E-2</v>
      </c>
      <c r="G19" s="3">
        <f t="shared" si="2"/>
        <v>0</v>
      </c>
      <c r="H19" s="18">
        <f t="shared" si="3"/>
        <v>10.520411860619603</v>
      </c>
      <c r="I19" s="18">
        <f t="shared" si="3"/>
        <v>0.4544643539877144</v>
      </c>
      <c r="J19" s="19">
        <f t="shared" si="3"/>
        <v>0</v>
      </c>
      <c r="K19" s="3">
        <v>6.5</v>
      </c>
      <c r="L19" s="5">
        <f>AVERAGE(H32:H33)</f>
        <v>10.674180204118606</v>
      </c>
      <c r="M19" s="5">
        <f>AVERAGE(I32:I33)</f>
        <v>5.4178880024469187</v>
      </c>
      <c r="N19" s="5">
        <f>AVERAGE(J32:J33)</f>
        <v>0</v>
      </c>
      <c r="O19" s="5">
        <f>STDEVA(H32:H33)</f>
        <v>0.19995334880765811</v>
      </c>
      <c r="P19" s="5">
        <f t="shared" ref="P19:Q19" si="17">STDEVA(I32:I33)</f>
        <v>9.0657026211819841E-2</v>
      </c>
      <c r="Q19" s="5">
        <f t="shared" si="17"/>
        <v>0</v>
      </c>
    </row>
    <row r="20" spans="1:22" x14ac:dyDescent="0.35">
      <c r="A20" s="14">
        <v>3.5</v>
      </c>
      <c r="B20" s="14">
        <v>7358.8</v>
      </c>
      <c r="C20" s="14">
        <v>267.10000000000002</v>
      </c>
      <c r="D20" s="14">
        <v>0</v>
      </c>
      <c r="E20" s="4">
        <f t="shared" si="0"/>
        <v>2.2219940817682224</v>
      </c>
      <c r="F20" s="4">
        <f t="shared" si="1"/>
        <v>6.8080442484643039E-2</v>
      </c>
      <c r="G20" s="3">
        <f t="shared" si="2"/>
        <v>0</v>
      </c>
      <c r="H20" s="18">
        <f t="shared" si="3"/>
        <v>11.109970408841113</v>
      </c>
      <c r="I20" s="18">
        <f t="shared" si="3"/>
        <v>0.34040221242321522</v>
      </c>
      <c r="J20" s="19">
        <f t="shared" si="3"/>
        <v>0</v>
      </c>
      <c r="K20" s="3">
        <v>7</v>
      </c>
      <c r="L20" s="5">
        <f>AVERAGE(H34:H35)</f>
        <v>10.784316685790206</v>
      </c>
      <c r="M20" s="5">
        <f>AVERAGE(I34:I35)</f>
        <v>5.4419111462289393</v>
      </c>
      <c r="N20" s="5">
        <f>AVERAGE(J34:J35)</f>
        <v>0</v>
      </c>
      <c r="O20" s="5">
        <f>STDEVA(H34:H35)</f>
        <v>0.23635702843574888</v>
      </c>
      <c r="P20" s="5">
        <f t="shared" ref="P20:Q20" si="18">STDEVA(I34:I35)</f>
        <v>0.14824135995869225</v>
      </c>
      <c r="Q20" s="5">
        <f t="shared" si="18"/>
        <v>0</v>
      </c>
    </row>
    <row r="21" spans="1:22" x14ac:dyDescent="0.35">
      <c r="A21" s="14">
        <v>3.5</v>
      </c>
      <c r="B21" s="3">
        <v>7261.7</v>
      </c>
      <c r="C21" s="3">
        <v>152.19999999999999</v>
      </c>
      <c r="D21" s="14">
        <v>0</v>
      </c>
      <c r="E21" s="4">
        <f t="shared" si="0"/>
        <v>2.1926746784226099</v>
      </c>
      <c r="F21" s="4">
        <f t="shared" si="1"/>
        <v>3.8793872505288908E-2</v>
      </c>
      <c r="G21" s="3">
        <f t="shared" si="2"/>
        <v>0</v>
      </c>
      <c r="H21" s="18">
        <f t="shared" si="3"/>
        <v>10.963373392113049</v>
      </c>
      <c r="I21" s="18">
        <f t="shared" si="3"/>
        <v>0.19396936252644453</v>
      </c>
      <c r="J21" s="19">
        <f t="shared" si="3"/>
        <v>0</v>
      </c>
      <c r="K21" s="3">
        <v>7.5</v>
      </c>
      <c r="L21" s="5">
        <f>AVERAGE(H36:H37)</f>
        <v>10.617036052901746</v>
      </c>
      <c r="M21" s="5">
        <f>AVERAGE(I36:I37)</f>
        <v>5.2898707720541376</v>
      </c>
      <c r="N21" s="5">
        <f>AVERAGE(J36:J37)</f>
        <v>0</v>
      </c>
      <c r="O21" s="5">
        <f>STDEVA(H36:H37)</f>
        <v>0.25301091119815772</v>
      </c>
      <c r="P21" s="5">
        <f t="shared" ref="P21:Q21" si="19">STDEVA(I36:I37)</f>
        <v>0.15887508669129161</v>
      </c>
      <c r="Q21" s="5">
        <f t="shared" si="19"/>
        <v>0</v>
      </c>
    </row>
    <row r="22" spans="1:22" x14ac:dyDescent="0.35">
      <c r="A22" s="14">
        <v>4</v>
      </c>
      <c r="B22" s="14">
        <v>7600.6</v>
      </c>
      <c r="C22" s="14">
        <v>123.5</v>
      </c>
      <c r="D22" s="14">
        <v>0</v>
      </c>
      <c r="E22" s="4">
        <f t="shared" si="0"/>
        <v>2.2950057370614165</v>
      </c>
      <c r="F22" s="4">
        <f t="shared" si="1"/>
        <v>3.1478602197129966E-2</v>
      </c>
      <c r="G22" s="3">
        <f t="shared" si="2"/>
        <v>0</v>
      </c>
      <c r="H22" s="18">
        <f t="shared" si="3"/>
        <v>11.475028685307082</v>
      </c>
      <c r="I22" s="18">
        <f t="shared" si="3"/>
        <v>0.15739301098564984</v>
      </c>
      <c r="J22" s="19">
        <f t="shared" si="3"/>
        <v>0</v>
      </c>
      <c r="K22" s="3">
        <v>8</v>
      </c>
      <c r="L22" s="5">
        <f>AVERAGE(H38:H39)</f>
        <v>5.3359955311311067</v>
      </c>
      <c r="M22" s="5">
        <f>AVERAGE(I38:I39)</f>
        <v>2.6202431626436926</v>
      </c>
      <c r="N22" s="5">
        <f>AVERAGE(J38:J39)</f>
        <v>0</v>
      </c>
      <c r="O22" s="5">
        <f>STDEVA(H38:H39)</f>
        <v>7.546237248887838</v>
      </c>
      <c r="P22" s="5">
        <f t="shared" ref="P22:Q22" si="20">STDEVA(I38:I39)</f>
        <v>3.7055834173260815</v>
      </c>
      <c r="Q22" s="5">
        <f t="shared" si="20"/>
        <v>0</v>
      </c>
    </row>
    <row r="23" spans="1:22" x14ac:dyDescent="0.35">
      <c r="A23" s="14">
        <v>4</v>
      </c>
      <c r="B23" s="3">
        <v>7234.7</v>
      </c>
      <c r="C23" s="3">
        <v>84.6</v>
      </c>
      <c r="D23" s="14">
        <v>0</v>
      </c>
      <c r="E23" s="4">
        <f t="shared" si="0"/>
        <v>2.184522012198804</v>
      </c>
      <c r="F23" s="4">
        <f t="shared" si="1"/>
        <v>2.1563479723701984E-2</v>
      </c>
      <c r="G23" s="3">
        <f t="shared" si="2"/>
        <v>0</v>
      </c>
      <c r="H23" s="18">
        <f t="shared" si="3"/>
        <v>10.922610060994021</v>
      </c>
      <c r="I23" s="18">
        <f t="shared" si="3"/>
        <v>0.10781739861850992</v>
      </c>
      <c r="J23" s="19">
        <f t="shared" si="3"/>
        <v>0</v>
      </c>
      <c r="K23" s="3">
        <v>8.5</v>
      </c>
      <c r="L23" s="5">
        <f>AVERAGE(H40:H41)</f>
        <v>5.33478772872758</v>
      </c>
      <c r="M23" s="5">
        <f>AVERAGE(I40:I41)</f>
        <v>2.5846226391048348</v>
      </c>
      <c r="N23" s="5">
        <f>AVERAGE(J40:J41)</f>
        <v>0</v>
      </c>
      <c r="O23" s="5">
        <f>STDEVA(H40:H41)</f>
        <v>7.5445291583481033</v>
      </c>
      <c r="P23" s="5">
        <f t="shared" ref="P23:Q23" si="21">STDEVA(I40:I41)</f>
        <v>3.6552083898385987</v>
      </c>
      <c r="Q23" s="5">
        <f t="shared" si="21"/>
        <v>0</v>
      </c>
    </row>
    <row r="24" spans="1:22" x14ac:dyDescent="0.35">
      <c r="A24" s="14">
        <v>4.5</v>
      </c>
      <c r="B24" s="14">
        <v>7698.2</v>
      </c>
      <c r="C24" s="14">
        <v>59.1</v>
      </c>
      <c r="D24" s="14">
        <v>0</v>
      </c>
      <c r="E24" s="4">
        <f t="shared" si="0"/>
        <v>2.32447611570747</v>
      </c>
      <c r="F24" s="4">
        <f t="shared" si="1"/>
        <v>1.5063849310529401E-2</v>
      </c>
      <c r="G24" s="3">
        <f t="shared" si="2"/>
        <v>0</v>
      </c>
      <c r="H24" s="18">
        <f t="shared" si="3"/>
        <v>11.622380578537349</v>
      </c>
      <c r="I24" s="18">
        <f t="shared" si="3"/>
        <v>7.5319246552647004E-2</v>
      </c>
      <c r="J24" s="19">
        <f t="shared" si="3"/>
        <v>0</v>
      </c>
      <c r="K24" s="3">
        <v>9</v>
      </c>
      <c r="L24" s="5">
        <f>AVERAGE(H42:H43)</f>
        <v>5.3886859109849627</v>
      </c>
      <c r="M24" s="5">
        <f>AVERAGE(I42:I43)</f>
        <v>2.5816277113654325</v>
      </c>
      <c r="N24" s="5">
        <f>AVERAGE(J42:J43)</f>
        <v>0</v>
      </c>
      <c r="O24" s="5">
        <f>STDEVA(H42:H43)</f>
        <v>7.6207526986837513</v>
      </c>
      <c r="P24" s="5">
        <f t="shared" ref="P24:Q24" si="22">STDEVA(I42:I43)</f>
        <v>3.6509729224112086</v>
      </c>
      <c r="Q24" s="5">
        <f t="shared" si="22"/>
        <v>0</v>
      </c>
    </row>
    <row r="25" spans="1:22" x14ac:dyDescent="0.35">
      <c r="A25" s="14">
        <v>4.5</v>
      </c>
      <c r="B25" s="3">
        <v>7294.7</v>
      </c>
      <c r="C25" s="3">
        <v>53.8</v>
      </c>
      <c r="D25" s="14">
        <v>0</v>
      </c>
      <c r="E25" s="4">
        <f t="shared" si="0"/>
        <v>2.2026390482517058</v>
      </c>
      <c r="F25" s="4">
        <f t="shared" si="1"/>
        <v>1.3712945734458235E-2</v>
      </c>
      <c r="G25" s="3">
        <f t="shared" si="2"/>
        <v>0</v>
      </c>
      <c r="H25" s="18">
        <f t="shared" si="3"/>
        <v>11.013195241258529</v>
      </c>
      <c r="I25" s="18">
        <f t="shared" si="3"/>
        <v>6.8564728672291173E-2</v>
      </c>
      <c r="J25" s="19">
        <f t="shared" si="3"/>
        <v>0</v>
      </c>
      <c r="K25" s="3">
        <v>9.5</v>
      </c>
      <c r="L25" s="5">
        <f>AVERAGE(H44:H45)</f>
        <v>0</v>
      </c>
      <c r="M25" s="5">
        <f>AVERAGE(I44:I45)</f>
        <v>0</v>
      </c>
      <c r="N25" s="5">
        <f>AVERAGE(J44:J45)</f>
        <v>0</v>
      </c>
      <c r="O25" s="5">
        <f>STDEVA(H44:H45)</f>
        <v>0</v>
      </c>
      <c r="P25" s="5">
        <f t="shared" ref="P25:Q25" si="23">STDEVA(I44:I45)</f>
        <v>0</v>
      </c>
      <c r="Q25" s="5">
        <f t="shared" si="23"/>
        <v>0</v>
      </c>
    </row>
    <row r="26" spans="1:22" x14ac:dyDescent="0.35">
      <c r="A26" s="14">
        <v>5</v>
      </c>
      <c r="B26" s="14">
        <v>7746.9</v>
      </c>
      <c r="C26" s="14">
        <v>33.200000000000003</v>
      </c>
      <c r="D26" s="14">
        <v>0</v>
      </c>
      <c r="E26" s="4">
        <f t="shared" si="0"/>
        <v>2.3391811099704087</v>
      </c>
      <c r="F26" s="4">
        <f t="shared" si="1"/>
        <v>8.4622639104835213E-3</v>
      </c>
      <c r="G26" s="3">
        <f t="shared" si="2"/>
        <v>0</v>
      </c>
      <c r="H26" s="18">
        <f t="shared" si="3"/>
        <v>11.695905549852043</v>
      </c>
      <c r="I26" s="18">
        <f t="shared" si="3"/>
        <v>4.2311319552417605E-2</v>
      </c>
      <c r="J26" s="19">
        <f t="shared" si="3"/>
        <v>0</v>
      </c>
      <c r="K26" s="3">
        <v>10</v>
      </c>
      <c r="L26" s="5">
        <f>AVERAGE(H46:H47)</f>
        <v>0</v>
      </c>
      <c r="M26" s="5">
        <f>AVERAGE(I46:I47)</f>
        <v>0</v>
      </c>
      <c r="N26" s="5">
        <f>AVERAGE(J46:J47)</f>
        <v>0</v>
      </c>
      <c r="O26" s="5">
        <f>STDEVA(H46:H47)</f>
        <v>0</v>
      </c>
      <c r="P26" s="5">
        <f t="shared" ref="P26:Q26" si="24">STDEVA(I46:I47)</f>
        <v>0</v>
      </c>
      <c r="Q26" s="5">
        <f t="shared" si="24"/>
        <v>0</v>
      </c>
    </row>
    <row r="27" spans="1:22" x14ac:dyDescent="0.35">
      <c r="A27" s="14">
        <v>5</v>
      </c>
      <c r="B27" s="3">
        <v>7391.5</v>
      </c>
      <c r="C27" s="3">
        <v>40.700000000000003</v>
      </c>
      <c r="D27" s="14">
        <v>0</v>
      </c>
      <c r="E27" s="4">
        <f t="shared" si="0"/>
        <v>2.2318678664170539</v>
      </c>
      <c r="F27" s="4">
        <f t="shared" si="1"/>
        <v>1.037391991435781E-2</v>
      </c>
      <c r="G27" s="3">
        <f t="shared" si="2"/>
        <v>0</v>
      </c>
      <c r="H27" s="18">
        <f t="shared" si="3"/>
        <v>11.159339332085271</v>
      </c>
      <c r="I27" s="18">
        <f t="shared" si="3"/>
        <v>5.1869599571789049E-2</v>
      </c>
      <c r="J27" s="19">
        <f t="shared" si="3"/>
        <v>0</v>
      </c>
      <c r="K27" s="3">
        <v>23.33</v>
      </c>
      <c r="L27" s="5">
        <f>AVERAGE(H48:H49)</f>
        <v>12.00699015641041</v>
      </c>
      <c r="M27" s="5">
        <f>AVERAGE(I48:I49)</f>
        <v>4.2666887569138225</v>
      </c>
      <c r="N27" s="5">
        <f>AVERAGE(J48:J49)</f>
        <v>0</v>
      </c>
      <c r="O27" s="5">
        <f>STDEVA(H48:H49)</f>
        <v>0.2635797214127637</v>
      </c>
      <c r="P27" s="5">
        <f t="shared" ref="P27:Q27" si="25">STDEVA(I48:I49)</f>
        <v>0.21898267762894935</v>
      </c>
      <c r="Q27" s="5">
        <f t="shared" si="25"/>
        <v>0</v>
      </c>
    </row>
    <row r="28" spans="1:22" x14ac:dyDescent="0.35">
      <c r="A28" s="14">
        <v>5.5</v>
      </c>
      <c r="B28" s="14">
        <v>7616.3</v>
      </c>
      <c r="C28" s="14">
        <v>29.5</v>
      </c>
      <c r="D28" s="14">
        <v>0</v>
      </c>
      <c r="E28" s="4">
        <f t="shared" si="0"/>
        <v>2.2997463614952594</v>
      </c>
      <c r="F28" s="4">
        <f t="shared" si="1"/>
        <v>7.5191802819055383E-3</v>
      </c>
      <c r="G28" s="3">
        <f t="shared" si="2"/>
        <v>0</v>
      </c>
      <c r="H28" s="18">
        <f t="shared" si="3"/>
        <v>11.498731807476297</v>
      </c>
      <c r="I28" s="18">
        <f t="shared" si="3"/>
        <v>3.7595901409527691E-2</v>
      </c>
      <c r="J28" s="19">
        <f t="shared" si="3"/>
        <v>0</v>
      </c>
    </row>
    <row r="29" spans="1:22" x14ac:dyDescent="0.35">
      <c r="A29" s="14">
        <v>5.5</v>
      </c>
      <c r="B29" s="3">
        <v>7303.6</v>
      </c>
      <c r="C29" s="3">
        <v>35.4</v>
      </c>
      <c r="D29" s="14">
        <v>0</v>
      </c>
      <c r="E29" s="4">
        <f t="shared" si="0"/>
        <v>2.2053264085995532</v>
      </c>
      <c r="F29" s="4">
        <f t="shared" si="1"/>
        <v>9.0230163382866452E-3</v>
      </c>
      <c r="G29" s="3">
        <f t="shared" si="2"/>
        <v>0</v>
      </c>
      <c r="H29" s="18">
        <f t="shared" si="3"/>
        <v>11.026632042997766</v>
      </c>
      <c r="I29" s="18">
        <f t="shared" si="3"/>
        <v>4.5115081691433224E-2</v>
      </c>
      <c r="J29" s="19">
        <f t="shared" si="3"/>
        <v>0</v>
      </c>
    </row>
    <row r="30" spans="1:22" x14ac:dyDescent="0.35">
      <c r="A30" s="14">
        <v>6</v>
      </c>
      <c r="B30" s="14">
        <v>7147.6</v>
      </c>
      <c r="C30" s="14">
        <v>4365.8999999999996</v>
      </c>
      <c r="D30" s="14">
        <v>0</v>
      </c>
      <c r="E30" s="4">
        <f t="shared" si="0"/>
        <v>2.1582221148620087</v>
      </c>
      <c r="F30" s="4">
        <f t="shared" si="1"/>
        <v>1.1128131929753013</v>
      </c>
      <c r="G30" s="3">
        <f t="shared" si="2"/>
        <v>0</v>
      </c>
      <c r="H30" s="18">
        <f t="shared" si="3"/>
        <v>10.791110574310043</v>
      </c>
      <c r="I30" s="18">
        <f t="shared" si="3"/>
        <v>5.564065964876507</v>
      </c>
      <c r="J30" s="19">
        <f t="shared" si="3"/>
        <v>0</v>
      </c>
    </row>
    <row r="31" spans="1:22" x14ac:dyDescent="0.35">
      <c r="A31" s="14">
        <v>6</v>
      </c>
      <c r="B31" s="3">
        <v>6858.2</v>
      </c>
      <c r="C31" s="3">
        <v>4185.3</v>
      </c>
      <c r="D31" s="14">
        <v>0</v>
      </c>
      <c r="E31" s="4">
        <f t="shared" si="0"/>
        <v>2.0708376109668456</v>
      </c>
      <c r="F31" s="4">
        <f t="shared" si="1"/>
        <v>1.0667805164020085</v>
      </c>
      <c r="G31" s="3">
        <f t="shared" si="2"/>
        <v>0</v>
      </c>
      <c r="H31" s="18">
        <f t="shared" si="3"/>
        <v>10.354188054834228</v>
      </c>
      <c r="I31" s="18">
        <f t="shared" si="3"/>
        <v>5.333902582010043</v>
      </c>
      <c r="J31" s="19">
        <f t="shared" si="3"/>
        <v>0</v>
      </c>
    </row>
    <row r="32" spans="1:22" x14ac:dyDescent="0.35">
      <c r="A32" s="14">
        <v>6.5</v>
      </c>
      <c r="B32">
        <v>7163.8</v>
      </c>
      <c r="C32">
        <v>4301.5</v>
      </c>
      <c r="D32" s="14">
        <v>0</v>
      </c>
      <c r="E32" s="4">
        <f t="shared" si="0"/>
        <v>2.163113714596292</v>
      </c>
      <c r="F32" s="4">
        <f t="shared" si="1"/>
        <v>1.0963984400887008</v>
      </c>
      <c r="G32" s="3">
        <f t="shared" si="2"/>
        <v>0</v>
      </c>
      <c r="H32" s="18">
        <f t="shared" si="3"/>
        <v>10.81556857298146</v>
      </c>
      <c r="I32" s="18">
        <f t="shared" si="3"/>
        <v>5.4819922004435035</v>
      </c>
      <c r="J32" s="19">
        <f t="shared" si="3"/>
        <v>0</v>
      </c>
    </row>
    <row r="33" spans="1:36" x14ac:dyDescent="0.35">
      <c r="A33" s="14">
        <v>6.5</v>
      </c>
      <c r="B33" s="14">
        <v>6976.5</v>
      </c>
      <c r="C33" s="14">
        <v>4200.8999999999996</v>
      </c>
      <c r="D33" s="14">
        <v>0</v>
      </c>
      <c r="E33" s="4">
        <f t="shared" si="0"/>
        <v>2.1065583670511505</v>
      </c>
      <c r="F33" s="4">
        <f t="shared" si="1"/>
        <v>1.070756760890067</v>
      </c>
      <c r="G33" s="3">
        <f t="shared" si="2"/>
        <v>0</v>
      </c>
      <c r="H33" s="18">
        <f t="shared" si="3"/>
        <v>10.532791835255752</v>
      </c>
      <c r="I33" s="18">
        <f t="shared" si="3"/>
        <v>5.3537838044503347</v>
      </c>
      <c r="J33" s="19">
        <f t="shared" si="3"/>
        <v>0</v>
      </c>
    </row>
    <row r="34" spans="1:36" x14ac:dyDescent="0.35">
      <c r="A34" s="14">
        <v>7</v>
      </c>
      <c r="B34">
        <v>7253.8</v>
      </c>
      <c r="C34">
        <v>4352.3</v>
      </c>
      <c r="D34" s="14">
        <v>0</v>
      </c>
      <c r="E34" s="4">
        <f t="shared" si="0"/>
        <v>2.1902892686756448</v>
      </c>
      <c r="F34" s="4">
        <f t="shared" si="1"/>
        <v>1.1093467234216094</v>
      </c>
      <c r="G34" s="3">
        <f t="shared" si="2"/>
        <v>0</v>
      </c>
      <c r="H34" s="18">
        <f t="shared" si="3"/>
        <v>10.951446343378224</v>
      </c>
      <c r="I34" s="18">
        <f t="shared" si="3"/>
        <v>5.546733617108047</v>
      </c>
      <c r="J34" s="19">
        <f t="shared" si="3"/>
        <v>0</v>
      </c>
    </row>
    <row r="35" spans="1:36" x14ac:dyDescent="0.35">
      <c r="A35" s="14">
        <v>7</v>
      </c>
      <c r="B35" s="14">
        <v>7032.4</v>
      </c>
      <c r="C35" s="14">
        <v>4187.8</v>
      </c>
      <c r="D35" s="14">
        <v>0</v>
      </c>
      <c r="E35" s="4">
        <f t="shared" si="0"/>
        <v>2.1234374056404368</v>
      </c>
      <c r="F35" s="4">
        <f t="shared" si="1"/>
        <v>1.0674177350699665</v>
      </c>
      <c r="G35" s="3">
        <f t="shared" si="2"/>
        <v>0</v>
      </c>
      <c r="H35" s="18">
        <f t="shared" si="3"/>
        <v>10.617187028202185</v>
      </c>
      <c r="I35" s="18">
        <f t="shared" si="3"/>
        <v>5.3370886753498326</v>
      </c>
      <c r="J35" s="19">
        <f t="shared" si="3"/>
        <v>0</v>
      </c>
    </row>
    <row r="36" spans="1:36" x14ac:dyDescent="0.35">
      <c r="A36" s="14">
        <v>7.5</v>
      </c>
      <c r="B36">
        <v>7150.8</v>
      </c>
      <c r="C36">
        <v>4238.8999999999996</v>
      </c>
      <c r="D36" s="14">
        <v>0</v>
      </c>
      <c r="E36" s="4">
        <f t="shared" si="0"/>
        <v>2.15918835678483</v>
      </c>
      <c r="F36" s="4">
        <f t="shared" si="1"/>
        <v>1.0804424846430301</v>
      </c>
      <c r="G36" s="3">
        <f t="shared" si="2"/>
        <v>0</v>
      </c>
      <c r="H36" s="18">
        <f t="shared" si="3"/>
        <v>10.79594178392415</v>
      </c>
      <c r="I36" s="18">
        <f t="shared" si="3"/>
        <v>5.4022124232151505</v>
      </c>
      <c r="J36" s="19">
        <f t="shared" si="3"/>
        <v>0</v>
      </c>
    </row>
    <row r="37" spans="1:36" x14ac:dyDescent="0.35">
      <c r="A37" s="14">
        <v>7.5</v>
      </c>
      <c r="B37" s="14">
        <v>6913.8</v>
      </c>
      <c r="C37" s="14">
        <v>4062.6</v>
      </c>
      <c r="D37" s="14">
        <v>0</v>
      </c>
      <c r="E37" s="4">
        <f t="shared" si="0"/>
        <v>2.087626064375868</v>
      </c>
      <c r="F37" s="4">
        <f t="shared" si="1"/>
        <v>1.035505824178625</v>
      </c>
      <c r="G37" s="3">
        <f t="shared" si="2"/>
        <v>0</v>
      </c>
      <c r="H37" s="18">
        <f t="shared" si="3"/>
        <v>10.43813032187934</v>
      </c>
      <c r="I37" s="18">
        <f t="shared" si="3"/>
        <v>5.1775291208931247</v>
      </c>
      <c r="J37" s="19">
        <f t="shared" si="3"/>
        <v>0</v>
      </c>
    </row>
    <row r="38" spans="1:36" x14ac:dyDescent="0.35">
      <c r="A38" s="14">
        <v>8</v>
      </c>
      <c r="B38" s="14"/>
      <c r="C38" s="14"/>
      <c r="D38" s="14">
        <v>0</v>
      </c>
      <c r="E38" s="4">
        <f t="shared" si="0"/>
        <v>0</v>
      </c>
      <c r="F38" s="4">
        <f t="shared" si="1"/>
        <v>0</v>
      </c>
      <c r="G38" s="3">
        <f t="shared" si="2"/>
        <v>0</v>
      </c>
      <c r="H38" s="18">
        <f t="shared" si="3"/>
        <v>0</v>
      </c>
      <c r="I38" s="18">
        <f t="shared" si="3"/>
        <v>0</v>
      </c>
      <c r="J38" s="19">
        <f t="shared" si="3"/>
        <v>0</v>
      </c>
    </row>
    <row r="39" spans="1:36" x14ac:dyDescent="0.35">
      <c r="A39" s="14">
        <v>8</v>
      </c>
      <c r="B39" s="14">
        <v>7068.7</v>
      </c>
      <c r="C39" s="14">
        <v>4112</v>
      </c>
      <c r="D39" s="14">
        <v>0</v>
      </c>
      <c r="E39" s="4">
        <f t="shared" si="0"/>
        <v>2.1343982124524428</v>
      </c>
      <c r="F39" s="4">
        <f t="shared" si="1"/>
        <v>1.0480972650574771</v>
      </c>
      <c r="G39" s="3">
        <f t="shared" si="2"/>
        <v>0</v>
      </c>
      <c r="H39" s="18">
        <f t="shared" si="3"/>
        <v>10.671991062262213</v>
      </c>
      <c r="I39" s="18">
        <f t="shared" si="3"/>
        <v>5.2404863252873852</v>
      </c>
      <c r="J39" s="19">
        <f t="shared" si="3"/>
        <v>0</v>
      </c>
    </row>
    <row r="40" spans="1:36" x14ac:dyDescent="0.35">
      <c r="A40" s="14">
        <v>8.5</v>
      </c>
      <c r="B40" s="14"/>
      <c r="C40" s="14"/>
      <c r="D40" s="14">
        <v>0</v>
      </c>
      <c r="E40" s="4">
        <f t="shared" si="0"/>
        <v>0</v>
      </c>
      <c r="F40" s="4">
        <f t="shared" si="1"/>
        <v>0</v>
      </c>
      <c r="G40" s="3">
        <f t="shared" si="2"/>
        <v>0</v>
      </c>
      <c r="H40" s="18">
        <f t="shared" si="3"/>
        <v>0</v>
      </c>
      <c r="I40" s="18">
        <f t="shared" si="3"/>
        <v>0</v>
      </c>
      <c r="J40" s="19">
        <f t="shared" si="3"/>
        <v>0</v>
      </c>
    </row>
    <row r="41" spans="1:36" x14ac:dyDescent="0.35">
      <c r="A41" s="14">
        <v>8.5</v>
      </c>
      <c r="B41" s="14">
        <v>7067.1</v>
      </c>
      <c r="C41" s="14">
        <v>4056.1</v>
      </c>
      <c r="D41" s="14">
        <v>0</v>
      </c>
      <c r="E41" s="4">
        <f t="shared" si="0"/>
        <v>2.1339150914910321</v>
      </c>
      <c r="F41" s="4">
        <f t="shared" si="1"/>
        <v>1.033849055641934</v>
      </c>
      <c r="G41" s="3">
        <f t="shared" si="2"/>
        <v>0</v>
      </c>
      <c r="H41" s="18">
        <f t="shared" si="3"/>
        <v>10.66957545745516</v>
      </c>
      <c r="I41" s="18">
        <f t="shared" si="3"/>
        <v>5.1692452782096696</v>
      </c>
      <c r="J41" s="19">
        <f t="shared" si="3"/>
        <v>0</v>
      </c>
      <c r="U41" t="s">
        <v>14</v>
      </c>
      <c r="W41" t="s">
        <v>19</v>
      </c>
      <c r="X41" t="s">
        <v>25</v>
      </c>
      <c r="Y41" t="s">
        <v>20</v>
      </c>
      <c r="Z41" t="s">
        <v>21</v>
      </c>
      <c r="AE41" t="s">
        <v>14</v>
      </c>
      <c r="AG41" t="s">
        <v>19</v>
      </c>
      <c r="AH41" t="s">
        <v>25</v>
      </c>
      <c r="AI41" t="s">
        <v>20</v>
      </c>
      <c r="AJ41" t="s">
        <v>21</v>
      </c>
    </row>
    <row r="42" spans="1:36" x14ac:dyDescent="0.35">
      <c r="A42" s="14">
        <v>9</v>
      </c>
      <c r="B42" s="14"/>
      <c r="C42" s="14"/>
      <c r="D42" s="14">
        <v>0</v>
      </c>
      <c r="E42" s="4">
        <f t="shared" si="0"/>
        <v>0</v>
      </c>
      <c r="F42" s="4">
        <f t="shared" si="1"/>
        <v>0</v>
      </c>
      <c r="G42" s="3">
        <f t="shared" si="2"/>
        <v>0</v>
      </c>
      <c r="H42" s="18">
        <f t="shared" si="3"/>
        <v>0</v>
      </c>
      <c r="I42" s="18">
        <f t="shared" si="3"/>
        <v>0</v>
      </c>
      <c r="J42" s="19">
        <f t="shared" si="3"/>
        <v>0</v>
      </c>
      <c r="U42" s="13">
        <v>1</v>
      </c>
      <c r="V42" t="s">
        <v>22</v>
      </c>
      <c r="W42" s="2">
        <v>4.2549000000000001</v>
      </c>
      <c r="X42" s="15">
        <f>W42/60</f>
        <v>7.0915000000000006E-2</v>
      </c>
      <c r="Y42" s="15">
        <f>X42</f>
        <v>7.0915000000000006E-2</v>
      </c>
      <c r="Z42" s="15">
        <f>Y42/U42</f>
        <v>7.0915000000000006E-2</v>
      </c>
      <c r="AE42" s="13">
        <v>1</v>
      </c>
      <c r="AF42" t="s">
        <v>22</v>
      </c>
      <c r="AG42" s="2">
        <v>8.09E-2</v>
      </c>
      <c r="AH42" s="15">
        <f>AG42/60</f>
        <v>1.3483333333333333E-3</v>
      </c>
      <c r="AI42" s="15">
        <f>AH42</f>
        <v>1.3483333333333333E-3</v>
      </c>
      <c r="AJ42" s="15">
        <f>AI42/AE42</f>
        <v>1.3483333333333333E-3</v>
      </c>
    </row>
    <row r="43" spans="1:36" x14ac:dyDescent="0.35">
      <c r="A43" s="14">
        <v>9</v>
      </c>
      <c r="B43" s="14">
        <v>7138.5</v>
      </c>
      <c r="C43" s="14">
        <v>4051.4</v>
      </c>
      <c r="D43" s="14">
        <v>0</v>
      </c>
      <c r="E43" s="4">
        <f t="shared" si="0"/>
        <v>2.1554743643939851</v>
      </c>
      <c r="F43" s="4">
        <f t="shared" si="1"/>
        <v>1.0326510845461729</v>
      </c>
      <c r="G43" s="3">
        <f t="shared" si="2"/>
        <v>0</v>
      </c>
      <c r="H43" s="18">
        <f t="shared" si="3"/>
        <v>10.777371821969925</v>
      </c>
      <c r="I43" s="18">
        <f t="shared" si="3"/>
        <v>5.1632554227308649</v>
      </c>
      <c r="J43" s="19">
        <f t="shared" si="3"/>
        <v>0</v>
      </c>
    </row>
    <row r="44" spans="1:36" x14ac:dyDescent="0.35">
      <c r="A44" s="14">
        <v>9.5</v>
      </c>
      <c r="B44" s="14"/>
      <c r="C44" s="14"/>
      <c r="D44" s="14">
        <v>0</v>
      </c>
      <c r="E44" s="4">
        <f t="shared" si="0"/>
        <v>0</v>
      </c>
      <c r="F44" s="4">
        <f t="shared" si="1"/>
        <v>0</v>
      </c>
      <c r="G44" s="3">
        <f t="shared" si="2"/>
        <v>0</v>
      </c>
      <c r="H44" s="18">
        <f t="shared" si="3"/>
        <v>0</v>
      </c>
      <c r="I44" s="18">
        <f t="shared" si="3"/>
        <v>0</v>
      </c>
      <c r="J44" s="19">
        <f t="shared" si="3"/>
        <v>0</v>
      </c>
    </row>
    <row r="45" spans="1:36" x14ac:dyDescent="0.35">
      <c r="A45" s="14">
        <v>9.5</v>
      </c>
      <c r="B45" s="14"/>
      <c r="C45" s="14"/>
      <c r="D45" s="14">
        <v>0</v>
      </c>
      <c r="E45" s="4">
        <f t="shared" si="0"/>
        <v>0</v>
      </c>
      <c r="F45" s="4">
        <f t="shared" si="1"/>
        <v>0</v>
      </c>
      <c r="G45" s="3">
        <f t="shared" si="2"/>
        <v>0</v>
      </c>
      <c r="H45" s="18">
        <f t="shared" si="3"/>
        <v>0</v>
      </c>
      <c r="I45" s="18">
        <f t="shared" si="3"/>
        <v>0</v>
      </c>
      <c r="J45" s="19">
        <f t="shared" si="3"/>
        <v>0</v>
      </c>
    </row>
    <row r="46" spans="1:36" x14ac:dyDescent="0.35">
      <c r="A46" s="14">
        <v>10</v>
      </c>
      <c r="B46" s="14"/>
      <c r="C46" s="14"/>
      <c r="D46" s="14">
        <v>0</v>
      </c>
      <c r="E46" s="4">
        <f t="shared" si="0"/>
        <v>0</v>
      </c>
      <c r="F46" s="4">
        <f t="shared" si="1"/>
        <v>0</v>
      </c>
      <c r="G46" s="3">
        <f t="shared" si="2"/>
        <v>0</v>
      </c>
      <c r="H46" s="18">
        <f t="shared" si="3"/>
        <v>0</v>
      </c>
      <c r="I46" s="18">
        <f t="shared" si="3"/>
        <v>0</v>
      </c>
      <c r="J46" s="19">
        <f t="shared" si="3"/>
        <v>0</v>
      </c>
    </row>
    <row r="47" spans="1:36" x14ac:dyDescent="0.35">
      <c r="A47" s="14">
        <v>10</v>
      </c>
      <c r="B47" s="14"/>
      <c r="C47" s="14"/>
      <c r="D47" s="14">
        <v>0</v>
      </c>
      <c r="E47" s="4">
        <f t="shared" si="0"/>
        <v>0</v>
      </c>
      <c r="F47" s="4">
        <f t="shared" si="1"/>
        <v>0</v>
      </c>
      <c r="G47" s="3">
        <f t="shared" si="2"/>
        <v>0</v>
      </c>
      <c r="H47" s="18">
        <f t="shared" si="3"/>
        <v>0</v>
      </c>
      <c r="I47" s="18">
        <f t="shared" si="3"/>
        <v>0</v>
      </c>
      <c r="J47" s="19">
        <f t="shared" si="3"/>
        <v>0</v>
      </c>
    </row>
    <row r="48" spans="1:36" x14ac:dyDescent="0.35">
      <c r="A48" s="14">
        <v>23.33</v>
      </c>
      <c r="B48">
        <v>7829.5</v>
      </c>
      <c r="C48">
        <v>3469.4</v>
      </c>
      <c r="D48" s="14">
        <v>0</v>
      </c>
      <c r="E48" s="4">
        <f t="shared" si="0"/>
        <v>2.3641222296032369</v>
      </c>
      <c r="F48" s="4">
        <f t="shared" si="1"/>
        <v>0.88430657864552797</v>
      </c>
      <c r="G48" s="3">
        <f t="shared" si="2"/>
        <v>0</v>
      </c>
      <c r="H48" s="18">
        <f t="shared" si="3"/>
        <v>11.820611148016184</v>
      </c>
      <c r="I48" s="18">
        <f t="shared" si="3"/>
        <v>4.4215328932276403</v>
      </c>
      <c r="J48" s="19">
        <f t="shared" si="3"/>
        <v>0</v>
      </c>
    </row>
    <row r="49" spans="1:10" x14ac:dyDescent="0.35">
      <c r="A49" s="14">
        <v>23.33</v>
      </c>
      <c r="B49" s="14">
        <v>8076.4</v>
      </c>
      <c r="C49" s="14">
        <v>3226.4</v>
      </c>
      <c r="D49" s="14">
        <v>0</v>
      </c>
      <c r="E49" s="4">
        <f t="shared" si="0"/>
        <v>2.4386738329609274</v>
      </c>
      <c r="F49" s="4">
        <f t="shared" si="1"/>
        <v>0.82236892412000095</v>
      </c>
      <c r="G49" s="3">
        <f t="shared" si="2"/>
        <v>0</v>
      </c>
      <c r="H49" s="18">
        <f t="shared" si="3"/>
        <v>12.193369164804636</v>
      </c>
      <c r="I49" s="18">
        <f t="shared" si="3"/>
        <v>4.1118446206000048</v>
      </c>
      <c r="J49" s="19">
        <f t="shared" si="3"/>
        <v>0</v>
      </c>
    </row>
    <row r="50" spans="1:10" x14ac:dyDescent="0.35">
      <c r="A50" s="14">
        <v>24.166665999999999</v>
      </c>
      <c r="B50" s="14"/>
      <c r="C50" s="14"/>
      <c r="D50" s="14">
        <v>0</v>
      </c>
      <c r="E50" s="4">
        <f t="shared" ref="E50:E53" si="26">B50/$S$6</f>
        <v>0</v>
      </c>
      <c r="F50" s="4">
        <f t="shared" ref="F50:F53" si="27">C50/$T$6</f>
        <v>0</v>
      </c>
      <c r="G50" s="3">
        <f t="shared" si="2"/>
        <v>0</v>
      </c>
      <c r="H50" s="18">
        <f t="shared" ref="H50:H53" si="28">E50*$U$6</f>
        <v>0</v>
      </c>
      <c r="I50" s="18">
        <f t="shared" ref="I50:I53" si="29">F50*$U$6</f>
        <v>0</v>
      </c>
      <c r="J50" s="19">
        <f t="shared" ref="J50:J53" si="30">G50*$U$6</f>
        <v>0</v>
      </c>
    </row>
    <row r="51" spans="1:10" x14ac:dyDescent="0.35">
      <c r="A51" s="14">
        <v>24.166665999999999</v>
      </c>
      <c r="B51" s="14">
        <v>7968</v>
      </c>
      <c r="C51" s="14">
        <v>3319.3</v>
      </c>
      <c r="D51" s="14">
        <v>0</v>
      </c>
      <c r="E51" s="4">
        <f t="shared" si="26"/>
        <v>2.4059423878253519</v>
      </c>
      <c r="F51" s="4">
        <f t="shared" si="27"/>
        <v>0.84604796982132391</v>
      </c>
      <c r="G51" s="3">
        <f t="shared" si="2"/>
        <v>0</v>
      </c>
      <c r="H51" s="18">
        <f t="shared" si="28"/>
        <v>12.029711939126759</v>
      </c>
      <c r="I51" s="18">
        <f t="shared" si="29"/>
        <v>4.2302398491066198</v>
      </c>
      <c r="J51" s="19">
        <f t="shared" si="30"/>
        <v>0</v>
      </c>
    </row>
    <row r="52" spans="1:10" x14ac:dyDescent="0.35">
      <c r="A52" s="14">
        <v>25</v>
      </c>
      <c r="B52" s="14"/>
      <c r="C52" s="14"/>
      <c r="D52" s="14">
        <v>0</v>
      </c>
      <c r="E52" s="4">
        <f t="shared" si="26"/>
        <v>0</v>
      </c>
      <c r="F52" s="4">
        <f t="shared" si="27"/>
        <v>0</v>
      </c>
      <c r="G52" s="3">
        <f t="shared" si="2"/>
        <v>0</v>
      </c>
      <c r="H52" s="18">
        <f t="shared" si="28"/>
        <v>0</v>
      </c>
      <c r="I52" s="18">
        <f t="shared" si="29"/>
        <v>0</v>
      </c>
      <c r="J52" s="19">
        <f t="shared" si="30"/>
        <v>0</v>
      </c>
    </row>
    <row r="53" spans="1:10" x14ac:dyDescent="0.35">
      <c r="A53" s="14">
        <v>25</v>
      </c>
      <c r="B53" s="14">
        <v>7867.1</v>
      </c>
      <c r="C53" s="14">
        <v>3233.2</v>
      </c>
      <c r="D53" s="14">
        <v>0</v>
      </c>
      <c r="E53" s="4">
        <f t="shared" si="26"/>
        <v>2.3754755721963887</v>
      </c>
      <c r="F53" s="4">
        <f t="shared" si="27"/>
        <v>0.8241021588968469</v>
      </c>
      <c r="G53" s="3">
        <f t="shared" si="2"/>
        <v>0</v>
      </c>
      <c r="H53" s="18">
        <f t="shared" si="28"/>
        <v>11.877377860981944</v>
      </c>
      <c r="I53" s="18">
        <f t="shared" si="29"/>
        <v>4.1205107944842343</v>
      </c>
      <c r="J53" s="19">
        <f t="shared" si="30"/>
        <v>0</v>
      </c>
    </row>
    <row r="54" spans="1:10" x14ac:dyDescent="0.35">
      <c r="A54" s="11"/>
      <c r="B54" s="14"/>
      <c r="C54" s="14"/>
      <c r="D54" s="12"/>
      <c r="E54" s="12"/>
      <c r="F54" s="12"/>
      <c r="G54" s="12"/>
    </row>
    <row r="55" spans="1:10" x14ac:dyDescent="0.35">
      <c r="A55" s="11"/>
      <c r="B55" s="14"/>
      <c r="C55" s="14"/>
      <c r="D55" s="12"/>
      <c r="E55" s="12"/>
      <c r="F55" s="12"/>
      <c r="G55" s="12"/>
    </row>
    <row r="56" spans="1:10" x14ac:dyDescent="0.35">
      <c r="A56" s="11"/>
      <c r="B56" s="3"/>
      <c r="C56" s="3"/>
      <c r="D56" s="12"/>
      <c r="E56" s="12"/>
      <c r="F56" s="12"/>
      <c r="G56" s="12"/>
    </row>
    <row r="57" spans="1:10" x14ac:dyDescent="0.35">
      <c r="A57" s="11"/>
      <c r="B57" s="3"/>
      <c r="C57" s="3"/>
      <c r="D57" s="12"/>
      <c r="E57" s="12"/>
      <c r="F57" s="12"/>
      <c r="G57" s="12"/>
    </row>
    <row r="58" spans="1:10" x14ac:dyDescent="0.35">
      <c r="A58" s="11"/>
      <c r="B58" s="3"/>
      <c r="C58" s="3"/>
      <c r="D58" s="12"/>
      <c r="E58" s="12"/>
      <c r="F58" s="12"/>
      <c r="G58" s="12"/>
    </row>
    <row r="59" spans="1:10" x14ac:dyDescent="0.35">
      <c r="A59" s="11"/>
      <c r="B59" s="3"/>
      <c r="C59" s="3"/>
      <c r="D59" s="12"/>
      <c r="E59" s="12"/>
      <c r="F59" s="12"/>
      <c r="G59" s="12"/>
    </row>
    <row r="60" spans="1:10" x14ac:dyDescent="0.35">
      <c r="A60" s="11"/>
      <c r="B60" s="3"/>
      <c r="C60" s="3"/>
      <c r="D60" s="12"/>
      <c r="E60" s="12"/>
      <c r="F60" s="12"/>
      <c r="G60" s="12"/>
    </row>
    <row r="61" spans="1:10" x14ac:dyDescent="0.35">
      <c r="A61" s="11"/>
      <c r="B61" s="3"/>
      <c r="C61" s="3"/>
      <c r="D61" s="12"/>
      <c r="E61" s="12"/>
      <c r="F61" s="12"/>
      <c r="G61" s="12"/>
    </row>
    <row r="62" spans="1:10" x14ac:dyDescent="0.35">
      <c r="A62" s="11"/>
      <c r="B62" s="3"/>
      <c r="C62" s="3"/>
      <c r="D62" s="12"/>
      <c r="E62" s="12"/>
      <c r="F62" s="12"/>
      <c r="G62" s="12"/>
    </row>
    <row r="63" spans="1:10" x14ac:dyDescent="0.35">
      <c r="A63" s="11"/>
      <c r="B63" s="3"/>
      <c r="C63" s="3"/>
      <c r="D63" s="12"/>
      <c r="E63" s="12"/>
      <c r="F63" s="12"/>
      <c r="G63" s="12"/>
    </row>
    <row r="64" spans="1:10" x14ac:dyDescent="0.35">
      <c r="A64" s="11"/>
      <c r="B64" s="3"/>
      <c r="C64" s="3"/>
      <c r="D64" s="12"/>
      <c r="E64" s="12"/>
      <c r="F64" s="12"/>
      <c r="G64" s="12"/>
    </row>
    <row r="65" spans="1:7" x14ac:dyDescent="0.35">
      <c r="A65" s="11"/>
      <c r="B65" s="3"/>
      <c r="C65" s="3"/>
      <c r="D65" s="12"/>
      <c r="E65" s="12"/>
      <c r="F65" s="12"/>
      <c r="G65" s="12"/>
    </row>
    <row r="66" spans="1:7" x14ac:dyDescent="0.35">
      <c r="A66" s="11"/>
      <c r="B66" s="3"/>
      <c r="C66" s="3"/>
      <c r="D66" s="12"/>
      <c r="E66" s="12"/>
      <c r="F66" s="12"/>
      <c r="G66" s="12"/>
    </row>
    <row r="67" spans="1:7" x14ac:dyDescent="0.35">
      <c r="A67" s="11"/>
      <c r="B67" s="3"/>
      <c r="C67" s="3"/>
      <c r="D67" s="12"/>
      <c r="E67" s="12"/>
      <c r="F67" s="12"/>
      <c r="G67" s="12"/>
    </row>
    <row r="68" spans="1:7" x14ac:dyDescent="0.35">
      <c r="A68" s="11"/>
      <c r="B68" s="3"/>
      <c r="C68" s="3"/>
      <c r="D68" s="12"/>
      <c r="E68" s="12"/>
      <c r="F68" s="12"/>
      <c r="G68" s="12"/>
    </row>
    <row r="69" spans="1:7" x14ac:dyDescent="0.35">
      <c r="B69" s="14"/>
      <c r="C69" s="14"/>
    </row>
    <row r="70" spans="1:7" x14ac:dyDescent="0.35">
      <c r="B70" s="14"/>
      <c r="C70" s="14"/>
    </row>
    <row r="71" spans="1:7" x14ac:dyDescent="0.35">
      <c r="B71" s="14"/>
      <c r="C71" s="14"/>
    </row>
    <row r="72" spans="1:7" x14ac:dyDescent="0.35">
      <c r="B72" s="14"/>
      <c r="C72" s="14"/>
    </row>
    <row r="73" spans="1:7" x14ac:dyDescent="0.35">
      <c r="B73" s="14"/>
      <c r="C73" s="14"/>
    </row>
    <row r="74" spans="1:7" x14ac:dyDescent="0.35">
      <c r="B74" s="14"/>
      <c r="C74" s="14"/>
    </row>
    <row r="75" spans="1:7" x14ac:dyDescent="0.35">
      <c r="B75" s="14"/>
      <c r="C75" s="14"/>
    </row>
    <row r="76" spans="1:7" x14ac:dyDescent="0.35">
      <c r="B76" s="14"/>
      <c r="C76" s="14"/>
    </row>
    <row r="77" spans="1:7" x14ac:dyDescent="0.35">
      <c r="B77" s="14"/>
      <c r="C77" s="14"/>
    </row>
  </sheetData>
  <mergeCells count="6">
    <mergeCell ref="R4:T4"/>
    <mergeCell ref="B4:D4"/>
    <mergeCell ref="E4:G4"/>
    <mergeCell ref="H4:J4"/>
    <mergeCell ref="L4:N4"/>
    <mergeCell ref="O4:Q4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E371-B910-48E0-A4FE-54EFDBFD797C}">
  <dimension ref="A1:AL77"/>
  <sheetViews>
    <sheetView topLeftCell="G1" zoomScale="70" zoomScaleNormal="70" workbookViewId="0">
      <selection activeCell="S30" sqref="S30"/>
    </sheetView>
  </sheetViews>
  <sheetFormatPr baseColWidth="10" defaultRowHeight="14.5" x14ac:dyDescent="0.35"/>
  <cols>
    <col min="1" max="1" width="19.54296875" customWidth="1"/>
    <col min="2" max="2" width="19.7265625" customWidth="1"/>
    <col min="3" max="3" width="14.1796875" customWidth="1"/>
    <col min="4" max="4" width="16" customWidth="1"/>
    <col min="5" max="5" width="16.26953125" bestFit="1" customWidth="1"/>
    <col min="6" max="6" width="18.26953125" customWidth="1"/>
    <col min="7" max="7" width="14.7265625" customWidth="1"/>
    <col min="8" max="8" width="18.1796875" customWidth="1"/>
    <col min="9" max="9" width="17.453125" customWidth="1"/>
    <col min="10" max="10" width="20.453125" customWidth="1"/>
    <col min="11" max="11" width="24.453125" customWidth="1"/>
    <col min="12" max="12" width="16.1796875" customWidth="1"/>
    <col min="13" max="13" width="18.1796875" customWidth="1"/>
    <col min="14" max="14" width="19.453125" customWidth="1"/>
    <col min="15" max="15" width="14.453125" customWidth="1"/>
    <col min="17" max="17" width="18.26953125" customWidth="1"/>
    <col min="18" max="18" width="17.81640625" customWidth="1"/>
    <col min="19" max="19" width="13.7265625" customWidth="1"/>
    <col min="21" max="21" width="21" customWidth="1"/>
    <col min="25" max="25" width="18.54296875" customWidth="1"/>
    <col min="26" max="26" width="18.81640625" customWidth="1"/>
  </cols>
  <sheetData>
    <row r="1" spans="1:38" x14ac:dyDescent="0.35">
      <c r="A1" t="s">
        <v>0</v>
      </c>
      <c r="B1" s="1" t="s">
        <v>1</v>
      </c>
      <c r="C1" s="2" t="s">
        <v>2</v>
      </c>
      <c r="D1" s="2" t="s">
        <v>43</v>
      </c>
      <c r="E1" s="2"/>
      <c r="F1" s="2"/>
    </row>
    <row r="2" spans="1:38" x14ac:dyDescent="0.35">
      <c r="A2" t="s">
        <v>3</v>
      </c>
      <c r="D2" s="2" t="s">
        <v>36</v>
      </c>
      <c r="E2" s="11"/>
      <c r="G2" t="s">
        <v>4</v>
      </c>
    </row>
    <row r="3" spans="1:38" x14ac:dyDescent="0.35">
      <c r="A3" t="s">
        <v>5</v>
      </c>
    </row>
    <row r="4" spans="1:38" x14ac:dyDescent="0.35">
      <c r="B4" s="28" t="s">
        <v>6</v>
      </c>
      <c r="C4" s="28"/>
      <c r="D4" s="28"/>
      <c r="E4" s="28" t="s">
        <v>7</v>
      </c>
      <c r="F4" s="28"/>
      <c r="G4" s="28"/>
      <c r="H4" s="28" t="s">
        <v>8</v>
      </c>
      <c r="I4" s="28"/>
      <c r="J4" s="28"/>
      <c r="K4" t="s">
        <v>9</v>
      </c>
      <c r="L4" s="28" t="s">
        <v>34</v>
      </c>
      <c r="M4" s="28"/>
      <c r="N4" s="28"/>
      <c r="O4" s="28" t="s">
        <v>35</v>
      </c>
      <c r="P4" s="28"/>
      <c r="Q4" s="28"/>
      <c r="R4" s="28" t="s">
        <v>10</v>
      </c>
      <c r="S4" s="28"/>
      <c r="T4" s="28"/>
    </row>
    <row r="5" spans="1:38" x14ac:dyDescent="0.35">
      <c r="A5" t="s">
        <v>9</v>
      </c>
      <c r="B5" t="s">
        <v>11</v>
      </c>
      <c r="C5" t="s">
        <v>12</v>
      </c>
      <c r="D5" t="s">
        <v>24</v>
      </c>
      <c r="E5" t="s">
        <v>11</v>
      </c>
      <c r="F5" t="s">
        <v>12</v>
      </c>
      <c r="G5" t="s">
        <v>24</v>
      </c>
      <c r="H5" t="s">
        <v>11</v>
      </c>
      <c r="I5" t="s">
        <v>12</v>
      </c>
      <c r="J5" t="s">
        <v>24</v>
      </c>
      <c r="L5" t="s">
        <v>11</v>
      </c>
      <c r="M5" t="s">
        <v>12</v>
      </c>
      <c r="N5" t="s">
        <v>24</v>
      </c>
      <c r="O5" t="s">
        <v>11</v>
      </c>
      <c r="P5" t="s">
        <v>12</v>
      </c>
      <c r="Q5" t="s">
        <v>24</v>
      </c>
      <c r="R5" t="s">
        <v>24</v>
      </c>
      <c r="S5" t="s">
        <v>11</v>
      </c>
      <c r="T5" t="s">
        <v>12</v>
      </c>
      <c r="U5" t="s">
        <v>13</v>
      </c>
    </row>
    <row r="6" spans="1:38" x14ac:dyDescent="0.35">
      <c r="A6" s="3">
        <v>0</v>
      </c>
      <c r="B6" s="14">
        <v>117.2</v>
      </c>
      <c r="C6" s="14">
        <v>8579.5</v>
      </c>
      <c r="D6" s="3">
        <v>0</v>
      </c>
      <c r="E6" s="4">
        <f t="shared" ref="E6:E69" si="0">B6/$S$6</f>
        <v>3.5388610423334743E-2</v>
      </c>
      <c r="F6" s="4">
        <f t="shared" ref="F6:F69" si="1">C6/$T$6</f>
        <v>2.1868070246985956</v>
      </c>
      <c r="G6" s="3">
        <f t="shared" ref="G6:G69" si="2">D6/$R$6</f>
        <v>0</v>
      </c>
      <c r="H6" s="18">
        <f t="shared" ref="H6:J49" si="3">E6*$U$6</f>
        <v>0.17694305211667372</v>
      </c>
      <c r="I6" s="18">
        <f t="shared" si="3"/>
        <v>10.934035123492977</v>
      </c>
      <c r="J6" s="19">
        <f t="shared" si="3"/>
        <v>0</v>
      </c>
      <c r="K6" s="3">
        <v>0</v>
      </c>
      <c r="L6" s="5">
        <f>AVERAGE(H6:H8)</f>
        <v>5.8981017372224574E-2</v>
      </c>
      <c r="M6" s="5">
        <f>AVERAGE(I6:I8)</f>
        <v>10.798774840907738</v>
      </c>
      <c r="N6" s="5">
        <f>AVERAGE(J6:J8)</f>
        <v>0</v>
      </c>
      <c r="O6" s="5">
        <f>STDEVA(H6:H8)</f>
        <v>0.10215811877079556</v>
      </c>
      <c r="P6" s="5">
        <f t="shared" ref="P6:Q6" si="4">STDEVA(I6:I8)</f>
        <v>0.20238475524379526</v>
      </c>
      <c r="Q6" s="5">
        <f t="shared" si="4"/>
        <v>0</v>
      </c>
      <c r="R6" s="14">
        <v>3428.7</v>
      </c>
      <c r="S6">
        <v>3311.8</v>
      </c>
      <c r="T6">
        <v>3923.3</v>
      </c>
      <c r="U6" s="2">
        <v>5</v>
      </c>
    </row>
    <row r="7" spans="1:38" x14ac:dyDescent="0.35">
      <c r="A7" s="3">
        <v>0</v>
      </c>
      <c r="B7" s="3">
        <v>0</v>
      </c>
      <c r="C7" s="3">
        <v>8290.7999999999993</v>
      </c>
      <c r="D7" s="3">
        <v>0</v>
      </c>
      <c r="E7" s="4">
        <f t="shared" si="0"/>
        <v>0</v>
      </c>
      <c r="F7" s="4">
        <f t="shared" si="1"/>
        <v>2.1132210129227942</v>
      </c>
      <c r="G7" s="3">
        <f t="shared" si="2"/>
        <v>0</v>
      </c>
      <c r="H7" s="18">
        <f t="shared" si="3"/>
        <v>0</v>
      </c>
      <c r="I7" s="18">
        <f t="shared" si="3"/>
        <v>10.566105064613971</v>
      </c>
      <c r="J7" s="19">
        <f t="shared" si="3"/>
        <v>0</v>
      </c>
      <c r="K7" s="3">
        <v>0.5</v>
      </c>
      <c r="L7" s="5">
        <f>AVERAGE(H9:H11)</f>
        <v>2.4158061074541535</v>
      </c>
      <c r="M7" s="5">
        <f>AVERAGE(I9:I11)</f>
        <v>8.5133263664092294</v>
      </c>
      <c r="N7" s="5">
        <f>AVERAGE(J9:J11)</f>
        <v>0</v>
      </c>
      <c r="O7" s="5">
        <f>STDEVA(H9:H11)</f>
        <v>0.13035607633291446</v>
      </c>
      <c r="P7" s="5">
        <f t="shared" ref="P7:Q7" si="5">STDEVA(I9:I11)</f>
        <v>0.19136703943959149</v>
      </c>
      <c r="Q7" s="5">
        <f t="shared" si="5"/>
        <v>0</v>
      </c>
      <c r="R7" s="12"/>
    </row>
    <row r="8" spans="1:38" x14ac:dyDescent="0.35">
      <c r="A8" s="3">
        <v>0</v>
      </c>
      <c r="B8" s="3">
        <v>0</v>
      </c>
      <c r="C8">
        <v>8549.7999999999993</v>
      </c>
      <c r="D8" s="3">
        <v>0</v>
      </c>
      <c r="E8" s="4">
        <f t="shared" si="0"/>
        <v>0</v>
      </c>
      <c r="F8" s="4">
        <f t="shared" si="1"/>
        <v>2.1792368669232531</v>
      </c>
      <c r="G8" s="3">
        <f t="shared" si="2"/>
        <v>0</v>
      </c>
      <c r="H8" s="18">
        <f t="shared" si="3"/>
        <v>0</v>
      </c>
      <c r="I8" s="18">
        <f t="shared" si="3"/>
        <v>10.896184334616265</v>
      </c>
      <c r="J8" s="19">
        <f t="shared" si="3"/>
        <v>0</v>
      </c>
      <c r="K8" s="3">
        <v>1</v>
      </c>
      <c r="L8" s="5">
        <f>AVERAGE(H12:H14)</f>
        <v>4.6553233890935442</v>
      </c>
      <c r="M8" s="5">
        <f>AVERAGE(I12:I14)</f>
        <v>6.2958478831595848</v>
      </c>
      <c r="N8" s="5">
        <f>AVERAGE(J12:J14)</f>
        <v>0</v>
      </c>
      <c r="O8" s="5">
        <f>STDEVA(H12:H14)</f>
        <v>0.33664739802426585</v>
      </c>
      <c r="P8" s="5">
        <f t="shared" ref="P8:Q8" si="6">STDEVA(I12:I14)</f>
        <v>0.37625076864105444</v>
      </c>
      <c r="Q8" s="5">
        <f t="shared" si="6"/>
        <v>0</v>
      </c>
      <c r="R8" s="12"/>
    </row>
    <row r="9" spans="1:38" x14ac:dyDescent="0.35">
      <c r="A9" s="3">
        <v>0.5</v>
      </c>
      <c r="B9" s="14">
        <v>1504.6</v>
      </c>
      <c r="C9" s="14">
        <v>6840.5</v>
      </c>
      <c r="D9" s="3">
        <v>0</v>
      </c>
      <c r="E9" s="4">
        <f t="shared" si="0"/>
        <v>0.45431487408659937</v>
      </c>
      <c r="F9" s="4">
        <f t="shared" si="1"/>
        <v>1.7435577192669436</v>
      </c>
      <c r="G9" s="3">
        <f t="shared" si="2"/>
        <v>0</v>
      </c>
      <c r="H9" s="18">
        <f t="shared" si="3"/>
        <v>2.2715743704329969</v>
      </c>
      <c r="I9" s="18">
        <f t="shared" si="3"/>
        <v>8.7177885963347173</v>
      </c>
      <c r="J9" s="19">
        <f t="shared" si="3"/>
        <v>0</v>
      </c>
      <c r="K9" s="3">
        <v>1.5</v>
      </c>
      <c r="L9" s="5">
        <f>AVERAGE(H15:H17)</f>
        <v>6.749854057209574</v>
      </c>
      <c r="M9" s="5">
        <f>AVERAGE(I15:I17)</f>
        <v>4.3499095149491493</v>
      </c>
      <c r="N9" s="5">
        <f>AVERAGE(J15:J17)</f>
        <v>0</v>
      </c>
      <c r="O9" s="5">
        <f>STDEVA(H15:H17)</f>
        <v>0.48407452238481635</v>
      </c>
      <c r="P9" s="5">
        <f t="shared" ref="P9:Q9" si="7">STDEVA(I15:I17)</f>
        <v>0.49692939633307726</v>
      </c>
      <c r="Q9" s="5">
        <f t="shared" si="7"/>
        <v>0</v>
      </c>
      <c r="R9" s="12"/>
      <c r="T9" t="s">
        <v>14</v>
      </c>
    </row>
    <row r="10" spans="1:38" x14ac:dyDescent="0.35">
      <c r="A10" s="3">
        <v>0.5</v>
      </c>
      <c r="B10" s="3">
        <v>1623.2</v>
      </c>
      <c r="C10" s="3">
        <v>6542.9</v>
      </c>
      <c r="D10" s="3">
        <v>0</v>
      </c>
      <c r="E10" s="4">
        <f t="shared" si="0"/>
        <v>0.49012621535116851</v>
      </c>
      <c r="F10" s="4">
        <f t="shared" si="1"/>
        <v>1.6677032090332116</v>
      </c>
      <c r="G10" s="3">
        <f t="shared" si="2"/>
        <v>0</v>
      </c>
      <c r="H10" s="18">
        <f t="shared" si="3"/>
        <v>2.4506310767558426</v>
      </c>
      <c r="I10" s="18">
        <f t="shared" si="3"/>
        <v>8.3385160451660578</v>
      </c>
      <c r="J10" s="19">
        <f t="shared" si="3"/>
        <v>0</v>
      </c>
      <c r="K10" s="3">
        <v>2</v>
      </c>
      <c r="L10" s="5">
        <f>AVERAGE(H18:H20)</f>
        <v>8.5475169595587488</v>
      </c>
      <c r="M10" s="5">
        <f>AVERAGE(I18:I20)</f>
        <v>2.637575510412153</v>
      </c>
      <c r="N10" s="5">
        <f>AVERAGE(J18:J20)</f>
        <v>0</v>
      </c>
      <c r="O10" s="5">
        <f>STDEVA(H18:H20)</f>
        <v>0.54074573489147804</v>
      </c>
      <c r="P10" s="5">
        <f t="shared" ref="P10:Q10" si="8">STDEVA(I18:I20)</f>
        <v>0.48058704117608636</v>
      </c>
      <c r="Q10" s="5">
        <f t="shared" si="8"/>
        <v>0</v>
      </c>
      <c r="R10" s="12"/>
      <c r="T10" s="13">
        <v>1</v>
      </c>
    </row>
    <row r="11" spans="1:38" x14ac:dyDescent="0.35">
      <c r="A11" s="3">
        <v>0.5</v>
      </c>
      <c r="B11" s="3">
        <v>1672.6</v>
      </c>
      <c r="C11" s="3">
        <v>6656.8</v>
      </c>
      <c r="D11" s="3">
        <v>0</v>
      </c>
      <c r="E11" s="4">
        <f t="shared" si="0"/>
        <v>0.50504257503472427</v>
      </c>
      <c r="F11" s="4">
        <f t="shared" si="1"/>
        <v>1.6967348915453826</v>
      </c>
      <c r="G11" s="3">
        <f t="shared" si="2"/>
        <v>0</v>
      </c>
      <c r="H11" s="18">
        <f t="shared" si="3"/>
        <v>2.5252128751736214</v>
      </c>
      <c r="I11" s="18">
        <f t="shared" si="3"/>
        <v>8.483674457726913</v>
      </c>
      <c r="J11" s="19">
        <f t="shared" si="3"/>
        <v>0</v>
      </c>
      <c r="K11" s="3">
        <v>2.5</v>
      </c>
      <c r="L11" s="5">
        <f>AVERAGE(H21:H23)</f>
        <v>9.8888821788755337</v>
      </c>
      <c r="M11" s="5">
        <f>AVERAGE(I21:I23)</f>
        <v>1.3663667490802809</v>
      </c>
      <c r="N11" s="5">
        <f>AVERAGE(J21:J23)</f>
        <v>0</v>
      </c>
      <c r="O11" s="5">
        <f>STDEVA(H21:H23)</f>
        <v>0.53905952484808217</v>
      </c>
      <c r="P11" s="5">
        <f t="shared" ref="P11:Q11" si="9">STDEVA(I21:I23)</f>
        <v>0.44070677587400225</v>
      </c>
      <c r="Q11" s="5">
        <f t="shared" si="9"/>
        <v>0</v>
      </c>
      <c r="R11" s="12"/>
    </row>
    <row r="12" spans="1:38" x14ac:dyDescent="0.35">
      <c r="A12" s="3">
        <v>1</v>
      </c>
      <c r="B12" s="14">
        <v>2899.3</v>
      </c>
      <c r="C12" s="14">
        <v>5280.5</v>
      </c>
      <c r="D12" s="3">
        <v>0</v>
      </c>
      <c r="E12" s="4">
        <f t="shared" si="0"/>
        <v>0.87544537713630055</v>
      </c>
      <c r="F12" s="4">
        <f t="shared" si="1"/>
        <v>1.3459332704610913</v>
      </c>
      <c r="G12" s="3">
        <f t="shared" si="2"/>
        <v>0</v>
      </c>
      <c r="H12" s="18">
        <f t="shared" si="3"/>
        <v>4.3772268856815026</v>
      </c>
      <c r="I12" s="18">
        <f t="shared" si="3"/>
        <v>6.7296663523054567</v>
      </c>
      <c r="J12" s="19">
        <f t="shared" si="3"/>
        <v>0</v>
      </c>
      <c r="K12" s="3">
        <v>3</v>
      </c>
      <c r="L12" s="5">
        <f>AVERAGE(H24:H26)</f>
        <v>10.77762344747066</v>
      </c>
      <c r="M12" s="5">
        <f>AVERAGE(I24:I26)</f>
        <v>0.58717576190112064</v>
      </c>
      <c r="N12" s="5">
        <f>AVERAGE(J24:J26)</f>
        <v>0</v>
      </c>
      <c r="O12" s="5">
        <f>STDEVA(H24:H26)</f>
        <v>0.3581383091264051</v>
      </c>
      <c r="P12" s="5">
        <f t="shared" ref="P12:Q12" si="10">STDEVA(I24:I26)</f>
        <v>0.31105424009275512</v>
      </c>
      <c r="Q12" s="5">
        <f t="shared" si="10"/>
        <v>0</v>
      </c>
      <c r="R12" s="12"/>
      <c r="V12" s="6" t="s">
        <v>15</v>
      </c>
    </row>
    <row r="13" spans="1:38" x14ac:dyDescent="0.35">
      <c r="A13" s="3">
        <v>1</v>
      </c>
      <c r="B13" s="3">
        <v>3019.8</v>
      </c>
      <c r="C13" s="3">
        <v>4753.8999999999996</v>
      </c>
      <c r="D13" s="3">
        <v>0</v>
      </c>
      <c r="E13" s="4">
        <f t="shared" si="0"/>
        <v>0.91183042454254482</v>
      </c>
      <c r="F13" s="4">
        <f t="shared" si="1"/>
        <v>1.2117095302423979</v>
      </c>
      <c r="G13" s="3">
        <f t="shared" si="2"/>
        <v>0</v>
      </c>
      <c r="H13" s="18">
        <f t="shared" si="3"/>
        <v>4.5591521227127245</v>
      </c>
      <c r="I13" s="18">
        <f t="shared" si="3"/>
        <v>6.05854765121199</v>
      </c>
      <c r="J13" s="19">
        <f t="shared" si="3"/>
        <v>0</v>
      </c>
      <c r="K13" s="3">
        <v>3.5</v>
      </c>
      <c r="L13" s="5">
        <f>AVERAGE(H27:H29)</f>
        <v>11.166284195905549</v>
      </c>
      <c r="M13" s="5">
        <f>AVERAGE(I27:I29)</f>
        <v>0.22502315227826916</v>
      </c>
      <c r="N13" s="5">
        <f>AVERAGE(J27:J29)</f>
        <v>0</v>
      </c>
      <c r="O13" s="5">
        <f>STDEVA(H27:H29)</f>
        <v>0.2361582365853489</v>
      </c>
      <c r="P13" s="5">
        <f t="shared" ref="P13:Q13" si="11">STDEVA(I27:I29)</f>
        <v>0.10341038778757833</v>
      </c>
      <c r="Q13" s="5">
        <f t="shared" si="11"/>
        <v>0</v>
      </c>
      <c r="R13" s="12"/>
      <c r="U13" s="7">
        <v>1</v>
      </c>
      <c r="V13" s="8" t="s">
        <v>26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35">
      <c r="A14" s="3">
        <v>1</v>
      </c>
      <c r="B14" s="3">
        <v>3331.4</v>
      </c>
      <c r="C14" s="3">
        <v>4785.8999999999996</v>
      </c>
      <c r="D14" s="3">
        <v>0</v>
      </c>
      <c r="E14" s="4">
        <f t="shared" si="0"/>
        <v>1.0059182317772812</v>
      </c>
      <c r="F14" s="4">
        <f t="shared" si="1"/>
        <v>1.2198659291922616</v>
      </c>
      <c r="G14" s="3">
        <f t="shared" si="2"/>
        <v>0</v>
      </c>
      <c r="H14" s="18">
        <f t="shared" si="3"/>
        <v>5.0295911588864062</v>
      </c>
      <c r="I14" s="18">
        <f t="shared" si="3"/>
        <v>6.0993296459613076</v>
      </c>
      <c r="J14" s="19">
        <f t="shared" si="3"/>
        <v>0</v>
      </c>
      <c r="K14" s="3">
        <v>4</v>
      </c>
      <c r="L14" s="5">
        <f>AVERAGE(H30:H32)</f>
        <v>11.306791875515833</v>
      </c>
      <c r="M14" s="5">
        <f>AVERAGE(I30:I32)</f>
        <v>0.10955912964426207</v>
      </c>
      <c r="N14" s="5">
        <f>AVERAGE(J30:J32)</f>
        <v>0</v>
      </c>
      <c r="O14" s="5">
        <f>STDEVA(H30:H32)</f>
        <v>0.33356523788165471</v>
      </c>
      <c r="P14" s="5">
        <f t="shared" ref="P14:Q14" si="12">STDEVA(I30:I32)</f>
        <v>4.6987233116385869E-2</v>
      </c>
      <c r="Q14" s="5">
        <f t="shared" si="12"/>
        <v>0</v>
      </c>
      <c r="R14" s="12"/>
      <c r="U14" s="7">
        <v>2</v>
      </c>
      <c r="V14" s="8" t="s">
        <v>31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35">
      <c r="A15" s="3">
        <v>1.5</v>
      </c>
      <c r="B15" s="14">
        <v>4204.7</v>
      </c>
      <c r="C15" s="14">
        <v>3857.2</v>
      </c>
      <c r="D15" s="3">
        <v>0</v>
      </c>
      <c r="E15" s="4">
        <f t="shared" si="0"/>
        <v>1.2696116915272659</v>
      </c>
      <c r="F15" s="4">
        <f t="shared" si="1"/>
        <v>0.9831519384191878</v>
      </c>
      <c r="G15" s="3">
        <f t="shared" si="2"/>
        <v>0</v>
      </c>
      <c r="H15" s="18">
        <f t="shared" si="3"/>
        <v>6.3480584576363297</v>
      </c>
      <c r="I15" s="18">
        <f t="shared" si="3"/>
        <v>4.9157596920959392</v>
      </c>
      <c r="J15" s="19">
        <f t="shared" si="3"/>
        <v>0</v>
      </c>
      <c r="K15" s="3">
        <v>4.5</v>
      </c>
      <c r="L15" s="5">
        <f>AVERAGE(H33:H35)</f>
        <v>11.368490448295992</v>
      </c>
      <c r="M15" s="5">
        <f>AVERAGE(I33:I35)</f>
        <v>6.0960585901324561E-2</v>
      </c>
      <c r="N15" s="5">
        <f>AVERAGE(J33:J35)</f>
        <v>0</v>
      </c>
      <c r="O15" s="5">
        <f>STDEVA(H33:H35)</f>
        <v>0.31699989903609604</v>
      </c>
      <c r="P15" s="5">
        <f t="shared" ref="P15:Q15" si="13">STDEVA(I33:I35)</f>
        <v>1.9317852587013792E-2</v>
      </c>
      <c r="Q15" s="5">
        <f t="shared" si="13"/>
        <v>0</v>
      </c>
      <c r="R15" s="12"/>
      <c r="U15" s="9" t="s">
        <v>16</v>
      </c>
      <c r="V15" s="8" t="s">
        <v>42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x14ac:dyDescent="0.35">
      <c r="A16" s="3">
        <v>1.5</v>
      </c>
      <c r="B16" s="3">
        <v>4381</v>
      </c>
      <c r="C16" s="3">
        <v>3255.9</v>
      </c>
      <c r="D16" s="3">
        <v>0</v>
      </c>
      <c r="E16" s="4">
        <f t="shared" si="0"/>
        <v>1.322845582462709</v>
      </c>
      <c r="F16" s="4">
        <f t="shared" si="1"/>
        <v>0.82988810440190652</v>
      </c>
      <c r="G16" s="3">
        <f t="shared" si="2"/>
        <v>0</v>
      </c>
      <c r="H16" s="18">
        <f t="shared" si="3"/>
        <v>6.6142279123135452</v>
      </c>
      <c r="I16" s="18">
        <f t="shared" si="3"/>
        <v>4.1494405220095327</v>
      </c>
      <c r="J16" s="19">
        <f t="shared" si="3"/>
        <v>0</v>
      </c>
      <c r="K16" s="3">
        <v>5</v>
      </c>
      <c r="L16" s="5">
        <f>AVERAGE(H36:H38)</f>
        <v>11.500795136582321</v>
      </c>
      <c r="M16" s="5">
        <f>AVERAGE(I36:I38)</f>
        <v>3.1393639708068882E-2</v>
      </c>
      <c r="N16" s="5">
        <f>AVERAGE(J36:J38)</f>
        <v>0</v>
      </c>
      <c r="O16" s="5">
        <f>STDEVA(H36:H38)</f>
        <v>0.29671291960790119</v>
      </c>
      <c r="P16" s="5">
        <f t="shared" ref="P16:Q16" si="14">STDEVA(I36:I38)</f>
        <v>2.7604540203057332E-2</v>
      </c>
      <c r="Q16" s="5">
        <f t="shared" si="14"/>
        <v>0</v>
      </c>
      <c r="R16" s="12"/>
      <c r="U16" s="10" t="s">
        <v>16</v>
      </c>
      <c r="V16" t="s">
        <v>17</v>
      </c>
    </row>
    <row r="17" spans="1:22" x14ac:dyDescent="0.35">
      <c r="A17" s="3">
        <v>1.5</v>
      </c>
      <c r="B17" s="3">
        <v>4826.8</v>
      </c>
      <c r="C17" s="3">
        <v>3126.5</v>
      </c>
      <c r="D17" s="14">
        <v>0</v>
      </c>
      <c r="E17" s="4">
        <f t="shared" si="0"/>
        <v>1.4574551603357691</v>
      </c>
      <c r="F17" s="4">
        <f t="shared" si="1"/>
        <v>0.79690566614839542</v>
      </c>
      <c r="G17" s="3">
        <f t="shared" si="2"/>
        <v>0</v>
      </c>
      <c r="H17" s="18">
        <f t="shared" si="3"/>
        <v>7.2872758016788453</v>
      </c>
      <c r="I17" s="18">
        <f t="shared" si="3"/>
        <v>3.984528330741977</v>
      </c>
      <c r="J17" s="19">
        <f t="shared" si="3"/>
        <v>0</v>
      </c>
      <c r="K17" s="3">
        <v>5.5</v>
      </c>
      <c r="L17" s="5">
        <f>AVERAGE(H39:H41)</f>
        <v>11.355556897558225</v>
      </c>
      <c r="M17" s="5">
        <f>AVERAGE(I39:I41)</f>
        <v>2.7570327700320307E-2</v>
      </c>
      <c r="N17" s="5">
        <f>AVERAGE(J39:J41)</f>
        <v>0</v>
      </c>
      <c r="O17" s="5">
        <f>STDEVA(H39:H41)</f>
        <v>0.28565158560063858</v>
      </c>
      <c r="P17" s="5">
        <f t="shared" ref="P17:Q17" si="15">STDEVA(I39:I41)</f>
        <v>2.4170782882547183E-2</v>
      </c>
      <c r="Q17" s="5">
        <f t="shared" si="15"/>
        <v>0</v>
      </c>
      <c r="R17" s="12"/>
      <c r="U17" s="10" t="s">
        <v>16</v>
      </c>
      <c r="V17" t="s">
        <v>33</v>
      </c>
    </row>
    <row r="18" spans="1:22" x14ac:dyDescent="0.35">
      <c r="A18" s="3">
        <v>2</v>
      </c>
      <c r="B18" s="14">
        <v>5312.4</v>
      </c>
      <c r="C18" s="14">
        <v>2477.4</v>
      </c>
      <c r="D18" s="14">
        <v>0</v>
      </c>
      <c r="E18" s="4">
        <f t="shared" si="0"/>
        <v>1.6040823721239204</v>
      </c>
      <c r="F18" s="4">
        <f t="shared" si="1"/>
        <v>0.63145821119975531</v>
      </c>
      <c r="G18" s="3">
        <f t="shared" si="2"/>
        <v>0</v>
      </c>
      <c r="H18" s="18">
        <f t="shared" si="3"/>
        <v>8.0204118606196015</v>
      </c>
      <c r="I18" s="18">
        <f t="shared" si="3"/>
        <v>3.1572910559987766</v>
      </c>
      <c r="J18" s="19">
        <f t="shared" si="3"/>
        <v>0</v>
      </c>
      <c r="K18" s="3">
        <v>6</v>
      </c>
      <c r="L18" s="5">
        <f>AVERAGE(H42:H44)</f>
        <v>10.604152827264125</v>
      </c>
      <c r="M18" s="5">
        <f>AVERAGE(I42:I44)</f>
        <v>5.4423996805410413</v>
      </c>
      <c r="N18" s="5">
        <f>AVERAGE(J42:J44)</f>
        <v>0</v>
      </c>
      <c r="O18" s="5">
        <f>STDEVA(H42:H44)</f>
        <v>0.22517268027466505</v>
      </c>
      <c r="P18" s="5">
        <f t="shared" ref="P18:Q18" si="16">STDEVA(I42:I44)</f>
        <v>0.11564543352073206</v>
      </c>
      <c r="Q18" s="5">
        <f t="shared" si="16"/>
        <v>0</v>
      </c>
    </row>
    <row r="19" spans="1:22" x14ac:dyDescent="0.35">
      <c r="A19" s="3">
        <v>2</v>
      </c>
      <c r="B19" s="3">
        <v>5644.1</v>
      </c>
      <c r="C19" s="3">
        <v>1997.9</v>
      </c>
      <c r="D19" s="14">
        <v>0</v>
      </c>
      <c r="E19" s="4">
        <f t="shared" si="0"/>
        <v>1.704239386436379</v>
      </c>
      <c r="F19" s="4">
        <f t="shared" si="1"/>
        <v>0.50923967068539244</v>
      </c>
      <c r="G19" s="3">
        <f t="shared" si="2"/>
        <v>0</v>
      </c>
      <c r="H19" s="18">
        <f t="shared" si="3"/>
        <v>8.5211969321818941</v>
      </c>
      <c r="I19" s="18">
        <f t="shared" si="3"/>
        <v>2.5461983534269623</v>
      </c>
      <c r="J19" s="19">
        <f t="shared" si="3"/>
        <v>0</v>
      </c>
      <c r="K19" s="3">
        <v>6.5</v>
      </c>
      <c r="L19" s="5">
        <f>AVERAGE(H45:H47)</f>
        <v>10.683716810596453</v>
      </c>
      <c r="M19" s="5">
        <f>AVERAGE(I45:I47)</f>
        <v>5.4057383665111844</v>
      </c>
      <c r="N19" s="5">
        <f>AVERAGE(J45:J47)</f>
        <v>0</v>
      </c>
      <c r="O19" s="5">
        <f>STDEVA(H45:H47)</f>
        <v>0.14234996114870713</v>
      </c>
      <c r="P19" s="5">
        <f t="shared" ref="P19:Q19" si="17">STDEVA(I45:I47)</f>
        <v>6.7469913004967921E-2</v>
      </c>
      <c r="Q19" s="5">
        <f t="shared" si="17"/>
        <v>0</v>
      </c>
    </row>
    <row r="20" spans="1:22" x14ac:dyDescent="0.35">
      <c r="A20" s="3">
        <v>2</v>
      </c>
      <c r="B20" s="3">
        <v>6028.1</v>
      </c>
      <c r="C20" s="3">
        <v>1733.5</v>
      </c>
      <c r="D20" s="14">
        <v>0</v>
      </c>
      <c r="E20" s="4">
        <f t="shared" si="0"/>
        <v>1.8201884171749503</v>
      </c>
      <c r="F20" s="4">
        <f t="shared" si="1"/>
        <v>0.44184742436214408</v>
      </c>
      <c r="G20" s="3">
        <f t="shared" si="2"/>
        <v>0</v>
      </c>
      <c r="H20" s="18">
        <f t="shared" si="3"/>
        <v>9.1009420858747507</v>
      </c>
      <c r="I20" s="18">
        <f t="shared" si="3"/>
        <v>2.2092371218107205</v>
      </c>
      <c r="J20" s="19">
        <f t="shared" si="3"/>
        <v>0</v>
      </c>
      <c r="K20" s="3">
        <v>7</v>
      </c>
      <c r="L20" s="5">
        <f>AVERAGE(H48:H50)</f>
        <v>10.814662721178815</v>
      </c>
      <c r="M20" s="5">
        <f>AVERAGE(I48:I50)</f>
        <v>5.4189075523156518</v>
      </c>
      <c r="N20" s="5">
        <f>AVERAGE(J48:J50)</f>
        <v>0</v>
      </c>
      <c r="O20" s="5">
        <f>STDEVA(H48:H50)</f>
        <v>0.17519979462576152</v>
      </c>
      <c r="P20" s="5">
        <f t="shared" ref="P20:Q20" si="18">STDEVA(I48:I50)</f>
        <v>0.11213940609787276</v>
      </c>
      <c r="Q20" s="5">
        <f t="shared" si="18"/>
        <v>0</v>
      </c>
    </row>
    <row r="21" spans="1:22" x14ac:dyDescent="0.35">
      <c r="A21" s="3">
        <v>2.5</v>
      </c>
      <c r="B21" s="14">
        <v>6300.5</v>
      </c>
      <c r="C21" s="14">
        <v>1446.3</v>
      </c>
      <c r="D21" s="14">
        <v>0</v>
      </c>
      <c r="E21" s="4">
        <f t="shared" si="0"/>
        <v>1.902439760855124</v>
      </c>
      <c r="F21" s="4">
        <f t="shared" si="1"/>
        <v>0.36864374378711795</v>
      </c>
      <c r="G21" s="3">
        <f t="shared" si="2"/>
        <v>0</v>
      </c>
      <c r="H21" s="18">
        <f t="shared" si="3"/>
        <v>9.51219880427562</v>
      </c>
      <c r="I21" s="18">
        <f t="shared" si="3"/>
        <v>1.8432187189355898</v>
      </c>
      <c r="J21" s="19">
        <f t="shared" si="3"/>
        <v>0</v>
      </c>
      <c r="K21" s="3">
        <v>7.5</v>
      </c>
      <c r="L21" s="5">
        <f>AVERAGE(H51:H53)</f>
        <v>10.769923707148179</v>
      </c>
      <c r="M21" s="5">
        <f>AVERAGE(I51:I53)</f>
        <v>5.3113875224088556</v>
      </c>
      <c r="N21" s="5">
        <f>AVERAGE(J51:J53)</f>
        <v>0</v>
      </c>
      <c r="O21" s="5">
        <f>STDEVA(H51:H53)</f>
        <v>0.31957966934019844</v>
      </c>
      <c r="P21" s="5">
        <f t="shared" ref="P21:Q21" si="19">STDEVA(I51:I53)</f>
        <v>0.11836197963478173</v>
      </c>
      <c r="Q21" s="5">
        <f t="shared" si="19"/>
        <v>0</v>
      </c>
    </row>
    <row r="22" spans="1:22" x14ac:dyDescent="0.35">
      <c r="A22" s="14">
        <v>2.5</v>
      </c>
      <c r="B22" s="3">
        <v>6390.5</v>
      </c>
      <c r="C22" s="3">
        <v>1005.8</v>
      </c>
      <c r="D22" s="14">
        <v>0</v>
      </c>
      <c r="E22" s="4">
        <f t="shared" si="0"/>
        <v>1.9296153149344766</v>
      </c>
      <c r="F22" s="4">
        <f t="shared" si="1"/>
        <v>0.25636581449290136</v>
      </c>
      <c r="G22" s="3">
        <f t="shared" si="2"/>
        <v>0</v>
      </c>
      <c r="H22" s="18">
        <f t="shared" si="3"/>
        <v>9.6480765746723822</v>
      </c>
      <c r="I22" s="18">
        <f t="shared" si="3"/>
        <v>1.2818290724645067</v>
      </c>
      <c r="J22" s="19">
        <f t="shared" si="3"/>
        <v>0</v>
      </c>
      <c r="K22" s="3">
        <v>8</v>
      </c>
      <c r="L22" s="5">
        <f>AVERAGE(H54:H56)</f>
        <v>7.2274392576041224</v>
      </c>
      <c r="M22" s="5">
        <f>AVERAGE(I54:I56)</f>
        <v>3.5137936600990662</v>
      </c>
      <c r="N22" s="5">
        <f>AVERAGE(J54:J56)</f>
        <v>0</v>
      </c>
      <c r="O22" s="5">
        <f>STDEVA(H54:H56)</f>
        <v>6.2614316589334047</v>
      </c>
      <c r="P22" s="5">
        <f t="shared" ref="P22:Q22" si="20">STDEVA(I54:I56)</f>
        <v>3.0431844679363835</v>
      </c>
      <c r="Q22" s="5">
        <f t="shared" si="20"/>
        <v>0</v>
      </c>
    </row>
    <row r="23" spans="1:22" x14ac:dyDescent="0.35">
      <c r="A23" s="14">
        <v>2.5</v>
      </c>
      <c r="B23" s="3">
        <v>6959</v>
      </c>
      <c r="C23" s="3">
        <v>764.3</v>
      </c>
      <c r="D23" s="14">
        <v>0</v>
      </c>
      <c r="E23" s="4">
        <f t="shared" si="0"/>
        <v>2.1012742315357205</v>
      </c>
      <c r="F23" s="4">
        <f t="shared" si="1"/>
        <v>0.19481049116814925</v>
      </c>
      <c r="G23" s="3">
        <f t="shared" si="2"/>
        <v>0</v>
      </c>
      <c r="H23" s="18">
        <f t="shared" si="3"/>
        <v>10.506371157678602</v>
      </c>
      <c r="I23" s="18">
        <f t="shared" si="3"/>
        <v>0.97405245584074618</v>
      </c>
      <c r="J23" s="19">
        <f t="shared" si="3"/>
        <v>0</v>
      </c>
      <c r="K23" s="3">
        <v>8.5</v>
      </c>
      <c r="L23" s="5">
        <f>AVERAGE(H57:H59)</f>
        <v>3.5565251524850532</v>
      </c>
      <c r="M23" s="5">
        <f>AVERAGE(I57:I59)</f>
        <v>1.7230817594032233</v>
      </c>
      <c r="N23" s="5">
        <f>AVERAGE(J57:J59)</f>
        <v>0</v>
      </c>
      <c r="O23" s="5">
        <f>STDEVA(H57:H59)</f>
        <v>6.1600822625007607</v>
      </c>
      <c r="P23" s="5">
        <f t="shared" ref="P23:Q23" si="21">STDEVA(I57:I59)</f>
        <v>2.9844651528815547</v>
      </c>
      <c r="Q23" s="5">
        <f t="shared" si="21"/>
        <v>0</v>
      </c>
    </row>
    <row r="24" spans="1:22" x14ac:dyDescent="0.35">
      <c r="A24" s="14">
        <v>3</v>
      </c>
      <c r="B24" s="14">
        <v>7038.1</v>
      </c>
      <c r="C24" s="14">
        <v>739.6</v>
      </c>
      <c r="D24" s="14">
        <v>0</v>
      </c>
      <c r="E24" s="4">
        <f t="shared" si="0"/>
        <v>2.1251585240654629</v>
      </c>
      <c r="F24" s="4">
        <f t="shared" si="1"/>
        <v>0.18851477072872327</v>
      </c>
      <c r="G24" s="3">
        <f t="shared" si="2"/>
        <v>0</v>
      </c>
      <c r="H24" s="18">
        <f t="shared" si="3"/>
        <v>10.625792620327314</v>
      </c>
      <c r="I24" s="18">
        <f t="shared" si="3"/>
        <v>0.94257385364361634</v>
      </c>
      <c r="J24" s="19">
        <f t="shared" si="3"/>
        <v>0</v>
      </c>
      <c r="K24" s="3">
        <v>9</v>
      </c>
      <c r="L24" s="5">
        <f>AVERAGE(H60:H62)</f>
        <v>3.5924572739899752</v>
      </c>
      <c r="M24" s="5">
        <f>AVERAGE(I60:I62)</f>
        <v>1.7210851409102883</v>
      </c>
      <c r="N24" s="5">
        <f>AVERAGE(J60:J62)</f>
        <v>0</v>
      </c>
      <c r="O24" s="5">
        <f>STDEVA(H60:H62)</f>
        <v>6.2223185225710242</v>
      </c>
      <c r="P24" s="5">
        <f t="shared" ref="P24:Q24" si="22">STDEVA(I60:I62)</f>
        <v>2.9810069082084598</v>
      </c>
      <c r="Q24" s="5">
        <f t="shared" si="22"/>
        <v>0</v>
      </c>
    </row>
    <row r="25" spans="1:22" x14ac:dyDescent="0.35">
      <c r="A25" s="14">
        <v>3</v>
      </c>
      <c r="B25" s="3">
        <v>6968.3</v>
      </c>
      <c r="C25" s="3">
        <v>356.6</v>
      </c>
      <c r="D25" s="14">
        <v>0</v>
      </c>
      <c r="E25" s="4">
        <f t="shared" si="0"/>
        <v>2.1040823721239206</v>
      </c>
      <c r="F25" s="4">
        <f t="shared" si="1"/>
        <v>9.089287079754288E-2</v>
      </c>
      <c r="G25" s="3">
        <f t="shared" si="2"/>
        <v>0</v>
      </c>
      <c r="H25" s="18">
        <f t="shared" si="3"/>
        <v>10.520411860619603</v>
      </c>
      <c r="I25" s="18">
        <f t="shared" si="3"/>
        <v>0.4544643539877144</v>
      </c>
      <c r="J25" s="19">
        <f t="shared" si="3"/>
        <v>0</v>
      </c>
      <c r="K25" s="3">
        <v>9.5</v>
      </c>
      <c r="L25" s="5">
        <f>AVERAGE(H63:H65)</f>
        <v>0</v>
      </c>
      <c r="M25" s="5">
        <f>AVERAGE(I63:I65)</f>
        <v>0</v>
      </c>
      <c r="N25" s="5">
        <f>AVERAGE(J63:J65)</f>
        <v>0</v>
      </c>
      <c r="O25" s="5">
        <f>STDEVA(H63:H65)</f>
        <v>0</v>
      </c>
      <c r="P25" s="5">
        <f t="shared" ref="P25:Q25" si="23">STDEVA(I63:I65)</f>
        <v>0</v>
      </c>
      <c r="Q25" s="5">
        <f t="shared" si="23"/>
        <v>0</v>
      </c>
    </row>
    <row r="26" spans="1:22" x14ac:dyDescent="0.35">
      <c r="A26" s="14">
        <v>3</v>
      </c>
      <c r="B26" s="3">
        <v>7409.6</v>
      </c>
      <c r="C26" s="3">
        <v>286</v>
      </c>
      <c r="D26" s="14">
        <v>0</v>
      </c>
      <c r="E26" s="4">
        <f t="shared" si="0"/>
        <v>2.2373331722930128</v>
      </c>
      <c r="F26" s="4">
        <f t="shared" si="1"/>
        <v>7.2897815614406239E-2</v>
      </c>
      <c r="G26" s="3">
        <f t="shared" si="2"/>
        <v>0</v>
      </c>
      <c r="H26" s="18">
        <f t="shared" si="3"/>
        <v>11.186665861465064</v>
      </c>
      <c r="I26" s="18">
        <f t="shared" si="3"/>
        <v>0.36448907807203118</v>
      </c>
      <c r="J26" s="19">
        <f t="shared" si="3"/>
        <v>0</v>
      </c>
      <c r="K26" s="3">
        <v>10</v>
      </c>
      <c r="L26" s="5">
        <f>AVERAGE(H66:H68)</f>
        <v>0</v>
      </c>
      <c r="M26" s="5">
        <f>AVERAGE(I66:I68)</f>
        <v>0</v>
      </c>
      <c r="N26" s="5">
        <f>AVERAGE(J66:J68)</f>
        <v>0</v>
      </c>
      <c r="O26" s="5">
        <f>STDEVA(H66:H68)</f>
        <v>0</v>
      </c>
      <c r="P26" s="5">
        <f t="shared" ref="P26:Q26" si="24">STDEVA(I66:I68)</f>
        <v>0</v>
      </c>
      <c r="Q26" s="5">
        <f t="shared" si="24"/>
        <v>0</v>
      </c>
    </row>
    <row r="27" spans="1:22" x14ac:dyDescent="0.35">
      <c r="A27" s="14">
        <v>3.5</v>
      </c>
      <c r="B27" s="14">
        <v>7358.8</v>
      </c>
      <c r="C27" s="14">
        <v>267.10000000000002</v>
      </c>
      <c r="D27" s="14">
        <v>0</v>
      </c>
      <c r="E27" s="4">
        <f t="shared" si="0"/>
        <v>2.2219940817682224</v>
      </c>
      <c r="F27" s="4">
        <f t="shared" si="1"/>
        <v>6.8080442484643039E-2</v>
      </c>
      <c r="G27" s="3">
        <f t="shared" si="2"/>
        <v>0</v>
      </c>
      <c r="H27" s="18">
        <f t="shared" si="3"/>
        <v>11.109970408841113</v>
      </c>
      <c r="I27" s="18">
        <f t="shared" si="3"/>
        <v>0.34040221242321522</v>
      </c>
      <c r="J27" s="19">
        <f t="shared" si="3"/>
        <v>0</v>
      </c>
      <c r="K27" s="3">
        <v>23.33</v>
      </c>
      <c r="L27" s="5">
        <f>AVERAGE(H69:H71)</f>
        <v>12.190148358395232</v>
      </c>
      <c r="M27" s="5">
        <f>AVERAGE(I69:I71)</f>
        <v>4.1320656929965418</v>
      </c>
      <c r="N27" s="5">
        <f>AVERAGE(J69:J71)</f>
        <v>0</v>
      </c>
      <c r="O27" s="5">
        <f>STDEVA(H69:H71)</f>
        <v>0.36793738004306298</v>
      </c>
      <c r="P27" s="5">
        <f t="shared" ref="P27:Q27" si="25">STDEVA(I69:I71)</f>
        <v>0.27990500989835965</v>
      </c>
      <c r="Q27" s="5">
        <f t="shared" si="25"/>
        <v>0</v>
      </c>
    </row>
    <row r="28" spans="1:22" x14ac:dyDescent="0.35">
      <c r="A28" s="14">
        <v>3.5</v>
      </c>
      <c r="B28" s="3">
        <v>7261.7</v>
      </c>
      <c r="C28" s="3">
        <v>152.19999999999999</v>
      </c>
      <c r="D28" s="14">
        <v>0</v>
      </c>
      <c r="E28" s="4">
        <f t="shared" si="0"/>
        <v>2.1926746784226099</v>
      </c>
      <c r="F28" s="4">
        <f t="shared" si="1"/>
        <v>3.8793872505288908E-2</v>
      </c>
      <c r="G28" s="3">
        <f t="shared" si="2"/>
        <v>0</v>
      </c>
      <c r="H28" s="18">
        <f t="shared" si="3"/>
        <v>10.963373392113049</v>
      </c>
      <c r="I28" s="18">
        <f t="shared" si="3"/>
        <v>0.19396936252644453</v>
      </c>
      <c r="J28" s="19">
        <f t="shared" si="3"/>
        <v>0</v>
      </c>
    </row>
    <row r="29" spans="1:22" x14ac:dyDescent="0.35">
      <c r="A29" s="14">
        <v>3.5</v>
      </c>
      <c r="B29" s="3">
        <v>7567.8</v>
      </c>
      <c r="C29" s="3">
        <v>110.4</v>
      </c>
      <c r="D29" s="14">
        <v>0</v>
      </c>
      <c r="E29" s="4">
        <f t="shared" si="0"/>
        <v>2.2851017573524972</v>
      </c>
      <c r="F29" s="4">
        <f t="shared" si="1"/>
        <v>2.8139576377029542E-2</v>
      </c>
      <c r="G29" s="3">
        <f t="shared" si="2"/>
        <v>0</v>
      </c>
      <c r="H29" s="18">
        <f t="shared" si="3"/>
        <v>11.425508786762485</v>
      </c>
      <c r="I29" s="18">
        <f t="shared" si="3"/>
        <v>0.1406978818851477</v>
      </c>
      <c r="J29" s="19">
        <f t="shared" si="3"/>
        <v>0</v>
      </c>
    </row>
    <row r="30" spans="1:22" x14ac:dyDescent="0.35">
      <c r="A30" s="14">
        <v>4</v>
      </c>
      <c r="B30" s="14">
        <v>7600.6</v>
      </c>
      <c r="C30" s="14">
        <v>123.5</v>
      </c>
      <c r="D30" s="14">
        <v>0</v>
      </c>
      <c r="E30" s="4">
        <f t="shared" si="0"/>
        <v>2.2950057370614165</v>
      </c>
      <c r="F30" s="4">
        <f t="shared" si="1"/>
        <v>3.1478602197129966E-2</v>
      </c>
      <c r="G30" s="3">
        <f t="shared" si="2"/>
        <v>0</v>
      </c>
      <c r="H30" s="18">
        <f t="shared" si="3"/>
        <v>11.475028685307082</v>
      </c>
      <c r="I30" s="18">
        <f t="shared" si="3"/>
        <v>0.15739301098564984</v>
      </c>
      <c r="J30" s="19">
        <f t="shared" si="3"/>
        <v>0</v>
      </c>
    </row>
    <row r="31" spans="1:22" x14ac:dyDescent="0.35">
      <c r="A31" s="14">
        <v>4</v>
      </c>
      <c r="B31" s="3">
        <v>7234.7</v>
      </c>
      <c r="C31" s="3">
        <v>84.6</v>
      </c>
      <c r="D31" s="14">
        <v>0</v>
      </c>
      <c r="E31" s="4">
        <f t="shared" si="0"/>
        <v>2.184522012198804</v>
      </c>
      <c r="F31" s="4">
        <f t="shared" si="1"/>
        <v>2.1563479723701984E-2</v>
      </c>
      <c r="G31" s="3">
        <f t="shared" si="2"/>
        <v>0</v>
      </c>
      <c r="H31" s="18">
        <f t="shared" si="3"/>
        <v>10.922610060994021</v>
      </c>
      <c r="I31" s="18">
        <f t="shared" si="3"/>
        <v>0.10781739861850992</v>
      </c>
      <c r="J31" s="19">
        <f t="shared" si="3"/>
        <v>0</v>
      </c>
    </row>
    <row r="32" spans="1:22" x14ac:dyDescent="0.35">
      <c r="A32" s="14">
        <v>4</v>
      </c>
      <c r="B32" s="3">
        <v>7632.2</v>
      </c>
      <c r="C32" s="3">
        <v>49.8</v>
      </c>
      <c r="D32" s="14">
        <v>0</v>
      </c>
      <c r="E32" s="4">
        <f t="shared" si="0"/>
        <v>2.3045473760492783</v>
      </c>
      <c r="F32" s="4">
        <f t="shared" si="1"/>
        <v>1.2693395865725281E-2</v>
      </c>
      <c r="G32" s="3">
        <f t="shared" si="2"/>
        <v>0</v>
      </c>
      <c r="H32" s="18">
        <f t="shared" si="3"/>
        <v>11.522736880246391</v>
      </c>
      <c r="I32" s="18">
        <f t="shared" si="3"/>
        <v>6.3466979328626411E-2</v>
      </c>
      <c r="J32" s="19">
        <f t="shared" si="3"/>
        <v>0</v>
      </c>
    </row>
    <row r="33" spans="1:26" x14ac:dyDescent="0.35">
      <c r="A33" s="14">
        <v>4.5</v>
      </c>
      <c r="B33" s="14">
        <v>7698.2</v>
      </c>
      <c r="C33" s="14">
        <v>59.1</v>
      </c>
      <c r="D33" s="14">
        <v>0</v>
      </c>
      <c r="E33" s="4">
        <f t="shared" si="0"/>
        <v>2.32447611570747</v>
      </c>
      <c r="F33" s="4">
        <f t="shared" si="1"/>
        <v>1.5063849310529401E-2</v>
      </c>
      <c r="G33" s="3">
        <f t="shared" si="2"/>
        <v>0</v>
      </c>
      <c r="H33" s="18">
        <f t="shared" si="3"/>
        <v>11.622380578537349</v>
      </c>
      <c r="I33" s="18">
        <f t="shared" si="3"/>
        <v>7.5319246552647004E-2</v>
      </c>
      <c r="J33" s="19">
        <f t="shared" si="3"/>
        <v>0</v>
      </c>
    </row>
    <row r="34" spans="1:26" x14ac:dyDescent="0.35">
      <c r="A34" s="14">
        <v>4.5</v>
      </c>
      <c r="B34" s="3">
        <v>7294.7</v>
      </c>
      <c r="C34" s="3">
        <v>53.8</v>
      </c>
      <c r="D34" s="14">
        <v>0</v>
      </c>
      <c r="E34" s="4">
        <f t="shared" si="0"/>
        <v>2.2026390482517058</v>
      </c>
      <c r="F34" s="4">
        <f t="shared" si="1"/>
        <v>1.3712945734458235E-2</v>
      </c>
      <c r="G34" s="3">
        <f t="shared" si="2"/>
        <v>0</v>
      </c>
      <c r="H34" s="18">
        <f t="shared" si="3"/>
        <v>11.013195241258529</v>
      </c>
      <c r="I34" s="18">
        <f t="shared" si="3"/>
        <v>6.8564728672291173E-2</v>
      </c>
      <c r="J34" s="19">
        <f t="shared" si="3"/>
        <v>0</v>
      </c>
    </row>
    <row r="35" spans="1:26" x14ac:dyDescent="0.35">
      <c r="A35" s="14">
        <v>4.5</v>
      </c>
      <c r="B35" s="3">
        <v>7597.2</v>
      </c>
      <c r="C35" s="3">
        <v>30.6</v>
      </c>
      <c r="D35" s="14">
        <v>0</v>
      </c>
      <c r="E35" s="4">
        <f t="shared" si="0"/>
        <v>2.2939791050184186</v>
      </c>
      <c r="F35" s="4">
        <f t="shared" si="1"/>
        <v>7.7995564958071011E-3</v>
      </c>
      <c r="G35" s="3">
        <f t="shared" si="2"/>
        <v>0</v>
      </c>
      <c r="H35" s="18">
        <f t="shared" si="3"/>
        <v>11.469895525092094</v>
      </c>
      <c r="I35" s="18">
        <f t="shared" si="3"/>
        <v>3.8997782479035507E-2</v>
      </c>
      <c r="J35" s="19">
        <f t="shared" si="3"/>
        <v>0</v>
      </c>
    </row>
    <row r="36" spans="1:26" x14ac:dyDescent="0.35">
      <c r="A36" s="14">
        <v>5</v>
      </c>
      <c r="B36" s="14">
        <v>7746.9</v>
      </c>
      <c r="C36" s="14">
        <v>33.200000000000003</v>
      </c>
      <c r="D36" s="14">
        <v>0</v>
      </c>
      <c r="E36" s="4">
        <f t="shared" si="0"/>
        <v>2.3391811099704087</v>
      </c>
      <c r="F36" s="4">
        <f t="shared" si="1"/>
        <v>8.4622639104835213E-3</v>
      </c>
      <c r="G36" s="3">
        <f t="shared" si="2"/>
        <v>0</v>
      </c>
      <c r="H36" s="18">
        <f t="shared" si="3"/>
        <v>11.695905549852043</v>
      </c>
      <c r="I36" s="18">
        <f t="shared" si="3"/>
        <v>4.2311319552417605E-2</v>
      </c>
      <c r="J36" s="19">
        <f t="shared" si="3"/>
        <v>0</v>
      </c>
    </row>
    <row r="37" spans="1:26" x14ac:dyDescent="0.35">
      <c r="A37" s="14">
        <v>5</v>
      </c>
      <c r="B37" s="3">
        <v>7391.5</v>
      </c>
      <c r="C37" s="3">
        <v>40.700000000000003</v>
      </c>
      <c r="D37" s="14">
        <v>0</v>
      </c>
      <c r="E37" s="4">
        <f t="shared" si="0"/>
        <v>2.2318678664170539</v>
      </c>
      <c r="F37" s="4">
        <f t="shared" si="1"/>
        <v>1.037391991435781E-2</v>
      </c>
      <c r="G37" s="3">
        <f t="shared" si="2"/>
        <v>0</v>
      </c>
      <c r="H37" s="18">
        <f t="shared" si="3"/>
        <v>11.159339332085271</v>
      </c>
      <c r="I37" s="18">
        <f t="shared" si="3"/>
        <v>5.1869599571789049E-2</v>
      </c>
      <c r="J37" s="19">
        <f t="shared" si="3"/>
        <v>0</v>
      </c>
    </row>
    <row r="38" spans="1:26" x14ac:dyDescent="0.35">
      <c r="A38" s="14">
        <v>5</v>
      </c>
      <c r="B38" s="3">
        <v>7714.6</v>
      </c>
      <c r="C38" s="3">
        <v>0</v>
      </c>
      <c r="D38" s="14">
        <v>0</v>
      </c>
      <c r="E38" s="4">
        <f t="shared" si="0"/>
        <v>2.3294281055619299</v>
      </c>
      <c r="F38" s="4">
        <f t="shared" si="1"/>
        <v>0</v>
      </c>
      <c r="G38" s="3">
        <f t="shared" si="2"/>
        <v>0</v>
      </c>
      <c r="H38" s="18">
        <f t="shared" si="3"/>
        <v>11.64714052780965</v>
      </c>
      <c r="I38" s="18">
        <f t="shared" si="3"/>
        <v>0</v>
      </c>
      <c r="J38" s="19">
        <f t="shared" si="3"/>
        <v>0</v>
      </c>
    </row>
    <row r="39" spans="1:26" x14ac:dyDescent="0.35">
      <c r="A39" s="14">
        <v>5.5</v>
      </c>
      <c r="B39" s="14">
        <v>7616.3</v>
      </c>
      <c r="C39" s="14">
        <v>29.5</v>
      </c>
      <c r="D39" s="14">
        <v>0</v>
      </c>
      <c r="E39" s="4">
        <f t="shared" si="0"/>
        <v>2.2997463614952594</v>
      </c>
      <c r="F39" s="4">
        <f t="shared" si="1"/>
        <v>7.5191802819055383E-3</v>
      </c>
      <c r="G39" s="3">
        <f t="shared" si="2"/>
        <v>0</v>
      </c>
      <c r="H39" s="18">
        <f t="shared" si="3"/>
        <v>11.498731807476297</v>
      </c>
      <c r="I39" s="18">
        <f t="shared" si="3"/>
        <v>3.7595901409527691E-2</v>
      </c>
      <c r="J39" s="19">
        <f t="shared" si="3"/>
        <v>0</v>
      </c>
    </row>
    <row r="40" spans="1:26" x14ac:dyDescent="0.35">
      <c r="A40" s="14">
        <v>5.5</v>
      </c>
      <c r="B40" s="3">
        <v>7303.6</v>
      </c>
      <c r="C40" s="3">
        <v>35.4</v>
      </c>
      <c r="D40" s="14">
        <v>0</v>
      </c>
      <c r="E40" s="4">
        <f t="shared" si="0"/>
        <v>2.2053264085995532</v>
      </c>
      <c r="F40" s="4">
        <f t="shared" si="1"/>
        <v>9.0230163382866452E-3</v>
      </c>
      <c r="G40" s="3">
        <f t="shared" si="2"/>
        <v>0</v>
      </c>
      <c r="H40" s="18">
        <f t="shared" si="3"/>
        <v>11.026632042997766</v>
      </c>
      <c r="I40" s="18">
        <f t="shared" si="3"/>
        <v>4.5115081691433224E-2</v>
      </c>
      <c r="J40" s="19">
        <f t="shared" si="3"/>
        <v>0</v>
      </c>
    </row>
    <row r="41" spans="1:26" x14ac:dyDescent="0.35">
      <c r="A41" s="14">
        <v>5.5</v>
      </c>
      <c r="B41" s="3">
        <v>7644.5</v>
      </c>
      <c r="C41" s="3">
        <v>0</v>
      </c>
      <c r="D41" s="14">
        <v>0</v>
      </c>
      <c r="E41" s="4">
        <f t="shared" si="0"/>
        <v>2.3082613684401232</v>
      </c>
      <c r="F41" s="4">
        <f t="shared" si="1"/>
        <v>0</v>
      </c>
      <c r="G41" s="3">
        <f t="shared" si="2"/>
        <v>0</v>
      </c>
      <c r="H41" s="18">
        <f t="shared" si="3"/>
        <v>11.541306842200616</v>
      </c>
      <c r="I41" s="18">
        <f t="shared" si="3"/>
        <v>0</v>
      </c>
      <c r="J41" s="19">
        <f t="shared" si="3"/>
        <v>0</v>
      </c>
      <c r="U41" t="s">
        <v>14</v>
      </c>
      <c r="W41" t="s">
        <v>19</v>
      </c>
      <c r="X41" t="s">
        <v>25</v>
      </c>
      <c r="Y41" t="s">
        <v>20</v>
      </c>
      <c r="Z41" t="s">
        <v>21</v>
      </c>
    </row>
    <row r="42" spans="1:26" x14ac:dyDescent="0.35">
      <c r="A42" s="14">
        <v>6</v>
      </c>
      <c r="B42" s="14">
        <v>7147.6</v>
      </c>
      <c r="C42" s="14">
        <v>4365.8999999999996</v>
      </c>
      <c r="D42" s="14">
        <v>0</v>
      </c>
      <c r="E42" s="4">
        <f t="shared" si="0"/>
        <v>2.1582221148620087</v>
      </c>
      <c r="F42" s="4">
        <f t="shared" si="1"/>
        <v>1.1128131929753013</v>
      </c>
      <c r="G42" s="3">
        <f t="shared" si="2"/>
        <v>0</v>
      </c>
      <c r="H42" s="18">
        <f t="shared" si="3"/>
        <v>10.791110574310043</v>
      </c>
      <c r="I42" s="18">
        <f t="shared" si="3"/>
        <v>5.564065964876507</v>
      </c>
      <c r="J42" s="19">
        <f t="shared" si="3"/>
        <v>0</v>
      </c>
      <c r="U42" s="13">
        <v>1</v>
      </c>
      <c r="V42" t="s">
        <v>22</v>
      </c>
      <c r="W42" s="2">
        <v>4.4111000000000002</v>
      </c>
      <c r="X42" s="15">
        <f>W42/60</f>
        <v>7.3518333333333338E-2</v>
      </c>
      <c r="Y42" s="15">
        <f>X42</f>
        <v>7.3518333333333338E-2</v>
      </c>
      <c r="Z42" s="15">
        <f>Y42/U42</f>
        <v>7.3518333333333338E-2</v>
      </c>
    </row>
    <row r="43" spans="1:26" x14ac:dyDescent="0.35">
      <c r="A43" s="14">
        <v>6</v>
      </c>
      <c r="B43" s="3">
        <v>6858.2</v>
      </c>
      <c r="C43" s="3">
        <v>4185.3</v>
      </c>
      <c r="D43" s="14">
        <v>0</v>
      </c>
      <c r="E43" s="4">
        <f t="shared" si="0"/>
        <v>2.0708376109668456</v>
      </c>
      <c r="F43" s="4">
        <f t="shared" si="1"/>
        <v>1.0667805164020085</v>
      </c>
      <c r="G43" s="3">
        <f t="shared" si="2"/>
        <v>0</v>
      </c>
      <c r="H43" s="18">
        <f t="shared" si="3"/>
        <v>10.354188054834228</v>
      </c>
      <c r="I43" s="18">
        <f t="shared" si="3"/>
        <v>5.333902582010043</v>
      </c>
      <c r="J43" s="19">
        <f t="shared" si="3"/>
        <v>0</v>
      </c>
    </row>
    <row r="44" spans="1:26" x14ac:dyDescent="0.35">
      <c r="A44" s="14">
        <v>6</v>
      </c>
      <c r="B44" s="3">
        <v>7065.5</v>
      </c>
      <c r="C44" s="3">
        <v>4260.1000000000004</v>
      </c>
      <c r="D44" s="14">
        <v>0</v>
      </c>
      <c r="E44" s="4">
        <f t="shared" si="0"/>
        <v>2.1334319705296214</v>
      </c>
      <c r="F44" s="4">
        <f t="shared" si="1"/>
        <v>1.0858460989473149</v>
      </c>
      <c r="G44" s="3">
        <f t="shared" si="2"/>
        <v>0</v>
      </c>
      <c r="H44" s="18">
        <f t="shared" si="3"/>
        <v>10.667159852648107</v>
      </c>
      <c r="I44" s="18">
        <f t="shared" si="3"/>
        <v>5.4292304947365739</v>
      </c>
      <c r="J44" s="19">
        <f t="shared" si="3"/>
        <v>0</v>
      </c>
    </row>
    <row r="45" spans="1:26" x14ac:dyDescent="0.35">
      <c r="A45" s="14">
        <v>6.5</v>
      </c>
      <c r="B45">
        <v>7163.8</v>
      </c>
      <c r="C45">
        <v>4301.5</v>
      </c>
      <c r="D45" s="14">
        <v>0</v>
      </c>
      <c r="E45" s="4">
        <f t="shared" si="0"/>
        <v>2.163113714596292</v>
      </c>
      <c r="F45" s="4">
        <f t="shared" si="1"/>
        <v>1.0963984400887008</v>
      </c>
      <c r="G45" s="3">
        <f t="shared" si="2"/>
        <v>0</v>
      </c>
      <c r="H45" s="18">
        <f t="shared" si="3"/>
        <v>10.81556857298146</v>
      </c>
      <c r="I45" s="18">
        <f t="shared" si="3"/>
        <v>5.4819922004435035</v>
      </c>
      <c r="J45" s="19">
        <f t="shared" si="3"/>
        <v>0</v>
      </c>
    </row>
    <row r="46" spans="1:26" x14ac:dyDescent="0.35">
      <c r="A46" s="14">
        <v>6.5</v>
      </c>
      <c r="B46" s="14">
        <v>6976.5</v>
      </c>
      <c r="C46" s="14">
        <v>4200.8999999999996</v>
      </c>
      <c r="D46" s="14">
        <v>0</v>
      </c>
      <c r="E46" s="4">
        <f t="shared" si="0"/>
        <v>2.1065583670511505</v>
      </c>
      <c r="F46" s="4">
        <f t="shared" si="1"/>
        <v>1.070756760890067</v>
      </c>
      <c r="G46" s="3">
        <f t="shared" si="2"/>
        <v>0</v>
      </c>
      <c r="H46" s="18">
        <f t="shared" si="3"/>
        <v>10.532791835255752</v>
      </c>
      <c r="I46" s="18">
        <f t="shared" si="3"/>
        <v>5.3537838044503347</v>
      </c>
      <c r="J46" s="19">
        <f t="shared" si="3"/>
        <v>0</v>
      </c>
    </row>
    <row r="47" spans="1:26" x14ac:dyDescent="0.35">
      <c r="A47" s="14">
        <v>6.5</v>
      </c>
      <c r="B47" s="14">
        <v>7089.1</v>
      </c>
      <c r="C47" s="14">
        <v>4222.6000000000004</v>
      </c>
      <c r="D47" s="14">
        <v>0</v>
      </c>
      <c r="E47" s="4">
        <f t="shared" si="0"/>
        <v>2.1405580047104293</v>
      </c>
      <c r="F47" s="4">
        <f t="shared" si="1"/>
        <v>1.0762878189279435</v>
      </c>
      <c r="G47" s="3">
        <f t="shared" si="2"/>
        <v>0</v>
      </c>
      <c r="H47" s="18">
        <f t="shared" si="3"/>
        <v>10.702790023552147</v>
      </c>
      <c r="I47" s="18">
        <f t="shared" si="3"/>
        <v>5.3814390946397168</v>
      </c>
      <c r="J47" s="19">
        <f t="shared" si="3"/>
        <v>0</v>
      </c>
    </row>
    <row r="48" spans="1:26" x14ac:dyDescent="0.35">
      <c r="A48" s="14">
        <v>7</v>
      </c>
      <c r="B48">
        <v>7253.8</v>
      </c>
      <c r="C48">
        <v>4352.3</v>
      </c>
      <c r="D48" s="14">
        <v>0</v>
      </c>
      <c r="E48" s="4">
        <f t="shared" si="0"/>
        <v>2.1902892686756448</v>
      </c>
      <c r="F48" s="4">
        <f t="shared" si="1"/>
        <v>1.1093467234216094</v>
      </c>
      <c r="G48" s="3">
        <f t="shared" si="2"/>
        <v>0</v>
      </c>
      <c r="H48" s="18">
        <f t="shared" si="3"/>
        <v>10.951446343378224</v>
      </c>
      <c r="I48" s="18">
        <f t="shared" si="3"/>
        <v>5.546733617108047</v>
      </c>
      <c r="J48" s="19">
        <f t="shared" si="3"/>
        <v>0</v>
      </c>
    </row>
    <row r="49" spans="1:10" x14ac:dyDescent="0.35">
      <c r="A49" s="14">
        <v>7</v>
      </c>
      <c r="B49" s="14">
        <v>7032.4</v>
      </c>
      <c r="C49" s="14">
        <v>4187.8</v>
      </c>
      <c r="D49" s="14">
        <v>0</v>
      </c>
      <c r="E49" s="4">
        <f t="shared" si="0"/>
        <v>2.1234374056404368</v>
      </c>
      <c r="F49" s="4">
        <f t="shared" si="1"/>
        <v>1.0674177350699665</v>
      </c>
      <c r="G49" s="3">
        <f t="shared" si="2"/>
        <v>0</v>
      </c>
      <c r="H49" s="18">
        <f t="shared" si="3"/>
        <v>10.617187028202185</v>
      </c>
      <c r="I49" s="18">
        <f t="shared" si="3"/>
        <v>5.3370886753498326</v>
      </c>
      <c r="J49" s="19">
        <f t="shared" si="3"/>
        <v>0</v>
      </c>
    </row>
    <row r="50" spans="1:10" x14ac:dyDescent="0.35">
      <c r="A50" s="14">
        <v>7</v>
      </c>
      <c r="B50" s="14">
        <v>7203.4</v>
      </c>
      <c r="C50" s="14">
        <v>4215.8999999999996</v>
      </c>
      <c r="D50" s="14">
        <v>0</v>
      </c>
      <c r="E50" s="4">
        <f t="shared" si="0"/>
        <v>2.1750709583912071</v>
      </c>
      <c r="F50" s="4">
        <f t="shared" si="1"/>
        <v>1.0745800728978154</v>
      </c>
      <c r="G50" s="3">
        <f t="shared" si="2"/>
        <v>0</v>
      </c>
      <c r="H50" s="18">
        <f t="shared" ref="H50:J65" si="26">E50*$U$6</f>
        <v>10.875354791956035</v>
      </c>
      <c r="I50" s="18">
        <f t="shared" si="26"/>
        <v>5.3729003644890767</v>
      </c>
      <c r="J50" s="19">
        <f t="shared" si="26"/>
        <v>0</v>
      </c>
    </row>
    <row r="51" spans="1:10" x14ac:dyDescent="0.35">
      <c r="A51" s="14">
        <v>7.5</v>
      </c>
      <c r="B51">
        <v>7150.8</v>
      </c>
      <c r="C51">
        <v>4238.8999999999996</v>
      </c>
      <c r="D51" s="14">
        <v>0</v>
      </c>
      <c r="E51" s="4">
        <f t="shared" si="0"/>
        <v>2.15918835678483</v>
      </c>
      <c r="F51" s="4">
        <f t="shared" si="1"/>
        <v>1.0804424846430301</v>
      </c>
      <c r="G51" s="3">
        <f t="shared" si="2"/>
        <v>0</v>
      </c>
      <c r="H51" s="18">
        <f t="shared" si="26"/>
        <v>10.79594178392415</v>
      </c>
      <c r="I51" s="18">
        <f t="shared" si="26"/>
        <v>5.4022124232151505</v>
      </c>
      <c r="J51" s="19">
        <f t="shared" si="26"/>
        <v>0</v>
      </c>
    </row>
    <row r="52" spans="1:10" x14ac:dyDescent="0.35">
      <c r="A52" s="14">
        <v>7.5</v>
      </c>
      <c r="B52" s="14">
        <v>6913.8</v>
      </c>
      <c r="C52" s="14">
        <v>4062.6</v>
      </c>
      <c r="D52" s="14">
        <v>0</v>
      </c>
      <c r="E52" s="4">
        <f t="shared" si="0"/>
        <v>2.087626064375868</v>
      </c>
      <c r="F52" s="4">
        <f t="shared" si="1"/>
        <v>1.035505824178625</v>
      </c>
      <c r="G52" s="3">
        <f t="shared" si="2"/>
        <v>0</v>
      </c>
      <c r="H52" s="18">
        <f t="shared" si="26"/>
        <v>10.43813032187934</v>
      </c>
      <c r="I52" s="18">
        <f t="shared" si="26"/>
        <v>5.1775291208931247</v>
      </c>
      <c r="J52" s="19">
        <f t="shared" si="26"/>
        <v>0</v>
      </c>
    </row>
    <row r="53" spans="1:10" x14ac:dyDescent="0.35">
      <c r="A53" s="14">
        <v>7.5</v>
      </c>
      <c r="B53" s="14">
        <v>7336.1</v>
      </c>
      <c r="C53" s="14">
        <v>4201.3999999999996</v>
      </c>
      <c r="D53" s="14">
        <v>0</v>
      </c>
      <c r="E53" s="4">
        <f t="shared" si="0"/>
        <v>2.2151398031282081</v>
      </c>
      <c r="F53" s="4">
        <f t="shared" si="1"/>
        <v>1.0708842046236584</v>
      </c>
      <c r="G53" s="3">
        <f t="shared" si="2"/>
        <v>0</v>
      </c>
      <c r="H53" s="18">
        <f t="shared" si="26"/>
        <v>11.075699015641041</v>
      </c>
      <c r="I53" s="18">
        <f t="shared" si="26"/>
        <v>5.3544210231182916</v>
      </c>
      <c r="J53" s="19">
        <f t="shared" si="26"/>
        <v>0</v>
      </c>
    </row>
    <row r="54" spans="1:10" x14ac:dyDescent="0.35">
      <c r="A54" s="14">
        <v>8</v>
      </c>
      <c r="B54" s="14"/>
      <c r="C54" s="14"/>
      <c r="D54" s="14">
        <v>0</v>
      </c>
      <c r="E54" s="4">
        <f t="shared" si="0"/>
        <v>0</v>
      </c>
      <c r="F54" s="4">
        <f t="shared" si="1"/>
        <v>0</v>
      </c>
      <c r="G54" s="3">
        <f t="shared" si="2"/>
        <v>0</v>
      </c>
      <c r="H54" s="18">
        <f t="shared" si="26"/>
        <v>0</v>
      </c>
      <c r="I54" s="18">
        <f t="shared" si="26"/>
        <v>0</v>
      </c>
      <c r="J54" s="19">
        <f t="shared" si="26"/>
        <v>0</v>
      </c>
    </row>
    <row r="55" spans="1:10" x14ac:dyDescent="0.35">
      <c r="A55" s="14">
        <v>8</v>
      </c>
      <c r="B55" s="14">
        <v>7068.7</v>
      </c>
      <c r="C55" s="14">
        <v>4112</v>
      </c>
      <c r="D55" s="14">
        <v>0</v>
      </c>
      <c r="E55" s="4">
        <f t="shared" si="0"/>
        <v>2.1343982124524428</v>
      </c>
      <c r="F55" s="4">
        <f t="shared" si="1"/>
        <v>1.0480972650574771</v>
      </c>
      <c r="G55" s="3">
        <f t="shared" si="2"/>
        <v>0</v>
      </c>
      <c r="H55" s="18">
        <f t="shared" si="26"/>
        <v>10.671991062262213</v>
      </c>
      <c r="I55" s="18">
        <f t="shared" si="26"/>
        <v>5.2404863252873852</v>
      </c>
      <c r="J55" s="19">
        <f t="shared" si="26"/>
        <v>0</v>
      </c>
    </row>
    <row r="56" spans="1:10" x14ac:dyDescent="0.35">
      <c r="A56" s="14">
        <v>8</v>
      </c>
      <c r="B56" s="14">
        <v>7292.8</v>
      </c>
      <c r="C56" s="14">
        <v>4159.3999999999996</v>
      </c>
      <c r="D56" s="14">
        <v>0</v>
      </c>
      <c r="E56" s="4">
        <f t="shared" si="0"/>
        <v>2.2020653421100307</v>
      </c>
      <c r="F56" s="4">
        <f t="shared" si="1"/>
        <v>1.0601789310019625</v>
      </c>
      <c r="G56" s="3">
        <f t="shared" si="2"/>
        <v>0</v>
      </c>
      <c r="H56" s="18">
        <f t="shared" si="26"/>
        <v>11.010326710550153</v>
      </c>
      <c r="I56" s="18">
        <f t="shared" si="26"/>
        <v>5.3008946550098122</v>
      </c>
      <c r="J56" s="19">
        <f t="shared" si="26"/>
        <v>0</v>
      </c>
    </row>
    <row r="57" spans="1:10" x14ac:dyDescent="0.35">
      <c r="A57" s="14">
        <v>8.5</v>
      </c>
      <c r="B57" s="14"/>
      <c r="C57" s="14"/>
      <c r="D57" s="14">
        <v>0</v>
      </c>
      <c r="E57" s="4">
        <f t="shared" si="0"/>
        <v>0</v>
      </c>
      <c r="F57" s="4">
        <f t="shared" si="1"/>
        <v>0</v>
      </c>
      <c r="G57" s="3">
        <f t="shared" si="2"/>
        <v>0</v>
      </c>
      <c r="H57" s="18">
        <f t="shared" si="26"/>
        <v>0</v>
      </c>
      <c r="I57" s="18">
        <f t="shared" si="26"/>
        <v>0</v>
      </c>
      <c r="J57" s="19">
        <f t="shared" si="26"/>
        <v>0</v>
      </c>
    </row>
    <row r="58" spans="1:10" x14ac:dyDescent="0.35">
      <c r="A58" s="14">
        <v>8.5</v>
      </c>
      <c r="B58" s="14">
        <v>7067.1</v>
      </c>
      <c r="C58" s="14">
        <v>4056.1</v>
      </c>
      <c r="D58" s="14">
        <v>0</v>
      </c>
      <c r="E58" s="4">
        <f t="shared" si="0"/>
        <v>2.1339150914910321</v>
      </c>
      <c r="F58" s="4">
        <f t="shared" si="1"/>
        <v>1.033849055641934</v>
      </c>
      <c r="G58" s="3">
        <f t="shared" si="2"/>
        <v>0</v>
      </c>
      <c r="H58" s="18">
        <f t="shared" si="26"/>
        <v>10.66957545745516</v>
      </c>
      <c r="I58" s="18">
        <f t="shared" si="26"/>
        <v>5.1692452782096696</v>
      </c>
      <c r="J58" s="19">
        <f t="shared" si="26"/>
        <v>0</v>
      </c>
    </row>
    <row r="59" spans="1:10" x14ac:dyDescent="0.35">
      <c r="A59" s="14">
        <v>8.5</v>
      </c>
      <c r="D59" s="14">
        <v>0</v>
      </c>
      <c r="E59" s="4">
        <f t="shared" si="0"/>
        <v>0</v>
      </c>
      <c r="F59" s="4">
        <f t="shared" si="1"/>
        <v>0</v>
      </c>
      <c r="G59" s="3">
        <f t="shared" si="2"/>
        <v>0</v>
      </c>
      <c r="H59" s="18">
        <f t="shared" si="26"/>
        <v>0</v>
      </c>
      <c r="I59" s="18">
        <f t="shared" si="26"/>
        <v>0</v>
      </c>
      <c r="J59" s="19">
        <f t="shared" si="26"/>
        <v>0</v>
      </c>
    </row>
    <row r="60" spans="1:10" x14ac:dyDescent="0.35">
      <c r="A60" s="14">
        <v>9</v>
      </c>
      <c r="B60" s="14"/>
      <c r="C60" s="14"/>
      <c r="D60" s="14">
        <v>0</v>
      </c>
      <c r="E60" s="4">
        <f t="shared" si="0"/>
        <v>0</v>
      </c>
      <c r="F60" s="4">
        <f t="shared" si="1"/>
        <v>0</v>
      </c>
      <c r="G60" s="3">
        <f t="shared" si="2"/>
        <v>0</v>
      </c>
      <c r="H60" s="18">
        <f t="shared" si="26"/>
        <v>0</v>
      </c>
      <c r="I60" s="18">
        <f t="shared" si="26"/>
        <v>0</v>
      </c>
      <c r="J60" s="19">
        <f t="shared" si="26"/>
        <v>0</v>
      </c>
    </row>
    <row r="61" spans="1:10" x14ac:dyDescent="0.35">
      <c r="A61" s="14">
        <v>9</v>
      </c>
      <c r="B61" s="14">
        <v>7138.5</v>
      </c>
      <c r="C61" s="14">
        <v>4051.4</v>
      </c>
      <c r="D61" s="14">
        <v>0</v>
      </c>
      <c r="E61" s="4">
        <f t="shared" si="0"/>
        <v>2.1554743643939851</v>
      </c>
      <c r="F61" s="4">
        <f t="shared" si="1"/>
        <v>1.0326510845461729</v>
      </c>
      <c r="G61" s="3">
        <f t="shared" si="2"/>
        <v>0</v>
      </c>
      <c r="H61" s="18">
        <f t="shared" si="26"/>
        <v>10.777371821969925</v>
      </c>
      <c r="I61" s="18">
        <f t="shared" si="26"/>
        <v>5.1632554227308649</v>
      </c>
      <c r="J61" s="19">
        <f t="shared" si="26"/>
        <v>0</v>
      </c>
    </row>
    <row r="62" spans="1:10" x14ac:dyDescent="0.35">
      <c r="A62" s="14">
        <v>9</v>
      </c>
      <c r="D62" s="14">
        <v>0</v>
      </c>
      <c r="E62" s="4">
        <f t="shared" si="0"/>
        <v>0</v>
      </c>
      <c r="F62" s="4">
        <f t="shared" si="1"/>
        <v>0</v>
      </c>
      <c r="G62" s="3">
        <f t="shared" si="2"/>
        <v>0</v>
      </c>
      <c r="H62" s="18">
        <f t="shared" si="26"/>
        <v>0</v>
      </c>
      <c r="I62" s="18">
        <f t="shared" si="26"/>
        <v>0</v>
      </c>
      <c r="J62" s="19">
        <f t="shared" si="26"/>
        <v>0</v>
      </c>
    </row>
    <row r="63" spans="1:10" x14ac:dyDescent="0.35">
      <c r="A63" s="14">
        <v>9.5</v>
      </c>
      <c r="B63" s="14"/>
      <c r="C63" s="14"/>
      <c r="D63" s="14">
        <v>0</v>
      </c>
      <c r="E63" s="4">
        <f t="shared" si="0"/>
        <v>0</v>
      </c>
      <c r="F63" s="4">
        <f t="shared" si="1"/>
        <v>0</v>
      </c>
      <c r="G63" s="3">
        <f t="shared" si="2"/>
        <v>0</v>
      </c>
      <c r="H63" s="18">
        <f t="shared" si="26"/>
        <v>0</v>
      </c>
      <c r="I63" s="18">
        <f t="shared" si="26"/>
        <v>0</v>
      </c>
      <c r="J63" s="19">
        <f t="shared" si="26"/>
        <v>0</v>
      </c>
    </row>
    <row r="64" spans="1:10" x14ac:dyDescent="0.35">
      <c r="A64" s="14">
        <v>9.5</v>
      </c>
      <c r="B64" s="14"/>
      <c r="C64" s="14"/>
      <c r="D64" s="14">
        <v>0</v>
      </c>
      <c r="E64" s="4">
        <f t="shared" si="0"/>
        <v>0</v>
      </c>
      <c r="F64" s="4">
        <f t="shared" si="1"/>
        <v>0</v>
      </c>
      <c r="G64" s="3">
        <f t="shared" si="2"/>
        <v>0</v>
      </c>
      <c r="H64" s="18">
        <f t="shared" si="26"/>
        <v>0</v>
      </c>
      <c r="I64" s="18">
        <f t="shared" si="26"/>
        <v>0</v>
      </c>
      <c r="J64" s="19">
        <f t="shared" si="26"/>
        <v>0</v>
      </c>
    </row>
    <row r="65" spans="1:10" x14ac:dyDescent="0.35">
      <c r="A65" s="14">
        <v>9.5</v>
      </c>
      <c r="D65" s="14">
        <v>0</v>
      </c>
      <c r="E65" s="4">
        <f t="shared" si="0"/>
        <v>0</v>
      </c>
      <c r="F65" s="4">
        <f t="shared" si="1"/>
        <v>0</v>
      </c>
      <c r="G65" s="3">
        <f t="shared" si="2"/>
        <v>0</v>
      </c>
      <c r="H65" s="18">
        <f t="shared" si="26"/>
        <v>0</v>
      </c>
      <c r="I65" s="18">
        <f t="shared" si="26"/>
        <v>0</v>
      </c>
      <c r="J65" s="19">
        <f t="shared" si="26"/>
        <v>0</v>
      </c>
    </row>
    <row r="66" spans="1:10" x14ac:dyDescent="0.35">
      <c r="A66" s="14">
        <v>10</v>
      </c>
      <c r="B66" s="14"/>
      <c r="C66" s="14"/>
      <c r="D66" s="14">
        <v>0</v>
      </c>
      <c r="E66" s="4">
        <f t="shared" si="0"/>
        <v>0</v>
      </c>
      <c r="F66" s="4">
        <f t="shared" si="1"/>
        <v>0</v>
      </c>
      <c r="G66" s="3">
        <f t="shared" si="2"/>
        <v>0</v>
      </c>
      <c r="H66" s="18">
        <f t="shared" ref="H66:J77" si="27">E66*$U$6</f>
        <v>0</v>
      </c>
      <c r="I66" s="18">
        <f t="shared" si="27"/>
        <v>0</v>
      </c>
      <c r="J66" s="19">
        <f t="shared" si="27"/>
        <v>0</v>
      </c>
    </row>
    <row r="67" spans="1:10" x14ac:dyDescent="0.35">
      <c r="A67" s="14">
        <v>10</v>
      </c>
      <c r="B67" s="14"/>
      <c r="C67" s="14"/>
      <c r="D67" s="14">
        <v>0</v>
      </c>
      <c r="E67" s="4">
        <f t="shared" si="0"/>
        <v>0</v>
      </c>
      <c r="F67" s="4">
        <f t="shared" si="1"/>
        <v>0</v>
      </c>
      <c r="G67" s="3">
        <f t="shared" si="2"/>
        <v>0</v>
      </c>
      <c r="H67" s="18">
        <f t="shared" si="27"/>
        <v>0</v>
      </c>
      <c r="I67" s="18">
        <f t="shared" si="27"/>
        <v>0</v>
      </c>
      <c r="J67" s="19">
        <f t="shared" si="27"/>
        <v>0</v>
      </c>
    </row>
    <row r="68" spans="1:10" x14ac:dyDescent="0.35">
      <c r="A68" s="14">
        <v>10</v>
      </c>
      <c r="D68" s="14">
        <v>0</v>
      </c>
      <c r="E68" s="4">
        <f t="shared" si="0"/>
        <v>0</v>
      </c>
      <c r="F68" s="4">
        <f t="shared" si="1"/>
        <v>0</v>
      </c>
      <c r="G68" s="3">
        <f t="shared" si="2"/>
        <v>0</v>
      </c>
      <c r="H68" s="18">
        <f t="shared" si="27"/>
        <v>0</v>
      </c>
      <c r="I68" s="18">
        <f t="shared" si="27"/>
        <v>0</v>
      </c>
      <c r="J68" s="19">
        <f t="shared" si="27"/>
        <v>0</v>
      </c>
    </row>
    <row r="69" spans="1:10" x14ac:dyDescent="0.35">
      <c r="A69" s="14">
        <v>23.33</v>
      </c>
      <c r="B69">
        <v>7829.5</v>
      </c>
      <c r="C69">
        <v>3469.4</v>
      </c>
      <c r="D69" s="14">
        <v>0</v>
      </c>
      <c r="E69" s="4">
        <f t="shared" si="0"/>
        <v>2.3641222296032369</v>
      </c>
      <c r="F69" s="4">
        <f t="shared" si="1"/>
        <v>0.88430657864552797</v>
      </c>
      <c r="G69" s="3">
        <f t="shared" si="2"/>
        <v>0</v>
      </c>
      <c r="H69" s="18">
        <f t="shared" si="27"/>
        <v>11.820611148016184</v>
      </c>
      <c r="I69" s="18">
        <f t="shared" si="27"/>
        <v>4.4215328932276403</v>
      </c>
      <c r="J69" s="19">
        <f t="shared" si="27"/>
        <v>0</v>
      </c>
    </row>
    <row r="70" spans="1:10" x14ac:dyDescent="0.35">
      <c r="A70" s="14">
        <v>23.33</v>
      </c>
      <c r="B70" s="14">
        <v>8076.4</v>
      </c>
      <c r="C70" s="14">
        <v>3226.4</v>
      </c>
      <c r="D70" s="14">
        <v>0</v>
      </c>
      <c r="E70" s="4">
        <f t="shared" ref="E70:E77" si="28">B70/$S$6</f>
        <v>2.4386738329609274</v>
      </c>
      <c r="F70" s="4">
        <f t="shared" ref="F70:F77" si="29">C70/$T$6</f>
        <v>0.82236892412000095</v>
      </c>
      <c r="G70" s="3">
        <f t="shared" ref="G70:G77" si="30">D70/$R$6</f>
        <v>0</v>
      </c>
      <c r="H70" s="18">
        <f t="shared" si="27"/>
        <v>12.193369164804636</v>
      </c>
      <c r="I70" s="18">
        <f t="shared" si="27"/>
        <v>4.1118446206000048</v>
      </c>
      <c r="J70" s="19">
        <f t="shared" si="27"/>
        <v>0</v>
      </c>
    </row>
    <row r="71" spans="1:10" x14ac:dyDescent="0.35">
      <c r="A71" s="14">
        <v>23.3</v>
      </c>
      <c r="B71">
        <v>8316.9</v>
      </c>
      <c r="C71" s="3">
        <v>3031</v>
      </c>
      <c r="D71" s="14">
        <v>0</v>
      </c>
      <c r="E71" s="4">
        <f t="shared" si="28"/>
        <v>2.5112929524729752</v>
      </c>
      <c r="F71" s="4">
        <f t="shared" si="29"/>
        <v>0.77256391303239613</v>
      </c>
      <c r="G71" s="3">
        <f t="shared" si="30"/>
        <v>0</v>
      </c>
      <c r="H71" s="18">
        <f t="shared" si="27"/>
        <v>12.556464762364875</v>
      </c>
      <c r="I71" s="18">
        <f t="shared" si="27"/>
        <v>3.8628195651619808</v>
      </c>
      <c r="J71" s="19">
        <f t="shared" si="27"/>
        <v>0</v>
      </c>
    </row>
    <row r="72" spans="1:10" x14ac:dyDescent="0.35">
      <c r="A72" s="14">
        <v>24.166665999999999</v>
      </c>
      <c r="B72" s="14"/>
      <c r="C72" s="14"/>
      <c r="D72" s="14">
        <v>0</v>
      </c>
      <c r="E72" s="4">
        <f t="shared" si="28"/>
        <v>0</v>
      </c>
      <c r="F72" s="4">
        <f t="shared" si="29"/>
        <v>0</v>
      </c>
      <c r="G72" s="3">
        <f t="shared" si="30"/>
        <v>0</v>
      </c>
      <c r="H72" s="18">
        <f t="shared" si="27"/>
        <v>0</v>
      </c>
      <c r="I72" s="18">
        <f t="shared" si="27"/>
        <v>0</v>
      </c>
      <c r="J72" s="19">
        <f t="shared" si="27"/>
        <v>0</v>
      </c>
    </row>
    <row r="73" spans="1:10" x14ac:dyDescent="0.35">
      <c r="A73" s="14">
        <v>24.166665999999999</v>
      </c>
      <c r="B73" s="14">
        <v>7968</v>
      </c>
      <c r="C73" s="14">
        <v>3319.3</v>
      </c>
      <c r="D73" s="14">
        <v>0</v>
      </c>
      <c r="E73" s="4">
        <f t="shared" si="28"/>
        <v>2.4059423878253519</v>
      </c>
      <c r="F73" s="4">
        <f t="shared" si="29"/>
        <v>0.84604796982132391</v>
      </c>
      <c r="G73" s="3">
        <f t="shared" si="30"/>
        <v>0</v>
      </c>
      <c r="H73" s="18">
        <f t="shared" si="27"/>
        <v>12.029711939126759</v>
      </c>
      <c r="I73" s="18">
        <f t="shared" si="27"/>
        <v>4.2302398491066198</v>
      </c>
      <c r="J73" s="19">
        <f t="shared" si="27"/>
        <v>0</v>
      </c>
    </row>
    <row r="74" spans="1:10" x14ac:dyDescent="0.35">
      <c r="A74" s="14">
        <v>24.2</v>
      </c>
      <c r="D74" s="14">
        <v>0</v>
      </c>
      <c r="E74" s="4">
        <f t="shared" si="28"/>
        <v>0</v>
      </c>
      <c r="F74" s="4">
        <f t="shared" si="29"/>
        <v>0</v>
      </c>
      <c r="G74" s="3">
        <f t="shared" si="30"/>
        <v>0</v>
      </c>
      <c r="H74" s="18">
        <f t="shared" si="27"/>
        <v>0</v>
      </c>
      <c r="I74" s="18">
        <f t="shared" si="27"/>
        <v>0</v>
      </c>
      <c r="J74" s="19">
        <f t="shared" si="27"/>
        <v>0</v>
      </c>
    </row>
    <row r="75" spans="1:10" x14ac:dyDescent="0.35">
      <c r="A75" s="14">
        <v>25</v>
      </c>
      <c r="B75" s="14"/>
      <c r="C75" s="14"/>
      <c r="D75" s="14">
        <v>0</v>
      </c>
      <c r="E75" s="4">
        <f t="shared" si="28"/>
        <v>0</v>
      </c>
      <c r="F75" s="4">
        <f t="shared" si="29"/>
        <v>0</v>
      </c>
      <c r="G75" s="3">
        <f t="shared" si="30"/>
        <v>0</v>
      </c>
      <c r="H75" s="18">
        <f t="shared" si="27"/>
        <v>0</v>
      </c>
      <c r="I75" s="18">
        <f t="shared" si="27"/>
        <v>0</v>
      </c>
      <c r="J75" s="19">
        <f t="shared" si="27"/>
        <v>0</v>
      </c>
    </row>
    <row r="76" spans="1:10" x14ac:dyDescent="0.35">
      <c r="A76" s="14">
        <v>25</v>
      </c>
      <c r="B76" s="14">
        <v>7867.1</v>
      </c>
      <c r="C76" s="14">
        <v>3233.2</v>
      </c>
      <c r="D76" s="14">
        <v>0</v>
      </c>
      <c r="E76" s="4">
        <f t="shared" si="28"/>
        <v>2.3754755721963887</v>
      </c>
      <c r="F76" s="4">
        <f t="shared" si="29"/>
        <v>0.8241021588968469</v>
      </c>
      <c r="G76" s="3">
        <f t="shared" si="30"/>
        <v>0</v>
      </c>
      <c r="H76" s="18">
        <f t="shared" si="27"/>
        <v>11.877377860981944</v>
      </c>
      <c r="I76" s="18">
        <f t="shared" si="27"/>
        <v>4.1205107944842343</v>
      </c>
      <c r="J76" s="19">
        <f t="shared" si="27"/>
        <v>0</v>
      </c>
    </row>
    <row r="77" spans="1:10" x14ac:dyDescent="0.35">
      <c r="A77" s="14">
        <v>25</v>
      </c>
      <c r="B77" s="14"/>
      <c r="C77" s="14"/>
      <c r="D77" s="14">
        <v>0</v>
      </c>
      <c r="E77" s="4">
        <f t="shared" si="28"/>
        <v>0</v>
      </c>
      <c r="F77" s="4">
        <f t="shared" si="29"/>
        <v>0</v>
      </c>
      <c r="G77" s="3">
        <f t="shared" si="30"/>
        <v>0</v>
      </c>
      <c r="H77" s="18">
        <f t="shared" si="27"/>
        <v>0</v>
      </c>
      <c r="I77" s="18">
        <f t="shared" si="27"/>
        <v>0</v>
      </c>
      <c r="J77" s="19">
        <f t="shared" si="27"/>
        <v>0</v>
      </c>
    </row>
  </sheetData>
  <mergeCells count="6">
    <mergeCell ref="R4:T4"/>
    <mergeCell ref="B4:D4"/>
    <mergeCell ref="E4:G4"/>
    <mergeCell ref="H4:J4"/>
    <mergeCell ref="L4:N4"/>
    <mergeCell ref="O4:Q4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A144-80D0-4C56-8D6D-03A18A8A2051}">
  <dimension ref="A1:X87"/>
  <sheetViews>
    <sheetView topLeftCell="A7" zoomScale="55" zoomScaleNormal="55" workbookViewId="0">
      <selection activeCell="N49" sqref="N49"/>
    </sheetView>
  </sheetViews>
  <sheetFormatPr baseColWidth="10" defaultRowHeight="14.5" x14ac:dyDescent="0.35"/>
  <sheetData>
    <row r="1" spans="1:17" x14ac:dyDescent="0.3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7" x14ac:dyDescent="0.35">
      <c r="A2" t="s">
        <v>59</v>
      </c>
      <c r="B2" t="s">
        <v>60</v>
      </c>
      <c r="D2" t="s">
        <v>61</v>
      </c>
      <c r="F2" t="s">
        <v>62</v>
      </c>
      <c r="G2" t="s">
        <v>63</v>
      </c>
      <c r="H2" t="s">
        <v>64</v>
      </c>
      <c r="J2" t="s">
        <v>61</v>
      </c>
      <c r="K2" t="s">
        <v>65</v>
      </c>
      <c r="L2" t="s">
        <v>65</v>
      </c>
      <c r="M2" t="s">
        <v>65</v>
      </c>
      <c r="O2" s="2" t="s">
        <v>66</v>
      </c>
    </row>
    <row r="3" spans="1:17" x14ac:dyDescent="0.35"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</row>
    <row r="4" spans="1:17" x14ac:dyDescent="0.35"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O4" t="s">
        <v>69</v>
      </c>
      <c r="P4" t="s">
        <v>70</v>
      </c>
      <c r="Q4" t="s">
        <v>12</v>
      </c>
    </row>
    <row r="5" spans="1:17" x14ac:dyDescent="0.35">
      <c r="A5">
        <v>1</v>
      </c>
      <c r="B5" t="s">
        <v>71</v>
      </c>
      <c r="C5" t="s">
        <v>72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  <c r="O5">
        <v>0</v>
      </c>
      <c r="P5" s="3">
        <v>0</v>
      </c>
      <c r="Q5">
        <v>24.062100000000001</v>
      </c>
    </row>
    <row r="6" spans="1:17" x14ac:dyDescent="0.35">
      <c r="A6">
        <v>2</v>
      </c>
      <c r="B6" t="s">
        <v>74</v>
      </c>
      <c r="C6" t="s">
        <v>72</v>
      </c>
      <c r="D6">
        <v>11.287000000000001</v>
      </c>
      <c r="E6">
        <v>10.1386</v>
      </c>
      <c r="F6">
        <v>64.709999999999994</v>
      </c>
      <c r="G6">
        <v>79.05</v>
      </c>
      <c r="H6">
        <v>201.01</v>
      </c>
      <c r="I6" t="s">
        <v>75</v>
      </c>
      <c r="J6">
        <v>0.317</v>
      </c>
      <c r="K6">
        <v>0.76</v>
      </c>
      <c r="L6">
        <v>2.3199999999999998</v>
      </c>
      <c r="M6">
        <v>7002</v>
      </c>
      <c r="O6">
        <v>0.5</v>
      </c>
      <c r="P6">
        <v>0.95599999999999996</v>
      </c>
      <c r="Q6">
        <v>22.5564</v>
      </c>
    </row>
    <row r="7" spans="1:17" x14ac:dyDescent="0.35">
      <c r="A7">
        <v>3</v>
      </c>
      <c r="B7" t="s">
        <v>76</v>
      </c>
      <c r="C7" t="s">
        <v>72</v>
      </c>
      <c r="D7">
        <v>11.297000000000001</v>
      </c>
      <c r="E7">
        <v>11.4198</v>
      </c>
      <c r="F7">
        <v>67.37</v>
      </c>
      <c r="G7">
        <v>88.956999999999994</v>
      </c>
      <c r="H7">
        <v>238.96</v>
      </c>
      <c r="I7" t="s">
        <v>75</v>
      </c>
      <c r="J7">
        <v>0.29699999999999999</v>
      </c>
      <c r="K7">
        <v>0.77</v>
      </c>
      <c r="L7">
        <v>2.39</v>
      </c>
      <c r="M7">
        <v>8029</v>
      </c>
      <c r="O7">
        <v>1</v>
      </c>
      <c r="P7">
        <v>1.8718999999999999</v>
      </c>
      <c r="Q7">
        <v>21.2239</v>
      </c>
    </row>
    <row r="8" spans="1:17" x14ac:dyDescent="0.35">
      <c r="A8">
        <v>4</v>
      </c>
      <c r="B8" t="s">
        <v>77</v>
      </c>
      <c r="C8" t="s">
        <v>72</v>
      </c>
      <c r="D8">
        <v>11.27</v>
      </c>
      <c r="E8">
        <v>11.0428</v>
      </c>
      <c r="F8">
        <v>69.09</v>
      </c>
      <c r="G8">
        <v>86.041600000000003</v>
      </c>
      <c r="H8">
        <v>201.86</v>
      </c>
      <c r="I8" t="s">
        <v>75</v>
      </c>
      <c r="J8">
        <v>0.34100000000000003</v>
      </c>
      <c r="K8">
        <v>0.74</v>
      </c>
      <c r="L8">
        <v>2.2000000000000002</v>
      </c>
      <c r="M8">
        <v>6042</v>
      </c>
      <c r="O8">
        <v>1.5</v>
      </c>
      <c r="P8">
        <v>2.9836999999999998</v>
      </c>
      <c r="Q8">
        <v>21.595600000000001</v>
      </c>
    </row>
    <row r="9" spans="1:17" x14ac:dyDescent="0.35">
      <c r="A9">
        <v>5</v>
      </c>
      <c r="B9" t="s">
        <v>78</v>
      </c>
      <c r="C9" t="s">
        <v>72</v>
      </c>
      <c r="D9">
        <v>11.28</v>
      </c>
      <c r="E9">
        <v>9.5564</v>
      </c>
      <c r="F9">
        <v>62.23</v>
      </c>
      <c r="G9">
        <v>74.547200000000004</v>
      </c>
      <c r="H9">
        <v>185.62</v>
      </c>
      <c r="I9" t="s">
        <v>75</v>
      </c>
      <c r="J9">
        <v>0.32300000000000001</v>
      </c>
      <c r="K9">
        <v>0.76</v>
      </c>
      <c r="L9">
        <v>2.34</v>
      </c>
      <c r="M9">
        <v>6777</v>
      </c>
      <c r="O9">
        <v>2</v>
      </c>
      <c r="P9">
        <v>3.8696999999999999</v>
      </c>
      <c r="Q9">
        <v>20.136600000000001</v>
      </c>
    </row>
    <row r="10" spans="1:17" x14ac:dyDescent="0.35">
      <c r="A10">
        <v>6</v>
      </c>
      <c r="B10" t="s">
        <v>79</v>
      </c>
      <c r="C10" t="s">
        <v>72</v>
      </c>
      <c r="D10">
        <v>11.282999999999999</v>
      </c>
      <c r="E10">
        <v>12.4598</v>
      </c>
      <c r="F10">
        <v>71.260000000000005</v>
      </c>
      <c r="G10">
        <v>96.999300000000005</v>
      </c>
      <c r="H10">
        <v>247.14</v>
      </c>
      <c r="I10" t="s">
        <v>75</v>
      </c>
      <c r="J10">
        <v>0.313</v>
      </c>
      <c r="K10">
        <v>0.76</v>
      </c>
      <c r="L10">
        <v>2.3199999999999998</v>
      </c>
      <c r="M10">
        <v>7186</v>
      </c>
      <c r="O10">
        <v>2.5</v>
      </c>
      <c r="P10">
        <v>5.0335000000000001</v>
      </c>
      <c r="Q10">
        <v>19.217700000000001</v>
      </c>
    </row>
    <row r="11" spans="1:17" x14ac:dyDescent="0.35">
      <c r="A11">
        <v>7</v>
      </c>
      <c r="B11" t="s">
        <v>80</v>
      </c>
      <c r="C11" t="s">
        <v>72</v>
      </c>
      <c r="D11">
        <v>11.223000000000001</v>
      </c>
      <c r="E11">
        <v>9.2929999999999993</v>
      </c>
      <c r="F11">
        <v>56.35</v>
      </c>
      <c r="G11">
        <v>72.510900000000007</v>
      </c>
      <c r="H11">
        <v>145.54</v>
      </c>
      <c r="I11" t="s">
        <v>75</v>
      </c>
      <c r="J11">
        <v>0.39500000000000002</v>
      </c>
      <c r="K11">
        <v>0.72</v>
      </c>
      <c r="L11">
        <v>2.72</v>
      </c>
      <c r="M11">
        <v>4482</v>
      </c>
      <c r="O11">
        <v>3</v>
      </c>
      <c r="P11">
        <v>5.7073</v>
      </c>
      <c r="Q11">
        <v>18.7455</v>
      </c>
    </row>
    <row r="12" spans="1:17" x14ac:dyDescent="0.35">
      <c r="A12">
        <v>8</v>
      </c>
      <c r="B12" t="s">
        <v>81</v>
      </c>
      <c r="C12" t="s">
        <v>72</v>
      </c>
      <c r="D12">
        <v>11.276999999999999</v>
      </c>
      <c r="E12">
        <v>13.314500000000001</v>
      </c>
      <c r="F12">
        <v>73.41</v>
      </c>
      <c r="G12">
        <v>103.60890000000001</v>
      </c>
      <c r="H12">
        <v>255.44</v>
      </c>
      <c r="I12" t="s">
        <v>75</v>
      </c>
      <c r="J12">
        <v>0.33</v>
      </c>
      <c r="K12">
        <v>0.77</v>
      </c>
      <c r="L12">
        <v>2.2400000000000002</v>
      </c>
      <c r="M12">
        <v>6470</v>
      </c>
      <c r="O12">
        <v>3.5</v>
      </c>
      <c r="P12">
        <v>6.5910000000000002</v>
      </c>
      <c r="Q12">
        <v>18.0411</v>
      </c>
    </row>
    <row r="13" spans="1:17" x14ac:dyDescent="0.35">
      <c r="A13">
        <v>9</v>
      </c>
      <c r="B13" t="s">
        <v>82</v>
      </c>
      <c r="C13" t="s">
        <v>72</v>
      </c>
      <c r="D13" t="s">
        <v>73</v>
      </c>
      <c r="E13" t="s">
        <v>73</v>
      </c>
      <c r="F13" t="s">
        <v>73</v>
      </c>
      <c r="G13" t="s">
        <v>73</v>
      </c>
      <c r="H13" t="s">
        <v>73</v>
      </c>
      <c r="I13" t="s">
        <v>73</v>
      </c>
      <c r="J13" t="s">
        <v>73</v>
      </c>
      <c r="K13" t="s">
        <v>73</v>
      </c>
      <c r="L13" t="s">
        <v>73</v>
      </c>
      <c r="M13" t="s">
        <v>73</v>
      </c>
      <c r="O13">
        <v>4</v>
      </c>
      <c r="P13">
        <v>7.5263999999999998</v>
      </c>
      <c r="Q13">
        <v>16.0444</v>
      </c>
    </row>
    <row r="14" spans="1:17" x14ac:dyDescent="0.35">
      <c r="A14">
        <v>10</v>
      </c>
      <c r="B14" t="s">
        <v>83</v>
      </c>
      <c r="C14" t="s">
        <v>72</v>
      </c>
      <c r="D14">
        <v>11.367000000000001</v>
      </c>
      <c r="E14">
        <v>7.5263999999999998</v>
      </c>
      <c r="F14">
        <v>51.96</v>
      </c>
      <c r="G14">
        <v>58.849699999999999</v>
      </c>
      <c r="H14">
        <v>213.06</v>
      </c>
      <c r="I14" t="s">
        <v>75</v>
      </c>
      <c r="J14">
        <v>0.22700000000000001</v>
      </c>
      <c r="K14">
        <v>0.88</v>
      </c>
      <c r="L14">
        <v>3.82</v>
      </c>
      <c r="M14">
        <v>13866</v>
      </c>
      <c r="O14">
        <v>4.5</v>
      </c>
      <c r="P14">
        <v>7.992</v>
      </c>
      <c r="Q14">
        <v>15.1752</v>
      </c>
    </row>
    <row r="15" spans="1:17" x14ac:dyDescent="0.35">
      <c r="A15">
        <v>11</v>
      </c>
      <c r="B15" t="s">
        <v>84</v>
      </c>
      <c r="C15" t="s">
        <v>72</v>
      </c>
      <c r="D15">
        <v>11.29</v>
      </c>
      <c r="E15">
        <v>7.992</v>
      </c>
      <c r="F15">
        <v>54.54</v>
      </c>
      <c r="G15">
        <v>62.450099999999999</v>
      </c>
      <c r="H15">
        <v>160.19</v>
      </c>
      <c r="I15" t="s">
        <v>75</v>
      </c>
      <c r="J15">
        <v>0.312</v>
      </c>
      <c r="K15">
        <v>0.76</v>
      </c>
      <c r="L15">
        <v>3.14</v>
      </c>
      <c r="M15">
        <v>7263</v>
      </c>
      <c r="O15">
        <v>5</v>
      </c>
      <c r="P15">
        <v>9.2929999999999993</v>
      </c>
      <c r="Q15">
        <v>16.0655</v>
      </c>
    </row>
    <row r="16" spans="1:17" x14ac:dyDescent="0.35">
      <c r="A16">
        <v>12</v>
      </c>
      <c r="B16" t="s">
        <v>85</v>
      </c>
      <c r="C16" t="s">
        <v>72</v>
      </c>
      <c r="D16">
        <v>11.276999999999999</v>
      </c>
      <c r="E16">
        <v>5.0335000000000001</v>
      </c>
      <c r="F16">
        <v>38.380000000000003</v>
      </c>
      <c r="G16">
        <v>39.572400000000002</v>
      </c>
      <c r="H16">
        <v>94.2</v>
      </c>
      <c r="I16" t="s">
        <v>75</v>
      </c>
      <c r="J16">
        <v>0.33400000000000002</v>
      </c>
      <c r="K16">
        <v>0.74</v>
      </c>
      <c r="L16">
        <v>3.01</v>
      </c>
      <c r="M16">
        <v>6319</v>
      </c>
      <c r="O16">
        <v>5.5</v>
      </c>
      <c r="P16">
        <v>9.5564</v>
      </c>
      <c r="Q16">
        <v>13.4277</v>
      </c>
    </row>
    <row r="17" spans="1:24" x14ac:dyDescent="0.35">
      <c r="A17">
        <v>13</v>
      </c>
      <c r="B17" t="s">
        <v>86</v>
      </c>
      <c r="C17" t="s">
        <v>72</v>
      </c>
      <c r="D17">
        <v>11.217000000000001</v>
      </c>
      <c r="E17">
        <v>2.9836999999999998</v>
      </c>
      <c r="F17">
        <v>25.53</v>
      </c>
      <c r="G17">
        <v>23.720800000000001</v>
      </c>
      <c r="H17">
        <v>45.49</v>
      </c>
      <c r="I17" t="s">
        <v>75</v>
      </c>
      <c r="J17">
        <v>0.41199999999999998</v>
      </c>
      <c r="K17">
        <v>0.71</v>
      </c>
      <c r="L17">
        <v>2.64</v>
      </c>
      <c r="M17">
        <v>4105</v>
      </c>
      <c r="O17">
        <v>6</v>
      </c>
      <c r="P17">
        <v>10.1386</v>
      </c>
      <c r="Q17">
        <v>12.6852</v>
      </c>
    </row>
    <row r="18" spans="1:24" x14ac:dyDescent="0.35">
      <c r="A18">
        <v>14</v>
      </c>
      <c r="B18" t="s">
        <v>87</v>
      </c>
      <c r="C18" t="s">
        <v>72</v>
      </c>
      <c r="D18">
        <v>11.237</v>
      </c>
      <c r="E18" s="3">
        <v>0</v>
      </c>
      <c r="F18">
        <v>0.1</v>
      </c>
      <c r="G18">
        <v>8.1799999999999998E-2</v>
      </c>
      <c r="H18">
        <v>0.25</v>
      </c>
      <c r="I18" t="s">
        <v>75</v>
      </c>
      <c r="J18">
        <v>0.30499999999999999</v>
      </c>
      <c r="K18">
        <v>0.77</v>
      </c>
      <c r="L18">
        <v>3.16</v>
      </c>
      <c r="M18">
        <v>7510</v>
      </c>
      <c r="O18">
        <v>6.5</v>
      </c>
      <c r="P18">
        <v>11.4198</v>
      </c>
      <c r="Q18">
        <v>12.4869</v>
      </c>
    </row>
    <row r="19" spans="1:24" x14ac:dyDescent="0.35">
      <c r="A19">
        <v>15</v>
      </c>
      <c r="B19" t="s">
        <v>88</v>
      </c>
      <c r="C19" t="s">
        <v>72</v>
      </c>
      <c r="D19">
        <v>11.233000000000001</v>
      </c>
      <c r="E19">
        <v>0.95599999999999996</v>
      </c>
      <c r="F19">
        <v>9.66</v>
      </c>
      <c r="G19">
        <v>8.0410000000000004</v>
      </c>
      <c r="H19">
        <v>16.04</v>
      </c>
      <c r="I19" t="s">
        <v>75</v>
      </c>
      <c r="J19">
        <v>0.39</v>
      </c>
      <c r="K19">
        <v>0.7</v>
      </c>
      <c r="L19">
        <v>2.73</v>
      </c>
      <c r="M19">
        <v>4601</v>
      </c>
      <c r="O19">
        <v>7</v>
      </c>
      <c r="P19">
        <v>11.0428</v>
      </c>
      <c r="Q19">
        <v>10.972799999999999</v>
      </c>
    </row>
    <row r="20" spans="1:24" x14ac:dyDescent="0.35">
      <c r="A20">
        <v>16</v>
      </c>
      <c r="B20" t="s">
        <v>89</v>
      </c>
      <c r="C20" t="s">
        <v>72</v>
      </c>
      <c r="D20">
        <v>11.23</v>
      </c>
      <c r="E20">
        <v>1.8718999999999999</v>
      </c>
      <c r="F20">
        <v>18.170000000000002</v>
      </c>
      <c r="G20">
        <v>15.123699999999999</v>
      </c>
      <c r="H20">
        <v>29.75</v>
      </c>
      <c r="I20" t="s">
        <v>75</v>
      </c>
      <c r="J20">
        <v>0.39600000000000002</v>
      </c>
      <c r="K20">
        <v>0.71</v>
      </c>
      <c r="L20">
        <v>2.71</v>
      </c>
      <c r="M20">
        <v>4464</v>
      </c>
      <c r="O20">
        <v>7.5</v>
      </c>
      <c r="P20">
        <v>12.4598</v>
      </c>
      <c r="Q20">
        <v>10.9993</v>
      </c>
    </row>
    <row r="21" spans="1:24" x14ac:dyDescent="0.35">
      <c r="A21">
        <v>17</v>
      </c>
      <c r="B21" t="s">
        <v>90</v>
      </c>
      <c r="C21" t="s">
        <v>72</v>
      </c>
      <c r="D21">
        <v>11.233000000000001</v>
      </c>
      <c r="E21">
        <v>3.8696999999999999</v>
      </c>
      <c r="F21">
        <v>32.07</v>
      </c>
      <c r="G21">
        <v>30.572299999999998</v>
      </c>
      <c r="H21">
        <v>60.7</v>
      </c>
      <c r="I21" t="s">
        <v>75</v>
      </c>
      <c r="J21">
        <v>0.39300000000000002</v>
      </c>
      <c r="K21">
        <v>0.71</v>
      </c>
      <c r="L21">
        <v>2.71</v>
      </c>
      <c r="M21">
        <v>4523</v>
      </c>
      <c r="O21">
        <v>8</v>
      </c>
      <c r="P21">
        <v>13.314500000000001</v>
      </c>
      <c r="Q21">
        <v>10.6351</v>
      </c>
    </row>
    <row r="22" spans="1:24" x14ac:dyDescent="0.35">
      <c r="A22">
        <v>18</v>
      </c>
      <c r="B22" t="s">
        <v>91</v>
      </c>
      <c r="C22" t="s">
        <v>72</v>
      </c>
      <c r="D22">
        <v>11.223000000000001</v>
      </c>
      <c r="E22">
        <v>5.7073</v>
      </c>
      <c r="F22">
        <v>41.33</v>
      </c>
      <c r="G22">
        <v>44.782200000000003</v>
      </c>
      <c r="H22">
        <v>86.64</v>
      </c>
      <c r="I22" t="s">
        <v>75</v>
      </c>
      <c r="J22">
        <v>0.41199999999999998</v>
      </c>
      <c r="K22">
        <v>0.71</v>
      </c>
      <c r="L22">
        <v>2.64</v>
      </c>
      <c r="M22">
        <v>4103</v>
      </c>
      <c r="O22">
        <v>8.6</v>
      </c>
      <c r="P22">
        <v>12.916700000000001</v>
      </c>
      <c r="Q22">
        <v>10.024699999999999</v>
      </c>
    </row>
    <row r="23" spans="1:24" x14ac:dyDescent="0.35">
      <c r="A23">
        <v>19</v>
      </c>
      <c r="B23" t="s">
        <v>92</v>
      </c>
      <c r="C23" t="s">
        <v>72</v>
      </c>
      <c r="D23">
        <v>11.217000000000001</v>
      </c>
      <c r="E23">
        <v>6.5910000000000002</v>
      </c>
      <c r="F23">
        <v>45.66</v>
      </c>
      <c r="G23">
        <v>51.616300000000003</v>
      </c>
      <c r="H23">
        <v>98.77</v>
      </c>
      <c r="I23" t="s">
        <v>75</v>
      </c>
      <c r="J23">
        <v>0.41499999999999998</v>
      </c>
      <c r="K23">
        <v>0.71</v>
      </c>
      <c r="L23">
        <v>2.63</v>
      </c>
      <c r="M23">
        <v>4041</v>
      </c>
      <c r="O23">
        <v>9</v>
      </c>
      <c r="P23">
        <v>12.795500000000001</v>
      </c>
      <c r="Q23">
        <v>9.5789000000000009</v>
      </c>
    </row>
    <row r="24" spans="1:24" x14ac:dyDescent="0.35">
      <c r="A24">
        <v>20</v>
      </c>
      <c r="B24" t="s">
        <v>93</v>
      </c>
      <c r="C24" t="s">
        <v>72</v>
      </c>
      <c r="D24">
        <v>11.217000000000001</v>
      </c>
      <c r="E24">
        <v>12.795500000000001</v>
      </c>
      <c r="F24">
        <v>74.66</v>
      </c>
      <c r="G24">
        <v>99.595299999999995</v>
      </c>
      <c r="H24">
        <v>188.18</v>
      </c>
      <c r="I24" t="s">
        <v>75</v>
      </c>
      <c r="J24">
        <v>0.42199999999999999</v>
      </c>
      <c r="K24">
        <v>0.71</v>
      </c>
      <c r="L24">
        <v>2.6</v>
      </c>
      <c r="M24">
        <v>3913</v>
      </c>
      <c r="O24">
        <v>24</v>
      </c>
      <c r="P24">
        <v>21.992100000000001</v>
      </c>
      <c r="Q24">
        <v>0</v>
      </c>
    </row>
    <row r="25" spans="1:24" x14ac:dyDescent="0.35">
      <c r="A25">
        <v>21</v>
      </c>
      <c r="B25" t="s">
        <v>94</v>
      </c>
      <c r="C25" t="s">
        <v>72</v>
      </c>
      <c r="D25">
        <v>11.217000000000001</v>
      </c>
      <c r="E25">
        <v>21.992100000000001</v>
      </c>
      <c r="F25">
        <v>92.76</v>
      </c>
      <c r="G25">
        <v>170.71209999999999</v>
      </c>
      <c r="H25">
        <v>310.35000000000002</v>
      </c>
      <c r="I25" t="s">
        <v>75</v>
      </c>
      <c r="J25">
        <v>0.44600000000000001</v>
      </c>
      <c r="K25">
        <v>0.71</v>
      </c>
      <c r="L25">
        <v>2.1</v>
      </c>
      <c r="M25">
        <v>3501</v>
      </c>
      <c r="O25">
        <v>25.5</v>
      </c>
      <c r="P25">
        <v>21.415700000000001</v>
      </c>
      <c r="Q25">
        <v>0</v>
      </c>
      <c r="S25" t="s">
        <v>14</v>
      </c>
      <c r="U25" t="s">
        <v>19</v>
      </c>
      <c r="V25" t="s">
        <v>25</v>
      </c>
      <c r="W25" t="s">
        <v>20</v>
      </c>
      <c r="X25" t="s">
        <v>21</v>
      </c>
    </row>
    <row r="26" spans="1:24" x14ac:dyDescent="0.35">
      <c r="A26">
        <v>22</v>
      </c>
      <c r="B26" t="s">
        <v>82</v>
      </c>
      <c r="C26" t="s">
        <v>72</v>
      </c>
      <c r="D26">
        <v>11.212999999999999</v>
      </c>
      <c r="E26">
        <v>12.916700000000001</v>
      </c>
      <c r="F26">
        <v>72.900000000000006</v>
      </c>
      <c r="G26">
        <v>100.5325</v>
      </c>
      <c r="H26">
        <v>183</v>
      </c>
      <c r="I26" t="s">
        <v>75</v>
      </c>
      <c r="J26">
        <v>0.45500000000000002</v>
      </c>
      <c r="K26">
        <v>0.71</v>
      </c>
      <c r="L26">
        <v>2.46</v>
      </c>
      <c r="M26">
        <v>3371</v>
      </c>
      <c r="N26" s="2" t="s">
        <v>95</v>
      </c>
      <c r="O26" s="3">
        <v>26</v>
      </c>
      <c r="P26">
        <v>19.838200000000001</v>
      </c>
      <c r="Q26">
        <v>4.0956000000000001</v>
      </c>
      <c r="S26" s="13">
        <v>1</v>
      </c>
      <c r="T26" t="s">
        <v>22</v>
      </c>
      <c r="U26" s="2">
        <v>1.946</v>
      </c>
      <c r="V26" s="15">
        <f>U26/60</f>
        <v>3.2433333333333335E-2</v>
      </c>
      <c r="W26" s="15">
        <f>V26</f>
        <v>3.2433333333333335E-2</v>
      </c>
      <c r="X26" s="15">
        <f>W26/S26</f>
        <v>3.2433333333333335E-2</v>
      </c>
    </row>
    <row r="27" spans="1:24" x14ac:dyDescent="0.35">
      <c r="A27">
        <v>23</v>
      </c>
      <c r="B27" t="s">
        <v>96</v>
      </c>
      <c r="C27" t="s">
        <v>72</v>
      </c>
      <c r="D27">
        <v>11.28</v>
      </c>
      <c r="E27">
        <v>21.415700000000001</v>
      </c>
      <c r="F27">
        <v>94.05</v>
      </c>
      <c r="G27">
        <v>166.25470000000001</v>
      </c>
      <c r="H27">
        <v>401.25</v>
      </c>
      <c r="I27" t="s">
        <v>75</v>
      </c>
      <c r="J27">
        <v>0.34499999999999997</v>
      </c>
      <c r="K27">
        <v>0.76</v>
      </c>
      <c r="L27">
        <v>2.52</v>
      </c>
      <c r="M27">
        <v>5939</v>
      </c>
      <c r="O27">
        <v>26.5</v>
      </c>
      <c r="P27">
        <v>20.058299999999999</v>
      </c>
      <c r="Q27">
        <v>4.1211000000000002</v>
      </c>
    </row>
    <row r="28" spans="1:24" x14ac:dyDescent="0.35">
      <c r="A28">
        <v>24</v>
      </c>
      <c r="B28" t="s">
        <v>97</v>
      </c>
      <c r="C28" t="s">
        <v>72</v>
      </c>
      <c r="D28">
        <v>11.27</v>
      </c>
      <c r="E28">
        <v>19.838200000000001</v>
      </c>
      <c r="F28">
        <v>89.44</v>
      </c>
      <c r="G28">
        <v>154.0565</v>
      </c>
      <c r="H28">
        <v>350.33</v>
      </c>
      <c r="I28" t="s">
        <v>75</v>
      </c>
      <c r="J28">
        <v>0.36799999999999999</v>
      </c>
      <c r="K28">
        <v>0.75</v>
      </c>
      <c r="L28">
        <v>2.85</v>
      </c>
      <c r="M28">
        <v>5201</v>
      </c>
      <c r="O28" s="3">
        <v>27</v>
      </c>
      <c r="P28">
        <v>19.702999999999999</v>
      </c>
      <c r="Q28">
        <v>3.9363999999999999</v>
      </c>
    </row>
    <row r="29" spans="1:24" x14ac:dyDescent="0.35">
      <c r="A29">
        <v>25</v>
      </c>
      <c r="B29" t="s">
        <v>98</v>
      </c>
      <c r="C29" t="s">
        <v>72</v>
      </c>
      <c r="D29">
        <v>11.29</v>
      </c>
      <c r="E29">
        <v>20.058299999999999</v>
      </c>
      <c r="F29">
        <v>89.28</v>
      </c>
      <c r="G29">
        <v>155.75790000000001</v>
      </c>
      <c r="H29">
        <v>384.59</v>
      </c>
      <c r="I29" t="s">
        <v>75</v>
      </c>
      <c r="J29">
        <v>0.33900000000000002</v>
      </c>
      <c r="K29">
        <v>0.76</v>
      </c>
      <c r="L29">
        <v>2.99</v>
      </c>
      <c r="M29">
        <v>6150</v>
      </c>
      <c r="O29">
        <v>27.5</v>
      </c>
      <c r="P29">
        <v>20.089300000000001</v>
      </c>
      <c r="Q29">
        <v>3.9131999999999998</v>
      </c>
    </row>
    <row r="30" spans="1:24" x14ac:dyDescent="0.35">
      <c r="A30">
        <v>26</v>
      </c>
      <c r="B30" t="s">
        <v>99</v>
      </c>
      <c r="C30" t="s">
        <v>72</v>
      </c>
      <c r="D30">
        <v>11.292999999999999</v>
      </c>
      <c r="E30">
        <v>19.702999999999999</v>
      </c>
      <c r="F30">
        <v>89.51</v>
      </c>
      <c r="G30">
        <v>153.01060000000001</v>
      </c>
      <c r="H30">
        <v>383.57</v>
      </c>
      <c r="I30" t="s">
        <v>75</v>
      </c>
      <c r="J30">
        <v>0.33300000000000002</v>
      </c>
      <c r="K30">
        <v>0.76</v>
      </c>
      <c r="L30">
        <v>3.03</v>
      </c>
      <c r="M30">
        <v>6372</v>
      </c>
      <c r="O30" s="3">
        <v>28</v>
      </c>
      <c r="P30">
        <v>20.463899999999999</v>
      </c>
      <c r="Q30">
        <v>3.8723000000000001</v>
      </c>
    </row>
    <row r="31" spans="1:24" x14ac:dyDescent="0.35">
      <c r="A31">
        <v>27</v>
      </c>
      <c r="B31" t="s">
        <v>100</v>
      </c>
      <c r="C31" t="s">
        <v>72</v>
      </c>
      <c r="D31">
        <v>11.276999999999999</v>
      </c>
      <c r="E31">
        <v>20.089300000000001</v>
      </c>
      <c r="F31">
        <v>88.74</v>
      </c>
      <c r="G31">
        <v>155.99770000000001</v>
      </c>
      <c r="H31">
        <v>365.97</v>
      </c>
      <c r="I31" t="s">
        <v>75</v>
      </c>
      <c r="J31">
        <v>0.35799999999999998</v>
      </c>
      <c r="K31">
        <v>0.75</v>
      </c>
      <c r="L31">
        <v>2.88</v>
      </c>
      <c r="M31">
        <v>5490</v>
      </c>
      <c r="O31">
        <v>28.5</v>
      </c>
      <c r="P31">
        <v>19.9802</v>
      </c>
      <c r="Q31">
        <v>3.7117</v>
      </c>
    </row>
    <row r="32" spans="1:24" x14ac:dyDescent="0.35">
      <c r="A32">
        <v>28</v>
      </c>
      <c r="B32" t="s">
        <v>101</v>
      </c>
      <c r="C32" t="s">
        <v>72</v>
      </c>
      <c r="D32">
        <v>11.29</v>
      </c>
      <c r="E32">
        <v>20.463899999999999</v>
      </c>
      <c r="F32">
        <v>89.63</v>
      </c>
      <c r="G32">
        <v>158.8946</v>
      </c>
      <c r="H32">
        <v>397.67</v>
      </c>
      <c r="I32" t="s">
        <v>75</v>
      </c>
      <c r="J32">
        <v>0.33500000000000002</v>
      </c>
      <c r="K32">
        <v>0.76</v>
      </c>
      <c r="L32">
        <v>2.37</v>
      </c>
      <c r="M32">
        <v>6299</v>
      </c>
      <c r="O32" s="3">
        <v>29</v>
      </c>
      <c r="P32">
        <v>19.947099999999999</v>
      </c>
      <c r="Q32">
        <v>3.4108000000000001</v>
      </c>
    </row>
    <row r="33" spans="1:17" x14ac:dyDescent="0.35">
      <c r="A33">
        <v>29</v>
      </c>
      <c r="B33" t="s">
        <v>102</v>
      </c>
      <c r="C33" t="s">
        <v>72</v>
      </c>
      <c r="D33">
        <v>11.282999999999999</v>
      </c>
      <c r="E33">
        <v>19.9802</v>
      </c>
      <c r="F33">
        <v>88.54</v>
      </c>
      <c r="G33">
        <v>155.15440000000001</v>
      </c>
      <c r="H33">
        <v>376.8</v>
      </c>
      <c r="I33" t="s">
        <v>75</v>
      </c>
      <c r="J33">
        <v>0.34499999999999997</v>
      </c>
      <c r="K33">
        <v>0.76</v>
      </c>
      <c r="L33">
        <v>2.92</v>
      </c>
      <c r="M33">
        <v>5939</v>
      </c>
      <c r="O33">
        <v>29.5</v>
      </c>
      <c r="P33">
        <v>20.092500000000001</v>
      </c>
      <c r="Q33">
        <v>3.4780000000000002</v>
      </c>
    </row>
    <row r="34" spans="1:17" x14ac:dyDescent="0.35">
      <c r="A34">
        <v>30</v>
      </c>
      <c r="B34" t="s">
        <v>103</v>
      </c>
      <c r="C34" t="s">
        <v>72</v>
      </c>
      <c r="D34">
        <v>11.21</v>
      </c>
      <c r="E34">
        <v>19.947099999999999</v>
      </c>
      <c r="F34">
        <v>89.03</v>
      </c>
      <c r="G34">
        <v>154.89850000000001</v>
      </c>
      <c r="H34">
        <v>275.92</v>
      </c>
      <c r="I34" t="s">
        <v>75</v>
      </c>
      <c r="J34">
        <v>0.45500000000000002</v>
      </c>
      <c r="K34">
        <v>0.7</v>
      </c>
      <c r="L34">
        <v>2.5499999999999998</v>
      </c>
      <c r="M34">
        <v>3358</v>
      </c>
      <c r="O34" s="3">
        <v>30</v>
      </c>
      <c r="P34">
        <v>20.0853</v>
      </c>
      <c r="Q34">
        <v>3.4413</v>
      </c>
    </row>
    <row r="35" spans="1:17" x14ac:dyDescent="0.35">
      <c r="A35">
        <v>31</v>
      </c>
      <c r="B35" t="s">
        <v>104</v>
      </c>
      <c r="C35" t="s">
        <v>72</v>
      </c>
      <c r="D35">
        <v>11.28</v>
      </c>
      <c r="E35">
        <v>20.092500000000001</v>
      </c>
      <c r="F35">
        <v>88.86</v>
      </c>
      <c r="G35">
        <v>156.02260000000001</v>
      </c>
      <c r="H35">
        <v>370.25</v>
      </c>
      <c r="I35" t="s">
        <v>75</v>
      </c>
      <c r="J35">
        <v>0.35299999999999998</v>
      </c>
      <c r="K35">
        <v>0.75</v>
      </c>
      <c r="L35">
        <v>2.87</v>
      </c>
      <c r="M35">
        <v>5660</v>
      </c>
    </row>
    <row r="36" spans="1:17" x14ac:dyDescent="0.35">
      <c r="A36">
        <v>32</v>
      </c>
      <c r="B36" t="s">
        <v>105</v>
      </c>
      <c r="C36" t="s">
        <v>72</v>
      </c>
      <c r="D36">
        <v>11.307</v>
      </c>
      <c r="E36">
        <v>20.0853</v>
      </c>
      <c r="F36">
        <v>88.64</v>
      </c>
      <c r="G36">
        <v>155.96700000000001</v>
      </c>
      <c r="H36">
        <v>419.97</v>
      </c>
      <c r="I36" t="s">
        <v>75</v>
      </c>
      <c r="J36">
        <v>0.30499999999999999</v>
      </c>
      <c r="K36">
        <v>0.76</v>
      </c>
      <c r="L36">
        <v>2.52</v>
      </c>
      <c r="M36">
        <v>7598</v>
      </c>
    </row>
    <row r="37" spans="1:17" x14ac:dyDescent="0.35">
      <c r="A37">
        <v>33</v>
      </c>
      <c r="B37" t="s">
        <v>71</v>
      </c>
      <c r="C37" t="s">
        <v>72</v>
      </c>
      <c r="D37" t="s">
        <v>73</v>
      </c>
      <c r="E37" t="s">
        <v>73</v>
      </c>
      <c r="F37" t="s">
        <v>73</v>
      </c>
      <c r="G37" t="s">
        <v>73</v>
      </c>
      <c r="H37" t="s">
        <v>73</v>
      </c>
      <c r="I37" t="s">
        <v>73</v>
      </c>
      <c r="J37" t="s">
        <v>73</v>
      </c>
      <c r="K37" t="s">
        <v>73</v>
      </c>
      <c r="L37" t="s">
        <v>73</v>
      </c>
      <c r="M37" t="s">
        <v>73</v>
      </c>
    </row>
    <row r="38" spans="1:17" x14ac:dyDescent="0.35">
      <c r="A38" t="s">
        <v>106</v>
      </c>
      <c r="D38">
        <v>11.367000000000001</v>
      </c>
      <c r="E38">
        <v>13.314500000000001</v>
      </c>
      <c r="F38">
        <v>74.66</v>
      </c>
      <c r="G38">
        <v>103.60890000000001</v>
      </c>
      <c r="H38">
        <v>255.44</v>
      </c>
      <c r="J38">
        <v>0.42199999999999999</v>
      </c>
      <c r="K38">
        <v>0.88</v>
      </c>
      <c r="L38">
        <v>3.82</v>
      </c>
      <c r="M38">
        <v>13866</v>
      </c>
    </row>
    <row r="39" spans="1:17" x14ac:dyDescent="0.35">
      <c r="A39" t="s">
        <v>107</v>
      </c>
      <c r="D39">
        <v>11.259</v>
      </c>
      <c r="E39">
        <v>7.7972000000000001</v>
      </c>
      <c r="F39">
        <v>47.58</v>
      </c>
      <c r="G39">
        <v>57.5623</v>
      </c>
      <c r="H39">
        <v>137.16</v>
      </c>
      <c r="J39">
        <v>0.35199999999999998</v>
      </c>
      <c r="K39">
        <v>0.74</v>
      </c>
      <c r="L39">
        <v>2.69</v>
      </c>
      <c r="M39">
        <v>6150</v>
      </c>
    </row>
    <row r="40" spans="1:17" x14ac:dyDescent="0.35">
      <c r="A40" t="s">
        <v>108</v>
      </c>
      <c r="D40">
        <v>11.217000000000001</v>
      </c>
      <c r="E40">
        <v>0.95599999999999996</v>
      </c>
      <c r="F40">
        <v>0.1</v>
      </c>
      <c r="G40">
        <v>8.1799999999999998E-2</v>
      </c>
      <c r="H40">
        <v>0.25</v>
      </c>
      <c r="J40">
        <v>0.22700000000000001</v>
      </c>
      <c r="K40">
        <v>0.7</v>
      </c>
      <c r="L40">
        <v>2.2000000000000002</v>
      </c>
      <c r="M40">
        <v>3913</v>
      </c>
    </row>
    <row r="41" spans="1:17" x14ac:dyDescent="0.35">
      <c r="A41" t="s">
        <v>109</v>
      </c>
      <c r="D41">
        <v>0.04</v>
      </c>
      <c r="E41">
        <v>3.9188000000000001</v>
      </c>
      <c r="F41">
        <v>22.86</v>
      </c>
      <c r="G41">
        <v>32.712400000000002</v>
      </c>
      <c r="H41">
        <v>84.4</v>
      </c>
      <c r="J41">
        <v>5.3999999999999999E-2</v>
      </c>
      <c r="K41">
        <v>0.04</v>
      </c>
      <c r="L41">
        <v>0.4</v>
      </c>
      <c r="M41">
        <v>2389</v>
      </c>
    </row>
    <row r="42" spans="1:17" x14ac:dyDescent="0.35">
      <c r="A42" t="s">
        <v>110</v>
      </c>
      <c r="D42" s="25">
        <v>3.5000000000000001E-3</v>
      </c>
      <c r="E42" s="25">
        <v>0.50260000000000005</v>
      </c>
      <c r="F42" s="25">
        <v>0.4803</v>
      </c>
      <c r="G42" s="25">
        <v>0.56830000000000003</v>
      </c>
      <c r="H42" s="25">
        <v>0.61529999999999996</v>
      </c>
      <c r="J42" s="25">
        <v>0.154</v>
      </c>
      <c r="K42" s="25">
        <v>5.6099999999999997E-2</v>
      </c>
      <c r="L42" s="25">
        <v>0.15010000000000001</v>
      </c>
      <c r="M42" s="25">
        <v>0.38840000000000002</v>
      </c>
    </row>
    <row r="44" spans="1:17" x14ac:dyDescent="0.35">
      <c r="A44" t="s">
        <v>47</v>
      </c>
      <c r="B44" t="s">
        <v>48</v>
      </c>
      <c r="C44" t="s">
        <v>49</v>
      </c>
      <c r="D44" t="s">
        <v>50</v>
      </c>
      <c r="E44" t="s">
        <v>51</v>
      </c>
      <c r="F44" t="s">
        <v>52</v>
      </c>
      <c r="G44" t="s">
        <v>6</v>
      </c>
      <c r="H44" t="s">
        <v>53</v>
      </c>
      <c r="I44" t="s">
        <v>54</v>
      </c>
      <c r="J44" t="s">
        <v>55</v>
      </c>
      <c r="K44" t="s">
        <v>56</v>
      </c>
      <c r="L44" t="s">
        <v>57</v>
      </c>
      <c r="M44" t="s">
        <v>58</v>
      </c>
    </row>
    <row r="45" spans="1:17" x14ac:dyDescent="0.35">
      <c r="A45" t="s">
        <v>59</v>
      </c>
      <c r="B45" t="s">
        <v>60</v>
      </c>
      <c r="D45" t="s">
        <v>61</v>
      </c>
      <c r="F45" t="s">
        <v>62</v>
      </c>
      <c r="G45" t="s">
        <v>63</v>
      </c>
      <c r="H45" t="s">
        <v>64</v>
      </c>
      <c r="J45" t="s">
        <v>61</v>
      </c>
      <c r="K45" t="s">
        <v>65</v>
      </c>
      <c r="L45" t="s">
        <v>65</v>
      </c>
      <c r="M45" t="s">
        <v>65</v>
      </c>
    </row>
    <row r="46" spans="1:17" x14ac:dyDescent="0.35">
      <c r="D46" t="s">
        <v>67</v>
      </c>
      <c r="E46" t="s">
        <v>67</v>
      </c>
      <c r="F46" t="s">
        <v>67</v>
      </c>
      <c r="G46" t="s">
        <v>67</v>
      </c>
      <c r="H46" t="s">
        <v>67</v>
      </c>
      <c r="I46" t="s">
        <v>67</v>
      </c>
      <c r="J46" t="s">
        <v>67</v>
      </c>
      <c r="K46" t="s">
        <v>67</v>
      </c>
      <c r="L46" t="s">
        <v>67</v>
      </c>
      <c r="M46" t="s">
        <v>67</v>
      </c>
    </row>
    <row r="47" spans="1:17" x14ac:dyDescent="0.35"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">
        <v>12</v>
      </c>
    </row>
    <row r="48" spans="1:17" x14ac:dyDescent="0.35">
      <c r="A48">
        <v>1</v>
      </c>
      <c r="B48" t="s">
        <v>71</v>
      </c>
      <c r="C48" t="s">
        <v>72</v>
      </c>
      <c r="D48" t="s">
        <v>73</v>
      </c>
      <c r="E48" t="s">
        <v>73</v>
      </c>
      <c r="F48" t="s">
        <v>73</v>
      </c>
      <c r="G48" t="s">
        <v>73</v>
      </c>
      <c r="H48" t="s">
        <v>73</v>
      </c>
      <c r="I48" t="s">
        <v>73</v>
      </c>
      <c r="J48" t="s">
        <v>73</v>
      </c>
      <c r="K48" t="s">
        <v>73</v>
      </c>
      <c r="L48" t="s">
        <v>73</v>
      </c>
      <c r="M48" t="s">
        <v>73</v>
      </c>
    </row>
    <row r="49" spans="1:13" x14ac:dyDescent="0.35">
      <c r="A49">
        <v>2</v>
      </c>
      <c r="B49" t="s">
        <v>74</v>
      </c>
      <c r="C49" t="s">
        <v>72</v>
      </c>
      <c r="D49">
        <v>12.606999999999999</v>
      </c>
      <c r="E49">
        <v>12.6852</v>
      </c>
      <c r="F49">
        <v>31.16</v>
      </c>
      <c r="G49">
        <v>38.057899999999997</v>
      </c>
      <c r="H49">
        <v>177.36</v>
      </c>
      <c r="I49" t="s">
        <v>75</v>
      </c>
      <c r="J49">
        <v>0.185</v>
      </c>
      <c r="K49">
        <v>1.24</v>
      </c>
      <c r="L49">
        <v>5.19</v>
      </c>
      <c r="M49">
        <v>25851</v>
      </c>
    </row>
    <row r="50" spans="1:13" x14ac:dyDescent="0.35">
      <c r="A50">
        <v>3</v>
      </c>
      <c r="B50" t="s">
        <v>76</v>
      </c>
      <c r="C50" t="s">
        <v>72</v>
      </c>
      <c r="D50">
        <v>12.613</v>
      </c>
      <c r="E50">
        <v>12.4869</v>
      </c>
      <c r="F50">
        <v>28.38</v>
      </c>
      <c r="G50">
        <v>37.467799999999997</v>
      </c>
      <c r="H50">
        <v>177.77</v>
      </c>
      <c r="I50" t="s">
        <v>75</v>
      </c>
      <c r="J50">
        <v>0.18</v>
      </c>
      <c r="K50">
        <v>1.21</v>
      </c>
      <c r="L50">
        <v>3.44</v>
      </c>
      <c r="M50">
        <v>27095</v>
      </c>
    </row>
    <row r="51" spans="1:13" x14ac:dyDescent="0.35">
      <c r="A51">
        <v>4</v>
      </c>
      <c r="B51" t="s">
        <v>77</v>
      </c>
      <c r="C51" t="s">
        <v>72</v>
      </c>
      <c r="D51">
        <v>12.603</v>
      </c>
      <c r="E51">
        <v>10.972799999999999</v>
      </c>
      <c r="F51">
        <v>26.47</v>
      </c>
      <c r="G51">
        <v>32.962800000000001</v>
      </c>
      <c r="H51">
        <v>149.99</v>
      </c>
      <c r="I51" t="s">
        <v>75</v>
      </c>
      <c r="J51">
        <v>0.188</v>
      </c>
      <c r="K51">
        <v>1.1499999999999999</v>
      </c>
      <c r="L51">
        <v>5.25</v>
      </c>
      <c r="M51">
        <v>24913</v>
      </c>
    </row>
    <row r="52" spans="1:13" x14ac:dyDescent="0.35">
      <c r="A52">
        <v>5</v>
      </c>
      <c r="B52" t="s">
        <v>78</v>
      </c>
      <c r="C52" t="s">
        <v>72</v>
      </c>
      <c r="D52">
        <v>12.606999999999999</v>
      </c>
      <c r="E52">
        <v>13.4277</v>
      </c>
      <c r="F52">
        <v>33.619999999999997</v>
      </c>
      <c r="G52">
        <v>40.267299999999999</v>
      </c>
      <c r="H52">
        <v>186.1</v>
      </c>
      <c r="I52" t="s">
        <v>75</v>
      </c>
      <c r="J52">
        <v>0.185</v>
      </c>
      <c r="K52">
        <v>1.23</v>
      </c>
      <c r="L52">
        <v>5.25</v>
      </c>
      <c r="M52">
        <v>25650</v>
      </c>
    </row>
    <row r="53" spans="1:13" x14ac:dyDescent="0.35">
      <c r="A53">
        <v>6</v>
      </c>
      <c r="B53" t="s">
        <v>79</v>
      </c>
      <c r="C53" t="s">
        <v>72</v>
      </c>
      <c r="D53">
        <v>12.61</v>
      </c>
      <c r="E53">
        <v>10.9993</v>
      </c>
      <c r="F53">
        <v>24.27</v>
      </c>
      <c r="G53">
        <v>33.041400000000003</v>
      </c>
      <c r="H53">
        <v>154.41999999999999</v>
      </c>
      <c r="I53" t="s">
        <v>75</v>
      </c>
      <c r="J53">
        <v>0.182</v>
      </c>
      <c r="K53">
        <v>1.1499999999999999</v>
      </c>
      <c r="L53">
        <v>3.15</v>
      </c>
      <c r="M53">
        <v>26581</v>
      </c>
    </row>
    <row r="54" spans="1:13" x14ac:dyDescent="0.35">
      <c r="A54">
        <v>7</v>
      </c>
      <c r="B54" t="s">
        <v>80</v>
      </c>
      <c r="C54" t="s">
        <v>72</v>
      </c>
      <c r="D54">
        <v>12.587</v>
      </c>
      <c r="E54">
        <v>16.0655</v>
      </c>
      <c r="F54">
        <v>37.39</v>
      </c>
      <c r="G54">
        <v>48.116199999999999</v>
      </c>
      <c r="H54">
        <v>205.12</v>
      </c>
      <c r="I54" t="s">
        <v>75</v>
      </c>
      <c r="J54">
        <v>0.19700000000000001</v>
      </c>
      <c r="K54">
        <v>1.17</v>
      </c>
      <c r="L54">
        <v>5.18</v>
      </c>
      <c r="M54">
        <v>22601</v>
      </c>
    </row>
    <row r="55" spans="1:13" x14ac:dyDescent="0.35">
      <c r="A55">
        <v>8</v>
      </c>
      <c r="B55" t="s">
        <v>81</v>
      </c>
      <c r="C55" t="s">
        <v>72</v>
      </c>
      <c r="D55">
        <v>12.606999999999999</v>
      </c>
      <c r="E55">
        <v>10.6351</v>
      </c>
      <c r="F55">
        <v>22.64</v>
      </c>
      <c r="G55">
        <v>31.957799999999999</v>
      </c>
      <c r="H55">
        <v>148.4</v>
      </c>
      <c r="I55" t="s">
        <v>75</v>
      </c>
      <c r="J55">
        <v>0.185</v>
      </c>
      <c r="K55">
        <v>1.1599999999999999</v>
      </c>
      <c r="L55">
        <v>3</v>
      </c>
      <c r="M55">
        <v>25807</v>
      </c>
    </row>
    <row r="56" spans="1:13" x14ac:dyDescent="0.35">
      <c r="A56">
        <v>9</v>
      </c>
      <c r="B56" t="s">
        <v>82</v>
      </c>
      <c r="C56" t="s">
        <v>72</v>
      </c>
      <c r="D56" t="s">
        <v>73</v>
      </c>
      <c r="E56" t="s">
        <v>73</v>
      </c>
      <c r="F56" t="s">
        <v>73</v>
      </c>
      <c r="G56" t="s">
        <v>73</v>
      </c>
      <c r="H56" t="s">
        <v>73</v>
      </c>
      <c r="I56" t="s">
        <v>73</v>
      </c>
      <c r="J56" t="s">
        <v>73</v>
      </c>
      <c r="K56" t="s">
        <v>73</v>
      </c>
      <c r="L56" t="s">
        <v>73</v>
      </c>
      <c r="M56" t="s">
        <v>73</v>
      </c>
    </row>
    <row r="57" spans="1:13" x14ac:dyDescent="0.35">
      <c r="A57">
        <v>10</v>
      </c>
      <c r="B57" t="s">
        <v>83</v>
      </c>
      <c r="C57" t="s">
        <v>72</v>
      </c>
      <c r="D57">
        <v>12.647</v>
      </c>
      <c r="E57">
        <v>16.0444</v>
      </c>
      <c r="F57">
        <v>42.43</v>
      </c>
      <c r="G57">
        <v>48.053199999999997</v>
      </c>
      <c r="H57">
        <v>240.52</v>
      </c>
      <c r="I57" t="s">
        <v>75</v>
      </c>
      <c r="J57">
        <v>0.16800000000000001</v>
      </c>
      <c r="K57">
        <v>1.4</v>
      </c>
      <c r="L57">
        <v>5.49</v>
      </c>
      <c r="M57">
        <v>31482</v>
      </c>
    </row>
    <row r="58" spans="1:13" x14ac:dyDescent="0.35">
      <c r="A58">
        <v>11</v>
      </c>
      <c r="B58" t="s">
        <v>84</v>
      </c>
      <c r="C58" t="s">
        <v>72</v>
      </c>
      <c r="D58">
        <v>12.61</v>
      </c>
      <c r="E58">
        <v>15.1752</v>
      </c>
      <c r="F58">
        <v>39.71</v>
      </c>
      <c r="G58">
        <v>45.466999999999999</v>
      </c>
      <c r="H58">
        <v>206.76</v>
      </c>
      <c r="I58" t="s">
        <v>75</v>
      </c>
      <c r="J58">
        <v>0.184</v>
      </c>
      <c r="K58">
        <v>1.24</v>
      </c>
      <c r="L58">
        <v>5.25</v>
      </c>
      <c r="M58">
        <v>25998</v>
      </c>
    </row>
    <row r="59" spans="1:13" x14ac:dyDescent="0.35">
      <c r="A59">
        <v>12</v>
      </c>
      <c r="B59" t="s">
        <v>85</v>
      </c>
      <c r="C59" t="s">
        <v>72</v>
      </c>
      <c r="D59">
        <v>12.606999999999999</v>
      </c>
      <c r="E59">
        <v>19.217700000000001</v>
      </c>
      <c r="F59">
        <v>55.77</v>
      </c>
      <c r="G59">
        <v>57.495699999999999</v>
      </c>
      <c r="H59">
        <v>256.43</v>
      </c>
      <c r="I59" t="s">
        <v>75</v>
      </c>
      <c r="J59">
        <v>0.188</v>
      </c>
      <c r="K59">
        <v>1.25</v>
      </c>
      <c r="L59">
        <v>5.24</v>
      </c>
      <c r="M59">
        <v>24899</v>
      </c>
    </row>
    <row r="60" spans="1:13" x14ac:dyDescent="0.35">
      <c r="A60">
        <v>13</v>
      </c>
      <c r="B60" t="s">
        <v>86</v>
      </c>
      <c r="C60" t="s">
        <v>72</v>
      </c>
      <c r="D60">
        <v>12.587</v>
      </c>
      <c r="E60">
        <v>21.595600000000001</v>
      </c>
      <c r="F60">
        <v>69.489999999999995</v>
      </c>
      <c r="G60">
        <v>64.571299999999994</v>
      </c>
      <c r="H60">
        <v>271.72000000000003</v>
      </c>
      <c r="I60" t="s">
        <v>75</v>
      </c>
      <c r="J60">
        <v>0.2</v>
      </c>
      <c r="K60">
        <v>1.19</v>
      </c>
      <c r="L60">
        <v>5.08</v>
      </c>
      <c r="M60">
        <v>21927</v>
      </c>
    </row>
    <row r="61" spans="1:13" x14ac:dyDescent="0.35">
      <c r="A61">
        <v>14</v>
      </c>
      <c r="B61" t="s">
        <v>87</v>
      </c>
      <c r="C61" t="s">
        <v>72</v>
      </c>
      <c r="D61">
        <v>12.587</v>
      </c>
      <c r="E61">
        <v>24.062100000000001</v>
      </c>
      <c r="F61">
        <v>87.71</v>
      </c>
      <c r="G61">
        <v>71.910399999999996</v>
      </c>
      <c r="H61">
        <v>303.70999999999998</v>
      </c>
      <c r="I61" t="s">
        <v>75</v>
      </c>
      <c r="J61">
        <v>0.19900000000000001</v>
      </c>
      <c r="K61">
        <v>1.22</v>
      </c>
      <c r="L61">
        <v>5.12</v>
      </c>
      <c r="M61">
        <v>22173</v>
      </c>
    </row>
    <row r="62" spans="1:13" x14ac:dyDescent="0.35">
      <c r="A62">
        <v>15</v>
      </c>
      <c r="B62" t="s">
        <v>88</v>
      </c>
      <c r="C62" t="s">
        <v>72</v>
      </c>
      <c r="D62">
        <v>12.59</v>
      </c>
      <c r="E62">
        <v>22.5564</v>
      </c>
      <c r="F62">
        <v>80.98</v>
      </c>
      <c r="G62">
        <v>67.430000000000007</v>
      </c>
      <c r="H62">
        <v>288.36</v>
      </c>
      <c r="I62" t="s">
        <v>75</v>
      </c>
      <c r="J62">
        <v>0.19600000000000001</v>
      </c>
      <c r="K62">
        <v>1.21</v>
      </c>
      <c r="L62">
        <v>5.21</v>
      </c>
      <c r="M62">
        <v>22876</v>
      </c>
    </row>
    <row r="63" spans="1:13" x14ac:dyDescent="0.35">
      <c r="A63">
        <v>16</v>
      </c>
      <c r="B63" t="s">
        <v>89</v>
      </c>
      <c r="C63" t="s">
        <v>72</v>
      </c>
      <c r="D63">
        <v>12.59</v>
      </c>
      <c r="E63">
        <v>21.2239</v>
      </c>
      <c r="F63">
        <v>76.239999999999995</v>
      </c>
      <c r="G63">
        <v>63.4651</v>
      </c>
      <c r="H63">
        <v>269.02</v>
      </c>
      <c r="I63" t="s">
        <v>75</v>
      </c>
      <c r="J63">
        <v>0.19700000000000001</v>
      </c>
      <c r="K63">
        <v>1.18</v>
      </c>
      <c r="L63">
        <v>5.16</v>
      </c>
      <c r="M63">
        <v>22733</v>
      </c>
    </row>
    <row r="64" spans="1:13" x14ac:dyDescent="0.35">
      <c r="A64">
        <v>17</v>
      </c>
      <c r="B64" t="s">
        <v>90</v>
      </c>
      <c r="C64" t="s">
        <v>72</v>
      </c>
      <c r="D64">
        <v>12.59</v>
      </c>
      <c r="E64">
        <v>20.136600000000001</v>
      </c>
      <c r="F64">
        <v>63.18</v>
      </c>
      <c r="G64">
        <v>60.229700000000001</v>
      </c>
      <c r="H64">
        <v>255.09</v>
      </c>
      <c r="I64" t="s">
        <v>75</v>
      </c>
      <c r="J64">
        <v>0.19700000000000001</v>
      </c>
      <c r="K64">
        <v>1.17</v>
      </c>
      <c r="L64">
        <v>5.14</v>
      </c>
      <c r="M64">
        <v>22665</v>
      </c>
    </row>
    <row r="65" spans="1:13" x14ac:dyDescent="0.35">
      <c r="A65">
        <v>18</v>
      </c>
      <c r="B65" t="s">
        <v>91</v>
      </c>
      <c r="C65" t="s">
        <v>72</v>
      </c>
      <c r="D65">
        <v>12.59</v>
      </c>
      <c r="E65">
        <v>18.7455</v>
      </c>
      <c r="F65">
        <v>51.76</v>
      </c>
      <c r="G65">
        <v>56.090499999999999</v>
      </c>
      <c r="H65">
        <v>236.77</v>
      </c>
      <c r="I65" t="s">
        <v>75</v>
      </c>
      <c r="J65">
        <v>0.19900000000000001</v>
      </c>
      <c r="K65">
        <v>1.17</v>
      </c>
      <c r="L65">
        <v>5.1100000000000003</v>
      </c>
      <c r="M65">
        <v>22254</v>
      </c>
    </row>
    <row r="66" spans="1:13" x14ac:dyDescent="0.35">
      <c r="A66">
        <v>19</v>
      </c>
      <c r="B66" t="s">
        <v>92</v>
      </c>
      <c r="C66" t="s">
        <v>72</v>
      </c>
      <c r="D66">
        <v>12.587</v>
      </c>
      <c r="E66">
        <v>18.0411</v>
      </c>
      <c r="F66">
        <v>47.76</v>
      </c>
      <c r="G66">
        <v>53.994700000000002</v>
      </c>
      <c r="H66">
        <v>226.42</v>
      </c>
      <c r="I66" t="s">
        <v>75</v>
      </c>
      <c r="J66">
        <v>0.19900000000000001</v>
      </c>
      <c r="K66">
        <v>1.1599999999999999</v>
      </c>
      <c r="L66">
        <v>5.14</v>
      </c>
      <c r="M66">
        <v>22176</v>
      </c>
    </row>
    <row r="67" spans="1:13" x14ac:dyDescent="0.35">
      <c r="A67">
        <v>20</v>
      </c>
      <c r="B67" t="s">
        <v>93</v>
      </c>
      <c r="C67" t="s">
        <v>72</v>
      </c>
      <c r="D67">
        <v>12.59</v>
      </c>
      <c r="E67">
        <v>9.5789000000000009</v>
      </c>
      <c r="F67">
        <v>21.6</v>
      </c>
      <c r="G67">
        <v>28.814900000000002</v>
      </c>
      <c r="H67">
        <v>117.18</v>
      </c>
      <c r="I67" t="s">
        <v>75</v>
      </c>
      <c r="J67">
        <v>0.2</v>
      </c>
      <c r="K67">
        <v>1.02</v>
      </c>
      <c r="L67">
        <v>3.08</v>
      </c>
      <c r="M67">
        <v>21922</v>
      </c>
    </row>
    <row r="68" spans="1:13" x14ac:dyDescent="0.35">
      <c r="A68">
        <v>21</v>
      </c>
      <c r="B68" t="s">
        <v>71</v>
      </c>
      <c r="C68" t="s">
        <v>72</v>
      </c>
      <c r="D68" t="s">
        <v>73</v>
      </c>
      <c r="E68" t="s">
        <v>73</v>
      </c>
      <c r="F68" t="s">
        <v>73</v>
      </c>
      <c r="G68" t="s">
        <v>73</v>
      </c>
      <c r="H68" t="s">
        <v>73</v>
      </c>
      <c r="I68" t="s">
        <v>73</v>
      </c>
      <c r="J68" t="s">
        <v>73</v>
      </c>
      <c r="K68" t="s">
        <v>73</v>
      </c>
      <c r="L68" t="s">
        <v>73</v>
      </c>
      <c r="M68" t="s">
        <v>73</v>
      </c>
    </row>
    <row r="69" spans="1:13" x14ac:dyDescent="0.35">
      <c r="A69" t="s">
        <v>106</v>
      </c>
      <c r="D69">
        <v>12.647</v>
      </c>
      <c r="E69">
        <v>24.062100000000001</v>
      </c>
      <c r="F69">
        <v>87.71</v>
      </c>
      <c r="G69">
        <v>71.910399999999996</v>
      </c>
      <c r="H69">
        <v>303.70999999999998</v>
      </c>
      <c r="J69">
        <v>0.2</v>
      </c>
      <c r="K69">
        <v>1.4</v>
      </c>
      <c r="L69">
        <v>5.49</v>
      </c>
      <c r="M69">
        <v>31482</v>
      </c>
    </row>
    <row r="70" spans="1:13" x14ac:dyDescent="0.35">
      <c r="A70" t="s">
        <v>107</v>
      </c>
      <c r="D70">
        <v>12.6</v>
      </c>
      <c r="E70">
        <v>16.3139</v>
      </c>
      <c r="F70">
        <v>46.7</v>
      </c>
      <c r="G70">
        <v>48.855200000000004</v>
      </c>
      <c r="H70">
        <v>215.06</v>
      </c>
      <c r="J70">
        <v>0.19</v>
      </c>
      <c r="K70">
        <v>1.2</v>
      </c>
      <c r="L70">
        <v>4.75</v>
      </c>
      <c r="M70">
        <v>24422</v>
      </c>
    </row>
    <row r="71" spans="1:13" x14ac:dyDescent="0.35">
      <c r="A71" t="s">
        <v>108</v>
      </c>
      <c r="D71">
        <v>12.587</v>
      </c>
      <c r="E71">
        <v>9.5789000000000009</v>
      </c>
      <c r="F71">
        <v>21.6</v>
      </c>
      <c r="G71">
        <v>28.814900000000002</v>
      </c>
      <c r="H71">
        <v>117.18</v>
      </c>
      <c r="J71">
        <v>0.16800000000000001</v>
      </c>
      <c r="K71">
        <v>1.02</v>
      </c>
      <c r="L71">
        <v>3</v>
      </c>
      <c r="M71">
        <v>21922</v>
      </c>
    </row>
    <row r="72" spans="1:13" x14ac:dyDescent="0.35">
      <c r="A72" t="s">
        <v>109</v>
      </c>
      <c r="D72">
        <v>1.4999999999999999E-2</v>
      </c>
      <c r="E72">
        <v>4.5690999999999997</v>
      </c>
      <c r="F72">
        <v>21.22</v>
      </c>
      <c r="G72">
        <v>13.595599999999999</v>
      </c>
      <c r="H72">
        <v>54.05</v>
      </c>
      <c r="J72">
        <v>8.9999999999999993E-3</v>
      </c>
      <c r="K72">
        <v>7.0000000000000007E-2</v>
      </c>
      <c r="L72">
        <v>0.88</v>
      </c>
      <c r="M72">
        <v>2532</v>
      </c>
    </row>
    <row r="73" spans="1:13" x14ac:dyDescent="0.35">
      <c r="A73" t="s">
        <v>110</v>
      </c>
      <c r="D73" s="25">
        <v>1.1999999999999999E-3</v>
      </c>
      <c r="E73" s="25">
        <v>0.28010000000000002</v>
      </c>
      <c r="F73" s="25">
        <v>0.45440000000000003</v>
      </c>
      <c r="G73" s="25">
        <v>0.27829999999999999</v>
      </c>
      <c r="H73" s="25">
        <v>0.25130000000000002</v>
      </c>
      <c r="J73" s="25">
        <v>4.7399999999999998E-2</v>
      </c>
      <c r="K73" s="25">
        <v>6.0400000000000002E-2</v>
      </c>
      <c r="L73" s="25">
        <v>0.18459999999999999</v>
      </c>
      <c r="M73" s="25">
        <v>0.1037</v>
      </c>
    </row>
    <row r="75" spans="1:13" x14ac:dyDescent="0.35"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">
        <v>12</v>
      </c>
    </row>
    <row r="76" spans="1:13" x14ac:dyDescent="0.35">
      <c r="A76">
        <v>4</v>
      </c>
      <c r="B76" t="s">
        <v>82</v>
      </c>
      <c r="C76" t="s">
        <v>72</v>
      </c>
      <c r="D76">
        <v>12.58</v>
      </c>
      <c r="E76">
        <v>10.024699999999999</v>
      </c>
      <c r="F76">
        <v>21.86</v>
      </c>
      <c r="G76">
        <v>30.141500000000001</v>
      </c>
      <c r="H76">
        <v>123.3</v>
      </c>
      <c r="I76" t="s">
        <v>75</v>
      </c>
      <c r="J76">
        <v>0.2</v>
      </c>
      <c r="K76">
        <v>1.02</v>
      </c>
      <c r="L76">
        <v>2.97</v>
      </c>
      <c r="M76">
        <v>21947</v>
      </c>
    </row>
    <row r="77" spans="1:13" x14ac:dyDescent="0.35">
      <c r="A77">
        <v>6</v>
      </c>
      <c r="B77" t="s">
        <v>97</v>
      </c>
      <c r="C77" t="s">
        <v>72</v>
      </c>
      <c r="D77">
        <v>12.597</v>
      </c>
      <c r="E77">
        <v>4.0956000000000001</v>
      </c>
      <c r="F77">
        <v>7.26</v>
      </c>
      <c r="G77">
        <v>12.4993</v>
      </c>
      <c r="H77">
        <v>71.760000000000005</v>
      </c>
      <c r="I77" t="s">
        <v>75</v>
      </c>
      <c r="J77">
        <v>0.157</v>
      </c>
      <c r="K77">
        <v>1.32</v>
      </c>
      <c r="L77">
        <v>3.35</v>
      </c>
      <c r="M77">
        <v>35589</v>
      </c>
    </row>
    <row r="78" spans="1:13" x14ac:dyDescent="0.35">
      <c r="B78" t="s">
        <v>82</v>
      </c>
      <c r="C78" t="s">
        <v>72</v>
      </c>
      <c r="D78">
        <v>12.58</v>
      </c>
      <c r="E78">
        <v>10.024699999999999</v>
      </c>
      <c r="F78">
        <v>21.86</v>
      </c>
      <c r="G78">
        <v>30.141500000000001</v>
      </c>
      <c r="H78">
        <v>123.3</v>
      </c>
      <c r="I78" t="s">
        <v>75</v>
      </c>
      <c r="J78">
        <v>0.2</v>
      </c>
      <c r="K78">
        <v>1.02</v>
      </c>
      <c r="L78">
        <v>2.97</v>
      </c>
      <c r="M78">
        <v>21947</v>
      </c>
    </row>
    <row r="79" spans="1:13" x14ac:dyDescent="0.35">
      <c r="B79" t="s">
        <v>97</v>
      </c>
      <c r="C79" t="s">
        <v>72</v>
      </c>
      <c r="D79">
        <v>12.597</v>
      </c>
      <c r="E79">
        <v>4.0956000000000001</v>
      </c>
      <c r="F79">
        <v>7.26</v>
      </c>
      <c r="G79">
        <v>12.4993</v>
      </c>
      <c r="H79">
        <v>71.760000000000005</v>
      </c>
      <c r="I79" t="s">
        <v>119</v>
      </c>
      <c r="J79">
        <v>0.157</v>
      </c>
      <c r="K79">
        <v>1.32</v>
      </c>
      <c r="L79">
        <v>3.35</v>
      </c>
      <c r="M79">
        <v>35589</v>
      </c>
    </row>
    <row r="80" spans="1:13" x14ac:dyDescent="0.35">
      <c r="B80" t="s">
        <v>98</v>
      </c>
      <c r="C80" t="s">
        <v>72</v>
      </c>
      <c r="D80">
        <v>12.603</v>
      </c>
      <c r="E80">
        <v>4.1211000000000002</v>
      </c>
      <c r="F80">
        <v>7.21</v>
      </c>
      <c r="G80">
        <v>12.575100000000001</v>
      </c>
      <c r="H80">
        <v>73.45</v>
      </c>
      <c r="I80" t="s">
        <v>75</v>
      </c>
      <c r="J80">
        <v>0.154</v>
      </c>
      <c r="K80">
        <v>1.34</v>
      </c>
      <c r="L80">
        <v>3.4</v>
      </c>
      <c r="M80">
        <v>37045</v>
      </c>
    </row>
    <row r="81" spans="2:13" x14ac:dyDescent="0.35">
      <c r="B81" t="s">
        <v>99</v>
      </c>
      <c r="C81" t="s">
        <v>72</v>
      </c>
      <c r="D81">
        <v>12.606999999999999</v>
      </c>
      <c r="E81">
        <v>3.9363999999999999</v>
      </c>
      <c r="F81">
        <v>7.03</v>
      </c>
      <c r="G81">
        <v>12.025600000000001</v>
      </c>
      <c r="H81">
        <v>70.67</v>
      </c>
      <c r="I81" t="s">
        <v>75</v>
      </c>
      <c r="J81">
        <v>0.153</v>
      </c>
      <c r="K81">
        <v>1.35</v>
      </c>
      <c r="L81">
        <v>3.39</v>
      </c>
      <c r="M81">
        <v>37501</v>
      </c>
    </row>
    <row r="82" spans="2:13" x14ac:dyDescent="0.35">
      <c r="B82" t="s">
        <v>100</v>
      </c>
      <c r="C82" t="s">
        <v>72</v>
      </c>
      <c r="D82">
        <v>12.6</v>
      </c>
      <c r="E82">
        <v>3.9131999999999998</v>
      </c>
      <c r="F82">
        <v>6.8</v>
      </c>
      <c r="G82">
        <v>11.9565</v>
      </c>
      <c r="H82">
        <v>68.81</v>
      </c>
      <c r="I82" t="s">
        <v>75</v>
      </c>
      <c r="J82">
        <v>0.157</v>
      </c>
      <c r="K82">
        <v>1.34</v>
      </c>
      <c r="L82">
        <v>3.26</v>
      </c>
      <c r="M82">
        <v>35601</v>
      </c>
    </row>
    <row r="83" spans="2:13" x14ac:dyDescent="0.35">
      <c r="B83" t="s">
        <v>101</v>
      </c>
      <c r="C83" t="s">
        <v>72</v>
      </c>
      <c r="D83">
        <v>12.606999999999999</v>
      </c>
      <c r="E83">
        <v>3.8723000000000001</v>
      </c>
      <c r="F83">
        <v>6.68</v>
      </c>
      <c r="G83">
        <v>11.8347</v>
      </c>
      <c r="H83">
        <v>70.16</v>
      </c>
      <c r="I83" t="s">
        <v>75</v>
      </c>
      <c r="J83">
        <v>0.153</v>
      </c>
      <c r="K83">
        <v>1.34</v>
      </c>
      <c r="L83">
        <v>3.42</v>
      </c>
      <c r="M83">
        <v>37808</v>
      </c>
    </row>
    <row r="84" spans="2:13" x14ac:dyDescent="0.35">
      <c r="B84" t="s">
        <v>102</v>
      </c>
      <c r="C84" t="s">
        <v>72</v>
      </c>
      <c r="D84">
        <v>12.606999999999999</v>
      </c>
      <c r="E84">
        <v>3.7117</v>
      </c>
      <c r="F84">
        <v>6.48</v>
      </c>
      <c r="G84">
        <v>11.357100000000001</v>
      </c>
      <c r="H84">
        <v>66.12</v>
      </c>
      <c r="I84" t="s">
        <v>75</v>
      </c>
      <c r="J84">
        <v>0.156</v>
      </c>
      <c r="K84">
        <v>1.32</v>
      </c>
      <c r="L84">
        <v>3.25</v>
      </c>
      <c r="M84">
        <v>36128</v>
      </c>
    </row>
    <row r="85" spans="2:13" x14ac:dyDescent="0.35">
      <c r="B85" t="s">
        <v>103</v>
      </c>
      <c r="C85" t="s">
        <v>72</v>
      </c>
      <c r="D85">
        <v>12.577</v>
      </c>
      <c r="E85">
        <v>3.4108000000000001</v>
      </c>
      <c r="F85">
        <v>6.01</v>
      </c>
      <c r="G85">
        <v>10.461600000000001</v>
      </c>
      <c r="H85">
        <v>57.58</v>
      </c>
      <c r="I85" t="s">
        <v>75</v>
      </c>
      <c r="J85">
        <v>0.16700000000000001</v>
      </c>
      <c r="K85">
        <v>1.27</v>
      </c>
      <c r="L85">
        <v>3.09</v>
      </c>
      <c r="M85">
        <v>31499</v>
      </c>
    </row>
    <row r="86" spans="2:13" x14ac:dyDescent="0.35">
      <c r="B86" t="s">
        <v>104</v>
      </c>
      <c r="C86" t="s">
        <v>72</v>
      </c>
      <c r="D86">
        <v>12.603</v>
      </c>
      <c r="E86">
        <v>3.4780000000000002</v>
      </c>
      <c r="F86">
        <v>6.07</v>
      </c>
      <c r="G86">
        <v>10.6615</v>
      </c>
      <c r="H86">
        <v>62.48</v>
      </c>
      <c r="I86" t="s">
        <v>75</v>
      </c>
      <c r="J86">
        <v>0.155</v>
      </c>
      <c r="K86">
        <v>1.33</v>
      </c>
      <c r="L86">
        <v>3.26</v>
      </c>
      <c r="M86">
        <v>36478</v>
      </c>
    </row>
    <row r="87" spans="2:13" x14ac:dyDescent="0.35">
      <c r="B87" t="s">
        <v>105</v>
      </c>
      <c r="C87" t="s">
        <v>72</v>
      </c>
      <c r="D87">
        <v>12.613</v>
      </c>
      <c r="E87">
        <v>3.4413</v>
      </c>
      <c r="F87">
        <v>6</v>
      </c>
      <c r="G87">
        <v>10.552300000000001</v>
      </c>
      <c r="H87">
        <v>64.44</v>
      </c>
      <c r="I87" t="s">
        <v>75</v>
      </c>
      <c r="J87">
        <v>0.14799999999999999</v>
      </c>
      <c r="K87">
        <v>1.33</v>
      </c>
      <c r="L87">
        <v>2.77</v>
      </c>
      <c r="M87">
        <v>40054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Full_Conversion</vt:lpstr>
      <vt:lpstr>Full_Conversion_Split</vt:lpstr>
      <vt:lpstr>Full_Conversion_Dublicate</vt:lpstr>
      <vt:lpstr>Full_Conversion_(Triplicate)</vt:lpstr>
      <vt:lpstr>Full_Conversion_Inactivation</vt:lpstr>
      <vt:lpstr>Full_Conversion_Inactivation2</vt:lpstr>
      <vt:lpstr>Full_Conversion_Light_Dublicate</vt:lpstr>
      <vt:lpstr>Full_Conversion_LightTriplicate</vt:lpstr>
      <vt:lpstr>Full_Conversion_50mL_20mM_BA</vt:lpstr>
      <vt:lpstr>Full_Conversion_10mL_20mM_BA</vt:lpstr>
      <vt:lpstr>10mL_viualisation</vt:lpstr>
      <vt:lpstr>Tabelle2</vt:lpstr>
      <vt:lpstr>Full_Conversion_50mL_10mM_BA</vt:lpstr>
      <vt:lpstr>Full_Conversion_50mL_10mM_BA_Du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Stephan Malzacher</cp:lastModifiedBy>
  <dcterms:created xsi:type="dcterms:W3CDTF">2022-03-15T10:11:44Z</dcterms:created>
  <dcterms:modified xsi:type="dcterms:W3CDTF">2022-05-28T14:12:03Z</dcterms:modified>
</cp:coreProperties>
</file>