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1_{722DD9E7-64BA-2C4D-8A4D-E95683973BE1}" xr6:coauthVersionLast="47" xr6:coauthVersionMax="47" xr10:uidLastSave="{00000000-0000-0000-0000-000000000000}"/>
  <bookViews>
    <workbookView xWindow="0" yWindow="500" windowWidth="28800" windowHeight="15800" xr2:uid="{ACA89B21-CD83-0545-80CD-93A328B5FE1A}"/>
  </bookViews>
  <sheets>
    <sheet name="Sheet1" sheetId="1" r:id="rId1"/>
    <sheet name="methane info" sheetId="2" r:id="rId2"/>
  </sheets>
  <definedNames>
    <definedName name="_xlchart.v1.0" hidden="1">Sheet1!$A$2:$A$51</definedName>
    <definedName name="_xlchart.v1.1" hidden="1">Sheet1!$L$1</definedName>
    <definedName name="_xlchart.v1.10" hidden="1">Sheet1!$B$70:$B$119</definedName>
    <definedName name="_xlchart.v1.11" hidden="1">Sheet1!$C$69</definedName>
    <definedName name="_xlchart.v1.12" hidden="1">Sheet1!$C$70:$C$119</definedName>
    <definedName name="_xlchart.v1.13" hidden="1">Sheet1!$A$2:$A$51</definedName>
    <definedName name="_xlchart.v1.14" hidden="1">Sheet1!$F$1</definedName>
    <definedName name="_xlchart.v1.15" hidden="1">Sheet1!$F$2:$F$51</definedName>
    <definedName name="_xlchart.v1.16" hidden="1">Sheet1!$A$2:$A$51</definedName>
    <definedName name="_xlchart.v1.17" hidden="1">Sheet1!$H$1</definedName>
    <definedName name="_xlchart.v1.18" hidden="1">Sheet1!$H$2:$H$51</definedName>
    <definedName name="_xlchart.v1.19" hidden="1">Sheet1!$A$2:$A$51</definedName>
    <definedName name="_xlchart.v1.2" hidden="1">Sheet1!$L$2:$L$51</definedName>
    <definedName name="_xlchart.v1.20" hidden="1">Sheet1!$O$1</definedName>
    <definedName name="_xlchart.v1.21" hidden="1">Sheet1!$O$2:$O$51</definedName>
    <definedName name="_xlchart.v1.3" hidden="1">Sheet1!$A$2:$A$51</definedName>
    <definedName name="_xlchart.v1.4" hidden="1">Sheet1!$B$1</definedName>
    <definedName name="_xlchart.v1.5" hidden="1">Sheet1!$B$2:$B$51</definedName>
    <definedName name="_xlchart.v1.6" hidden="1">Sheet1!$C$1</definedName>
    <definedName name="_xlchart.v1.7" hidden="1">Sheet1!$C$2:$C$51</definedName>
    <definedName name="_xlchart.v1.8" hidden="1">Sheet1!$A$70:$A$119</definedName>
    <definedName name="_xlchart.v1.9" hidden="1">Sheet1!$B$69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L51" i="1"/>
  <c r="L50" i="1"/>
  <c r="L49" i="1"/>
  <c r="L25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<sst xmlns="http://schemas.openxmlformats.org/spreadsheetml/2006/main" count="216" uniqueCount="101">
  <si>
    <t>State</t>
  </si>
  <si>
    <t>Sales Tax Rate (decimal)</t>
  </si>
  <si>
    <t>Alabama</t>
  </si>
  <si>
    <t>Alaska</t>
  </si>
  <si>
    <t>Arizona</t>
  </si>
  <si>
    <t>Arkansas</t>
  </si>
  <si>
    <t>California</t>
  </si>
  <si>
    <t>Colorado</t>
  </si>
  <si>
    <t>Connecticut</t>
  </si>
  <si>
    <t>Sales Tax Rate (%)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</si>
  <si>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</si>
  <si>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</si>
  <si>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</si>
  <si>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</si>
  <si>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</si>
  <si>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</si>
  <si>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</si>
  <si>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</si>
  <si>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</si>
  <si>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</si>
  <si>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</si>
  <si>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</si>
  <si>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</si>
  <si>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</si>
  <si>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</si>
  <si>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</si>
  <si>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</si>
  <si>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</si>
  <si>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</si>
  <si>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</si>
  <si>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</si>
  <si>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</si>
  <si>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</si>
  <si>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</si>
  <si>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</si>
  <si>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</si>
  <si>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</si>
  <si>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</si>
  <si>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</si>
  <si>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</si>
  <si>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</si>
  <si>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</si>
  <si>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</si>
  <si>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</si>
  <si>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</si>
  <si>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</si>
  <si>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</si>
  <si>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</si>
  <si>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</si>
  <si>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</si>
  <si>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</si>
  <si>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</si>
  <si>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</si>
  <si>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RANGE</t>
  </si>
  <si>
    <t>[0, 0.0725]</t>
  </si>
  <si>
    <t>Property Tax Rate (decimal)</t>
  </si>
  <si>
    <t>Income Tax Rate (%)</t>
  </si>
  <si>
    <t>Income Tax Rate (decimal)</t>
  </si>
  <si>
    <t>[0, 0.12]</t>
  </si>
  <si>
    <t>US Regular Gasoline Prices (USD/gal) as of 1/25/2021</t>
  </si>
  <si>
    <t>https://www.eia.gov/petroleum/gasdiesel/</t>
  </si>
  <si>
    <t>accessed 2/4/2021</t>
  </si>
  <si>
    <t>US</t>
  </si>
  <si>
    <t>East Coast (PADD1)</t>
  </si>
  <si>
    <t>New England (PADD1A)</t>
  </si>
  <si>
    <t>Central Atlantic (PADD1B)</t>
  </si>
  <si>
    <t>Lower Atlantic (PADD1B)</t>
  </si>
  <si>
    <t>Midwest (PADD2)</t>
  </si>
  <si>
    <t>Gulf Coast (PADD3)</t>
  </si>
  <si>
    <t>Rocky Mountain (PADD4)</t>
  </si>
  <si>
    <t>West Coast (PADD5)</t>
  </si>
  <si>
    <t>West Coast less California</t>
  </si>
  <si>
    <t>[2.103, 2.934]</t>
  </si>
  <si>
    <t>Location Capital Cost Factor (unitless)</t>
  </si>
  <si>
    <t>[0.82, 2.56]</t>
  </si>
  <si>
    <t>Electricity Price (USD/kWh)</t>
  </si>
  <si>
    <t>Feedstock Prices</t>
  </si>
  <si>
    <t>[0.0895, 0.586]</t>
  </si>
  <si>
    <t>[0.0471, 0.2610]</t>
  </si>
  <si>
    <t>Residential Property Tax Rate (%)</t>
  </si>
  <si>
    <t>Industrial/Residential Rate Ratio</t>
  </si>
  <si>
    <t>[0.0037, 0.0740]</t>
  </si>
  <si>
    <t>State Utility Tax Rate (%)</t>
  </si>
  <si>
    <t>State Utility Tax Rate (decimal)</t>
  </si>
  <si>
    <t>Methane GWP-100 (kg CO2-eq/kWh)</t>
  </si>
  <si>
    <t>from Burns and Grubert (2021) supplementary data</t>
  </si>
  <si>
    <t>kg CO2e/kWh</t>
  </si>
  <si>
    <t>ST</t>
  </si>
  <si>
    <t>GT</t>
  </si>
  <si>
    <t>ICE</t>
  </si>
  <si>
    <t>CC</t>
  </si>
  <si>
    <t>Methane Emissions Percent</t>
  </si>
  <si>
    <t>GWP-100</t>
  </si>
  <si>
    <t>GWP-20</t>
  </si>
  <si>
    <t>Coal CO2 combustion emissions, kg/kWh</t>
  </si>
  <si>
    <t xml:space="preserve">from Burns and Grubert (2021) figure </t>
  </si>
  <si>
    <t>emissions intensity (%)</t>
  </si>
  <si>
    <t>not actually available so used us average</t>
  </si>
  <si>
    <t>[0.47, 0.67]</t>
  </si>
  <si>
    <t>State Motor Fuel Tax  - at pump (USD/gal)</t>
  </si>
  <si>
    <t>State Motor Fuel Tax  - on producers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</si>
</sst>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FA7D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indent="1"/>
    </xf>
    <xf numFmtId="166" fontId="1" fillId="0" borderId="0" xfId="0" applyNumberFormat="1" applyFont="1" applyAlignment="1">
      <alignment horizontal="left" indent="2"/>
    </xf>
    <xf numFmtId="165" fontId="0" fillId="0" borderId="0" xfId="0" quotePrefix="1" applyNumberFormat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9" fontId="4" fillId="0" borderId="0" xfId="1" applyFont="1" applyFill="1" applyBorder="1" applyAlignment="1">
      <alignment horizontal="center"/>
    </xf>
    <xf numFmtId="2" fontId="5" fillId="3" borderId="1" xfId="2" applyNumberFormat="1" applyFont="1" applyFill="1" applyAlignment="1">
      <alignment horizontal="center"/>
    </xf>
    <xf numFmtId="2" fontId="5" fillId="3" borderId="2" xfId="2" applyNumberFormat="1" applyFont="1" applyFill="1" applyBorder="1" applyAlignment="1">
      <alignment horizontal="center"/>
    </xf>
    <xf numFmtId="2" fontId="5" fillId="3" borderId="0" xfId="2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167" fontId="0" fillId="0" borderId="0" xfId="0" applyNumberFormat="1"/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0.24</c:v>
                </c:pt>
                <c:pt idx="1">
                  <c:v>8.9499999999999996E-2</c:v>
                </c:pt>
                <c:pt idx="2">
                  <c:v>0.19</c:v>
                </c:pt>
                <c:pt idx="3">
                  <c:v>0.248</c:v>
                </c:pt>
                <c:pt idx="4">
                  <c:v>0.53300000000000003</c:v>
                </c:pt>
                <c:pt idx="5">
                  <c:v>0.23250000000000001</c:v>
                </c:pt>
                <c:pt idx="6">
                  <c:v>0.25</c:v>
                </c:pt>
                <c:pt idx="7">
                  <c:v>0.23</c:v>
                </c:pt>
                <c:pt idx="8">
                  <c:v>0.34395999999999999</c:v>
                </c:pt>
                <c:pt idx="9">
                  <c:v>0.27900000000000003</c:v>
                </c:pt>
                <c:pt idx="10">
                  <c:v>0.16</c:v>
                </c:pt>
                <c:pt idx="11">
                  <c:v>0.33</c:v>
                </c:pt>
                <c:pt idx="12">
                  <c:v>0.39100000000000001</c:v>
                </c:pt>
                <c:pt idx="13" formatCode="0.00">
                  <c:v>0.3</c:v>
                </c:pt>
                <c:pt idx="14">
                  <c:v>0.30499999999999999</c:v>
                </c:pt>
                <c:pt idx="15">
                  <c:v>0.24030000000000001</c:v>
                </c:pt>
                <c:pt idx="16">
                  <c:v>0.26</c:v>
                </c:pt>
                <c:pt idx="17">
                  <c:v>0.20125000000000001</c:v>
                </c:pt>
                <c:pt idx="18">
                  <c:v>0.31403999999999999</c:v>
                </c:pt>
                <c:pt idx="19">
                  <c:v>0.36890499999999998</c:v>
                </c:pt>
                <c:pt idx="20">
                  <c:v>0.24</c:v>
                </c:pt>
                <c:pt idx="21">
                  <c:v>0.26300000000000001</c:v>
                </c:pt>
                <c:pt idx="22">
                  <c:v>0.28599999999999998</c:v>
                </c:pt>
                <c:pt idx="23">
                  <c:v>0.184</c:v>
                </c:pt>
                <c:pt idx="24">
                  <c:v>0.17419999999999999</c:v>
                </c:pt>
                <c:pt idx="25">
                  <c:v>0.32750000000000001</c:v>
                </c:pt>
                <c:pt idx="26">
                  <c:v>0.30599999999999999</c:v>
                </c:pt>
                <c:pt idx="27">
                  <c:v>0.23805000000000001</c:v>
                </c:pt>
                <c:pt idx="28">
                  <c:v>0.23824999999999999</c:v>
                </c:pt>
                <c:pt idx="29">
                  <c:v>0.41399999999999998</c:v>
                </c:pt>
                <c:pt idx="30">
                  <c:v>0.18875</c:v>
                </c:pt>
                <c:pt idx="31">
                  <c:v>0.40450000000000003</c:v>
                </c:pt>
                <c:pt idx="32">
                  <c:v>0.36349999999999999</c:v>
                </c:pt>
                <c:pt idx="33">
                  <c:v>0.23025000000000001</c:v>
                </c:pt>
                <c:pt idx="34">
                  <c:v>0.38500000000000001</c:v>
                </c:pt>
                <c:pt idx="35" formatCode="0.00">
                  <c:v>0.2</c:v>
                </c:pt>
                <c:pt idx="36">
                  <c:v>0.36</c:v>
                </c:pt>
                <c:pt idx="37">
                  <c:v>0.58599999999999997</c:v>
                </c:pt>
                <c:pt idx="38">
                  <c:v>0.35119</c:v>
                </c:pt>
                <c:pt idx="39">
                  <c:v>0.22750000000000001</c:v>
                </c:pt>
                <c:pt idx="40" formatCode="0.00">
                  <c:v>0.3</c:v>
                </c:pt>
                <c:pt idx="41">
                  <c:v>0.27400000000000002</c:v>
                </c:pt>
                <c:pt idx="42" formatCode="0.00">
                  <c:v>0.2</c:v>
                </c:pt>
                <c:pt idx="43">
                  <c:v>0.3175</c:v>
                </c:pt>
                <c:pt idx="44" formatCode="0.0000">
                  <c:v>0.30730000000000002</c:v>
                </c:pt>
                <c:pt idx="45">
                  <c:v>0.16200000000000001</c:v>
                </c:pt>
                <c:pt idx="46">
                  <c:v>0.51995199999999997</c:v>
                </c:pt>
                <c:pt idx="47">
                  <c:v>0.35699999999999998</c:v>
                </c:pt>
                <c:pt idx="48">
                  <c:v>0.32900000000000001</c:v>
                </c:pt>
                <c:pt idx="4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B-5340-A16E-BE550017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fuel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Sheet1!$L$2:$L$51</c:f>
              <c:numCache>
                <c:formatCode>0.00000</c:formatCode>
                <c:ptCount val="50"/>
                <c:pt idx="0">
                  <c:v>0.04</c:v>
                </c:pt>
                <c:pt idx="1">
                  <c:v>0</c:v>
                </c:pt>
                <c:pt idx="2">
                  <c:v>5.5999999999999994E-2</c:v>
                </c:pt>
                <c:pt idx="3">
                  <c:v>6.5000000000000002E-2</c:v>
                </c:pt>
                <c:pt idx="4">
                  <c:v>7.2499999999999995E-2</c:v>
                </c:pt>
                <c:pt idx="5">
                  <c:v>2.8999999999999998E-2</c:v>
                </c:pt>
                <c:pt idx="6">
                  <c:v>6.3500000000000001E-2</c:v>
                </c:pt>
                <c:pt idx="7">
                  <c:v>0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6.25E-2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0.06</c:v>
                </c:pt>
                <c:pt idx="17">
                  <c:v>4.4500000000000005E-2</c:v>
                </c:pt>
                <c:pt idx="18">
                  <c:v>5.5E-2</c:v>
                </c:pt>
                <c:pt idx="19">
                  <c:v>0.06</c:v>
                </c:pt>
                <c:pt idx="20">
                  <c:v>6.25E-2</c:v>
                </c:pt>
                <c:pt idx="21">
                  <c:v>0.06</c:v>
                </c:pt>
                <c:pt idx="22">
                  <c:v>6.8750000000000006E-2</c:v>
                </c:pt>
                <c:pt idx="23">
                  <c:v>7.0000000000000007E-2</c:v>
                </c:pt>
                <c:pt idx="24">
                  <c:v>4.2249999999999996E-2</c:v>
                </c:pt>
                <c:pt idx="25">
                  <c:v>0</c:v>
                </c:pt>
                <c:pt idx="26">
                  <c:v>5.5E-2</c:v>
                </c:pt>
                <c:pt idx="27">
                  <c:v>6.8499999999999991E-2</c:v>
                </c:pt>
                <c:pt idx="28">
                  <c:v>0</c:v>
                </c:pt>
                <c:pt idx="29">
                  <c:v>6.6250000000000003E-2</c:v>
                </c:pt>
                <c:pt idx="30">
                  <c:v>5.1249999999999997E-2</c:v>
                </c:pt>
                <c:pt idx="31">
                  <c:v>0.04</c:v>
                </c:pt>
                <c:pt idx="32">
                  <c:v>4.7500000000000001E-2</c:v>
                </c:pt>
                <c:pt idx="33">
                  <c:v>0.05</c:v>
                </c:pt>
                <c:pt idx="34">
                  <c:v>5.7500000000000002E-2</c:v>
                </c:pt>
                <c:pt idx="35">
                  <c:v>4.4999999999999998E-2</c:v>
                </c:pt>
                <c:pt idx="36">
                  <c:v>0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4.4999999999999998E-2</c:v>
                </c:pt>
                <c:pt idx="41">
                  <c:v>7.0000000000000007E-2</c:v>
                </c:pt>
                <c:pt idx="42">
                  <c:v>6.25E-2</c:v>
                </c:pt>
                <c:pt idx="43">
                  <c:v>4.8499999999999995E-2</c:v>
                </c:pt>
                <c:pt idx="44">
                  <c:v>0.06</c:v>
                </c:pt>
                <c:pt idx="45">
                  <c:v>4.2999999999999997E-2</c:v>
                </c:pt>
                <c:pt idx="46">
                  <c:v>6.5000000000000002E-2</c:v>
                </c:pt>
                <c:pt idx="47">
                  <c:v>0.06</c:v>
                </c:pt>
                <c:pt idx="48">
                  <c:v>0.05</c:v>
                </c:pt>
                <c:pt idx="4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C-F349-A2C1-E59409F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Sheet1!$O$2:$O$51</c:f>
              <c:numCache>
                <c:formatCode>0.00</c:formatCode>
                <c:ptCount val="50"/>
                <c:pt idx="0">
                  <c:v>0.82354978354978503</c:v>
                </c:pt>
                <c:pt idx="1">
                  <c:v>2.5634722222222202</c:v>
                </c:pt>
                <c:pt idx="2">
                  <c:v>0.95596153846153598</c:v>
                </c:pt>
                <c:pt idx="3">
                  <c:v>0.85480952380952302</c:v>
                </c:pt>
                <c:pt idx="4">
                  <c:v>1.0981586402266199</c:v>
                </c:pt>
                <c:pt idx="5">
                  <c:v>0.99910614525139696</c:v>
                </c:pt>
                <c:pt idx="6">
                  <c:v>1.11506849315068</c:v>
                </c:pt>
                <c:pt idx="7">
                  <c:v>1.04588235294117</c:v>
                </c:pt>
                <c:pt idx="8">
                  <c:v>0.82572104018912895</c:v>
                </c:pt>
                <c:pt idx="9">
                  <c:v>0.90413502109704202</c:v>
                </c:pt>
                <c:pt idx="10">
                  <c:v>2.4517088607594899</c:v>
                </c:pt>
                <c:pt idx="11">
                  <c:v>1.0685826771653499</c:v>
                </c:pt>
                <c:pt idx="12">
                  <c:v>1</c:v>
                </c:pt>
                <c:pt idx="13">
                  <c:v>0.921747311827955</c:v>
                </c:pt>
                <c:pt idx="14">
                  <c:v>1.05122881355932</c:v>
                </c:pt>
                <c:pt idx="15">
                  <c:v>1.02352459016393</c:v>
                </c:pt>
                <c:pt idx="16">
                  <c:v>0.874117647058822</c:v>
                </c:pt>
                <c:pt idx="17">
                  <c:v>0.847694805194804</c:v>
                </c:pt>
                <c:pt idx="18">
                  <c:v>1.0423026315789401</c:v>
                </c:pt>
                <c:pt idx="19">
                  <c:v>0.98325966850828705</c:v>
                </c:pt>
                <c:pt idx="20">
                  <c:v>1.17718954248365</c:v>
                </c:pt>
                <c:pt idx="21">
                  <c:v>1.03088372093023</c:v>
                </c:pt>
                <c:pt idx="22">
                  <c:v>1.0664848484848399</c:v>
                </c:pt>
                <c:pt idx="23">
                  <c:v>0.91778925619834395</c:v>
                </c:pt>
                <c:pt idx="24">
                  <c:v>1.01294685990338</c:v>
                </c:pt>
                <c:pt idx="25">
                  <c:v>1.12787581699346</c:v>
                </c:pt>
                <c:pt idx="26">
                  <c:v>0.93129411764706205</c:v>
                </c:pt>
                <c:pt idx="27">
                  <c:v>1.2103846153846101</c:v>
                </c:pt>
                <c:pt idx="28">
                  <c:v>1.0900000000000001</c:v>
                </c:pt>
                <c:pt idx="29">
                  <c:v>1.21164062499999</c:v>
                </c:pt>
                <c:pt idx="30">
                  <c:v>0.97622641509433805</c:v>
                </c:pt>
                <c:pt idx="31">
                  <c:v>1.1382673267326699</c:v>
                </c:pt>
                <c:pt idx="32">
                  <c:v>0.884571428571434</c:v>
                </c:pt>
                <c:pt idx="33">
                  <c:v>1.06910869565217</c:v>
                </c:pt>
                <c:pt idx="34">
                  <c:v>0.93595617529880604</c:v>
                </c:pt>
                <c:pt idx="35">
                  <c:v>0.87760000000000005</c:v>
                </c:pt>
                <c:pt idx="36">
                  <c:v>1.1080630630630599</c:v>
                </c:pt>
                <c:pt idx="37">
                  <c:v>1.07753164556962</c:v>
                </c:pt>
                <c:pt idx="38">
                  <c:v>1.12333333333333</c:v>
                </c:pt>
                <c:pt idx="39">
                  <c:v>0.93315508021390203</c:v>
                </c:pt>
                <c:pt idx="40">
                  <c:v>0.99818750000000001</c:v>
                </c:pt>
                <c:pt idx="41">
                  <c:v>0.85303763440860003</c:v>
                </c:pt>
                <c:pt idx="42">
                  <c:v>0.90491631799163097</c:v>
                </c:pt>
                <c:pt idx="43">
                  <c:v>1.07424778761061</c:v>
                </c:pt>
                <c:pt idx="44">
                  <c:v>1.06</c:v>
                </c:pt>
                <c:pt idx="45">
                  <c:v>0.97886292834890798</c:v>
                </c:pt>
                <c:pt idx="46">
                  <c:v>1.1595070422535101</c:v>
                </c:pt>
                <c:pt idx="47">
                  <c:v>1.00439999999999</c:v>
                </c:pt>
                <c:pt idx="48">
                  <c:v>1.0709574468084999</c:v>
                </c:pt>
                <c:pt idx="49">
                  <c:v>1.0227906976744101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C-6A4E-80FA-20DAABC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capital cost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Sheet1!$M$2:$M$51</c:f>
              <c:numCache>
                <c:formatCode>0.0000</c:formatCode>
                <c:ptCount val="50"/>
                <c:pt idx="0">
                  <c:v>6.0100000000000001E-2</c:v>
                </c:pt>
                <c:pt idx="1">
                  <c:v>0.17100000000000001</c:v>
                </c:pt>
                <c:pt idx="2">
                  <c:v>6.5500000000000003E-2</c:v>
                </c:pt>
                <c:pt idx="3">
                  <c:v>5.6399999999999999E-2</c:v>
                </c:pt>
                <c:pt idx="4">
                  <c:v>0.13200000000000001</c:v>
                </c:pt>
                <c:pt idx="5">
                  <c:v>7.4700000000000003E-2</c:v>
                </c:pt>
                <c:pt idx="6">
                  <c:v>0.13769999999999999</c:v>
                </c:pt>
                <c:pt idx="7">
                  <c:v>7.9500000000000001E-2</c:v>
                </c:pt>
                <c:pt idx="8">
                  <c:v>7.6499999999999999E-2</c:v>
                </c:pt>
                <c:pt idx="9">
                  <c:v>0.06</c:v>
                </c:pt>
                <c:pt idx="10">
                  <c:v>0.26100000000000001</c:v>
                </c:pt>
                <c:pt idx="11">
                  <c:v>6.4699999999999994E-2</c:v>
                </c:pt>
                <c:pt idx="12">
                  <c:v>6.8000000000000005E-2</c:v>
                </c:pt>
                <c:pt idx="13">
                  <c:v>7.3800000000000004E-2</c:v>
                </c:pt>
                <c:pt idx="14">
                  <c:v>6.4500000000000002E-2</c:v>
                </c:pt>
                <c:pt idx="15">
                  <c:v>7.5999999999999998E-2</c:v>
                </c:pt>
                <c:pt idx="16">
                  <c:v>5.6800000000000003E-2</c:v>
                </c:pt>
                <c:pt idx="17">
                  <c:v>5.3499999999999999E-2</c:v>
                </c:pt>
                <c:pt idx="18">
                  <c:v>9.3200000000000005E-2</c:v>
                </c:pt>
                <c:pt idx="19">
                  <c:v>8.2299999999999998E-2</c:v>
                </c:pt>
                <c:pt idx="20">
                  <c:v>0.1489</c:v>
                </c:pt>
                <c:pt idx="21">
                  <c:v>7.0999999999999994E-2</c:v>
                </c:pt>
                <c:pt idx="22">
                  <c:v>7.5200000000000003E-2</c:v>
                </c:pt>
                <c:pt idx="23">
                  <c:v>0.06</c:v>
                </c:pt>
                <c:pt idx="24">
                  <c:v>7.22E-2</c:v>
                </c:pt>
                <c:pt idx="25">
                  <c:v>5.1900000000000002E-2</c:v>
                </c:pt>
                <c:pt idx="26">
                  <c:v>7.5999999999999998E-2</c:v>
                </c:pt>
                <c:pt idx="27">
                  <c:v>6.0999999999999999E-2</c:v>
                </c:pt>
                <c:pt idx="28">
                  <c:v>0.13420000000000001</c:v>
                </c:pt>
                <c:pt idx="29">
                  <c:v>0.1007</c:v>
                </c:pt>
                <c:pt idx="30">
                  <c:v>5.8400000000000001E-2</c:v>
                </c:pt>
                <c:pt idx="31">
                  <c:v>6.0199999999999997E-2</c:v>
                </c:pt>
                <c:pt idx="32">
                  <c:v>6.3299999999999995E-2</c:v>
                </c:pt>
                <c:pt idx="33">
                  <c:v>7.9799999999999996E-2</c:v>
                </c:pt>
                <c:pt idx="34">
                  <c:v>7.0099999999999996E-2</c:v>
                </c:pt>
                <c:pt idx="35">
                  <c:v>5.3400000000000003E-2</c:v>
                </c:pt>
                <c:pt idx="36">
                  <c:v>5.8599999999999999E-2</c:v>
                </c:pt>
                <c:pt idx="37">
                  <c:v>6.8400000000000002E-2</c:v>
                </c:pt>
                <c:pt idx="38">
                  <c:v>0.15390000000000001</c:v>
                </c:pt>
                <c:pt idx="39">
                  <c:v>6.0999999999999999E-2</c:v>
                </c:pt>
                <c:pt idx="40">
                  <c:v>7.7700000000000005E-2</c:v>
                </c:pt>
                <c:pt idx="41">
                  <c:v>5.6800000000000003E-2</c:v>
                </c:pt>
                <c:pt idx="42">
                  <c:v>5.3900000000000003E-2</c:v>
                </c:pt>
                <c:pt idx="43">
                  <c:v>5.8999999999999997E-2</c:v>
                </c:pt>
                <c:pt idx="44">
                  <c:v>0.1066</c:v>
                </c:pt>
                <c:pt idx="45">
                  <c:v>6.8599999999999994E-2</c:v>
                </c:pt>
                <c:pt idx="46">
                  <c:v>4.7100000000000003E-2</c:v>
                </c:pt>
                <c:pt idx="47">
                  <c:v>6.4000000000000001E-2</c:v>
                </c:pt>
                <c:pt idx="48">
                  <c:v>7.3300000000000004E-2</c:v>
                </c:pt>
                <c:pt idx="49">
                  <c:v>6.7100000000000007E-2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C-C94A-A19E-FA58E96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761811023622047E-2"/>
                  <c:y val="-0.2682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Sheet1!$F$2:$F$51</c:f>
              <c:numCache>
                <c:formatCode>0.0000</c:formatCode>
                <c:ptCount val="50"/>
                <c:pt idx="0">
                  <c:v>6.9630000000000004E-3</c:v>
                </c:pt>
                <c:pt idx="1">
                  <c:v>1.1128000000000001E-2</c:v>
                </c:pt>
                <c:pt idx="2">
                  <c:v>1.9008000000000001E-2</c:v>
                </c:pt>
                <c:pt idx="3">
                  <c:v>6.6039999999999996E-3</c:v>
                </c:pt>
                <c:pt idx="4">
                  <c:v>7.548E-3</c:v>
                </c:pt>
                <c:pt idx="5">
                  <c:v>2.1299999999999999E-2</c:v>
                </c:pt>
                <c:pt idx="6">
                  <c:v>1.6299999999999999E-2</c:v>
                </c:pt>
                <c:pt idx="7">
                  <c:v>3.6549999999999998E-3</c:v>
                </c:pt>
                <c:pt idx="8">
                  <c:v>1.3871E-2</c:v>
                </c:pt>
                <c:pt idx="9">
                  <c:v>1.1287999999999999E-2</c:v>
                </c:pt>
                <c:pt idx="10">
                  <c:v>9.698E-3</c:v>
                </c:pt>
                <c:pt idx="11">
                  <c:v>1.3247999999999998E-2</c:v>
                </c:pt>
                <c:pt idx="12">
                  <c:v>2.9756000000000001E-2</c:v>
                </c:pt>
                <c:pt idx="13">
                  <c:v>2.4735E-2</c:v>
                </c:pt>
                <c:pt idx="14">
                  <c:v>2.9024999999999999E-2</c:v>
                </c:pt>
                <c:pt idx="15">
                  <c:v>2.9928E-2</c:v>
                </c:pt>
                <c:pt idx="16">
                  <c:v>7.3439999999999998E-3</c:v>
                </c:pt>
                <c:pt idx="17">
                  <c:v>4.6979999999999991E-3</c:v>
                </c:pt>
                <c:pt idx="18">
                  <c:v>1.1445E-2</c:v>
                </c:pt>
                <c:pt idx="19">
                  <c:v>8.6129999999999991E-3</c:v>
                </c:pt>
                <c:pt idx="20">
                  <c:v>3.6919999999999994E-2</c:v>
                </c:pt>
                <c:pt idx="21">
                  <c:v>2.0412000000000003E-2</c:v>
                </c:pt>
                <c:pt idx="22">
                  <c:v>2.7510000000000003E-2</c:v>
                </c:pt>
                <c:pt idx="23">
                  <c:v>9.2560000000000003E-3</c:v>
                </c:pt>
                <c:pt idx="24">
                  <c:v>1.8473E-2</c:v>
                </c:pt>
                <c:pt idx="25">
                  <c:v>1.1536999999999999E-2</c:v>
                </c:pt>
                <c:pt idx="26">
                  <c:v>1.7776E-2</c:v>
                </c:pt>
                <c:pt idx="27">
                  <c:v>8.3160000000000005E-3</c:v>
                </c:pt>
                <c:pt idx="28">
                  <c:v>1.8600000000000002E-2</c:v>
                </c:pt>
                <c:pt idx="29">
                  <c:v>1.89E-2</c:v>
                </c:pt>
                <c:pt idx="30">
                  <c:v>6.5449999999999996E-3</c:v>
                </c:pt>
                <c:pt idx="31">
                  <c:v>7.4046000000000001E-2</c:v>
                </c:pt>
                <c:pt idx="32">
                  <c:v>7.8000000000000005E-3</c:v>
                </c:pt>
                <c:pt idx="33">
                  <c:v>1.562E-2</c:v>
                </c:pt>
                <c:pt idx="34">
                  <c:v>1.7544000000000001E-2</c:v>
                </c:pt>
                <c:pt idx="35">
                  <c:v>7.8440000000000003E-3</c:v>
                </c:pt>
                <c:pt idx="36">
                  <c:v>8.6999999999999994E-3</c:v>
                </c:pt>
                <c:pt idx="37">
                  <c:v>2.1060000000000002E-2</c:v>
                </c:pt>
                <c:pt idx="38">
                  <c:v>2.9430000000000005E-2</c:v>
                </c:pt>
                <c:pt idx="39">
                  <c:v>1.5100000000000001E-2</c:v>
                </c:pt>
                <c:pt idx="40">
                  <c:v>1.6768000000000002E-2</c:v>
                </c:pt>
                <c:pt idx="41">
                  <c:v>1.0880000000000001E-2</c:v>
                </c:pt>
                <c:pt idx="42">
                  <c:v>2.2082000000000001E-2</c:v>
                </c:pt>
                <c:pt idx="43">
                  <c:v>1.098E-2</c:v>
                </c:pt>
                <c:pt idx="44">
                  <c:v>1.8921E-2</c:v>
                </c:pt>
                <c:pt idx="45">
                  <c:v>5.9940000000000002E-3</c:v>
                </c:pt>
                <c:pt idx="46">
                  <c:v>9.1999999999999998E-3</c:v>
                </c:pt>
                <c:pt idx="47">
                  <c:v>1.0878000000000001E-2</c:v>
                </c:pt>
                <c:pt idx="48">
                  <c:v>1.8127999999999998E-2</c:v>
                </c:pt>
                <c:pt idx="49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CC45-958B-762A161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'methane info'!$A$4:$A$11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'methane info'!$H$4:$H$11</c:f>
              <c:numCache>
                <c:formatCode>0.00</c:formatCode>
                <c:ptCount val="8"/>
                <c:pt idx="0">
                  <c:v>0.40476488999999999</c:v>
                </c:pt>
                <c:pt idx="1">
                  <c:v>0.47574660333711982</c:v>
                </c:pt>
                <c:pt idx="2">
                  <c:v>0.54817692306887467</c:v>
                </c:pt>
                <c:pt idx="3">
                  <c:v>0.62210065145489257</c:v>
                </c:pt>
                <c:pt idx="4">
                  <c:v>0.69756445751561924</c:v>
                </c:pt>
                <c:pt idx="5">
                  <c:v>0.77461697528288753</c:v>
                </c:pt>
                <c:pt idx="6">
                  <c:v>0.85330890832179973</c:v>
                </c:pt>
                <c:pt idx="7">
                  <c:v>0.93369314099595746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E14D-A9BC-E00B19182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57008"/>
        <c:axId val="1815112160"/>
      </c:scatterChart>
      <c:valAx>
        <c:axId val="1815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12160"/>
        <c:crosses val="autoZero"/>
        <c:crossBetween val="midCat"/>
      </c:valAx>
      <c:valAx>
        <c:axId val="1815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Income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tax rate</a:t>
          </a:r>
        </a:p>
      </cx:txPr>
    </cx:title>
    <cx:plotArea>
      <cx:plotAreaRegion>
        <cx:series layoutId="clusteredColumn" hidden="1" uniqueId="{FC2F3EC4-C96E-3340-87B8-70D66843A149}" formatIdx="0">
          <cx:tx>
            <cx:txData>
              <cx:f>_xlchart.v1.4</cx:f>
              <cx:v/>
            </cx:txData>
          </cx:tx>
          <cx:dataId val="0"/>
          <cx:layoutPr>
            <cx:binning intervalClosed="r"/>
          </cx:layoutPr>
        </cx:series>
        <cx:series layoutId="clusteredColumn" uniqueId="{BDA3C212-6CA2-2840-BB48-235B6854C402}" formatIdx="1">
          <cx:tx>
            <cx:txData>
              <cx:f>_xlchart.v1.6</cx:f>
              <cx:v>Income Tax Rate (decimal)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</cx:chartData>
  <cx:chart>
    <cx:plotArea>
      <cx:plotAreaRegion>
        <cx:series layoutId="clusteredColumn" hidden="1" uniqueId="{DB5E0DEC-BDD7-E045-B50E-E9E5077B84A0}" formatIdx="0">
          <cx:tx>
            <cx:txData>
              <cx:f>_xlchart.v1.9</cx:f>
              <cx:v/>
            </cx:txData>
          </cx:tx>
          <cx:dataId val="0"/>
          <cx:layoutPr>
            <cx:binning intervalClosed="r"/>
          </cx:layoutPr>
        </cx:series>
        <cx:series layoutId="clusteredColumn" uniqueId="{534AC433-1553-B047-BF3B-BCE89F08CC46}" formatIdx="1">
          <cx:tx>
            <cx:txData>
              <cx:f>_xlchart.v1.11</cx:f>
              <cx:v>Electricity Price (USD/kWh)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</cx:f>
      </cx:strDim>
      <cx:numDim type="val">
        <cx:f>_xlchart.v1.15</cx:f>
      </cx:numDim>
    </cx:data>
  </cx:chartData>
  <cx:chart>
    <cx:title pos="t" align="ctr" overlay="0">
      <cx:tx>
        <cx:txData>
          <cx:v>Property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tax rate</a:t>
          </a:r>
        </a:p>
      </cx:txPr>
    </cx:title>
    <cx:plotArea>
      <cx:plotAreaRegion>
        <cx:series layoutId="clusteredColumn" uniqueId="{9CC3CEB9-8BC1-0D4B-9E6A-350019E85A1C}">
          <cx:tx>
            <cx:txData>
              <cx:f>_xlchart.v1.14</cx:f>
              <cx:v>Property Tax Rate (decimal)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</cx:chartData>
  <cx:chart>
    <cx:title pos="t" align="ctr" overlay="0">
      <cx:tx>
        <cx:txData>
          <cx:v>Motor fuel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Motor fuel tax rate</a:t>
          </a:r>
        </a:p>
      </cx:txPr>
    </cx:title>
    <cx:plotArea>
      <cx:plotAreaRegion>
        <cx:series layoutId="clusteredColumn" uniqueId="{841AD1B4-5AC3-6746-BCB8-C3142F68F518}">
          <cx:tx>
            <cx:txData>
              <cx:f>_xlchart.v1.17</cx:f>
              <cx:v>State Motor Fuel Tax  - at pump (USD/gal)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Sales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tax rate</a:t>
          </a:r>
        </a:p>
      </cx:txPr>
    </cx:title>
    <cx:plotArea>
      <cx:plotAreaRegion>
        <cx:series layoutId="clusteredColumn" uniqueId="{00D4F7D1-BF74-0E44-ACE4-63518A652FA3}">
          <cx:tx>
            <cx:txData>
              <cx:f>_xlchart.v1.1</cx:f>
              <cx:v>Sales Tax Rate (decimal)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_xlchart.v1.21</cx:f>
      </cx:numDim>
    </cx:data>
  </cx:chartData>
  <cx:chart>
    <cx:title pos="t" align="ctr" overlay="0">
      <cx:tx>
        <cx:txData>
          <cx:v>LCCF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LCCF</a:t>
          </a:r>
        </a:p>
      </cx:txPr>
    </cx:title>
    <cx:plotArea>
      <cx:plotAreaRegion>
        <cx:series layoutId="clusteredColumn" uniqueId="{8ED5D8B4-47C5-E641-AE5A-567D89B76F43}">
          <cx:tx>
            <cx:txData>
              <cx:f>_xlchart.v1.20</cx:f>
              <cx:v>Location Capital Cost Factor (unitless)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microsoft.com/office/2014/relationships/chartEx" Target="../charts/chartEx6.xml"/><Relationship Id="rId5" Type="http://schemas.openxmlformats.org/officeDocument/2006/relationships/chart" Target="../charts/chart4.xml"/><Relationship Id="rId10" Type="http://schemas.microsoft.com/office/2014/relationships/chartEx" Target="../charts/chartEx5.xml"/><Relationship Id="rId4" Type="http://schemas.microsoft.com/office/2014/relationships/chartEx" Target="../charts/chartEx1.xml"/><Relationship Id="rId9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1</xdr:row>
      <xdr:rowOff>38100</xdr:rowOff>
    </xdr:from>
    <xdr:to>
      <xdr:col>26</xdr:col>
      <xdr:colOff>552450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7FB52-3CD2-9947-B561-A739598D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26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5CB55-509E-6549-8676-651667EC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6C0E-69D3-F642-B5CB-735F49F1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53</xdr:row>
      <xdr:rowOff>38100</xdr:rowOff>
    </xdr:from>
    <xdr:to>
      <xdr:col>8</xdr:col>
      <xdr:colOff>654050</xdr:colOff>
      <xdr:row>67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C005C7-7E12-8C4D-B2D1-AA74228B8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0807700"/>
              <a:ext cx="45720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46</xdr:row>
      <xdr:rowOff>0</xdr:rowOff>
    </xdr:from>
    <xdr:to>
      <xdr:col>26</xdr:col>
      <xdr:colOff>444500</xdr:colOff>
      <xdr:row>59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9A2C8-5975-4949-AA51-89C04931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69</xdr:row>
      <xdr:rowOff>82550</xdr:rowOff>
    </xdr:from>
    <xdr:to>
      <xdr:col>8</xdr:col>
      <xdr:colOff>285750</xdr:colOff>
      <xdr:row>82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CEEF12-F7DD-F449-BCC9-E27AFEB72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14103350"/>
              <a:ext cx="4273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1</xdr:row>
      <xdr:rowOff>0</xdr:rowOff>
    </xdr:from>
    <xdr:to>
      <xdr:col>33</xdr:col>
      <xdr:colOff>444500</xdr:colOff>
      <xdr:row>14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590BD4-9D2F-EE4D-9A6D-BA866850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615950</xdr:colOff>
      <xdr:row>53</xdr:row>
      <xdr:rowOff>127000</xdr:rowOff>
    </xdr:from>
    <xdr:to>
      <xdr:col>17</xdr:col>
      <xdr:colOff>234950</xdr:colOff>
      <xdr:row>67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2D8CC99-9D7E-2B47-BB02-0989F865B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8950" y="108966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527050</xdr:colOff>
      <xdr:row>69</xdr:row>
      <xdr:rowOff>63500</xdr:rowOff>
    </xdr:from>
    <xdr:to>
      <xdr:col>17</xdr:col>
      <xdr:colOff>146050</xdr:colOff>
      <xdr:row>82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7613D82-24B6-2F4C-A3A8-695C85C63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50" y="140843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83</xdr:row>
      <xdr:rowOff>101600</xdr:rowOff>
    </xdr:from>
    <xdr:to>
      <xdr:col>17</xdr:col>
      <xdr:colOff>76200</xdr:colOff>
      <xdr:row>98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35D1F8-1AF5-C543-A48C-918B5A5E3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6967200"/>
              <a:ext cx="5397500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431800</xdr:colOff>
      <xdr:row>98</xdr:row>
      <xdr:rowOff>88900</xdr:rowOff>
    </xdr:from>
    <xdr:to>
      <xdr:col>17</xdr:col>
      <xdr:colOff>50800</xdr:colOff>
      <xdr:row>111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5EE57D-9588-F844-A8A6-313654722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800" y="200025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11</xdr:row>
      <xdr:rowOff>177800</xdr:rowOff>
    </xdr:from>
    <xdr:to>
      <xdr:col>13</xdr:col>
      <xdr:colOff>349250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C6190-8FF6-4942-885F-B7B296541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A6F1-FF40-DF41-A5E2-6E4FBD4236BC}">
  <dimension ref="A1:R119"/>
  <sheetViews>
    <sheetView tabSelected="1" workbookViewId="0">
      <selection activeCell="L2" sqref="L2:L51"/>
    </sheetView>
  </sheetViews>
  <sheetFormatPr baseColWidth="10" defaultRowHeight="16" x14ac:dyDescent="0.2"/>
  <cols>
    <col min="2" max="2" width="10.83203125" hidden="1" customWidth="1"/>
    <col min="4" max="5" width="0" hidden="1" customWidth="1"/>
    <col min="11" max="11" width="10.83203125" hidden="1" customWidth="1"/>
  </cols>
  <sheetData>
    <row r="1" spans="1:18" x14ac:dyDescent="0.2">
      <c r="A1" s="1" t="s">
        <v>0</v>
      </c>
      <c r="B1" s="1" t="s">
        <v>56</v>
      </c>
      <c r="C1" s="1" t="s">
        <v>57</v>
      </c>
      <c r="D1" s="1" t="s">
        <v>79</v>
      </c>
      <c r="E1" s="1" t="s">
        <v>80</v>
      </c>
      <c r="F1" s="1" t="s">
        <v>55</v>
      </c>
      <c r="G1" s="1" t="s">
        <v>100</v>
      </c>
      <c r="H1" s="1" t="s">
        <v>99</v>
      </c>
      <c r="I1" s="1" t="s">
        <v>82</v>
      </c>
      <c r="J1" s="1" t="s">
        <v>83</v>
      </c>
      <c r="K1" s="1" t="s">
        <v>9</v>
      </c>
      <c r="L1" s="1" t="s">
        <v>1</v>
      </c>
      <c r="M1" s="1" t="s">
        <v>75</v>
      </c>
      <c r="N1" s="1" t="s">
        <v>76</v>
      </c>
      <c r="O1" s="1" t="s">
        <v>73</v>
      </c>
      <c r="P1" s="1" t="s">
        <v>84</v>
      </c>
      <c r="Q1" s="1" t="s">
        <v>59</v>
      </c>
    </row>
    <row r="2" spans="1:18" x14ac:dyDescent="0.2">
      <c r="A2" t="s">
        <v>2</v>
      </c>
      <c r="B2">
        <v>6.5</v>
      </c>
      <c r="C2" s="5">
        <f>B2/100</f>
        <v>6.5000000000000002E-2</v>
      </c>
      <c r="D2" s="5">
        <v>0.33</v>
      </c>
      <c r="E2">
        <v>2.11</v>
      </c>
      <c r="F2" s="4">
        <f>D2*E2/100</f>
        <v>6.9630000000000004E-3</v>
      </c>
      <c r="G2" s="2">
        <v>0</v>
      </c>
      <c r="H2">
        <v>0.24</v>
      </c>
      <c r="I2">
        <v>2</v>
      </c>
      <c r="J2">
        <f>I2/100</f>
        <v>0.02</v>
      </c>
      <c r="K2" s="3">
        <v>4</v>
      </c>
      <c r="L2" s="5">
        <f>K2/100</f>
        <v>0.04</v>
      </c>
      <c r="M2" s="4">
        <v>6.0100000000000001E-2</v>
      </c>
      <c r="O2" s="2">
        <v>0.82354978354978503</v>
      </c>
      <c r="P2" s="2">
        <f>7.5537*('methane info'!B15/100)+0.3994</f>
        <v>0.48249069999999999</v>
      </c>
      <c r="Q2" t="s">
        <v>60</v>
      </c>
    </row>
    <row r="3" spans="1:18" x14ac:dyDescent="0.2">
      <c r="A3" t="s">
        <v>3</v>
      </c>
      <c r="B3">
        <v>9.4</v>
      </c>
      <c r="C3" s="5">
        <f t="shared" ref="C3:C51" si="0">B3/100</f>
        <v>9.4E-2</v>
      </c>
      <c r="D3" s="5">
        <v>1.04</v>
      </c>
      <c r="E3">
        <v>1.07</v>
      </c>
      <c r="F3" s="4">
        <f t="shared" ref="F3:F51" si="1">D3*E3/100</f>
        <v>1.1128000000000001E-2</v>
      </c>
      <c r="G3" s="2">
        <v>0</v>
      </c>
      <c r="H3">
        <v>8.9499999999999996E-2</v>
      </c>
      <c r="J3">
        <f t="shared" ref="J3:J52" si="2">I3/100</f>
        <v>0</v>
      </c>
      <c r="K3">
        <v>0</v>
      </c>
      <c r="L3" s="5">
        <f t="shared" ref="L3:L51" si="3">K3/100</f>
        <v>0</v>
      </c>
      <c r="M3" s="4">
        <v>0.17100000000000001</v>
      </c>
      <c r="O3" s="2">
        <v>2.5634722222222202</v>
      </c>
      <c r="P3" s="2">
        <f>7.5537*('methane info'!B16/100)+0.3994</f>
        <v>0.50515179999999993</v>
      </c>
      <c r="Q3" t="s">
        <v>61</v>
      </c>
    </row>
    <row r="4" spans="1:18" x14ac:dyDescent="0.2">
      <c r="A4" t="s">
        <v>4</v>
      </c>
      <c r="B4">
        <v>4.9000000000000004</v>
      </c>
      <c r="C4" s="5">
        <f t="shared" si="0"/>
        <v>4.9000000000000002E-2</v>
      </c>
      <c r="D4" s="5">
        <v>0.72</v>
      </c>
      <c r="E4">
        <v>2.64</v>
      </c>
      <c r="F4" s="4">
        <f t="shared" si="1"/>
        <v>1.9008000000000001E-2</v>
      </c>
      <c r="G4" s="2">
        <v>0</v>
      </c>
      <c r="H4">
        <v>0.19</v>
      </c>
      <c r="J4">
        <f t="shared" si="2"/>
        <v>0</v>
      </c>
      <c r="K4">
        <v>5.6</v>
      </c>
      <c r="L4" s="5">
        <f t="shared" si="3"/>
        <v>5.5999999999999994E-2</v>
      </c>
      <c r="M4" s="4">
        <v>6.5500000000000003E-2</v>
      </c>
      <c r="O4" s="2">
        <v>0.95596153846153598</v>
      </c>
      <c r="P4" s="2">
        <f>7.5537*('methane info'!B17/100)+0.3994</f>
        <v>0.65622580000000008</v>
      </c>
      <c r="Q4" t="s">
        <v>62</v>
      </c>
      <c r="R4">
        <v>2.3919999999999999</v>
      </c>
    </row>
    <row r="5" spans="1:18" x14ac:dyDescent="0.2">
      <c r="A5" t="s">
        <v>5</v>
      </c>
      <c r="B5">
        <v>6.5</v>
      </c>
      <c r="C5" s="5">
        <f t="shared" si="0"/>
        <v>6.5000000000000002E-2</v>
      </c>
      <c r="D5" s="5">
        <v>0.52</v>
      </c>
      <c r="E5">
        <v>1.27</v>
      </c>
      <c r="F5" s="4">
        <f t="shared" si="1"/>
        <v>6.6039999999999996E-3</v>
      </c>
      <c r="G5" s="2">
        <v>0</v>
      </c>
      <c r="H5">
        <v>0.248</v>
      </c>
      <c r="J5">
        <f t="shared" si="2"/>
        <v>0</v>
      </c>
      <c r="K5">
        <v>6.5</v>
      </c>
      <c r="L5" s="5">
        <f t="shared" si="3"/>
        <v>6.5000000000000002E-2</v>
      </c>
      <c r="M5" s="4">
        <v>5.6399999999999999E-2</v>
      </c>
      <c r="O5" s="2">
        <v>0.85480952380952302</v>
      </c>
      <c r="P5" s="2">
        <f>7.5537*('methane info'!B18/100)+0.3994</f>
        <v>0.48249069999999999</v>
      </c>
      <c r="Q5" t="s">
        <v>63</v>
      </c>
      <c r="R5">
        <v>2.3730000000000002</v>
      </c>
    </row>
    <row r="6" spans="1:18" x14ac:dyDescent="0.2">
      <c r="A6" t="s">
        <v>6</v>
      </c>
      <c r="B6">
        <v>8.84</v>
      </c>
      <c r="C6" s="5">
        <f t="shared" si="0"/>
        <v>8.8399999999999992E-2</v>
      </c>
      <c r="D6" s="5">
        <v>0.74</v>
      </c>
      <c r="E6">
        <v>1.02</v>
      </c>
      <c r="F6" s="4">
        <f t="shared" si="1"/>
        <v>7.548E-3</v>
      </c>
      <c r="G6" s="2">
        <v>0</v>
      </c>
      <c r="H6">
        <v>0.53300000000000003</v>
      </c>
      <c r="J6">
        <f t="shared" si="2"/>
        <v>0</v>
      </c>
      <c r="K6">
        <v>7.25</v>
      </c>
      <c r="L6" s="5">
        <f t="shared" si="3"/>
        <v>7.2499999999999995E-2</v>
      </c>
      <c r="M6" s="4">
        <v>0.13200000000000001</v>
      </c>
      <c r="O6" s="2">
        <v>1.0981586402266199</v>
      </c>
      <c r="P6" s="2">
        <f>7.5537*('methane info'!B19/100)+0.3994</f>
        <v>0.61090359999999999</v>
      </c>
      <c r="Q6" t="s">
        <v>64</v>
      </c>
      <c r="R6">
        <v>2.379</v>
      </c>
    </row>
    <row r="7" spans="1:18" x14ac:dyDescent="0.2">
      <c r="A7" t="s">
        <v>7</v>
      </c>
      <c r="B7">
        <v>4.63</v>
      </c>
      <c r="C7" s="5">
        <f t="shared" si="0"/>
        <v>4.6300000000000001E-2</v>
      </c>
      <c r="D7" s="5">
        <v>0.6</v>
      </c>
      <c r="E7">
        <v>3.55</v>
      </c>
      <c r="F7" s="4">
        <f t="shared" si="1"/>
        <v>2.1299999999999999E-2</v>
      </c>
      <c r="G7" s="2">
        <v>0</v>
      </c>
      <c r="H7">
        <v>0.23250000000000001</v>
      </c>
      <c r="J7">
        <f t="shared" si="2"/>
        <v>0</v>
      </c>
      <c r="K7">
        <v>2.9</v>
      </c>
      <c r="L7" s="5">
        <f t="shared" si="3"/>
        <v>2.8999999999999998E-2</v>
      </c>
      <c r="M7" s="4">
        <v>7.4700000000000003E-2</v>
      </c>
      <c r="O7" s="2">
        <v>0.99910614525139696</v>
      </c>
      <c r="P7" s="2">
        <f>7.5537*('methane info'!B20/100)+0.3994</f>
        <v>0.63356469999999998</v>
      </c>
      <c r="Q7" t="s">
        <v>65</v>
      </c>
      <c r="R7">
        <v>2.5339999999999998</v>
      </c>
    </row>
    <row r="8" spans="1:18" x14ac:dyDescent="0.2">
      <c r="A8" t="s">
        <v>8</v>
      </c>
      <c r="B8">
        <v>7.5</v>
      </c>
      <c r="C8" s="5">
        <f t="shared" si="0"/>
        <v>7.4999999999999997E-2</v>
      </c>
      <c r="D8" s="5">
        <v>1.63</v>
      </c>
      <c r="E8">
        <v>1</v>
      </c>
      <c r="F8" s="4">
        <f t="shared" si="1"/>
        <v>1.6299999999999999E-2</v>
      </c>
      <c r="G8" s="2">
        <v>0</v>
      </c>
      <c r="H8">
        <v>0.25</v>
      </c>
      <c r="J8">
        <f t="shared" si="2"/>
        <v>0</v>
      </c>
      <c r="K8">
        <v>6.35</v>
      </c>
      <c r="L8" s="5">
        <f t="shared" si="3"/>
        <v>6.3500000000000001E-2</v>
      </c>
      <c r="M8" s="4">
        <v>0.13769999999999999</v>
      </c>
      <c r="O8" s="2">
        <v>1.11506849315068</v>
      </c>
      <c r="P8" s="2">
        <f>7.5537*('methane info'!B21/100)+0.3994</f>
        <v>0.4673833</v>
      </c>
      <c r="Q8" t="s">
        <v>66</v>
      </c>
      <c r="R8" s="3">
        <v>2.27</v>
      </c>
    </row>
    <row r="9" spans="1:18" x14ac:dyDescent="0.2">
      <c r="A9" t="s">
        <v>10</v>
      </c>
      <c r="B9">
        <v>8.6999999999999993</v>
      </c>
      <c r="C9" s="5">
        <f t="shared" si="0"/>
        <v>8.6999999999999994E-2</v>
      </c>
      <c r="D9" s="5">
        <v>0.43</v>
      </c>
      <c r="E9">
        <v>0.85</v>
      </c>
      <c r="F9" s="4">
        <f t="shared" si="1"/>
        <v>3.6549999999999998E-3</v>
      </c>
      <c r="G9" s="2">
        <v>0</v>
      </c>
      <c r="H9">
        <v>0.23</v>
      </c>
      <c r="J9">
        <f t="shared" si="2"/>
        <v>0</v>
      </c>
      <c r="K9">
        <v>0</v>
      </c>
      <c r="L9" s="5">
        <f t="shared" si="3"/>
        <v>0</v>
      </c>
      <c r="M9" s="4">
        <v>7.9500000000000001E-2</v>
      </c>
      <c r="O9" s="2">
        <v>1.04588235294117</v>
      </c>
      <c r="P9" s="2">
        <f>7.5537*('methane info'!B22/100)+0.3994</f>
        <v>0.4673833</v>
      </c>
      <c r="Q9" t="s">
        <v>67</v>
      </c>
      <c r="R9">
        <v>2.278</v>
      </c>
    </row>
    <row r="10" spans="1:18" x14ac:dyDescent="0.2">
      <c r="A10" t="s">
        <v>11</v>
      </c>
      <c r="B10">
        <v>4.4580000000000002</v>
      </c>
      <c r="C10" s="5">
        <f t="shared" si="0"/>
        <v>4.4580000000000002E-2</v>
      </c>
      <c r="D10" s="5">
        <v>0.97</v>
      </c>
      <c r="E10">
        <v>1.43</v>
      </c>
      <c r="F10" s="4">
        <f t="shared" si="1"/>
        <v>1.3871E-2</v>
      </c>
      <c r="G10" s="2">
        <v>0</v>
      </c>
      <c r="H10">
        <v>0.34395999999999999</v>
      </c>
      <c r="J10">
        <f t="shared" si="2"/>
        <v>0</v>
      </c>
      <c r="K10">
        <v>6</v>
      </c>
      <c r="L10" s="5">
        <f t="shared" si="3"/>
        <v>0.06</v>
      </c>
      <c r="M10" s="4">
        <v>7.6499999999999999E-2</v>
      </c>
      <c r="O10" s="2">
        <v>0.82572104018912895</v>
      </c>
      <c r="P10" s="2">
        <f>7.5537*('methane info'!B23/100)+0.3994</f>
        <v>0.474937</v>
      </c>
      <c r="Q10" t="s">
        <v>68</v>
      </c>
      <c r="R10">
        <v>2.1030000000000002</v>
      </c>
    </row>
    <row r="11" spans="1:18" x14ac:dyDescent="0.2">
      <c r="A11" t="s">
        <v>12</v>
      </c>
      <c r="B11">
        <v>5.75</v>
      </c>
      <c r="C11" s="5">
        <f t="shared" si="0"/>
        <v>5.7500000000000002E-2</v>
      </c>
      <c r="D11" s="5">
        <v>0.83</v>
      </c>
      <c r="E11">
        <v>1.36</v>
      </c>
      <c r="F11" s="4">
        <f t="shared" si="1"/>
        <v>1.1287999999999999E-2</v>
      </c>
      <c r="G11" s="2">
        <v>0</v>
      </c>
      <c r="H11">
        <v>0.27900000000000003</v>
      </c>
      <c r="J11">
        <f t="shared" si="2"/>
        <v>0</v>
      </c>
      <c r="K11">
        <v>4</v>
      </c>
      <c r="L11" s="5">
        <f t="shared" si="3"/>
        <v>0.04</v>
      </c>
      <c r="M11" s="4">
        <v>0.06</v>
      </c>
      <c r="O11" s="2">
        <v>0.90413502109704202</v>
      </c>
      <c r="P11" s="2">
        <f>7.5537*('methane info'!B24/100)+0.3994</f>
        <v>0.474937</v>
      </c>
      <c r="Q11" t="s">
        <v>69</v>
      </c>
      <c r="R11">
        <v>2.2629999999999999</v>
      </c>
    </row>
    <row r="12" spans="1:18" x14ac:dyDescent="0.2">
      <c r="A12" t="s">
        <v>13</v>
      </c>
      <c r="B12">
        <v>6.4</v>
      </c>
      <c r="C12" s="5">
        <f t="shared" si="0"/>
        <v>6.4000000000000001E-2</v>
      </c>
      <c r="D12" s="5">
        <v>0.26</v>
      </c>
      <c r="E12">
        <v>3.73</v>
      </c>
      <c r="F12" s="4">
        <f t="shared" si="1"/>
        <v>9.698E-3</v>
      </c>
      <c r="G12" s="2">
        <v>0</v>
      </c>
      <c r="H12">
        <v>0.16</v>
      </c>
      <c r="J12">
        <f t="shared" si="2"/>
        <v>0</v>
      </c>
      <c r="K12">
        <v>4</v>
      </c>
      <c r="L12" s="5">
        <f t="shared" si="3"/>
        <v>0.04</v>
      </c>
      <c r="M12" s="4">
        <v>0.26100000000000001</v>
      </c>
      <c r="O12" s="2">
        <v>2.4517088607594899</v>
      </c>
      <c r="P12" s="2">
        <f>7.5537*('methane info'!B25/100)+0.3994</f>
        <v>0.50515179999999993</v>
      </c>
      <c r="Q12" t="s">
        <v>70</v>
      </c>
      <c r="R12">
        <v>2.9340000000000002</v>
      </c>
    </row>
    <row r="13" spans="1:18" x14ac:dyDescent="0.2">
      <c r="A13" t="s">
        <v>14</v>
      </c>
      <c r="B13">
        <v>6.9249999999999998</v>
      </c>
      <c r="C13" s="5">
        <f t="shared" si="0"/>
        <v>6.9249999999999992E-2</v>
      </c>
      <c r="D13" s="5">
        <v>0.69</v>
      </c>
      <c r="E13">
        <v>1.92</v>
      </c>
      <c r="F13" s="4">
        <f t="shared" si="1"/>
        <v>1.3247999999999998E-2</v>
      </c>
      <c r="G13" s="2">
        <v>0</v>
      </c>
      <c r="H13">
        <v>0.33</v>
      </c>
      <c r="J13">
        <f t="shared" si="2"/>
        <v>0</v>
      </c>
      <c r="K13">
        <v>6</v>
      </c>
      <c r="L13" s="5">
        <f t="shared" si="3"/>
        <v>0.06</v>
      </c>
      <c r="M13" s="4">
        <v>6.4699999999999994E-2</v>
      </c>
      <c r="O13" s="2">
        <v>1.0685826771653499</v>
      </c>
      <c r="P13" s="2">
        <f>7.5537*('methane info'!B26/100)+0.3994</f>
        <v>0.55802770000000002</v>
      </c>
      <c r="Q13" t="s">
        <v>71</v>
      </c>
      <c r="R13">
        <v>2.5760000000000001</v>
      </c>
    </row>
    <row r="14" spans="1:18" x14ac:dyDescent="0.2">
      <c r="A14" t="s">
        <v>15</v>
      </c>
      <c r="B14">
        <v>9.5</v>
      </c>
      <c r="C14" s="5">
        <f t="shared" si="0"/>
        <v>9.5000000000000001E-2</v>
      </c>
      <c r="D14" s="5">
        <v>1.73</v>
      </c>
      <c r="E14">
        <v>1.72</v>
      </c>
      <c r="F14" s="4">
        <f t="shared" si="1"/>
        <v>2.9756000000000001E-2</v>
      </c>
      <c r="G14" s="2">
        <v>0</v>
      </c>
      <c r="H14">
        <v>0.39100000000000001</v>
      </c>
      <c r="J14">
        <f t="shared" si="2"/>
        <v>0</v>
      </c>
      <c r="K14">
        <v>6.25</v>
      </c>
      <c r="L14" s="5">
        <f t="shared" si="3"/>
        <v>6.25E-2</v>
      </c>
      <c r="M14" s="4">
        <v>6.8000000000000005E-2</v>
      </c>
      <c r="O14" s="2">
        <v>1</v>
      </c>
      <c r="P14" s="2">
        <f>7.5537*('methane info'!B27/100)+0.3994</f>
        <v>0.55802770000000002</v>
      </c>
      <c r="Q14" s="1" t="s">
        <v>53</v>
      </c>
      <c r="R14" s="1" t="s">
        <v>72</v>
      </c>
    </row>
    <row r="15" spans="1:18" x14ac:dyDescent="0.2">
      <c r="A15" t="s">
        <v>16</v>
      </c>
      <c r="B15">
        <v>5.5</v>
      </c>
      <c r="C15" s="5">
        <f t="shared" si="0"/>
        <v>5.5E-2</v>
      </c>
      <c r="D15" s="5">
        <v>0.85</v>
      </c>
      <c r="E15">
        <v>2.91</v>
      </c>
      <c r="F15" s="4">
        <f t="shared" si="1"/>
        <v>2.4735E-2</v>
      </c>
      <c r="G15" s="2">
        <v>0</v>
      </c>
      <c r="H15" s="2">
        <v>0.3</v>
      </c>
      <c r="J15">
        <f t="shared" si="2"/>
        <v>0</v>
      </c>
      <c r="K15">
        <v>7</v>
      </c>
      <c r="L15" s="5">
        <f t="shared" si="3"/>
        <v>7.0000000000000007E-2</v>
      </c>
      <c r="M15" s="4">
        <v>7.3800000000000004E-2</v>
      </c>
      <c r="O15" s="2">
        <v>0.921747311827955</v>
      </c>
      <c r="P15" s="2">
        <f>7.5537*('methane info'!B28/100)+0.3994</f>
        <v>0.57313510000000001</v>
      </c>
    </row>
    <row r="16" spans="1:18" x14ac:dyDescent="0.2">
      <c r="A16" t="s">
        <v>17</v>
      </c>
      <c r="B16">
        <v>12</v>
      </c>
      <c r="C16" s="5">
        <f t="shared" si="0"/>
        <v>0.12</v>
      </c>
      <c r="D16" s="5">
        <v>1.29</v>
      </c>
      <c r="E16">
        <v>2.25</v>
      </c>
      <c r="F16" s="4">
        <f t="shared" si="1"/>
        <v>2.9024999999999999E-2</v>
      </c>
      <c r="G16" s="2">
        <v>0</v>
      </c>
      <c r="H16">
        <v>0.30499999999999999</v>
      </c>
      <c r="J16">
        <f t="shared" si="2"/>
        <v>0</v>
      </c>
      <c r="K16">
        <v>6</v>
      </c>
      <c r="L16" s="5">
        <f t="shared" si="3"/>
        <v>0.06</v>
      </c>
      <c r="M16" s="4">
        <v>6.4500000000000002E-2</v>
      </c>
      <c r="O16" s="2">
        <v>1.05122881355932</v>
      </c>
      <c r="P16" s="2">
        <f>7.5537*('methane info'!B29/100)+0.3994</f>
        <v>0.56558140000000001</v>
      </c>
    </row>
    <row r="17" spans="1:17" x14ac:dyDescent="0.2">
      <c r="A17" t="s">
        <v>18</v>
      </c>
      <c r="B17">
        <v>4</v>
      </c>
      <c r="C17" s="5">
        <f t="shared" si="0"/>
        <v>0.04</v>
      </c>
      <c r="D17" s="5">
        <v>1.29</v>
      </c>
      <c r="E17">
        <v>2.3199999999999998</v>
      </c>
      <c r="F17" s="4">
        <f t="shared" si="1"/>
        <v>2.9928E-2</v>
      </c>
      <c r="G17" s="2">
        <v>0</v>
      </c>
      <c r="H17">
        <v>0.24030000000000001</v>
      </c>
      <c r="J17">
        <f t="shared" si="2"/>
        <v>0</v>
      </c>
      <c r="K17">
        <v>6.5</v>
      </c>
      <c r="L17" s="5">
        <f t="shared" si="3"/>
        <v>6.5000000000000002E-2</v>
      </c>
      <c r="M17" s="4">
        <v>7.5999999999999998E-2</v>
      </c>
      <c r="O17" s="2">
        <v>1.02352459016393</v>
      </c>
      <c r="P17" s="2">
        <f>7.5537*('methane info'!B30/100)+0.3994</f>
        <v>0.67133320000000007</v>
      </c>
      <c r="Q17" s="5"/>
    </row>
    <row r="18" spans="1:17" x14ac:dyDescent="0.2">
      <c r="A18" t="s">
        <v>19</v>
      </c>
      <c r="B18">
        <v>5</v>
      </c>
      <c r="C18" s="5">
        <f t="shared" si="0"/>
        <v>0.05</v>
      </c>
      <c r="D18" s="5">
        <v>0.72</v>
      </c>
      <c r="E18">
        <v>1.02</v>
      </c>
      <c r="F18" s="4">
        <f t="shared" si="1"/>
        <v>7.3439999999999998E-3</v>
      </c>
      <c r="G18" s="2">
        <v>0</v>
      </c>
      <c r="H18">
        <v>0.26</v>
      </c>
      <c r="J18">
        <f t="shared" si="2"/>
        <v>0</v>
      </c>
      <c r="K18">
        <v>6</v>
      </c>
      <c r="L18" s="5">
        <f t="shared" si="3"/>
        <v>0.06</v>
      </c>
      <c r="M18" s="4">
        <v>5.6800000000000003E-2</v>
      </c>
      <c r="O18" s="2">
        <v>0.874117647058822</v>
      </c>
      <c r="P18" s="2">
        <f>7.5537*('methane info'!B31/100)+0.3994</f>
        <v>0.49004439999999999</v>
      </c>
    </row>
    <row r="19" spans="1:17" x14ac:dyDescent="0.2">
      <c r="A19" t="s">
        <v>20</v>
      </c>
      <c r="B19">
        <v>8</v>
      </c>
      <c r="C19" s="5">
        <f t="shared" si="0"/>
        <v>0.08</v>
      </c>
      <c r="D19" s="5">
        <v>0.18</v>
      </c>
      <c r="E19">
        <v>2.61</v>
      </c>
      <c r="F19" s="4">
        <f t="shared" si="1"/>
        <v>4.6979999999999991E-3</v>
      </c>
      <c r="G19" s="2">
        <v>0</v>
      </c>
      <c r="H19">
        <v>0.20125000000000001</v>
      </c>
      <c r="J19">
        <f t="shared" si="2"/>
        <v>0</v>
      </c>
      <c r="K19">
        <v>4.45</v>
      </c>
      <c r="L19" s="5">
        <f t="shared" si="3"/>
        <v>4.4500000000000005E-2</v>
      </c>
      <c r="M19" s="4">
        <v>5.3499999999999999E-2</v>
      </c>
      <c r="O19" s="2">
        <v>0.847694805194804</v>
      </c>
      <c r="P19" s="2">
        <f>7.5537*('methane info'!B32/100)+0.3994</f>
        <v>0.474937</v>
      </c>
    </row>
    <row r="20" spans="1:17" x14ac:dyDescent="0.2">
      <c r="A20" t="s">
        <v>21</v>
      </c>
      <c r="B20">
        <v>8.93</v>
      </c>
      <c r="C20" s="5">
        <f t="shared" si="0"/>
        <v>8.929999999999999E-2</v>
      </c>
      <c r="D20" s="5">
        <v>1.0900000000000001</v>
      </c>
      <c r="E20">
        <v>1.05</v>
      </c>
      <c r="F20" s="4">
        <f t="shared" si="1"/>
        <v>1.1445E-2</v>
      </c>
      <c r="G20" s="2">
        <v>0</v>
      </c>
      <c r="H20">
        <v>0.31403999999999999</v>
      </c>
      <c r="J20">
        <f t="shared" si="2"/>
        <v>0</v>
      </c>
      <c r="K20">
        <v>5.5</v>
      </c>
      <c r="L20" s="5">
        <f t="shared" si="3"/>
        <v>5.5E-2</v>
      </c>
      <c r="M20" s="4">
        <v>9.3200000000000005E-2</v>
      </c>
      <c r="O20" s="2">
        <v>1.0423026315789401</v>
      </c>
      <c r="P20" s="2">
        <f>7.5537*('methane info'!B33/100)+0.3994</f>
        <v>0.4673833</v>
      </c>
    </row>
    <row r="21" spans="1:17" x14ac:dyDescent="0.2">
      <c r="A21" t="s">
        <v>22</v>
      </c>
      <c r="B21">
        <v>8.25</v>
      </c>
      <c r="C21" s="5">
        <f t="shared" si="0"/>
        <v>8.2500000000000004E-2</v>
      </c>
      <c r="D21" s="5">
        <v>0.87</v>
      </c>
      <c r="E21">
        <v>0.99</v>
      </c>
      <c r="F21" s="4">
        <f t="shared" si="1"/>
        <v>8.6129999999999991E-3</v>
      </c>
      <c r="G21" s="2">
        <v>0</v>
      </c>
      <c r="H21">
        <v>0.36890499999999998</v>
      </c>
      <c r="J21">
        <f t="shared" si="2"/>
        <v>0</v>
      </c>
      <c r="K21">
        <v>6</v>
      </c>
      <c r="L21" s="5">
        <f t="shared" si="3"/>
        <v>0.06</v>
      </c>
      <c r="M21" s="4">
        <v>8.2299999999999998E-2</v>
      </c>
      <c r="O21" s="2">
        <v>0.98325966850828705</v>
      </c>
      <c r="P21" s="2">
        <f>7.5537*('methane info'!B34/100)+0.3994</f>
        <v>0.4673833</v>
      </c>
    </row>
    <row r="22" spans="1:17" x14ac:dyDescent="0.2">
      <c r="A22" t="s">
        <v>23</v>
      </c>
      <c r="B22">
        <v>8</v>
      </c>
      <c r="C22" s="5">
        <f t="shared" si="0"/>
        <v>0.08</v>
      </c>
      <c r="D22" s="5">
        <v>1.04</v>
      </c>
      <c r="E22">
        <v>3.55</v>
      </c>
      <c r="F22" s="4">
        <f t="shared" si="1"/>
        <v>3.6919999999999994E-2</v>
      </c>
      <c r="G22" s="2">
        <v>0</v>
      </c>
      <c r="H22">
        <v>0.24</v>
      </c>
      <c r="J22">
        <f t="shared" si="2"/>
        <v>0</v>
      </c>
      <c r="K22">
        <v>6.25</v>
      </c>
      <c r="L22" s="5">
        <f t="shared" si="3"/>
        <v>6.25E-2</v>
      </c>
      <c r="M22" s="4">
        <v>0.1489</v>
      </c>
      <c r="O22" s="2">
        <v>1.17718954248365</v>
      </c>
      <c r="P22" s="2">
        <f>7.5537*('methane info'!B35/100)+0.3994</f>
        <v>0.474937</v>
      </c>
    </row>
    <row r="23" spans="1:17" x14ac:dyDescent="0.2">
      <c r="A23" t="s">
        <v>24</v>
      </c>
      <c r="B23">
        <v>6</v>
      </c>
      <c r="C23" s="5">
        <f t="shared" si="0"/>
        <v>0.06</v>
      </c>
      <c r="D23" s="5">
        <v>1.62</v>
      </c>
      <c r="E23">
        <v>1.26</v>
      </c>
      <c r="F23" s="4">
        <f t="shared" si="1"/>
        <v>2.0412000000000003E-2</v>
      </c>
      <c r="G23" s="2">
        <v>0</v>
      </c>
      <c r="H23">
        <v>0.26300000000000001</v>
      </c>
      <c r="J23">
        <f t="shared" si="2"/>
        <v>0</v>
      </c>
      <c r="K23">
        <v>6</v>
      </c>
      <c r="L23" s="5">
        <f t="shared" si="3"/>
        <v>0.06</v>
      </c>
      <c r="M23" s="4">
        <v>7.0999999999999994E-2</v>
      </c>
      <c r="O23" s="2">
        <v>1.03088372093023</v>
      </c>
      <c r="P23" s="2">
        <f>7.5537*('methane info'!B36/100)+0.3994</f>
        <v>0.50515179999999993</v>
      </c>
    </row>
    <row r="24" spans="1:17" x14ac:dyDescent="0.2">
      <c r="A24" t="s">
        <v>25</v>
      </c>
      <c r="B24">
        <v>9.8000000000000007</v>
      </c>
      <c r="C24" s="5">
        <f t="shared" si="0"/>
        <v>9.8000000000000004E-2</v>
      </c>
      <c r="D24" s="5">
        <v>1.05</v>
      </c>
      <c r="E24">
        <v>2.62</v>
      </c>
      <c r="F24" s="4">
        <f t="shared" si="1"/>
        <v>2.7510000000000003E-2</v>
      </c>
      <c r="G24" s="2">
        <v>0</v>
      </c>
      <c r="H24">
        <v>0.28599999999999998</v>
      </c>
      <c r="J24">
        <f t="shared" si="2"/>
        <v>0</v>
      </c>
      <c r="K24">
        <v>6.875</v>
      </c>
      <c r="L24" s="5">
        <f t="shared" si="3"/>
        <v>6.8750000000000006E-2</v>
      </c>
      <c r="M24" s="4">
        <v>7.5200000000000003E-2</v>
      </c>
      <c r="O24" s="2">
        <v>1.0664848484848399</v>
      </c>
      <c r="P24" s="2">
        <f>7.5537*('methane info'!B37/100)+0.3994</f>
        <v>0.52781290000000003</v>
      </c>
    </row>
    <row r="25" spans="1:17" x14ac:dyDescent="0.2">
      <c r="A25" t="s">
        <v>52</v>
      </c>
      <c r="B25">
        <v>5</v>
      </c>
      <c r="C25" s="5">
        <f t="shared" si="0"/>
        <v>0.05</v>
      </c>
      <c r="D25" s="5">
        <v>0.52</v>
      </c>
      <c r="E25">
        <v>1.78</v>
      </c>
      <c r="F25" s="4">
        <f t="shared" si="1"/>
        <v>9.2560000000000003E-3</v>
      </c>
      <c r="G25" s="2">
        <v>0</v>
      </c>
      <c r="H25">
        <v>0.184</v>
      </c>
      <c r="J25">
        <f t="shared" si="2"/>
        <v>0</v>
      </c>
      <c r="K25">
        <v>7</v>
      </c>
      <c r="L25" s="5">
        <f t="shared" si="3"/>
        <v>7.0000000000000007E-2</v>
      </c>
      <c r="M25" s="4">
        <v>0.06</v>
      </c>
      <c r="O25" s="2">
        <v>0.91778925619834395</v>
      </c>
      <c r="P25" s="2">
        <f>7.5537*('methane info'!B38/100)+0.3994</f>
        <v>0.53536660000000003</v>
      </c>
    </row>
    <row r="26" spans="1:17" x14ac:dyDescent="0.2">
      <c r="A26" t="s">
        <v>26</v>
      </c>
      <c r="B26">
        <v>4</v>
      </c>
      <c r="C26" s="5">
        <f t="shared" si="0"/>
        <v>0.04</v>
      </c>
      <c r="D26" s="5">
        <v>0.91</v>
      </c>
      <c r="E26">
        <v>2.0299999999999998</v>
      </c>
      <c r="F26" s="4">
        <f t="shared" si="1"/>
        <v>1.8473E-2</v>
      </c>
      <c r="G26" s="2">
        <v>0</v>
      </c>
      <c r="H26">
        <v>0.17419999999999999</v>
      </c>
      <c r="J26">
        <f t="shared" si="2"/>
        <v>0</v>
      </c>
      <c r="K26">
        <v>4.2249999999999996</v>
      </c>
      <c r="L26" s="5">
        <f t="shared" si="3"/>
        <v>4.2249999999999996E-2</v>
      </c>
      <c r="M26" s="4">
        <v>7.22E-2</v>
      </c>
      <c r="O26" s="2">
        <v>1.01294685990338</v>
      </c>
      <c r="P26" s="2">
        <f>7.5537*('methane info'!B39/100)+0.3994</f>
        <v>0.57313510000000001</v>
      </c>
    </row>
    <row r="27" spans="1:17" x14ac:dyDescent="0.2">
      <c r="A27" t="s">
        <v>27</v>
      </c>
      <c r="B27">
        <v>6.75</v>
      </c>
      <c r="C27" s="5">
        <f t="shared" si="0"/>
        <v>6.7500000000000004E-2</v>
      </c>
      <c r="D27" s="5">
        <v>0.83</v>
      </c>
      <c r="E27">
        <v>1.39</v>
      </c>
      <c r="F27" s="4">
        <f t="shared" si="1"/>
        <v>1.1536999999999999E-2</v>
      </c>
      <c r="G27" s="2">
        <v>0</v>
      </c>
      <c r="H27">
        <v>0.32750000000000001</v>
      </c>
      <c r="J27">
        <f t="shared" si="2"/>
        <v>0</v>
      </c>
      <c r="K27">
        <v>0</v>
      </c>
      <c r="L27" s="5">
        <f t="shared" si="3"/>
        <v>0</v>
      </c>
      <c r="M27" s="4">
        <v>5.1900000000000002E-2</v>
      </c>
      <c r="O27" s="2">
        <v>1.12787581699346</v>
      </c>
      <c r="P27" s="2">
        <f>7.5537*('methane info'!B40/100)+0.3994</f>
        <v>0.56558140000000001</v>
      </c>
    </row>
    <row r="28" spans="1:17" x14ac:dyDescent="0.2">
      <c r="A28" t="s">
        <v>28</v>
      </c>
      <c r="B28">
        <v>7.81</v>
      </c>
      <c r="C28" s="5">
        <f t="shared" si="0"/>
        <v>7.8100000000000003E-2</v>
      </c>
      <c r="D28" s="5">
        <v>1.76</v>
      </c>
      <c r="E28">
        <v>1.01</v>
      </c>
      <c r="F28" s="4">
        <f t="shared" si="1"/>
        <v>1.7776E-2</v>
      </c>
      <c r="G28" s="2">
        <v>0.05</v>
      </c>
      <c r="H28">
        <v>0.30599999999999999</v>
      </c>
      <c r="J28">
        <f t="shared" si="2"/>
        <v>0</v>
      </c>
      <c r="K28">
        <v>5.5</v>
      </c>
      <c r="L28" s="5">
        <f t="shared" si="3"/>
        <v>5.5E-2</v>
      </c>
      <c r="M28" s="4">
        <v>7.5999999999999998E-2</v>
      </c>
      <c r="O28" s="2">
        <v>0.93129411764706205</v>
      </c>
      <c r="P28" s="2">
        <f>7.5537*('methane info'!B41/100)+0.3994</f>
        <v>0.61090359999999999</v>
      </c>
    </row>
    <row r="29" spans="1:17" x14ac:dyDescent="0.2">
      <c r="A29" t="s">
        <v>29</v>
      </c>
      <c r="B29">
        <v>0</v>
      </c>
      <c r="C29" s="5">
        <f t="shared" si="0"/>
        <v>0</v>
      </c>
      <c r="D29" s="5">
        <v>0.84</v>
      </c>
      <c r="E29">
        <v>0.99</v>
      </c>
      <c r="F29" s="4">
        <f t="shared" si="1"/>
        <v>8.3160000000000005E-3</v>
      </c>
      <c r="G29" s="2">
        <v>0</v>
      </c>
      <c r="H29">
        <v>0.23805000000000001</v>
      </c>
      <c r="J29">
        <f t="shared" si="2"/>
        <v>0</v>
      </c>
      <c r="K29">
        <v>6.85</v>
      </c>
      <c r="L29" s="5">
        <f t="shared" si="3"/>
        <v>6.8499999999999991E-2</v>
      </c>
      <c r="M29" s="4">
        <v>6.0999999999999999E-2</v>
      </c>
      <c r="O29" s="2">
        <v>1.2103846153846101</v>
      </c>
      <c r="P29" s="2">
        <f>7.5537*('methane info'!B42/100)+0.3994</f>
        <v>0.54292030000000002</v>
      </c>
    </row>
    <row r="30" spans="1:17" x14ac:dyDescent="0.2">
      <c r="A30" t="s">
        <v>30</v>
      </c>
      <c r="B30">
        <v>7.7</v>
      </c>
      <c r="C30" s="5">
        <f t="shared" si="0"/>
        <v>7.6999999999999999E-2</v>
      </c>
      <c r="D30" s="5">
        <v>1.86</v>
      </c>
      <c r="E30">
        <v>1</v>
      </c>
      <c r="F30" s="4">
        <f t="shared" si="1"/>
        <v>1.8600000000000002E-2</v>
      </c>
      <c r="G30" s="2">
        <v>0</v>
      </c>
      <c r="H30">
        <v>0.23824999999999999</v>
      </c>
      <c r="J30">
        <f t="shared" si="2"/>
        <v>0</v>
      </c>
      <c r="K30">
        <v>0</v>
      </c>
      <c r="L30" s="5">
        <f t="shared" si="3"/>
        <v>0</v>
      </c>
      <c r="M30" s="4">
        <v>0.13420000000000001</v>
      </c>
      <c r="O30" s="2">
        <v>1.0900000000000001</v>
      </c>
      <c r="P30" s="2">
        <f>7.5537*('methane info'!B43/100)+0.3994</f>
        <v>0.4673833</v>
      </c>
    </row>
    <row r="31" spans="1:17" x14ac:dyDescent="0.2">
      <c r="A31" t="s">
        <v>31</v>
      </c>
      <c r="B31">
        <v>9</v>
      </c>
      <c r="C31" s="5">
        <f t="shared" si="0"/>
        <v>0.09</v>
      </c>
      <c r="D31" s="5">
        <v>1.89</v>
      </c>
      <c r="E31">
        <v>1</v>
      </c>
      <c r="F31" s="4">
        <f t="shared" si="1"/>
        <v>1.89E-2</v>
      </c>
      <c r="G31" s="2">
        <v>0</v>
      </c>
      <c r="H31">
        <v>0.41399999999999998</v>
      </c>
      <c r="J31">
        <f t="shared" si="2"/>
        <v>0</v>
      </c>
      <c r="K31">
        <v>6.625</v>
      </c>
      <c r="L31" s="5">
        <f t="shared" si="3"/>
        <v>6.6250000000000003E-2</v>
      </c>
      <c r="M31" s="4">
        <v>0.1007</v>
      </c>
      <c r="O31" s="2">
        <v>1.21164062499999</v>
      </c>
      <c r="P31" s="2">
        <f>7.5537*('methane info'!B44/100)+0.3994</f>
        <v>0.4673833</v>
      </c>
    </row>
    <row r="32" spans="1:17" x14ac:dyDescent="0.2">
      <c r="A32" t="s">
        <v>32</v>
      </c>
      <c r="B32">
        <v>5.9</v>
      </c>
      <c r="C32" s="5">
        <f t="shared" si="0"/>
        <v>5.9000000000000004E-2</v>
      </c>
      <c r="D32" s="5">
        <v>0.55000000000000004</v>
      </c>
      <c r="E32">
        <v>1.19</v>
      </c>
      <c r="F32" s="4">
        <f t="shared" si="1"/>
        <v>6.5449999999999996E-3</v>
      </c>
      <c r="G32" s="2">
        <v>0</v>
      </c>
      <c r="H32">
        <v>0.18875</v>
      </c>
      <c r="J32">
        <f t="shared" si="2"/>
        <v>0</v>
      </c>
      <c r="K32">
        <v>5.125</v>
      </c>
      <c r="L32" s="5">
        <f t="shared" si="3"/>
        <v>5.1249999999999997E-2</v>
      </c>
      <c r="M32" s="4">
        <v>5.8400000000000001E-2</v>
      </c>
      <c r="O32" s="2">
        <v>0.97622641509433805</v>
      </c>
      <c r="P32" s="2">
        <f>7.5537*('methane info'!B45/100)+0.3994</f>
        <v>0.64867209999999997</v>
      </c>
    </row>
    <row r="33" spans="1:16" x14ac:dyDescent="0.2">
      <c r="A33" t="s">
        <v>33</v>
      </c>
      <c r="B33">
        <v>6.5</v>
      </c>
      <c r="C33" s="5">
        <f t="shared" si="0"/>
        <v>6.5000000000000002E-2</v>
      </c>
      <c r="D33" s="5">
        <v>1.23</v>
      </c>
      <c r="E33">
        <v>6.02</v>
      </c>
      <c r="F33" s="4">
        <f t="shared" si="1"/>
        <v>7.4046000000000001E-2</v>
      </c>
      <c r="G33" s="2">
        <v>0</v>
      </c>
      <c r="H33">
        <v>0.40450000000000003</v>
      </c>
      <c r="J33">
        <f t="shared" si="2"/>
        <v>0</v>
      </c>
      <c r="K33">
        <v>4</v>
      </c>
      <c r="L33" s="5">
        <f t="shared" si="3"/>
        <v>0.04</v>
      </c>
      <c r="M33" s="4">
        <v>6.0199999999999997E-2</v>
      </c>
      <c r="O33" s="2">
        <v>1.1382673267326699</v>
      </c>
      <c r="P33" s="2">
        <f>7.5537*('methane info'!B46/100)+0.3994</f>
        <v>0.4673833</v>
      </c>
    </row>
    <row r="34" spans="1:16" x14ac:dyDescent="0.2">
      <c r="A34" t="s">
        <v>34</v>
      </c>
      <c r="B34">
        <v>2.5</v>
      </c>
      <c r="C34" s="5">
        <f t="shared" si="0"/>
        <v>2.5000000000000001E-2</v>
      </c>
      <c r="D34" s="5">
        <v>0.78</v>
      </c>
      <c r="E34">
        <v>1</v>
      </c>
      <c r="F34" s="4">
        <f t="shared" si="1"/>
        <v>7.8000000000000005E-3</v>
      </c>
      <c r="G34" s="2">
        <v>0</v>
      </c>
      <c r="H34">
        <v>0.36349999999999999</v>
      </c>
      <c r="J34">
        <f t="shared" si="2"/>
        <v>0</v>
      </c>
      <c r="K34">
        <v>4.75</v>
      </c>
      <c r="L34" s="5">
        <f t="shared" si="3"/>
        <v>4.7500000000000001E-2</v>
      </c>
      <c r="M34" s="4">
        <v>6.3299999999999995E-2</v>
      </c>
      <c r="O34" s="2">
        <v>0.884571428571434</v>
      </c>
      <c r="P34" s="2">
        <f>7.5537*('methane info'!B47/100)+0.3994</f>
        <v>0.474937</v>
      </c>
    </row>
    <row r="35" spans="1:16" x14ac:dyDescent="0.2">
      <c r="A35" t="s">
        <v>35</v>
      </c>
      <c r="B35">
        <v>4.3099999999999996</v>
      </c>
      <c r="C35" s="5">
        <f t="shared" si="0"/>
        <v>4.3099999999999999E-2</v>
      </c>
      <c r="D35" s="5">
        <v>1.42</v>
      </c>
      <c r="E35">
        <v>1.1000000000000001</v>
      </c>
      <c r="F35" s="4">
        <f t="shared" si="1"/>
        <v>1.562E-2</v>
      </c>
      <c r="G35" s="2">
        <v>0</v>
      </c>
      <c r="H35">
        <v>0.23025000000000001</v>
      </c>
      <c r="J35">
        <f t="shared" si="2"/>
        <v>0</v>
      </c>
      <c r="K35">
        <v>5</v>
      </c>
      <c r="L35" s="5">
        <f t="shared" si="3"/>
        <v>0.05</v>
      </c>
      <c r="M35" s="4">
        <v>7.9799999999999996E-2</v>
      </c>
      <c r="O35" s="2">
        <v>1.06910869565217</v>
      </c>
      <c r="P35" s="2">
        <f>7.5537*('methane info'!B48/100)+0.3994</f>
        <v>0.56558140000000001</v>
      </c>
    </row>
    <row r="36" spans="1:16" x14ac:dyDescent="0.2">
      <c r="A36" t="s">
        <v>36</v>
      </c>
      <c r="B36">
        <v>0</v>
      </c>
      <c r="C36" s="5">
        <f t="shared" si="0"/>
        <v>0</v>
      </c>
      <c r="D36" s="5">
        <v>1.36</v>
      </c>
      <c r="E36">
        <v>1.29</v>
      </c>
      <c r="F36" s="4">
        <f t="shared" si="1"/>
        <v>1.7544000000000001E-2</v>
      </c>
      <c r="G36" s="2">
        <v>0</v>
      </c>
      <c r="H36">
        <v>0.38500000000000001</v>
      </c>
      <c r="J36">
        <f t="shared" si="2"/>
        <v>0</v>
      </c>
      <c r="K36">
        <v>5.75</v>
      </c>
      <c r="L36" s="5">
        <f t="shared" si="3"/>
        <v>5.7500000000000002E-2</v>
      </c>
      <c r="M36" s="4">
        <v>7.0099999999999996E-2</v>
      </c>
      <c r="O36" s="2">
        <v>0.93595617529880604</v>
      </c>
      <c r="P36" s="2">
        <f>7.5537*('methane info'!B49/100)+0.3994</f>
        <v>0.4673833</v>
      </c>
    </row>
    <row r="37" spans="1:16" x14ac:dyDescent="0.2">
      <c r="A37" t="s">
        <v>37</v>
      </c>
      <c r="B37">
        <v>6</v>
      </c>
      <c r="C37" s="5">
        <f t="shared" si="0"/>
        <v>0.06</v>
      </c>
      <c r="D37" s="5">
        <v>0.74</v>
      </c>
      <c r="E37">
        <v>1.06</v>
      </c>
      <c r="F37" s="4">
        <f t="shared" si="1"/>
        <v>7.8440000000000003E-3</v>
      </c>
      <c r="G37" s="2">
        <v>0</v>
      </c>
      <c r="H37" s="2">
        <v>0.2</v>
      </c>
      <c r="J37">
        <f t="shared" si="2"/>
        <v>0</v>
      </c>
      <c r="K37">
        <v>4.5</v>
      </c>
      <c r="L37" s="5">
        <f t="shared" si="3"/>
        <v>4.4999999999999998E-2</v>
      </c>
      <c r="M37" s="4">
        <v>5.3400000000000003E-2</v>
      </c>
      <c r="O37" s="2">
        <v>0.87760000000000005</v>
      </c>
      <c r="P37" s="2">
        <f>7.5537*('methane info'!B50/100)+0.3994</f>
        <v>0.5882425</v>
      </c>
    </row>
    <row r="38" spans="1:16" x14ac:dyDescent="0.2">
      <c r="A38" t="s">
        <v>38</v>
      </c>
      <c r="B38">
        <v>7.6</v>
      </c>
      <c r="C38" s="5">
        <f t="shared" si="0"/>
        <v>7.5999999999999998E-2</v>
      </c>
      <c r="D38" s="5">
        <v>0.87</v>
      </c>
      <c r="E38">
        <v>1</v>
      </c>
      <c r="F38" s="4">
        <f t="shared" si="1"/>
        <v>8.6999999999999994E-3</v>
      </c>
      <c r="G38" s="2">
        <v>0</v>
      </c>
      <c r="H38">
        <v>0.36</v>
      </c>
      <c r="J38">
        <f t="shared" si="2"/>
        <v>0</v>
      </c>
      <c r="K38">
        <v>0</v>
      </c>
      <c r="L38" s="5">
        <f t="shared" si="3"/>
        <v>0</v>
      </c>
      <c r="M38" s="4">
        <v>5.8599999999999999E-2</v>
      </c>
      <c r="O38" s="2">
        <v>1.1080630630630599</v>
      </c>
      <c r="P38" s="2">
        <f>7.5537*('methane info'!B51/100)+0.3994</f>
        <v>0.54292030000000002</v>
      </c>
    </row>
    <row r="39" spans="1:16" x14ac:dyDescent="0.2">
      <c r="A39" t="s">
        <v>39</v>
      </c>
      <c r="B39">
        <v>9.99</v>
      </c>
      <c r="C39" s="5">
        <f t="shared" si="0"/>
        <v>9.9900000000000003E-2</v>
      </c>
      <c r="D39" s="5">
        <v>1.35</v>
      </c>
      <c r="E39">
        <v>1.56</v>
      </c>
      <c r="F39" s="4">
        <f t="shared" si="1"/>
        <v>2.1060000000000002E-2</v>
      </c>
      <c r="G39" s="2">
        <v>0</v>
      </c>
      <c r="H39">
        <v>0.58599999999999997</v>
      </c>
      <c r="J39">
        <f t="shared" si="2"/>
        <v>0</v>
      </c>
      <c r="K39">
        <v>6</v>
      </c>
      <c r="L39" s="5">
        <f t="shared" si="3"/>
        <v>0.06</v>
      </c>
      <c r="M39" s="4">
        <v>6.8400000000000002E-2</v>
      </c>
      <c r="O39" s="2">
        <v>1.07753164556962</v>
      </c>
      <c r="P39" s="2">
        <f>7.5537*('methane info'!B52/100)+0.3994</f>
        <v>0.4673833</v>
      </c>
    </row>
    <row r="40" spans="1:16" x14ac:dyDescent="0.2">
      <c r="A40" t="s">
        <v>40</v>
      </c>
      <c r="B40">
        <v>7</v>
      </c>
      <c r="C40" s="5">
        <f t="shared" si="0"/>
        <v>7.0000000000000007E-2</v>
      </c>
      <c r="D40" s="5">
        <v>1.35</v>
      </c>
      <c r="E40">
        <v>2.1800000000000002</v>
      </c>
      <c r="F40" s="4">
        <f t="shared" si="1"/>
        <v>2.9430000000000005E-2</v>
      </c>
      <c r="G40" s="2">
        <v>0</v>
      </c>
      <c r="H40">
        <v>0.35119</v>
      </c>
      <c r="J40">
        <f t="shared" si="2"/>
        <v>0</v>
      </c>
      <c r="K40">
        <v>7</v>
      </c>
      <c r="L40" s="5">
        <f t="shared" si="3"/>
        <v>7.0000000000000007E-2</v>
      </c>
      <c r="M40" s="8">
        <v>0.15390000000000001</v>
      </c>
      <c r="O40" s="2">
        <v>1.12333333333333</v>
      </c>
      <c r="P40" s="2">
        <f>7.5537*('methane info'!B53/100)+0.3994</f>
        <v>0.4673833</v>
      </c>
    </row>
    <row r="41" spans="1:16" x14ac:dyDescent="0.2">
      <c r="A41" t="s">
        <v>41</v>
      </c>
      <c r="B41">
        <v>5</v>
      </c>
      <c r="C41" s="5">
        <f t="shared" si="0"/>
        <v>0.05</v>
      </c>
      <c r="D41" s="5">
        <v>0.5</v>
      </c>
      <c r="E41">
        <v>3.02</v>
      </c>
      <c r="F41" s="4">
        <f t="shared" si="1"/>
        <v>1.5100000000000001E-2</v>
      </c>
      <c r="G41" s="2">
        <v>0</v>
      </c>
      <c r="H41">
        <v>0.22750000000000001</v>
      </c>
      <c r="J41">
        <f t="shared" si="2"/>
        <v>0</v>
      </c>
      <c r="K41">
        <v>6</v>
      </c>
      <c r="L41" s="5">
        <f t="shared" si="3"/>
        <v>0.06</v>
      </c>
      <c r="M41" s="8">
        <v>6.0999999999999999E-2</v>
      </c>
      <c r="O41" s="2">
        <v>0.93315508021390203</v>
      </c>
      <c r="P41" s="2">
        <f>7.5537*('methane info'!B54/100)+0.3994</f>
        <v>0.474937</v>
      </c>
    </row>
    <row r="42" spans="1:16" x14ac:dyDescent="0.2">
      <c r="A42" t="s">
        <v>42</v>
      </c>
      <c r="B42">
        <v>0</v>
      </c>
      <c r="C42" s="5">
        <f t="shared" si="0"/>
        <v>0</v>
      </c>
      <c r="D42" s="5">
        <v>1.28</v>
      </c>
      <c r="E42">
        <v>1.31</v>
      </c>
      <c r="F42" s="4">
        <f t="shared" si="1"/>
        <v>1.6768000000000002E-2</v>
      </c>
      <c r="G42" s="2">
        <v>0</v>
      </c>
      <c r="H42" s="2">
        <v>0.3</v>
      </c>
      <c r="J42">
        <f t="shared" si="2"/>
        <v>0</v>
      </c>
      <c r="K42">
        <v>4.5</v>
      </c>
      <c r="L42" s="5">
        <f t="shared" si="3"/>
        <v>4.4999999999999998E-2</v>
      </c>
      <c r="M42" s="8">
        <v>7.7700000000000005E-2</v>
      </c>
      <c r="O42" s="2">
        <v>0.99818750000000001</v>
      </c>
      <c r="P42" s="2">
        <f>7.5537*('methane info'!B55/100)+0.3994</f>
        <v>0.55047400000000002</v>
      </c>
    </row>
    <row r="43" spans="1:16" x14ac:dyDescent="0.2">
      <c r="A43" t="s">
        <v>43</v>
      </c>
      <c r="B43">
        <v>6.5</v>
      </c>
      <c r="C43" s="5">
        <f t="shared" si="0"/>
        <v>6.5000000000000002E-2</v>
      </c>
      <c r="D43" s="5">
        <v>0.68</v>
      </c>
      <c r="E43">
        <v>1.6</v>
      </c>
      <c r="F43" s="4">
        <f t="shared" si="1"/>
        <v>1.0880000000000001E-2</v>
      </c>
      <c r="G43" s="2">
        <v>0</v>
      </c>
      <c r="H43">
        <v>0.27400000000000002</v>
      </c>
      <c r="J43">
        <f t="shared" si="2"/>
        <v>0</v>
      </c>
      <c r="K43">
        <v>7</v>
      </c>
      <c r="L43" s="5">
        <f t="shared" si="3"/>
        <v>7.0000000000000007E-2</v>
      </c>
      <c r="M43" s="4">
        <v>5.6800000000000003E-2</v>
      </c>
      <c r="O43" s="2">
        <v>0.85303763440860003</v>
      </c>
      <c r="P43" s="2">
        <f>7.5537*('methane info'!B56/100)+0.3994</f>
        <v>0.4673833</v>
      </c>
    </row>
    <row r="44" spans="1:16" x14ac:dyDescent="0.2">
      <c r="A44" t="s">
        <v>44</v>
      </c>
      <c r="B44">
        <v>0</v>
      </c>
      <c r="C44" s="5">
        <f t="shared" si="0"/>
        <v>0</v>
      </c>
      <c r="D44" s="5">
        <v>1.81</v>
      </c>
      <c r="E44">
        <v>1.22</v>
      </c>
      <c r="F44" s="4">
        <f t="shared" si="1"/>
        <v>2.2082000000000001E-2</v>
      </c>
      <c r="G44" s="2">
        <v>0</v>
      </c>
      <c r="H44" s="2">
        <v>0.2</v>
      </c>
      <c r="J44">
        <f t="shared" si="2"/>
        <v>0</v>
      </c>
      <c r="K44">
        <v>6.25</v>
      </c>
      <c r="L44" s="5">
        <f t="shared" si="3"/>
        <v>6.25E-2</v>
      </c>
      <c r="M44" s="4">
        <v>5.3900000000000003E-2</v>
      </c>
      <c r="O44" s="2">
        <v>0.90491631799163097</v>
      </c>
      <c r="P44" s="2">
        <f>7.5537*('methane info'!B57/100)+0.3994</f>
        <v>0.52781290000000003</v>
      </c>
    </row>
    <row r="45" spans="1:16" x14ac:dyDescent="0.2">
      <c r="A45" t="s">
        <v>45</v>
      </c>
      <c r="B45">
        <v>4.95</v>
      </c>
      <c r="C45" s="5">
        <f t="shared" si="0"/>
        <v>4.9500000000000002E-2</v>
      </c>
      <c r="D45" s="5">
        <v>0.6</v>
      </c>
      <c r="E45">
        <v>1.83</v>
      </c>
      <c r="F45" s="4">
        <f t="shared" si="1"/>
        <v>1.098E-2</v>
      </c>
      <c r="G45" s="2">
        <v>0</v>
      </c>
      <c r="H45">
        <v>0.3175</v>
      </c>
      <c r="J45">
        <f t="shared" si="2"/>
        <v>0</v>
      </c>
      <c r="K45">
        <v>4.8499999999999996</v>
      </c>
      <c r="L45" s="5">
        <f t="shared" si="3"/>
        <v>4.8499999999999995E-2</v>
      </c>
      <c r="M45" s="4">
        <v>5.8999999999999997E-2</v>
      </c>
      <c r="O45" s="2">
        <v>1.07424778761061</v>
      </c>
      <c r="P45" s="2">
        <f>7.5537*('methane info'!B58/100)+0.3994</f>
        <v>0.51270550000000004</v>
      </c>
    </row>
    <row r="46" spans="1:16" x14ac:dyDescent="0.2">
      <c r="A46" t="s">
        <v>46</v>
      </c>
      <c r="B46">
        <v>8.5</v>
      </c>
      <c r="C46" s="5">
        <f t="shared" si="0"/>
        <v>8.5000000000000006E-2</v>
      </c>
      <c r="D46" s="5">
        <v>1.59</v>
      </c>
      <c r="E46">
        <v>1.19</v>
      </c>
      <c r="F46" s="4">
        <f t="shared" si="1"/>
        <v>1.8921E-2</v>
      </c>
      <c r="G46" s="2">
        <v>0</v>
      </c>
      <c r="H46" s="4">
        <v>0.30730000000000002</v>
      </c>
      <c r="J46">
        <f t="shared" si="2"/>
        <v>0</v>
      </c>
      <c r="K46">
        <v>6</v>
      </c>
      <c r="L46" s="5">
        <f t="shared" si="3"/>
        <v>0.06</v>
      </c>
      <c r="M46" s="4">
        <v>0.1066</v>
      </c>
      <c r="O46" s="2">
        <v>1.06</v>
      </c>
      <c r="P46" s="2">
        <f>7.5537*('methane info'!B59/100)+0.3994</f>
        <v>0.4673833</v>
      </c>
    </row>
    <row r="47" spans="1:16" x14ac:dyDescent="0.2">
      <c r="A47" t="s">
        <v>47</v>
      </c>
      <c r="B47">
        <v>6</v>
      </c>
      <c r="C47" s="5">
        <f t="shared" si="0"/>
        <v>0.06</v>
      </c>
      <c r="D47" s="5">
        <v>0.74</v>
      </c>
      <c r="E47">
        <v>0.81</v>
      </c>
      <c r="F47" s="4">
        <f t="shared" si="1"/>
        <v>5.9940000000000002E-3</v>
      </c>
      <c r="G47" s="2">
        <v>0</v>
      </c>
      <c r="H47">
        <v>0.16200000000000001</v>
      </c>
      <c r="J47">
        <f t="shared" si="2"/>
        <v>0</v>
      </c>
      <c r="K47">
        <v>4.3</v>
      </c>
      <c r="L47" s="5">
        <f t="shared" si="3"/>
        <v>4.2999999999999997E-2</v>
      </c>
      <c r="M47" s="4">
        <v>6.8599999999999994E-2</v>
      </c>
      <c r="O47" s="2">
        <v>0.97886292834890798</v>
      </c>
      <c r="P47" s="2">
        <f>7.5537*('methane info'!B60/100)+0.3994</f>
        <v>0.48249069999999999</v>
      </c>
    </row>
    <row r="48" spans="1:16" x14ac:dyDescent="0.2">
      <c r="A48" t="s">
        <v>48</v>
      </c>
      <c r="B48">
        <v>0</v>
      </c>
      <c r="C48" s="5">
        <f t="shared" si="0"/>
        <v>0</v>
      </c>
      <c r="D48" s="5">
        <v>0.92</v>
      </c>
      <c r="E48">
        <v>1</v>
      </c>
      <c r="F48" s="4">
        <f t="shared" si="1"/>
        <v>9.1999999999999998E-3</v>
      </c>
      <c r="G48" s="2">
        <v>0</v>
      </c>
      <c r="H48">
        <v>0.51995199999999997</v>
      </c>
      <c r="J48">
        <f t="shared" si="2"/>
        <v>0</v>
      </c>
      <c r="K48">
        <v>6.5</v>
      </c>
      <c r="L48" s="5">
        <f t="shared" si="3"/>
        <v>6.5000000000000002E-2</v>
      </c>
      <c r="M48" s="4">
        <v>4.7100000000000003E-2</v>
      </c>
      <c r="O48" s="2">
        <v>1.1595070422535101</v>
      </c>
      <c r="P48" s="2">
        <f>7.5537*('methane info'!B61/100)+0.3994</f>
        <v>0.56558140000000001</v>
      </c>
    </row>
    <row r="49" spans="1:18" x14ac:dyDescent="0.2">
      <c r="A49" t="s">
        <v>49</v>
      </c>
      <c r="B49">
        <v>6.5</v>
      </c>
      <c r="C49" s="5">
        <f t="shared" si="0"/>
        <v>6.5000000000000002E-2</v>
      </c>
      <c r="D49" s="5">
        <v>0.49</v>
      </c>
      <c r="E49">
        <v>2.2200000000000002</v>
      </c>
      <c r="F49" s="4">
        <f t="shared" si="1"/>
        <v>1.0878000000000001E-2</v>
      </c>
      <c r="G49" s="2">
        <v>0</v>
      </c>
      <c r="H49">
        <v>0.35699999999999998</v>
      </c>
      <c r="J49">
        <f t="shared" si="2"/>
        <v>0</v>
      </c>
      <c r="K49">
        <v>6</v>
      </c>
      <c r="L49" s="5">
        <f t="shared" si="3"/>
        <v>0.06</v>
      </c>
      <c r="M49" s="4">
        <v>6.4000000000000001E-2</v>
      </c>
      <c r="O49" s="2">
        <v>1.00439999999999</v>
      </c>
      <c r="P49" s="2">
        <f>7.5537*('methane info'!B62/100)+0.3994</f>
        <v>0.4673833</v>
      </c>
    </row>
    <row r="50" spans="1:18" x14ac:dyDescent="0.2">
      <c r="A50" t="s">
        <v>50</v>
      </c>
      <c r="B50">
        <v>7.9</v>
      </c>
      <c r="C50" s="5">
        <f t="shared" si="0"/>
        <v>7.9000000000000001E-2</v>
      </c>
      <c r="D50" s="5">
        <v>1.76</v>
      </c>
      <c r="E50">
        <v>1.03</v>
      </c>
      <c r="F50" s="4">
        <f t="shared" si="1"/>
        <v>1.8127999999999998E-2</v>
      </c>
      <c r="G50" s="2">
        <v>0</v>
      </c>
      <c r="H50">
        <v>0.32900000000000001</v>
      </c>
      <c r="J50">
        <f t="shared" si="2"/>
        <v>0</v>
      </c>
      <c r="K50">
        <v>5</v>
      </c>
      <c r="L50" s="5">
        <f t="shared" si="3"/>
        <v>0.05</v>
      </c>
      <c r="M50" s="4">
        <v>7.3300000000000004E-2</v>
      </c>
      <c r="O50" s="2">
        <v>1.0709574468084999</v>
      </c>
      <c r="P50" s="2">
        <f>7.5537*('methane info'!B63/100)+0.3994</f>
        <v>0.56558140000000001</v>
      </c>
      <c r="R50" s="2"/>
    </row>
    <row r="51" spans="1:18" x14ac:dyDescent="0.2">
      <c r="A51" t="s">
        <v>51</v>
      </c>
      <c r="B51">
        <v>0</v>
      </c>
      <c r="C51" s="5">
        <f t="shared" si="0"/>
        <v>0</v>
      </c>
      <c r="D51" s="5">
        <v>0.57999999999999996</v>
      </c>
      <c r="E51">
        <v>1</v>
      </c>
      <c r="F51" s="4">
        <f t="shared" si="1"/>
        <v>5.7999999999999996E-3</v>
      </c>
      <c r="G51" s="2">
        <v>0</v>
      </c>
      <c r="H51">
        <v>0.24</v>
      </c>
      <c r="J51">
        <f t="shared" si="2"/>
        <v>0</v>
      </c>
      <c r="K51">
        <v>4</v>
      </c>
      <c r="L51" s="5">
        <f t="shared" si="3"/>
        <v>0.04</v>
      </c>
      <c r="M51" s="4">
        <v>6.7100000000000007E-2</v>
      </c>
      <c r="O51" s="2">
        <v>1.0227906976744101</v>
      </c>
      <c r="P51" s="2">
        <f>7.5537*('methane info'!B64/100)+0.3994</f>
        <v>0.48249069999999999</v>
      </c>
    </row>
    <row r="52" spans="1:18" x14ac:dyDescent="0.2">
      <c r="A52" s="1" t="s">
        <v>53</v>
      </c>
      <c r="B52" s="1"/>
      <c r="C52" s="7" t="s">
        <v>58</v>
      </c>
      <c r="D52" s="7"/>
      <c r="E52" s="1"/>
      <c r="F52" s="9" t="s">
        <v>81</v>
      </c>
      <c r="G52" s="9"/>
      <c r="H52" s="1" t="s">
        <v>77</v>
      </c>
      <c r="I52" s="1"/>
      <c r="J52">
        <f t="shared" si="2"/>
        <v>0</v>
      </c>
      <c r="L52" s="6" t="s">
        <v>54</v>
      </c>
      <c r="M52" s="1" t="s">
        <v>78</v>
      </c>
      <c r="O52" s="1" t="s">
        <v>74</v>
      </c>
      <c r="P52" s="16" t="s">
        <v>98</v>
      </c>
    </row>
    <row r="53" spans="1:18" x14ac:dyDescent="0.2">
      <c r="M53" s="4"/>
    </row>
    <row r="54" spans="1:18" x14ac:dyDescent="0.2">
      <c r="M54" s="4"/>
    </row>
    <row r="55" spans="1:18" x14ac:dyDescent="0.2">
      <c r="L55" s="4"/>
    </row>
    <row r="56" spans="1:18" x14ac:dyDescent="0.2">
      <c r="L56" s="4"/>
    </row>
    <row r="69" spans="1:4" x14ac:dyDescent="0.2">
      <c r="A69" s="1" t="s">
        <v>0</v>
      </c>
      <c r="C69" s="1" t="s">
        <v>75</v>
      </c>
      <c r="D69" s="1"/>
    </row>
    <row r="70" spans="1:4" x14ac:dyDescent="0.2">
      <c r="A70" t="s">
        <v>2</v>
      </c>
      <c r="C70" s="4">
        <v>6.0100000000000001E-2</v>
      </c>
      <c r="D70" s="4"/>
    </row>
    <row r="71" spans="1:4" x14ac:dyDescent="0.2">
      <c r="A71" t="s">
        <v>3</v>
      </c>
      <c r="C71" s="4">
        <v>0.17100000000000001</v>
      </c>
      <c r="D71" s="4"/>
    </row>
    <row r="72" spans="1:4" x14ac:dyDescent="0.2">
      <c r="A72" t="s">
        <v>4</v>
      </c>
      <c r="C72" s="4">
        <v>6.5500000000000003E-2</v>
      </c>
      <c r="D72" s="4"/>
    </row>
    <row r="73" spans="1:4" x14ac:dyDescent="0.2">
      <c r="A73" t="s">
        <v>5</v>
      </c>
      <c r="C73" s="4">
        <v>5.6399999999999999E-2</v>
      </c>
      <c r="D73" s="4"/>
    </row>
    <row r="74" spans="1:4" x14ac:dyDescent="0.2">
      <c r="A74" t="s">
        <v>6</v>
      </c>
      <c r="C74" s="4">
        <v>0.13200000000000001</v>
      </c>
      <c r="D74" s="4"/>
    </row>
    <row r="75" spans="1:4" x14ac:dyDescent="0.2">
      <c r="A75" t="s">
        <v>7</v>
      </c>
      <c r="C75" s="4">
        <v>7.4700000000000003E-2</v>
      </c>
      <c r="D75" s="4"/>
    </row>
    <row r="76" spans="1:4" x14ac:dyDescent="0.2">
      <c r="A76" t="s">
        <v>8</v>
      </c>
      <c r="C76" s="4">
        <v>0.13769999999999999</v>
      </c>
      <c r="D76" s="4"/>
    </row>
    <row r="77" spans="1:4" x14ac:dyDescent="0.2">
      <c r="A77" t="s">
        <v>10</v>
      </c>
      <c r="C77" s="4">
        <v>7.9500000000000001E-2</v>
      </c>
      <c r="D77" s="4"/>
    </row>
    <row r="78" spans="1:4" x14ac:dyDescent="0.2">
      <c r="A78" t="s">
        <v>11</v>
      </c>
      <c r="C78" s="4">
        <v>7.6499999999999999E-2</v>
      </c>
      <c r="D78" s="4"/>
    </row>
    <row r="79" spans="1:4" x14ac:dyDescent="0.2">
      <c r="A79" t="s">
        <v>12</v>
      </c>
      <c r="C79" s="4">
        <v>0.06</v>
      </c>
      <c r="D79" s="4"/>
    </row>
    <row r="80" spans="1:4" x14ac:dyDescent="0.2">
      <c r="A80" t="s">
        <v>13</v>
      </c>
      <c r="C80" s="4">
        <v>0.26100000000000001</v>
      </c>
      <c r="D80" s="4"/>
    </row>
    <row r="81" spans="1:4" x14ac:dyDescent="0.2">
      <c r="A81" t="s">
        <v>14</v>
      </c>
      <c r="C81" s="4">
        <v>6.4699999999999994E-2</v>
      </c>
      <c r="D81" s="4"/>
    </row>
    <row r="82" spans="1:4" x14ac:dyDescent="0.2">
      <c r="A82" t="s">
        <v>15</v>
      </c>
      <c r="C82" s="4">
        <v>6.8000000000000005E-2</v>
      </c>
      <c r="D82" s="4"/>
    </row>
    <row r="83" spans="1:4" x14ac:dyDescent="0.2">
      <c r="A83" t="s">
        <v>16</v>
      </c>
      <c r="C83" s="4">
        <v>7.3800000000000004E-2</v>
      </c>
      <c r="D83" s="4"/>
    </row>
    <row r="84" spans="1:4" x14ac:dyDescent="0.2">
      <c r="A84" t="s">
        <v>17</v>
      </c>
      <c r="C84" s="4">
        <v>6.4500000000000002E-2</v>
      </c>
      <c r="D84" s="4"/>
    </row>
    <row r="85" spans="1:4" x14ac:dyDescent="0.2">
      <c r="A85" t="s">
        <v>18</v>
      </c>
      <c r="C85" s="4">
        <v>7.5999999999999998E-2</v>
      </c>
      <c r="D85" s="4"/>
    </row>
    <row r="86" spans="1:4" x14ac:dyDescent="0.2">
      <c r="A86" t="s">
        <v>19</v>
      </c>
      <c r="C86" s="4">
        <v>5.6800000000000003E-2</v>
      </c>
      <c r="D86" s="4"/>
    </row>
    <row r="87" spans="1:4" x14ac:dyDescent="0.2">
      <c r="A87" t="s">
        <v>20</v>
      </c>
      <c r="C87" s="4">
        <v>5.3499999999999999E-2</v>
      </c>
      <c r="D87" s="4"/>
    </row>
    <row r="88" spans="1:4" x14ac:dyDescent="0.2">
      <c r="A88" t="s">
        <v>21</v>
      </c>
      <c r="C88" s="4">
        <v>9.3200000000000005E-2</v>
      </c>
      <c r="D88" s="4"/>
    </row>
    <row r="89" spans="1:4" x14ac:dyDescent="0.2">
      <c r="A89" t="s">
        <v>22</v>
      </c>
      <c r="C89" s="4">
        <v>8.2299999999999998E-2</v>
      </c>
      <c r="D89" s="4"/>
    </row>
    <row r="90" spans="1:4" x14ac:dyDescent="0.2">
      <c r="A90" t="s">
        <v>23</v>
      </c>
      <c r="C90" s="4">
        <v>0.1489</v>
      </c>
      <c r="D90" s="4"/>
    </row>
    <row r="91" spans="1:4" x14ac:dyDescent="0.2">
      <c r="A91" t="s">
        <v>24</v>
      </c>
      <c r="C91" s="4">
        <v>7.0999999999999994E-2</v>
      </c>
      <c r="D91" s="4"/>
    </row>
    <row r="92" spans="1:4" x14ac:dyDescent="0.2">
      <c r="A92" t="s">
        <v>25</v>
      </c>
      <c r="C92" s="4">
        <v>7.5200000000000003E-2</v>
      </c>
      <c r="D92" s="4"/>
    </row>
    <row r="93" spans="1:4" x14ac:dyDescent="0.2">
      <c r="A93" t="s">
        <v>52</v>
      </c>
      <c r="C93" s="4">
        <v>0.06</v>
      </c>
      <c r="D93" s="4"/>
    </row>
    <row r="94" spans="1:4" x14ac:dyDescent="0.2">
      <c r="A94" t="s">
        <v>26</v>
      </c>
      <c r="C94" s="4">
        <v>7.22E-2</v>
      </c>
      <c r="D94" s="4"/>
    </row>
    <row r="95" spans="1:4" x14ac:dyDescent="0.2">
      <c r="A95" t="s">
        <v>27</v>
      </c>
      <c r="C95" s="4">
        <v>5.1900000000000002E-2</v>
      </c>
      <c r="D95" s="4"/>
    </row>
    <row r="96" spans="1:4" x14ac:dyDescent="0.2">
      <c r="A96" t="s">
        <v>28</v>
      </c>
      <c r="C96" s="4">
        <v>7.5999999999999998E-2</v>
      </c>
      <c r="D96" s="4"/>
    </row>
    <row r="97" spans="1:4" x14ac:dyDescent="0.2">
      <c r="A97" t="s">
        <v>29</v>
      </c>
      <c r="C97" s="4">
        <v>6.0999999999999999E-2</v>
      </c>
      <c r="D97" s="4"/>
    </row>
    <row r="98" spans="1:4" x14ac:dyDescent="0.2">
      <c r="A98" t="s">
        <v>30</v>
      </c>
      <c r="C98" s="4">
        <v>0.13420000000000001</v>
      </c>
      <c r="D98" s="4"/>
    </row>
    <row r="99" spans="1:4" x14ac:dyDescent="0.2">
      <c r="A99" t="s">
        <v>31</v>
      </c>
      <c r="C99" s="4">
        <v>0.1007</v>
      </c>
      <c r="D99" s="4"/>
    </row>
    <row r="100" spans="1:4" x14ac:dyDescent="0.2">
      <c r="A100" t="s">
        <v>32</v>
      </c>
      <c r="C100" s="4">
        <v>5.8400000000000001E-2</v>
      </c>
      <c r="D100" s="4"/>
    </row>
    <row r="101" spans="1:4" x14ac:dyDescent="0.2">
      <c r="A101" t="s">
        <v>33</v>
      </c>
      <c r="C101" s="4">
        <v>6.0199999999999997E-2</v>
      </c>
      <c r="D101" s="4"/>
    </row>
    <row r="102" spans="1:4" x14ac:dyDescent="0.2">
      <c r="A102" t="s">
        <v>34</v>
      </c>
      <c r="C102" s="4">
        <v>6.3299999999999995E-2</v>
      </c>
      <c r="D102" s="4"/>
    </row>
    <row r="103" spans="1:4" x14ac:dyDescent="0.2">
      <c r="A103" t="s">
        <v>35</v>
      </c>
      <c r="C103" s="4">
        <v>7.9799999999999996E-2</v>
      </c>
      <c r="D103" s="4"/>
    </row>
    <row r="104" spans="1:4" x14ac:dyDescent="0.2">
      <c r="A104" t="s">
        <v>36</v>
      </c>
      <c r="C104" s="4">
        <v>7.0099999999999996E-2</v>
      </c>
      <c r="D104" s="4"/>
    </row>
    <row r="105" spans="1:4" x14ac:dyDescent="0.2">
      <c r="A105" t="s">
        <v>37</v>
      </c>
      <c r="C105" s="4">
        <v>5.3400000000000003E-2</v>
      </c>
      <c r="D105" s="4"/>
    </row>
    <row r="106" spans="1:4" x14ac:dyDescent="0.2">
      <c r="A106" t="s">
        <v>38</v>
      </c>
      <c r="C106" s="4">
        <v>5.8599999999999999E-2</v>
      </c>
      <c r="D106" s="4"/>
    </row>
    <row r="107" spans="1:4" x14ac:dyDescent="0.2">
      <c r="A107" t="s">
        <v>39</v>
      </c>
      <c r="C107" s="4">
        <v>6.8400000000000002E-2</v>
      </c>
      <c r="D107" s="4"/>
    </row>
    <row r="108" spans="1:4" x14ac:dyDescent="0.2">
      <c r="A108" t="s">
        <v>40</v>
      </c>
      <c r="C108" s="8">
        <v>0.15390000000000001</v>
      </c>
      <c r="D108" s="8"/>
    </row>
    <row r="109" spans="1:4" x14ac:dyDescent="0.2">
      <c r="A109" t="s">
        <v>41</v>
      </c>
      <c r="C109" s="8">
        <v>6.0999999999999999E-2</v>
      </c>
      <c r="D109" s="8"/>
    </row>
    <row r="110" spans="1:4" x14ac:dyDescent="0.2">
      <c r="A110" t="s">
        <v>42</v>
      </c>
      <c r="C110" s="8">
        <v>7.7700000000000005E-2</v>
      </c>
      <c r="D110" s="8"/>
    </row>
    <row r="111" spans="1:4" x14ac:dyDescent="0.2">
      <c r="A111" t="s">
        <v>43</v>
      </c>
      <c r="C111" s="4">
        <v>5.6800000000000003E-2</v>
      </c>
      <c r="D111" s="4"/>
    </row>
    <row r="112" spans="1:4" x14ac:dyDescent="0.2">
      <c r="A112" t="s">
        <v>44</v>
      </c>
      <c r="C112" s="4">
        <v>5.3900000000000003E-2</v>
      </c>
      <c r="D112" s="4"/>
    </row>
    <row r="113" spans="1:4" x14ac:dyDescent="0.2">
      <c r="A113" t="s">
        <v>45</v>
      </c>
      <c r="C113" s="4">
        <v>5.8999999999999997E-2</v>
      </c>
      <c r="D113" s="4"/>
    </row>
    <row r="114" spans="1:4" x14ac:dyDescent="0.2">
      <c r="A114" t="s">
        <v>46</v>
      </c>
      <c r="C114" s="4">
        <v>0.1066</v>
      </c>
      <c r="D114" s="4"/>
    </row>
    <row r="115" spans="1:4" x14ac:dyDescent="0.2">
      <c r="A115" t="s">
        <v>47</v>
      </c>
      <c r="C115" s="4">
        <v>6.8599999999999994E-2</v>
      </c>
      <c r="D115" s="4"/>
    </row>
    <row r="116" spans="1:4" x14ac:dyDescent="0.2">
      <c r="A116" t="s">
        <v>48</v>
      </c>
      <c r="C116" s="4">
        <v>4.7100000000000003E-2</v>
      </c>
      <c r="D116" s="4"/>
    </row>
    <row r="117" spans="1:4" x14ac:dyDescent="0.2">
      <c r="A117" t="s">
        <v>49</v>
      </c>
      <c r="C117" s="4">
        <v>6.4000000000000001E-2</v>
      </c>
      <c r="D117" s="4"/>
    </row>
    <row r="118" spans="1:4" x14ac:dyDescent="0.2">
      <c r="A118" t="s">
        <v>50</v>
      </c>
      <c r="C118" s="4">
        <v>7.3300000000000004E-2</v>
      </c>
      <c r="D118" s="4"/>
    </row>
    <row r="119" spans="1:4" x14ac:dyDescent="0.2">
      <c r="A119" t="s">
        <v>51</v>
      </c>
      <c r="C119" s="4">
        <v>6.7100000000000007E-2</v>
      </c>
      <c r="D119" s="4"/>
    </row>
  </sheetData>
  <sortState xmlns:xlrd2="http://schemas.microsoft.com/office/spreadsheetml/2017/richdata2" ref="N59:O109">
    <sortCondition ref="N59:N10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87D-7D81-5947-A0E7-63312D3E611B}">
  <dimension ref="A1:K64"/>
  <sheetViews>
    <sheetView topLeftCell="A3" workbookViewId="0">
      <selection activeCell="F28" sqref="F28"/>
    </sheetView>
  </sheetViews>
  <sheetFormatPr baseColWidth="10" defaultRowHeight="16" x14ac:dyDescent="0.2"/>
  <cols>
    <col min="1" max="1" width="18" customWidth="1"/>
    <col min="10" max="10" width="12" customWidth="1"/>
  </cols>
  <sheetData>
    <row r="1" spans="1:11" x14ac:dyDescent="0.2">
      <c r="A1" t="s">
        <v>85</v>
      </c>
    </row>
    <row r="2" spans="1:11" ht="19" x14ac:dyDescent="0.25">
      <c r="A2" s="10" t="s">
        <v>86</v>
      </c>
      <c r="B2" s="10" t="s">
        <v>87</v>
      </c>
      <c r="C2" s="10" t="s">
        <v>87</v>
      </c>
      <c r="D2" s="10" t="s">
        <v>88</v>
      </c>
      <c r="E2" s="10" t="s">
        <v>88</v>
      </c>
      <c r="F2" s="10" t="s">
        <v>89</v>
      </c>
      <c r="G2" s="10" t="s">
        <v>89</v>
      </c>
      <c r="H2" s="10" t="s">
        <v>90</v>
      </c>
      <c r="I2" s="10" t="s">
        <v>90</v>
      </c>
      <c r="J2" s="10"/>
    </row>
    <row r="3" spans="1:11" ht="80" x14ac:dyDescent="0.25">
      <c r="A3" s="11" t="s">
        <v>91</v>
      </c>
      <c r="B3" s="11" t="s">
        <v>92</v>
      </c>
      <c r="C3" s="11" t="s">
        <v>93</v>
      </c>
      <c r="D3" s="11" t="s">
        <v>92</v>
      </c>
      <c r="E3" s="11" t="s">
        <v>93</v>
      </c>
      <c r="F3" s="11" t="s">
        <v>92</v>
      </c>
      <c r="G3" s="11" t="s">
        <v>93</v>
      </c>
      <c r="H3" s="11" t="s">
        <v>92</v>
      </c>
      <c r="I3" s="11" t="s">
        <v>93</v>
      </c>
      <c r="J3" s="11" t="s">
        <v>94</v>
      </c>
      <c r="K3" s="11"/>
    </row>
    <row r="4" spans="1:11" ht="19" x14ac:dyDescent="0.25">
      <c r="A4" s="12">
        <v>0</v>
      </c>
      <c r="B4" s="13">
        <v>0.54842537999999996</v>
      </c>
      <c r="C4" s="13">
        <v>0.54842537999999996</v>
      </c>
      <c r="D4" s="13">
        <v>0.59109365999999997</v>
      </c>
      <c r="E4" s="13">
        <v>0.59109365999999997</v>
      </c>
      <c r="F4" s="13">
        <v>0.47810763000000001</v>
      </c>
      <c r="G4" s="13">
        <v>0.47810763000000001</v>
      </c>
      <c r="H4" s="13">
        <v>0.40476488999999999</v>
      </c>
      <c r="I4" s="13">
        <v>0.40476488999999999</v>
      </c>
      <c r="J4" s="13">
        <v>0.95493024999999998</v>
      </c>
      <c r="K4" s="14"/>
    </row>
    <row r="5" spans="1:11" ht="19" x14ac:dyDescent="0.25">
      <c r="A5" s="12">
        <v>0.01</v>
      </c>
      <c r="B5" s="13">
        <v>0.64460015718969399</v>
      </c>
      <c r="C5" s="13">
        <v>0.78084775820842722</v>
      </c>
      <c r="D5" s="13">
        <v>0.69475097259326601</v>
      </c>
      <c r="E5" s="13">
        <v>0.84159883210039299</v>
      </c>
      <c r="F5" s="13">
        <v>0.56195111439151857</v>
      </c>
      <c r="G5" s="13">
        <v>0.68072938394617</v>
      </c>
      <c r="H5" s="13">
        <v>0.47574660333711982</v>
      </c>
      <c r="I5" s="13">
        <v>0.57630403056470625</v>
      </c>
      <c r="J5" s="13">
        <v>0.95493024999999998</v>
      </c>
      <c r="K5" s="14"/>
    </row>
    <row r="6" spans="1:11" ht="19" x14ac:dyDescent="0.25">
      <c r="A6" s="12">
        <v>0.02</v>
      </c>
      <c r="B6" s="13">
        <v>0.74273768493427972</v>
      </c>
      <c r="C6" s="13">
        <v>1.0180134502578426</v>
      </c>
      <c r="D6" s="13">
        <v>0.8005237405455784</v>
      </c>
      <c r="E6" s="13">
        <v>1.0972163546518146</v>
      </c>
      <c r="F6" s="13">
        <v>0.64750569030123151</v>
      </c>
      <c r="G6" s="13">
        <v>0.88748627572797611</v>
      </c>
      <c r="H6" s="13">
        <v>0.54817692306887467</v>
      </c>
      <c r="I6" s="13">
        <v>0.75134396991644725</v>
      </c>
      <c r="J6" s="13">
        <v>0.95493024999999998</v>
      </c>
      <c r="K6" s="14"/>
    </row>
    <row r="7" spans="1:11" ht="19" x14ac:dyDescent="0.25">
      <c r="A7" s="12">
        <v>0.03</v>
      </c>
      <c r="B7" s="13">
        <v>0.84289866685916615</v>
      </c>
      <c r="C7" s="13">
        <v>1.2600691565763182</v>
      </c>
      <c r="D7" s="13">
        <v>0.90847739031134045</v>
      </c>
      <c r="E7" s="13">
        <v>1.3581043415857394</v>
      </c>
      <c r="F7" s="13">
        <v>0.73482427808537143</v>
      </c>
      <c r="G7" s="13">
        <v>1.0985061962063143</v>
      </c>
      <c r="H7" s="13">
        <v>0.62210065145489257</v>
      </c>
      <c r="I7" s="13">
        <v>0.92999298018265719</v>
      </c>
      <c r="J7" s="13">
        <v>0.95493024999999998</v>
      </c>
      <c r="K7" s="15"/>
    </row>
    <row r="8" spans="1:11" ht="19" x14ac:dyDescent="0.25">
      <c r="A8" s="12">
        <v>0.04</v>
      </c>
      <c r="B8" s="13">
        <v>0.94514633590748776</v>
      </c>
      <c r="C8" s="13">
        <v>1.5071676901097621</v>
      </c>
      <c r="D8" s="13">
        <v>1.0186800744472226</v>
      </c>
      <c r="E8" s="13">
        <v>1.6244274949141211</v>
      </c>
      <c r="F8" s="13">
        <v>0.82396200311501433</v>
      </c>
      <c r="G8" s="13">
        <v>1.3139223650279512</v>
      </c>
      <c r="H8" s="13">
        <v>0.69756445751561924</v>
      </c>
      <c r="I8" s="13">
        <v>1.1123638448294133</v>
      </c>
      <c r="J8" s="13">
        <v>0.95493024999999998</v>
      </c>
      <c r="K8" s="15"/>
    </row>
    <row r="9" spans="1:11" ht="19" x14ac:dyDescent="0.25">
      <c r="A9" s="12">
        <v>0.05</v>
      </c>
      <c r="B9" s="13">
        <v>1.04954658746209</v>
      </c>
      <c r="C9" s="13">
        <v>1.7594682980333838</v>
      </c>
      <c r="D9" s="13">
        <v>1.1312028150912286</v>
      </c>
      <c r="E9" s="13">
        <v>1.8963574514704691</v>
      </c>
      <c r="F9" s="13">
        <v>0.9149763118294918</v>
      </c>
      <c r="G9" s="13">
        <v>1.5338736110879385</v>
      </c>
      <c r="H9" s="13">
        <v>0.77461697528288753</v>
      </c>
      <c r="I9" s="13">
        <v>1.2985740961003114</v>
      </c>
      <c r="J9" s="13">
        <v>0.95493024999999998</v>
      </c>
      <c r="K9" s="15"/>
    </row>
    <row r="10" spans="1:11" ht="19" x14ac:dyDescent="0.25">
      <c r="A10" s="12">
        <v>0.06</v>
      </c>
      <c r="B10" s="13">
        <v>1.1561681209646619</v>
      </c>
      <c r="C10" s="13">
        <v>2.0171370039979335</v>
      </c>
      <c r="D10" s="13">
        <v>1.2461196566000003</v>
      </c>
      <c r="E10" s="13">
        <v>2.1740731517833347</v>
      </c>
      <c r="F10" s="13">
        <v>1.0079270951974686</v>
      </c>
      <c r="G10" s="13">
        <v>1.7585046708938825</v>
      </c>
      <c r="H10" s="13">
        <v>0.85330890832179973</v>
      </c>
      <c r="I10" s="13">
        <v>1.4887462676110159</v>
      </c>
      <c r="J10" s="13">
        <v>0.95493024999999998</v>
      </c>
      <c r="K10" s="15"/>
    </row>
    <row r="11" spans="1:11" ht="19" x14ac:dyDescent="0.25">
      <c r="A11" s="12">
        <v>7.0000000000000007E-2</v>
      </c>
      <c r="B11" s="13">
        <v>1.2650825906715908</v>
      </c>
      <c r="C11" s="13">
        <v>2.280346972456345</v>
      </c>
      <c r="D11" s="13">
        <v>1.3635078280336925</v>
      </c>
      <c r="E11" s="13">
        <v>2.4577612327480902</v>
      </c>
      <c r="F11" s="13">
        <v>1.1028768201432517</v>
      </c>
      <c r="G11" s="13">
        <v>1.9879665061795251</v>
      </c>
      <c r="H11" s="13">
        <v>0.93369314099595746</v>
      </c>
      <c r="I11" s="13">
        <v>1.6830081632402305</v>
      </c>
      <c r="J11" s="13">
        <v>0.95493024999999998</v>
      </c>
      <c r="K11" s="15"/>
    </row>
    <row r="13" spans="1:11" x14ac:dyDescent="0.2">
      <c r="A13" t="s">
        <v>95</v>
      </c>
    </row>
    <row r="14" spans="1:11" x14ac:dyDescent="0.2">
      <c r="A14" s="1" t="s">
        <v>0</v>
      </c>
      <c r="B14" s="1" t="s">
        <v>96</v>
      </c>
    </row>
    <row r="15" spans="1:11" x14ac:dyDescent="0.2">
      <c r="A15" t="s">
        <v>2</v>
      </c>
      <c r="B15" s="17">
        <v>1.1000000000000001</v>
      </c>
    </row>
    <row r="16" spans="1:11" x14ac:dyDescent="0.2">
      <c r="A16" t="s">
        <v>3</v>
      </c>
      <c r="B16" s="17">
        <v>1.4</v>
      </c>
      <c r="C16" t="s">
        <v>97</v>
      </c>
    </row>
    <row r="17" spans="1:3" x14ac:dyDescent="0.2">
      <c r="A17" t="s">
        <v>4</v>
      </c>
      <c r="B17" s="17">
        <v>3.4</v>
      </c>
    </row>
    <row r="18" spans="1:3" x14ac:dyDescent="0.2">
      <c r="A18" t="s">
        <v>5</v>
      </c>
      <c r="B18" s="17">
        <v>1.1000000000000001</v>
      </c>
    </row>
    <row r="19" spans="1:3" x14ac:dyDescent="0.2">
      <c r="A19" t="s">
        <v>6</v>
      </c>
      <c r="B19" s="17">
        <v>2.8</v>
      </c>
    </row>
    <row r="20" spans="1:3" x14ac:dyDescent="0.2">
      <c r="A20" t="s">
        <v>7</v>
      </c>
      <c r="B20" s="17">
        <v>3.1</v>
      </c>
    </row>
    <row r="21" spans="1:3" x14ac:dyDescent="0.2">
      <c r="A21" t="s">
        <v>8</v>
      </c>
      <c r="B21" s="17">
        <v>0.9</v>
      </c>
    </row>
    <row r="22" spans="1:3" x14ac:dyDescent="0.2">
      <c r="A22" t="s">
        <v>10</v>
      </c>
      <c r="B22" s="17">
        <v>0.9</v>
      </c>
    </row>
    <row r="23" spans="1:3" x14ac:dyDescent="0.2">
      <c r="A23" t="s">
        <v>11</v>
      </c>
      <c r="B23" s="17">
        <v>1</v>
      </c>
    </row>
    <row r="24" spans="1:3" x14ac:dyDescent="0.2">
      <c r="A24" t="s">
        <v>12</v>
      </c>
      <c r="B24" s="17">
        <v>1</v>
      </c>
    </row>
    <row r="25" spans="1:3" x14ac:dyDescent="0.2">
      <c r="A25" t="s">
        <v>13</v>
      </c>
      <c r="B25" s="17">
        <v>1.4</v>
      </c>
      <c r="C25" t="s">
        <v>97</v>
      </c>
    </row>
    <row r="26" spans="1:3" x14ac:dyDescent="0.2">
      <c r="A26" t="s">
        <v>14</v>
      </c>
      <c r="B26" s="17">
        <v>2.1</v>
      </c>
    </row>
    <row r="27" spans="1:3" x14ac:dyDescent="0.2">
      <c r="A27" t="s">
        <v>15</v>
      </c>
      <c r="B27" s="17">
        <v>2.1</v>
      </c>
    </row>
    <row r="28" spans="1:3" x14ac:dyDescent="0.2">
      <c r="A28" t="s">
        <v>16</v>
      </c>
      <c r="B28" s="17">
        <v>2.2999999999999998</v>
      </c>
    </row>
    <row r="29" spans="1:3" x14ac:dyDescent="0.2">
      <c r="A29" t="s">
        <v>17</v>
      </c>
      <c r="B29" s="17">
        <v>2.2000000000000002</v>
      </c>
    </row>
    <row r="30" spans="1:3" x14ac:dyDescent="0.2">
      <c r="A30" t="s">
        <v>18</v>
      </c>
      <c r="B30" s="17">
        <v>3.6</v>
      </c>
    </row>
    <row r="31" spans="1:3" x14ac:dyDescent="0.2">
      <c r="A31" t="s">
        <v>19</v>
      </c>
      <c r="B31" s="17">
        <v>1.2</v>
      </c>
    </row>
    <row r="32" spans="1:3" x14ac:dyDescent="0.2">
      <c r="A32" t="s">
        <v>20</v>
      </c>
      <c r="B32" s="17">
        <v>1</v>
      </c>
    </row>
    <row r="33" spans="1:2" x14ac:dyDescent="0.2">
      <c r="A33" t="s">
        <v>21</v>
      </c>
      <c r="B33" s="17">
        <v>0.9</v>
      </c>
    </row>
    <row r="34" spans="1:2" x14ac:dyDescent="0.2">
      <c r="A34" t="s">
        <v>22</v>
      </c>
      <c r="B34" s="17">
        <v>0.9</v>
      </c>
    </row>
    <row r="35" spans="1:2" x14ac:dyDescent="0.2">
      <c r="A35" t="s">
        <v>23</v>
      </c>
      <c r="B35" s="17">
        <v>1</v>
      </c>
    </row>
    <row r="36" spans="1:2" x14ac:dyDescent="0.2">
      <c r="A36" t="s">
        <v>24</v>
      </c>
      <c r="B36" s="17">
        <v>1.4</v>
      </c>
    </row>
    <row r="37" spans="1:2" x14ac:dyDescent="0.2">
      <c r="A37" t="s">
        <v>25</v>
      </c>
      <c r="B37" s="17">
        <v>1.7</v>
      </c>
    </row>
    <row r="38" spans="1:2" x14ac:dyDescent="0.2">
      <c r="A38" t="s">
        <v>52</v>
      </c>
      <c r="B38" s="17">
        <v>1.8</v>
      </c>
    </row>
    <row r="39" spans="1:2" x14ac:dyDescent="0.2">
      <c r="A39" t="s">
        <v>26</v>
      </c>
      <c r="B39" s="17">
        <v>2.2999999999999998</v>
      </c>
    </row>
    <row r="40" spans="1:2" x14ac:dyDescent="0.2">
      <c r="A40" t="s">
        <v>27</v>
      </c>
      <c r="B40" s="17">
        <v>2.2000000000000002</v>
      </c>
    </row>
    <row r="41" spans="1:2" x14ac:dyDescent="0.2">
      <c r="A41" t="s">
        <v>28</v>
      </c>
      <c r="B41" s="17">
        <v>2.8</v>
      </c>
    </row>
    <row r="42" spans="1:2" x14ac:dyDescent="0.2">
      <c r="A42" t="s">
        <v>29</v>
      </c>
      <c r="B42" s="17">
        <v>1.9</v>
      </c>
    </row>
    <row r="43" spans="1:2" x14ac:dyDescent="0.2">
      <c r="A43" t="s">
        <v>30</v>
      </c>
      <c r="B43" s="17">
        <v>0.9</v>
      </c>
    </row>
    <row r="44" spans="1:2" x14ac:dyDescent="0.2">
      <c r="A44" t="s">
        <v>31</v>
      </c>
      <c r="B44" s="17">
        <v>0.9</v>
      </c>
    </row>
    <row r="45" spans="1:2" x14ac:dyDescent="0.2">
      <c r="A45" t="s">
        <v>32</v>
      </c>
      <c r="B45" s="17">
        <v>3.3</v>
      </c>
    </row>
    <row r="46" spans="1:2" x14ac:dyDescent="0.2">
      <c r="A46" t="s">
        <v>33</v>
      </c>
      <c r="B46" s="17">
        <v>0.9</v>
      </c>
    </row>
    <row r="47" spans="1:2" x14ac:dyDescent="0.2">
      <c r="A47" t="s">
        <v>34</v>
      </c>
      <c r="B47" s="17">
        <v>1</v>
      </c>
    </row>
    <row r="48" spans="1:2" x14ac:dyDescent="0.2">
      <c r="A48" t="s">
        <v>35</v>
      </c>
      <c r="B48" s="17">
        <v>2.2000000000000002</v>
      </c>
    </row>
    <row r="49" spans="1:2" x14ac:dyDescent="0.2">
      <c r="A49" t="s">
        <v>36</v>
      </c>
      <c r="B49" s="17">
        <v>0.9</v>
      </c>
    </row>
    <row r="50" spans="1:2" x14ac:dyDescent="0.2">
      <c r="A50" t="s">
        <v>37</v>
      </c>
      <c r="B50" s="17">
        <v>2.5</v>
      </c>
    </row>
    <row r="51" spans="1:2" x14ac:dyDescent="0.2">
      <c r="A51" t="s">
        <v>38</v>
      </c>
      <c r="B51" s="17">
        <v>1.9</v>
      </c>
    </row>
    <row r="52" spans="1:2" x14ac:dyDescent="0.2">
      <c r="A52" t="s">
        <v>39</v>
      </c>
      <c r="B52" s="17">
        <v>0.9</v>
      </c>
    </row>
    <row r="53" spans="1:2" x14ac:dyDescent="0.2">
      <c r="A53" t="s">
        <v>40</v>
      </c>
      <c r="B53" s="17">
        <v>0.9</v>
      </c>
    </row>
    <row r="54" spans="1:2" x14ac:dyDescent="0.2">
      <c r="A54" t="s">
        <v>41</v>
      </c>
      <c r="B54" s="17">
        <v>1</v>
      </c>
    </row>
    <row r="55" spans="1:2" x14ac:dyDescent="0.2">
      <c r="A55" t="s">
        <v>42</v>
      </c>
      <c r="B55" s="17">
        <v>2</v>
      </c>
    </row>
    <row r="56" spans="1:2" x14ac:dyDescent="0.2">
      <c r="A56" t="s">
        <v>43</v>
      </c>
      <c r="B56" s="17">
        <v>0.9</v>
      </c>
    </row>
    <row r="57" spans="1:2" x14ac:dyDescent="0.2">
      <c r="A57" t="s">
        <v>44</v>
      </c>
      <c r="B57" s="17">
        <v>1.7</v>
      </c>
    </row>
    <row r="58" spans="1:2" x14ac:dyDescent="0.2">
      <c r="A58" t="s">
        <v>45</v>
      </c>
      <c r="B58" s="17">
        <v>1.5</v>
      </c>
    </row>
    <row r="59" spans="1:2" x14ac:dyDescent="0.2">
      <c r="A59" t="s">
        <v>46</v>
      </c>
      <c r="B59" s="17">
        <v>0.9</v>
      </c>
    </row>
    <row r="60" spans="1:2" x14ac:dyDescent="0.2">
      <c r="A60" t="s">
        <v>47</v>
      </c>
      <c r="B60" s="17">
        <v>1.1000000000000001</v>
      </c>
    </row>
    <row r="61" spans="1:2" x14ac:dyDescent="0.2">
      <c r="A61" t="s">
        <v>48</v>
      </c>
      <c r="B61" s="17">
        <v>2.2000000000000002</v>
      </c>
    </row>
    <row r="62" spans="1:2" x14ac:dyDescent="0.2">
      <c r="A62" t="s">
        <v>49</v>
      </c>
      <c r="B62" s="17">
        <v>0.9</v>
      </c>
    </row>
    <row r="63" spans="1:2" x14ac:dyDescent="0.2">
      <c r="A63" t="s">
        <v>50</v>
      </c>
      <c r="B63" s="17">
        <v>2.2000000000000002</v>
      </c>
    </row>
    <row r="64" spans="1:2" x14ac:dyDescent="0.2">
      <c r="A64" t="s">
        <v>51</v>
      </c>
      <c r="B64" s="17"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methane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2021-02-04T15:27:11Z</dcterms:created>
  <dcterms:modified xsi:type="dcterms:W3CDTF">2021-06-08T03:07:23Z</dcterms:modified>
</cp:coreProperties>
</file>