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D5C925D7-9CA1-EA48-876E-EA773A86CE8B}" xr6:coauthVersionLast="47" xr6:coauthVersionMax="47" xr10:uidLastSave="{00000000-0000-0000-0000-000000000000}"/>
  <bookViews>
    <workbookView xWindow="0" yWindow="500" windowWidth="28800" windowHeight="15800" xr2:uid="{ACA89B21-CD83-0545-80CD-93A328B5FE1A}"/>
  </bookViews>
  <sheets>
    <sheet name="Sheet1" sheetId="1" r:id="rId1"/>
    <sheet name="methane info" sheetId="2" r:id="rId2"/>
  </sheets>
  <definedNames>
    <definedName name="_xlchart.v1.0" hidden="1">Sheet1!$A$2:$A$51</definedName>
    <definedName name="_xlchart.v1.1" hidden="1">Sheet1!$B$1</definedName>
    <definedName name="_xlchart.v1.10" hidden="1">Sheet1!$O$2:$O$51</definedName>
    <definedName name="_xlchart.v1.11" hidden="1">Sheet1!$A$71:$A$120</definedName>
    <definedName name="_xlchart.v1.12" hidden="1">Sheet1!$B$70</definedName>
    <definedName name="_xlchart.v1.13" hidden="1">Sheet1!$B$71:$B$120</definedName>
    <definedName name="_xlchart.v1.14" hidden="1">Sheet1!$C$70</definedName>
    <definedName name="_xlchart.v1.15" hidden="1">Sheet1!$C$71:$C$120</definedName>
    <definedName name="_xlchart.v1.16" hidden="1">Sheet1!$A$2:$A$51</definedName>
    <definedName name="_xlchart.v1.17" hidden="1">Sheet1!$L$1</definedName>
    <definedName name="_xlchart.v1.18" hidden="1">Sheet1!$L$2:$L$51</definedName>
    <definedName name="_xlchart.v1.19" hidden="1">Sheet1!$A$2:$A$51</definedName>
    <definedName name="_xlchart.v1.2" hidden="1">Sheet1!$B$2:$B$51</definedName>
    <definedName name="_xlchart.v1.20" hidden="1">Sheet1!$F$1</definedName>
    <definedName name="_xlchart.v1.21" hidden="1">Sheet1!$F$2:$F$51</definedName>
    <definedName name="_xlchart.v1.3" hidden="1">Sheet1!$C$1</definedName>
    <definedName name="_xlchart.v1.4" hidden="1">Sheet1!$C$2:$C$51</definedName>
    <definedName name="_xlchart.v1.5" hidden="1">Sheet1!$A$2:$A$51</definedName>
    <definedName name="_xlchart.v1.6" hidden="1">Sheet1!$H$1</definedName>
    <definedName name="_xlchart.v1.7" hidden="1">Sheet1!$H$2:$H$51</definedName>
    <definedName name="_xlchart.v1.8" hidden="1">Sheet1!$A$2:$A$51</definedName>
    <definedName name="_xlchart.v1.9" hidden="1">Sheet1!$O$1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/>
  <c r="F53" i="1"/>
  <c r="K53" i="1"/>
  <c r="L53" i="1"/>
  <c r="M53" i="1"/>
  <c r="O53" i="1"/>
  <c r="P53" i="1"/>
  <c r="C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L51" i="1"/>
  <c r="L50" i="1"/>
  <c r="L49" i="1"/>
  <c r="L25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<sst xmlns="http://schemas.openxmlformats.org/spreadsheetml/2006/main" count="217" uniqueCount="102">
  <si>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</si>
  <si>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</si>
  <si>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</si>
  <si>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</si>
  <si>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</si>
  <si>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</si>
  <si>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</si>
  <si>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</si>
  <si>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</si>
  <si>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</si>
  <si>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</si>
  <si>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</si>
  <si>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</si>
  <si>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</si>
  <si>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</si>
  <si>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</si>
  <si>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</si>
  <si>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</si>
  <si>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</si>
  <si>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</si>
  <si>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</si>
  <si>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</si>
  <si>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</si>
  <si>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</si>
  <si>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</si>
  <si>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</si>
  <si>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</si>
  <si>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</si>
  <si>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</si>
  <si>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</si>
  <si>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</si>
  <si>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</si>
  <si>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</si>
  <si>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</si>
  <si>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</si>
  <si>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</si>
  <si>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</si>
  <si>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</si>
  <si>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</si>
  <si>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</si>
  <si>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</si>
  <si>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</si>
  <si>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</si>
  <si>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</si>
  <si>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</si>
  <si>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</si>
  <si>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</si>
  <si>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</si>
  <si>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</si>
  <si>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</si>
  <si>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</si>
  <si>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</si>
  <si>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</si>
  <si>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</si>
  <si>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</si>
  <si>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</si>
  <si>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</si>
  <si>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</si>
  <si>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</si>
  <si>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US Regular Gasoline Prices (USD/gal) as of 1/25/2021</t>
  </si>
  <si>
    <t>https://www.eia.gov/petroleum/gasdiesel/</t>
  </si>
  <si>
    <t>accessed 2/4/2021</t>
  </si>
  <si>
    <t>US</t>
  </si>
  <si>
    <t>East Coast (PADD1)</t>
  </si>
  <si>
    <t>New England (PADD1A)</t>
  </si>
  <si>
    <t>Central Atlantic (PADD1B)</t>
  </si>
  <si>
    <t>Lower Atlantic (PADD1B)</t>
  </si>
  <si>
    <t>Midwest (PADD2)</t>
  </si>
  <si>
    <t>Gulf Coast (PADD3)</t>
  </si>
  <si>
    <t>Rocky Mountain (PADD4)</t>
  </si>
  <si>
    <t>West Coast (PADD5)</t>
  </si>
  <si>
    <t>West Coast less California</t>
  </si>
  <si>
    <t>[2.103, 2.934]</t>
  </si>
  <si>
    <t>Location Capital Cost Factor (unitless)</t>
  </si>
  <si>
    <t>[0.82, 2.56]</t>
  </si>
  <si>
    <t>Electricity Price (USD/kWh)</t>
  </si>
  <si>
    <t>Feedstock Prices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</si>
  <si>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</si>
  <si>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</si>
  <si>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</si>
  <si>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</si>
  <si>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</si>
  <si>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</si>
  <si>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</si>
  <si>
    <t>Methane GWP-100 (kg CO2-eq/kWh)</t>
  </si>
  <si>
    <t>from Burns and Grubert (2021) supplementary data</t>
  </si>
  <si>
    <t>kg CO2e/kWh</t>
  </si>
  <si>
    <t>ST</t>
  </si>
  <si>
    <t>GT</t>
  </si>
  <si>
    <t>ICE</t>
  </si>
  <si>
    <t>CC</t>
  </si>
  <si>
    <t>Methane Emissions Percent</t>
  </si>
  <si>
    <t>GWP-100</t>
  </si>
  <si>
    <t>GWP-20</t>
  </si>
  <si>
    <t>Coal CO2 combustion emissions, kg/kWh</t>
  </si>
  <si>
    <t xml:space="preserve">from Burns and Grubert (2021) figure </t>
  </si>
  <si>
    <t>emissions intensity (%)</t>
  </si>
  <si>
    <t>not actually available so used us average</t>
  </si>
  <si>
    <t>[0.47, 0.67]</t>
  </si>
  <si>
    <t>State Motor Fuel Tax  - at pump (USD/gal)</t>
  </si>
  <si>
    <t>State Motor Fuel Tax  - on producers (decimal)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</si>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</sst>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FA7D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9" fontId="4" fillId="0" borderId="0" xfId="1" applyFont="1" applyFill="1" applyBorder="1" applyAlignment="1">
      <alignment horizontal="center"/>
    </xf>
    <xf numFmtId="2" fontId="5" fillId="3" borderId="1" xfId="2" applyNumberFormat="1" applyFont="1" applyFill="1" applyAlignment="1">
      <alignment horizontal="center"/>
    </xf>
    <xf numFmtId="2" fontId="5" fillId="3" borderId="2" xfId="2" applyNumberFormat="1" applyFont="1" applyFill="1" applyBorder="1" applyAlignment="1">
      <alignment horizontal="center"/>
    </xf>
    <xf numFmtId="2" fontId="5" fillId="3" borderId="0" xfId="2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7" fontId="0" fillId="0" borderId="0" xfId="0" applyNumberFormat="1"/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0.24</c:v>
                </c:pt>
                <c:pt idx="1">
                  <c:v>8.9499999999999996E-2</c:v>
                </c:pt>
                <c:pt idx="2">
                  <c:v>0.19</c:v>
                </c:pt>
                <c:pt idx="3">
                  <c:v>0.248</c:v>
                </c:pt>
                <c:pt idx="4">
                  <c:v>0.53300000000000003</c:v>
                </c:pt>
                <c:pt idx="5">
                  <c:v>0.23250000000000001</c:v>
                </c:pt>
                <c:pt idx="6">
                  <c:v>0.25</c:v>
                </c:pt>
                <c:pt idx="7">
                  <c:v>0.23</c:v>
                </c:pt>
                <c:pt idx="8">
                  <c:v>0.34395999999999999</c:v>
                </c:pt>
                <c:pt idx="9">
                  <c:v>0.27900000000000003</c:v>
                </c:pt>
                <c:pt idx="10">
                  <c:v>0.16</c:v>
                </c:pt>
                <c:pt idx="11">
                  <c:v>0.33</c:v>
                </c:pt>
                <c:pt idx="12">
                  <c:v>0.39100000000000001</c:v>
                </c:pt>
                <c:pt idx="13" formatCode="0.00">
                  <c:v>0.3</c:v>
                </c:pt>
                <c:pt idx="14">
                  <c:v>0.30499999999999999</c:v>
                </c:pt>
                <c:pt idx="15">
                  <c:v>0.24030000000000001</c:v>
                </c:pt>
                <c:pt idx="16">
                  <c:v>0.26</c:v>
                </c:pt>
                <c:pt idx="17">
                  <c:v>0.20125000000000001</c:v>
                </c:pt>
                <c:pt idx="18">
                  <c:v>0.31403999999999999</c:v>
                </c:pt>
                <c:pt idx="19">
                  <c:v>0.36890499999999998</c:v>
                </c:pt>
                <c:pt idx="20">
                  <c:v>0.24</c:v>
                </c:pt>
                <c:pt idx="21">
                  <c:v>0.26300000000000001</c:v>
                </c:pt>
                <c:pt idx="22">
                  <c:v>0.28599999999999998</c:v>
                </c:pt>
                <c:pt idx="23">
                  <c:v>0.184</c:v>
                </c:pt>
                <c:pt idx="24">
                  <c:v>0.17419999999999999</c:v>
                </c:pt>
                <c:pt idx="25">
                  <c:v>0.32750000000000001</c:v>
                </c:pt>
                <c:pt idx="26">
                  <c:v>0.30599999999999999</c:v>
                </c:pt>
                <c:pt idx="27">
                  <c:v>0.23805000000000001</c:v>
                </c:pt>
                <c:pt idx="28">
                  <c:v>0.23824999999999999</c:v>
                </c:pt>
                <c:pt idx="29">
                  <c:v>0.41399999999999998</c:v>
                </c:pt>
                <c:pt idx="30">
                  <c:v>0.18875</c:v>
                </c:pt>
                <c:pt idx="31">
                  <c:v>0.40450000000000003</c:v>
                </c:pt>
                <c:pt idx="32">
                  <c:v>0.36349999999999999</c:v>
                </c:pt>
                <c:pt idx="33">
                  <c:v>0.23025000000000001</c:v>
                </c:pt>
                <c:pt idx="34">
                  <c:v>0.38500000000000001</c:v>
                </c:pt>
                <c:pt idx="35" formatCode="0.00">
                  <c:v>0.2</c:v>
                </c:pt>
                <c:pt idx="36">
                  <c:v>0.36</c:v>
                </c:pt>
                <c:pt idx="37">
                  <c:v>0.58599999999999997</c:v>
                </c:pt>
                <c:pt idx="38">
                  <c:v>0.35119</c:v>
                </c:pt>
                <c:pt idx="39">
                  <c:v>0.22750000000000001</c:v>
                </c:pt>
                <c:pt idx="40" formatCode="0.00">
                  <c:v>0.3</c:v>
                </c:pt>
                <c:pt idx="41">
                  <c:v>0.27400000000000002</c:v>
                </c:pt>
                <c:pt idx="42" formatCode="0.00">
                  <c:v>0.2</c:v>
                </c:pt>
                <c:pt idx="43">
                  <c:v>0.3175</c:v>
                </c:pt>
                <c:pt idx="44" formatCode="0.0000">
                  <c:v>0.30730000000000002</c:v>
                </c:pt>
                <c:pt idx="45">
                  <c:v>0.16200000000000001</c:v>
                </c:pt>
                <c:pt idx="46">
                  <c:v>0.51995199999999997</c:v>
                </c:pt>
                <c:pt idx="47">
                  <c:v>0.35699999999999998</c:v>
                </c:pt>
                <c:pt idx="48">
                  <c:v>0.32900000000000001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B-5340-A16E-BE550017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Sheet1!$O$2:$O$51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Sheet1!$M$2:$M$51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'methane info'!$A$4:$A$11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'methane info'!$H$4:$H$11</c:f>
              <c:numCache>
                <c:formatCode>0.00</c:formatCode>
                <c:ptCount val="8"/>
                <c:pt idx="0">
                  <c:v>0.40476488999999999</c:v>
                </c:pt>
                <c:pt idx="1">
                  <c:v>0.47574660333711982</c:v>
                </c:pt>
                <c:pt idx="2">
                  <c:v>0.54817692306887467</c:v>
                </c:pt>
                <c:pt idx="3">
                  <c:v>0.62210065145489257</c:v>
                </c:pt>
                <c:pt idx="4">
                  <c:v>0.69756445751561924</c:v>
                </c:pt>
                <c:pt idx="5">
                  <c:v>0.77461697528288753</c:v>
                </c:pt>
                <c:pt idx="6">
                  <c:v>0.85330890832179973</c:v>
                </c:pt>
                <c:pt idx="7">
                  <c:v>0.93369314099595746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E14D-A9BC-E00B1918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57008"/>
        <c:axId val="1815112160"/>
      </c:scatterChart>
      <c:valAx>
        <c:axId val="1815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2160"/>
        <c:crosses val="autoZero"/>
        <c:crossBetween val="midCat"/>
      </c:valAx>
      <c:valAx>
        <c:axId val="1815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_xlchart.v1.3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_xlchart.v1.12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_xlchart.v1.14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_xlchart.v1.20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Motor fuel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fuel tax rate</a:t>
          </a:r>
        </a:p>
      </cx:txPr>
    </cx:title>
    <cx:plotArea>
      <cx:plotAreaRegion>
        <cx:series layoutId="clusteredColumn" uniqueId="{841AD1B4-5AC3-6746-BCB8-C3142F68F518}">
          <cx:tx>
            <cx:txData>
              <cx:f>_xlchart.v1.6</cx:f>
              <cx:v>State Motor Fuel Tax  - at pump (USD/gal)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_xlchart.v1.17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_xlchart.v1.9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6.xml"/><Relationship Id="rId5" Type="http://schemas.openxmlformats.org/officeDocument/2006/relationships/chart" Target="../charts/chart4.xml"/><Relationship Id="rId10" Type="http://schemas.microsoft.com/office/2014/relationships/chartEx" Target="../charts/chartEx5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1</xdr:row>
      <xdr:rowOff>38100</xdr:rowOff>
    </xdr:from>
    <xdr:to>
      <xdr:col>26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FB52-3CD2-9947-B561-A739598D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26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54</xdr:row>
      <xdr:rowOff>38100</xdr:rowOff>
    </xdr:from>
    <xdr:to>
      <xdr:col>8</xdr:col>
      <xdr:colOff>654050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080770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70</xdr:row>
      <xdr:rowOff>82550</xdr:rowOff>
    </xdr:from>
    <xdr:to>
      <xdr:col>8</xdr:col>
      <xdr:colOff>285750</xdr:colOff>
      <xdr:row>83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103350"/>
              <a:ext cx="4273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444500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615950</xdr:colOff>
      <xdr:row>54</xdr:row>
      <xdr:rowOff>127000</xdr:rowOff>
    </xdr:from>
    <xdr:to>
      <xdr:col>17</xdr:col>
      <xdr:colOff>234950</xdr:colOff>
      <xdr:row>68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8950" y="108966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527050</xdr:colOff>
      <xdr:row>70</xdr:row>
      <xdr:rowOff>63500</xdr:rowOff>
    </xdr:from>
    <xdr:to>
      <xdr:col>17</xdr:col>
      <xdr:colOff>146050</xdr:colOff>
      <xdr:row>83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613D82-24B6-2F4C-A3A8-695C85C63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50" y="140843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84</xdr:row>
      <xdr:rowOff>101600</xdr:rowOff>
    </xdr:from>
    <xdr:to>
      <xdr:col>17</xdr:col>
      <xdr:colOff>76200</xdr:colOff>
      <xdr:row>99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6967200"/>
              <a:ext cx="53975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431800</xdr:colOff>
      <xdr:row>99</xdr:row>
      <xdr:rowOff>88900</xdr:rowOff>
    </xdr:from>
    <xdr:to>
      <xdr:col>17</xdr:col>
      <xdr:colOff>50800</xdr:colOff>
      <xdr:row>112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200025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11</xdr:row>
      <xdr:rowOff>177800</xdr:rowOff>
    </xdr:from>
    <xdr:to>
      <xdr:col>13</xdr:col>
      <xdr:colOff>349250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6190-8FF6-4942-885F-B7B29654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R120"/>
  <sheetViews>
    <sheetView tabSelected="1" workbookViewId="0">
      <selection activeCell="A18" sqref="A18"/>
    </sheetView>
  </sheetViews>
  <sheetFormatPr baseColWidth="10" defaultRowHeight="16" x14ac:dyDescent="0.2"/>
  <cols>
    <col min="2" max="2" width="10.83203125" hidden="1" customWidth="1"/>
    <col min="4" max="5" width="0" hidden="1" customWidth="1"/>
    <col min="11" max="11" width="10.83203125" hidden="1" customWidth="1"/>
  </cols>
  <sheetData>
    <row r="1" spans="1:18" x14ac:dyDescent="0.2">
      <c r="A1" s="1" t="s">
        <v>0</v>
      </c>
      <c r="B1" s="1" t="s">
        <v>56</v>
      </c>
      <c r="C1" s="1" t="s">
        <v>57</v>
      </c>
      <c r="D1" s="1" t="s">
        <v>79</v>
      </c>
      <c r="E1" s="1" t="s">
        <v>80</v>
      </c>
      <c r="F1" s="1" t="s">
        <v>55</v>
      </c>
      <c r="G1" s="1" t="s">
        <v>100</v>
      </c>
      <c r="H1" s="1" t="s">
        <v>99</v>
      </c>
      <c r="I1" s="1" t="s">
        <v>82</v>
      </c>
      <c r="J1" s="1" t="s">
        <v>83</v>
      </c>
      <c r="K1" s="1" t="s">
        <v>9</v>
      </c>
      <c r="L1" s="1" t="s">
        <v>1</v>
      </c>
      <c r="M1" s="1" t="s">
        <v>75</v>
      </c>
      <c r="N1" s="1" t="s">
        <v>76</v>
      </c>
      <c r="O1" s="1" t="s">
        <v>73</v>
      </c>
      <c r="P1" s="1" t="s">
        <v>84</v>
      </c>
      <c r="Q1" s="1" t="s">
        <v>59</v>
      </c>
    </row>
    <row r="2" spans="1:18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 s="2">
        <v>0</v>
      </c>
      <c r="H2">
        <v>0.24</v>
      </c>
      <c r="I2">
        <v>2</v>
      </c>
      <c r="J2">
        <f>I2/100</f>
        <v>0.02</v>
      </c>
      <c r="K2" s="3">
        <v>4</v>
      </c>
      <c r="L2" s="5">
        <f>K2/100</f>
        <v>0.04</v>
      </c>
      <c r="M2" s="4">
        <v>6.0100000000000001E-2</v>
      </c>
      <c r="O2" s="2">
        <v>0.82354978354978503</v>
      </c>
      <c r="P2" s="2">
        <f>7.5537*('methane info'!B15/100)+0.3994</f>
        <v>0.48249069999999999</v>
      </c>
      <c r="Q2" t="s">
        <v>60</v>
      </c>
    </row>
    <row r="3" spans="1:18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 s="2">
        <v>0</v>
      </c>
      <c r="H3">
        <v>8.9499999999999996E-2</v>
      </c>
      <c r="J3">
        <f t="shared" ref="J3:J52" si="2">I3/100</f>
        <v>0</v>
      </c>
      <c r="K3">
        <v>0</v>
      </c>
      <c r="L3" s="5">
        <f t="shared" ref="L3:L51" si="3">K3/100</f>
        <v>0</v>
      </c>
      <c r="M3" s="4">
        <v>0.17100000000000001</v>
      </c>
      <c r="O3" s="2">
        <v>2.5634722222222202</v>
      </c>
      <c r="P3" s="2">
        <f>7.5537*('methane info'!B16/100)+0.3994</f>
        <v>0.50515179999999993</v>
      </c>
      <c r="Q3" t="s">
        <v>61</v>
      </c>
    </row>
    <row r="4" spans="1:18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 s="2">
        <v>0</v>
      </c>
      <c r="H4">
        <v>0.19</v>
      </c>
      <c r="J4">
        <f t="shared" si="2"/>
        <v>0</v>
      </c>
      <c r="K4">
        <v>5.6</v>
      </c>
      <c r="L4" s="5">
        <f t="shared" si="3"/>
        <v>5.5999999999999994E-2</v>
      </c>
      <c r="M4" s="4">
        <v>6.5500000000000003E-2</v>
      </c>
      <c r="O4" s="2">
        <v>0.95596153846153598</v>
      </c>
      <c r="P4" s="2">
        <f>7.5537*('methane info'!B17/100)+0.3994</f>
        <v>0.65622580000000008</v>
      </c>
      <c r="Q4" t="s">
        <v>62</v>
      </c>
      <c r="R4">
        <v>2.3919999999999999</v>
      </c>
    </row>
    <row r="5" spans="1:18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 s="2">
        <v>0</v>
      </c>
      <c r="H5">
        <v>0.248</v>
      </c>
      <c r="J5">
        <f t="shared" si="2"/>
        <v>0</v>
      </c>
      <c r="K5">
        <v>6.5</v>
      </c>
      <c r="L5" s="5">
        <f t="shared" si="3"/>
        <v>6.5000000000000002E-2</v>
      </c>
      <c r="M5" s="4">
        <v>5.6399999999999999E-2</v>
      </c>
      <c r="O5" s="2">
        <v>0.85480952380952302</v>
      </c>
      <c r="P5" s="2">
        <f>7.5537*('methane info'!B18/100)+0.3994</f>
        <v>0.48249069999999999</v>
      </c>
      <c r="Q5" t="s">
        <v>63</v>
      </c>
      <c r="R5">
        <v>2.3730000000000002</v>
      </c>
    </row>
    <row r="6" spans="1:18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 s="2">
        <v>0</v>
      </c>
      <c r="H6">
        <v>0.53300000000000003</v>
      </c>
      <c r="J6">
        <f t="shared" si="2"/>
        <v>0</v>
      </c>
      <c r="K6">
        <v>7.25</v>
      </c>
      <c r="L6" s="5">
        <f t="shared" si="3"/>
        <v>7.2499999999999995E-2</v>
      </c>
      <c r="M6" s="4">
        <v>0.13200000000000001</v>
      </c>
      <c r="O6" s="2">
        <v>1.0981586402266199</v>
      </c>
      <c r="P6" s="2">
        <f>7.5537*('methane info'!B19/100)+0.3994</f>
        <v>0.61090359999999999</v>
      </c>
      <c r="Q6" t="s">
        <v>64</v>
      </c>
      <c r="R6">
        <v>2.379</v>
      </c>
    </row>
    <row r="7" spans="1:18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 s="2">
        <v>0</v>
      </c>
      <c r="H7">
        <v>0.23250000000000001</v>
      </c>
      <c r="J7">
        <f t="shared" si="2"/>
        <v>0</v>
      </c>
      <c r="K7">
        <v>2.9</v>
      </c>
      <c r="L7" s="5">
        <f t="shared" si="3"/>
        <v>2.8999999999999998E-2</v>
      </c>
      <c r="M7" s="4">
        <v>7.4700000000000003E-2</v>
      </c>
      <c r="O7" s="2">
        <v>0.99910614525139696</v>
      </c>
      <c r="P7" s="2">
        <f>7.5537*('methane info'!B20/100)+0.3994</f>
        <v>0.63356469999999998</v>
      </c>
      <c r="Q7" t="s">
        <v>65</v>
      </c>
      <c r="R7">
        <v>2.5339999999999998</v>
      </c>
    </row>
    <row r="8" spans="1:18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 s="2">
        <v>0</v>
      </c>
      <c r="H8">
        <v>0.25</v>
      </c>
      <c r="J8">
        <f t="shared" si="2"/>
        <v>0</v>
      </c>
      <c r="K8">
        <v>6.35</v>
      </c>
      <c r="L8" s="5">
        <f t="shared" si="3"/>
        <v>6.3500000000000001E-2</v>
      </c>
      <c r="M8" s="4">
        <v>0.13769999999999999</v>
      </c>
      <c r="O8" s="2">
        <v>1.11506849315068</v>
      </c>
      <c r="P8" s="2">
        <f>7.5537*('methane info'!B21/100)+0.3994</f>
        <v>0.4673833</v>
      </c>
      <c r="Q8" t="s">
        <v>66</v>
      </c>
      <c r="R8" s="3">
        <v>2.27</v>
      </c>
    </row>
    <row r="9" spans="1:18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 s="2">
        <v>0</v>
      </c>
      <c r="H9">
        <v>0.23</v>
      </c>
      <c r="J9">
        <f t="shared" si="2"/>
        <v>0</v>
      </c>
      <c r="K9">
        <v>0</v>
      </c>
      <c r="L9" s="5">
        <f t="shared" si="3"/>
        <v>0</v>
      </c>
      <c r="M9" s="4">
        <v>7.9500000000000001E-2</v>
      </c>
      <c r="O9" s="2">
        <v>1.04588235294117</v>
      </c>
      <c r="P9" s="2">
        <f>7.5537*('methane info'!B22/100)+0.3994</f>
        <v>0.4673833</v>
      </c>
      <c r="Q9" t="s">
        <v>67</v>
      </c>
      <c r="R9">
        <v>2.278</v>
      </c>
    </row>
    <row r="10" spans="1:18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 s="2">
        <v>0</v>
      </c>
      <c r="H10">
        <v>0.34395999999999999</v>
      </c>
      <c r="J10">
        <f t="shared" si="2"/>
        <v>0</v>
      </c>
      <c r="K10">
        <v>6</v>
      </c>
      <c r="L10" s="5">
        <f t="shared" si="3"/>
        <v>0.06</v>
      </c>
      <c r="M10" s="4">
        <v>7.6499999999999999E-2</v>
      </c>
      <c r="O10" s="2">
        <v>0.82572104018912895</v>
      </c>
      <c r="P10" s="2">
        <f>7.5537*('methane info'!B23/100)+0.3994</f>
        <v>0.474937</v>
      </c>
      <c r="Q10" t="s">
        <v>68</v>
      </c>
      <c r="R10">
        <v>2.1030000000000002</v>
      </c>
    </row>
    <row r="11" spans="1:18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 s="2">
        <v>0</v>
      </c>
      <c r="H11">
        <v>0.27900000000000003</v>
      </c>
      <c r="J11">
        <f t="shared" si="2"/>
        <v>0</v>
      </c>
      <c r="K11">
        <v>4</v>
      </c>
      <c r="L11" s="5">
        <f t="shared" si="3"/>
        <v>0.04</v>
      </c>
      <c r="M11" s="4">
        <v>0.06</v>
      </c>
      <c r="O11" s="2">
        <v>0.90413502109704202</v>
      </c>
      <c r="P11" s="2">
        <f>7.5537*('methane info'!B24/100)+0.3994</f>
        <v>0.474937</v>
      </c>
      <c r="Q11" t="s">
        <v>69</v>
      </c>
      <c r="R11">
        <v>2.2629999999999999</v>
      </c>
    </row>
    <row r="12" spans="1:18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 s="2">
        <v>0</v>
      </c>
      <c r="H12">
        <v>0.16</v>
      </c>
      <c r="J12">
        <f t="shared" si="2"/>
        <v>0</v>
      </c>
      <c r="K12">
        <v>4</v>
      </c>
      <c r="L12" s="5">
        <f t="shared" si="3"/>
        <v>0.04</v>
      </c>
      <c r="M12" s="4">
        <v>0.26100000000000001</v>
      </c>
      <c r="O12" s="2">
        <v>2.4517088607594899</v>
      </c>
      <c r="P12" s="2">
        <f>7.5537*('methane info'!B25/100)+0.3994</f>
        <v>0.50515179999999993</v>
      </c>
      <c r="Q12" t="s">
        <v>70</v>
      </c>
      <c r="R12">
        <v>2.9340000000000002</v>
      </c>
    </row>
    <row r="13" spans="1:18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 s="2">
        <v>0</v>
      </c>
      <c r="H13">
        <v>0.33</v>
      </c>
      <c r="J13">
        <f t="shared" si="2"/>
        <v>0</v>
      </c>
      <c r="K13">
        <v>6</v>
      </c>
      <c r="L13" s="5">
        <f t="shared" si="3"/>
        <v>0.06</v>
      </c>
      <c r="M13" s="4">
        <v>6.4699999999999994E-2</v>
      </c>
      <c r="O13" s="2">
        <v>1.0685826771653499</v>
      </c>
      <c r="P13" s="2">
        <f>7.5537*('methane info'!B26/100)+0.3994</f>
        <v>0.55802770000000002</v>
      </c>
      <c r="Q13" t="s">
        <v>71</v>
      </c>
      <c r="R13">
        <v>2.5760000000000001</v>
      </c>
    </row>
    <row r="14" spans="1:18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 s="2">
        <v>0</v>
      </c>
      <c r="H14">
        <v>0.39100000000000001</v>
      </c>
      <c r="J14">
        <f t="shared" si="2"/>
        <v>0</v>
      </c>
      <c r="K14">
        <v>6.25</v>
      </c>
      <c r="L14" s="5">
        <f t="shared" si="3"/>
        <v>6.25E-2</v>
      </c>
      <c r="M14" s="4">
        <v>6.8000000000000005E-2</v>
      </c>
      <c r="O14" s="2">
        <v>1</v>
      </c>
      <c r="P14" s="2">
        <f>7.5537*('methane info'!B27/100)+0.3994</f>
        <v>0.55802770000000002</v>
      </c>
      <c r="Q14" s="1" t="s">
        <v>53</v>
      </c>
      <c r="R14" s="1" t="s">
        <v>72</v>
      </c>
    </row>
    <row r="15" spans="1:18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</v>
      </c>
      <c r="H15" s="2">
        <v>0.3</v>
      </c>
      <c r="J15">
        <f t="shared" si="2"/>
        <v>0</v>
      </c>
      <c r="K15">
        <v>7</v>
      </c>
      <c r="L15" s="5">
        <f t="shared" si="3"/>
        <v>7.0000000000000007E-2</v>
      </c>
      <c r="M15" s="4">
        <v>7.3800000000000004E-2</v>
      </c>
      <c r="O15" s="2">
        <v>0.921747311827955</v>
      </c>
      <c r="P15" s="2">
        <f>7.5537*('methane info'!B28/100)+0.3994</f>
        <v>0.57313510000000001</v>
      </c>
    </row>
    <row r="16" spans="1:18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 s="2">
        <v>0</v>
      </c>
      <c r="H16">
        <v>0.30499999999999999</v>
      </c>
      <c r="J16">
        <f t="shared" si="2"/>
        <v>0</v>
      </c>
      <c r="K16">
        <v>6</v>
      </c>
      <c r="L16" s="5">
        <f t="shared" si="3"/>
        <v>0.06</v>
      </c>
      <c r="M16" s="4">
        <v>6.4500000000000002E-2</v>
      </c>
      <c r="O16" s="2">
        <v>1.05122881355932</v>
      </c>
      <c r="P16" s="2">
        <f>7.5537*('methane info'!B29/100)+0.3994</f>
        <v>0.56558140000000001</v>
      </c>
    </row>
    <row r="17" spans="1:17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 s="2">
        <v>0</v>
      </c>
      <c r="H17">
        <v>0.24030000000000001</v>
      </c>
      <c r="J17">
        <f t="shared" si="2"/>
        <v>0</v>
      </c>
      <c r="K17">
        <v>6.5</v>
      </c>
      <c r="L17" s="5">
        <f t="shared" si="3"/>
        <v>6.5000000000000002E-2</v>
      </c>
      <c r="M17" s="4">
        <v>7.5999999999999998E-2</v>
      </c>
      <c r="O17" s="2">
        <v>1.02352459016393</v>
      </c>
      <c r="P17" s="2">
        <f>7.5537*('methane info'!B30/100)+0.3994</f>
        <v>0.67133320000000007</v>
      </c>
      <c r="Q17" s="5"/>
    </row>
    <row r="18" spans="1:17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 s="2">
        <v>0</v>
      </c>
      <c r="H18">
        <v>0.26</v>
      </c>
      <c r="J18">
        <f t="shared" si="2"/>
        <v>0</v>
      </c>
      <c r="K18">
        <v>6</v>
      </c>
      <c r="L18" s="5">
        <f t="shared" si="3"/>
        <v>0.06</v>
      </c>
      <c r="M18" s="4">
        <v>5.6800000000000003E-2</v>
      </c>
      <c r="O18" s="2">
        <v>0.874117647058822</v>
      </c>
      <c r="P18" s="2">
        <f>7.5537*('methane info'!B31/100)+0.3994</f>
        <v>0.49004439999999999</v>
      </c>
    </row>
    <row r="19" spans="1:17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 s="2">
        <v>0</v>
      </c>
      <c r="H19">
        <v>0.20125000000000001</v>
      </c>
      <c r="J19">
        <f t="shared" si="2"/>
        <v>0</v>
      </c>
      <c r="K19">
        <v>4.45</v>
      </c>
      <c r="L19" s="5">
        <f t="shared" si="3"/>
        <v>4.4500000000000005E-2</v>
      </c>
      <c r="M19" s="4">
        <v>5.3499999999999999E-2</v>
      </c>
      <c r="O19" s="2">
        <v>0.847694805194804</v>
      </c>
      <c r="P19" s="2">
        <f>7.5537*('methane info'!B32/100)+0.3994</f>
        <v>0.474937</v>
      </c>
    </row>
    <row r="20" spans="1:17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 s="2">
        <v>0</v>
      </c>
      <c r="H20">
        <v>0.31403999999999999</v>
      </c>
      <c r="J20">
        <f t="shared" si="2"/>
        <v>0</v>
      </c>
      <c r="K20">
        <v>5.5</v>
      </c>
      <c r="L20" s="5">
        <f t="shared" si="3"/>
        <v>5.5E-2</v>
      </c>
      <c r="M20" s="4">
        <v>9.3200000000000005E-2</v>
      </c>
      <c r="O20" s="2">
        <v>1.0423026315789401</v>
      </c>
      <c r="P20" s="2">
        <f>7.5537*('methane info'!B33/100)+0.3994</f>
        <v>0.4673833</v>
      </c>
    </row>
    <row r="21" spans="1:17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 s="2">
        <v>0</v>
      </c>
      <c r="H21">
        <v>0.36890499999999998</v>
      </c>
      <c r="J21">
        <f t="shared" si="2"/>
        <v>0</v>
      </c>
      <c r="K21">
        <v>6</v>
      </c>
      <c r="L21" s="5">
        <f t="shared" si="3"/>
        <v>0.06</v>
      </c>
      <c r="M21" s="4">
        <v>8.2299999999999998E-2</v>
      </c>
      <c r="O21" s="2">
        <v>0.98325966850828705</v>
      </c>
      <c r="P21" s="2">
        <f>7.5537*('methane info'!B34/100)+0.3994</f>
        <v>0.4673833</v>
      </c>
    </row>
    <row r="22" spans="1:17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 s="2">
        <v>0</v>
      </c>
      <c r="H22">
        <v>0.24</v>
      </c>
      <c r="J22">
        <f t="shared" si="2"/>
        <v>0</v>
      </c>
      <c r="K22">
        <v>6.25</v>
      </c>
      <c r="L22" s="5">
        <f t="shared" si="3"/>
        <v>6.25E-2</v>
      </c>
      <c r="M22" s="4">
        <v>0.1489</v>
      </c>
      <c r="O22" s="2">
        <v>1.17718954248365</v>
      </c>
      <c r="P22" s="2">
        <f>7.5537*('methane info'!B35/100)+0.3994</f>
        <v>0.474937</v>
      </c>
    </row>
    <row r="23" spans="1:17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 s="2">
        <v>0</v>
      </c>
      <c r="H23">
        <v>0.26300000000000001</v>
      </c>
      <c r="J23">
        <f t="shared" si="2"/>
        <v>0</v>
      </c>
      <c r="K23">
        <v>6</v>
      </c>
      <c r="L23" s="5">
        <f t="shared" si="3"/>
        <v>0.06</v>
      </c>
      <c r="M23" s="4">
        <v>7.0999999999999994E-2</v>
      </c>
      <c r="O23" s="2">
        <v>1.03088372093023</v>
      </c>
      <c r="P23" s="2">
        <f>7.5537*('methane info'!B36/100)+0.3994</f>
        <v>0.50515179999999993</v>
      </c>
    </row>
    <row r="24" spans="1:17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 s="2">
        <v>0</v>
      </c>
      <c r="H24">
        <v>0.28599999999999998</v>
      </c>
      <c r="J24">
        <f t="shared" si="2"/>
        <v>0</v>
      </c>
      <c r="K24">
        <v>6.875</v>
      </c>
      <c r="L24" s="5">
        <f t="shared" si="3"/>
        <v>6.8750000000000006E-2</v>
      </c>
      <c r="M24" s="4">
        <v>7.5200000000000003E-2</v>
      </c>
      <c r="O24" s="2">
        <v>1.0664848484848399</v>
      </c>
      <c r="P24" s="2">
        <f>7.5537*('methane info'!B37/100)+0.3994</f>
        <v>0.52781290000000003</v>
      </c>
    </row>
    <row r="25" spans="1:17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 s="2">
        <v>0</v>
      </c>
      <c r="H25">
        <v>0.184</v>
      </c>
      <c r="J25">
        <f t="shared" si="2"/>
        <v>0</v>
      </c>
      <c r="K25">
        <v>7</v>
      </c>
      <c r="L25" s="5">
        <f t="shared" si="3"/>
        <v>7.0000000000000007E-2</v>
      </c>
      <c r="M25" s="4">
        <v>0.06</v>
      </c>
      <c r="O25" s="2">
        <v>0.91778925619834395</v>
      </c>
      <c r="P25" s="2">
        <f>7.5537*('methane info'!B38/100)+0.3994</f>
        <v>0.53536660000000003</v>
      </c>
    </row>
    <row r="26" spans="1:17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 s="2">
        <v>0</v>
      </c>
      <c r="H26">
        <v>0.17419999999999999</v>
      </c>
      <c r="J26">
        <f t="shared" si="2"/>
        <v>0</v>
      </c>
      <c r="K26">
        <v>4.2249999999999996</v>
      </c>
      <c r="L26" s="5">
        <f t="shared" si="3"/>
        <v>4.2249999999999996E-2</v>
      </c>
      <c r="M26" s="4">
        <v>7.22E-2</v>
      </c>
      <c r="O26" s="2">
        <v>1.01294685990338</v>
      </c>
      <c r="P26" s="2">
        <f>7.5537*('methane info'!B39/100)+0.3994</f>
        <v>0.57313510000000001</v>
      </c>
    </row>
    <row r="27" spans="1:17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 s="2">
        <v>0</v>
      </c>
      <c r="H27">
        <v>0.32750000000000001</v>
      </c>
      <c r="J27">
        <f t="shared" si="2"/>
        <v>0</v>
      </c>
      <c r="K27">
        <v>0</v>
      </c>
      <c r="L27" s="5">
        <f t="shared" si="3"/>
        <v>0</v>
      </c>
      <c r="M27" s="4">
        <v>5.1900000000000002E-2</v>
      </c>
      <c r="O27" s="2">
        <v>1.12787581699346</v>
      </c>
      <c r="P27" s="2">
        <f>7.5537*('methane info'!B40/100)+0.3994</f>
        <v>0.56558140000000001</v>
      </c>
    </row>
    <row r="28" spans="1:17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 s="2">
        <v>0.05</v>
      </c>
      <c r="H28">
        <v>0.30599999999999999</v>
      </c>
      <c r="J28">
        <f t="shared" si="2"/>
        <v>0</v>
      </c>
      <c r="K28">
        <v>5.5</v>
      </c>
      <c r="L28" s="5">
        <f t="shared" si="3"/>
        <v>5.5E-2</v>
      </c>
      <c r="M28" s="4">
        <v>7.5999999999999998E-2</v>
      </c>
      <c r="O28" s="2">
        <v>0.93129411764706205</v>
      </c>
      <c r="P28" s="2">
        <f>7.5537*('methane info'!B41/100)+0.3994</f>
        <v>0.61090359999999999</v>
      </c>
    </row>
    <row r="29" spans="1:17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 s="2">
        <v>0</v>
      </c>
      <c r="H29">
        <v>0.23805000000000001</v>
      </c>
      <c r="J29">
        <f t="shared" si="2"/>
        <v>0</v>
      </c>
      <c r="K29">
        <v>6.85</v>
      </c>
      <c r="L29" s="5">
        <f t="shared" si="3"/>
        <v>6.8499999999999991E-2</v>
      </c>
      <c r="M29" s="4">
        <v>6.0999999999999999E-2</v>
      </c>
      <c r="O29" s="2">
        <v>1.2103846153846101</v>
      </c>
      <c r="P29" s="2">
        <f>7.5537*('methane info'!B42/100)+0.3994</f>
        <v>0.54292030000000002</v>
      </c>
    </row>
    <row r="30" spans="1:17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 s="2">
        <v>0</v>
      </c>
      <c r="H30">
        <v>0.23824999999999999</v>
      </c>
      <c r="J30">
        <f t="shared" si="2"/>
        <v>0</v>
      </c>
      <c r="K30">
        <v>0</v>
      </c>
      <c r="L30" s="5">
        <f t="shared" si="3"/>
        <v>0</v>
      </c>
      <c r="M30" s="4">
        <v>0.13420000000000001</v>
      </c>
      <c r="O30" s="2">
        <v>1.0900000000000001</v>
      </c>
      <c r="P30" s="2">
        <f>7.5537*('methane info'!B43/100)+0.3994</f>
        <v>0.4673833</v>
      </c>
    </row>
    <row r="31" spans="1:17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 s="2">
        <v>0</v>
      </c>
      <c r="H31">
        <v>0.41399999999999998</v>
      </c>
      <c r="J31">
        <f t="shared" si="2"/>
        <v>0</v>
      </c>
      <c r="K31">
        <v>6.625</v>
      </c>
      <c r="L31" s="5">
        <f t="shared" si="3"/>
        <v>6.6250000000000003E-2</v>
      </c>
      <c r="M31" s="4">
        <v>0.1007</v>
      </c>
      <c r="O31" s="2">
        <v>1.21164062499999</v>
      </c>
      <c r="P31" s="2">
        <f>7.5537*('methane info'!B44/100)+0.3994</f>
        <v>0.4673833</v>
      </c>
    </row>
    <row r="32" spans="1:17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 s="2">
        <v>0</v>
      </c>
      <c r="H32">
        <v>0.18875</v>
      </c>
      <c r="J32">
        <f t="shared" si="2"/>
        <v>0</v>
      </c>
      <c r="K32">
        <v>5.125</v>
      </c>
      <c r="L32" s="5">
        <f t="shared" si="3"/>
        <v>5.1249999999999997E-2</v>
      </c>
      <c r="M32" s="4">
        <v>5.8400000000000001E-2</v>
      </c>
      <c r="O32" s="2">
        <v>0.97622641509433805</v>
      </c>
      <c r="P32" s="2">
        <f>7.5537*('methane info'!B45/100)+0.3994</f>
        <v>0.64867209999999997</v>
      </c>
    </row>
    <row r="33" spans="1:16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 s="2">
        <v>0</v>
      </c>
      <c r="H33">
        <v>0.40450000000000003</v>
      </c>
      <c r="J33">
        <f t="shared" si="2"/>
        <v>0</v>
      </c>
      <c r="K33">
        <v>4</v>
      </c>
      <c r="L33" s="5">
        <f t="shared" si="3"/>
        <v>0.04</v>
      </c>
      <c r="M33" s="4">
        <v>6.0199999999999997E-2</v>
      </c>
      <c r="O33" s="2">
        <v>1.1382673267326699</v>
      </c>
      <c r="P33" s="2">
        <f>7.5537*('methane info'!B46/100)+0.3994</f>
        <v>0.4673833</v>
      </c>
    </row>
    <row r="34" spans="1:16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 s="2">
        <v>0</v>
      </c>
      <c r="H34">
        <v>0.36349999999999999</v>
      </c>
      <c r="J34">
        <f t="shared" si="2"/>
        <v>0</v>
      </c>
      <c r="K34">
        <v>4.75</v>
      </c>
      <c r="L34" s="5">
        <f t="shared" si="3"/>
        <v>4.7500000000000001E-2</v>
      </c>
      <c r="M34" s="4">
        <v>6.3299999999999995E-2</v>
      </c>
      <c r="O34" s="2">
        <v>0.884571428571434</v>
      </c>
      <c r="P34" s="2">
        <f>7.5537*('methane info'!B47/100)+0.3994</f>
        <v>0.474937</v>
      </c>
    </row>
    <row r="35" spans="1:16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 s="2">
        <v>0</v>
      </c>
      <c r="H35">
        <v>0.23025000000000001</v>
      </c>
      <c r="J35">
        <f t="shared" si="2"/>
        <v>0</v>
      </c>
      <c r="K35">
        <v>5</v>
      </c>
      <c r="L35" s="5">
        <f t="shared" si="3"/>
        <v>0.05</v>
      </c>
      <c r="M35" s="4">
        <v>7.9799999999999996E-2</v>
      </c>
      <c r="O35" s="2">
        <v>1.06910869565217</v>
      </c>
      <c r="P35" s="2">
        <f>7.5537*('methane info'!B48/100)+0.3994</f>
        <v>0.56558140000000001</v>
      </c>
    </row>
    <row r="36" spans="1:16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 s="2">
        <v>0</v>
      </c>
      <c r="H36">
        <v>0.38500000000000001</v>
      </c>
      <c r="J36">
        <f t="shared" si="2"/>
        <v>0</v>
      </c>
      <c r="K36">
        <v>5.75</v>
      </c>
      <c r="L36" s="5">
        <f t="shared" si="3"/>
        <v>5.7500000000000002E-2</v>
      </c>
      <c r="M36" s="4">
        <v>7.0099999999999996E-2</v>
      </c>
      <c r="O36" s="2">
        <v>0.93595617529880604</v>
      </c>
      <c r="P36" s="2">
        <f>7.5537*('methane info'!B49/100)+0.3994</f>
        <v>0.4673833</v>
      </c>
    </row>
    <row r="37" spans="1:16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</v>
      </c>
      <c r="H37" s="2">
        <v>0.2</v>
      </c>
      <c r="J37">
        <f t="shared" si="2"/>
        <v>0</v>
      </c>
      <c r="K37">
        <v>4.5</v>
      </c>
      <c r="L37" s="5">
        <f t="shared" si="3"/>
        <v>4.4999999999999998E-2</v>
      </c>
      <c r="M37" s="4">
        <v>5.3400000000000003E-2</v>
      </c>
      <c r="O37" s="2">
        <v>0.87760000000000005</v>
      </c>
      <c r="P37" s="2">
        <f>7.5537*('methane info'!B50/100)+0.3994</f>
        <v>0.5882425</v>
      </c>
    </row>
    <row r="38" spans="1:16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 s="2">
        <v>0</v>
      </c>
      <c r="H38">
        <v>0.36</v>
      </c>
      <c r="J38">
        <f t="shared" si="2"/>
        <v>0</v>
      </c>
      <c r="K38">
        <v>0</v>
      </c>
      <c r="L38" s="5">
        <f t="shared" si="3"/>
        <v>0</v>
      </c>
      <c r="M38" s="4">
        <v>5.8599999999999999E-2</v>
      </c>
      <c r="O38" s="2">
        <v>1.1080630630630599</v>
      </c>
      <c r="P38" s="2">
        <f>7.5537*('methane info'!B51/100)+0.3994</f>
        <v>0.54292030000000002</v>
      </c>
    </row>
    <row r="39" spans="1:16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 s="2">
        <v>0</v>
      </c>
      <c r="H39">
        <v>0.58599999999999997</v>
      </c>
      <c r="J39">
        <f t="shared" si="2"/>
        <v>0</v>
      </c>
      <c r="K39">
        <v>6</v>
      </c>
      <c r="L39" s="5">
        <f t="shared" si="3"/>
        <v>0.06</v>
      </c>
      <c r="M39" s="4">
        <v>6.8400000000000002E-2</v>
      </c>
      <c r="O39" s="2">
        <v>1.07753164556962</v>
      </c>
      <c r="P39" s="2">
        <f>7.5537*('methane info'!B52/100)+0.3994</f>
        <v>0.4673833</v>
      </c>
    </row>
    <row r="40" spans="1:16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 s="2">
        <v>0</v>
      </c>
      <c r="H40">
        <v>0.35119</v>
      </c>
      <c r="J40">
        <f t="shared" si="2"/>
        <v>0</v>
      </c>
      <c r="K40">
        <v>7</v>
      </c>
      <c r="L40" s="5">
        <f t="shared" si="3"/>
        <v>7.0000000000000007E-2</v>
      </c>
      <c r="M40" s="8">
        <v>0.15390000000000001</v>
      </c>
      <c r="O40" s="2">
        <v>1.12333333333333</v>
      </c>
      <c r="P40" s="2">
        <f>7.5537*('methane info'!B53/100)+0.3994</f>
        <v>0.4673833</v>
      </c>
    </row>
    <row r="41" spans="1:16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 s="2">
        <v>0</v>
      </c>
      <c r="H41">
        <v>0.22750000000000001</v>
      </c>
      <c r="J41">
        <f t="shared" si="2"/>
        <v>0</v>
      </c>
      <c r="K41">
        <v>6</v>
      </c>
      <c r="L41" s="5">
        <f t="shared" si="3"/>
        <v>0.06</v>
      </c>
      <c r="M41" s="8">
        <v>6.0999999999999999E-2</v>
      </c>
      <c r="O41" s="2">
        <v>0.93315508021390203</v>
      </c>
      <c r="P41" s="2">
        <f>7.5537*('methane info'!B54/100)+0.3994</f>
        <v>0.474937</v>
      </c>
    </row>
    <row r="42" spans="1:16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</v>
      </c>
      <c r="H42" s="2">
        <v>0.3</v>
      </c>
      <c r="J42">
        <f t="shared" si="2"/>
        <v>0</v>
      </c>
      <c r="K42">
        <v>4.5</v>
      </c>
      <c r="L42" s="5">
        <f t="shared" si="3"/>
        <v>4.4999999999999998E-2</v>
      </c>
      <c r="M42" s="8">
        <v>7.7700000000000005E-2</v>
      </c>
      <c r="O42" s="2">
        <v>0.99818750000000001</v>
      </c>
      <c r="P42" s="2">
        <f>7.5537*('methane info'!B55/100)+0.3994</f>
        <v>0.55047400000000002</v>
      </c>
    </row>
    <row r="43" spans="1:16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 s="2">
        <v>0</v>
      </c>
      <c r="H43">
        <v>0.27400000000000002</v>
      </c>
      <c r="J43">
        <f t="shared" si="2"/>
        <v>0</v>
      </c>
      <c r="K43">
        <v>7</v>
      </c>
      <c r="L43" s="5">
        <f t="shared" si="3"/>
        <v>7.0000000000000007E-2</v>
      </c>
      <c r="M43" s="4">
        <v>5.6800000000000003E-2</v>
      </c>
      <c r="O43" s="2">
        <v>0.85303763440860003</v>
      </c>
      <c r="P43" s="2">
        <f>7.5537*('methane info'!B56/100)+0.3994</f>
        <v>0.4673833</v>
      </c>
    </row>
    <row r="44" spans="1:16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</v>
      </c>
      <c r="H44" s="2">
        <v>0.2</v>
      </c>
      <c r="J44">
        <f t="shared" si="2"/>
        <v>0</v>
      </c>
      <c r="K44">
        <v>6.25</v>
      </c>
      <c r="L44" s="5">
        <f t="shared" si="3"/>
        <v>6.25E-2</v>
      </c>
      <c r="M44" s="4">
        <v>5.3900000000000003E-2</v>
      </c>
      <c r="O44" s="2">
        <v>0.90491631799163097</v>
      </c>
      <c r="P44" s="2">
        <f>7.5537*('methane info'!B57/100)+0.3994</f>
        <v>0.52781290000000003</v>
      </c>
    </row>
    <row r="45" spans="1:16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 s="2">
        <v>0</v>
      </c>
      <c r="H45">
        <v>0.3175</v>
      </c>
      <c r="J45">
        <f t="shared" si="2"/>
        <v>0</v>
      </c>
      <c r="K45">
        <v>4.8499999999999996</v>
      </c>
      <c r="L45" s="5">
        <f t="shared" si="3"/>
        <v>4.8499999999999995E-2</v>
      </c>
      <c r="M45" s="4">
        <v>5.8999999999999997E-2</v>
      </c>
      <c r="O45" s="2">
        <v>1.07424778761061</v>
      </c>
      <c r="P45" s="2">
        <f>7.5537*('methane info'!B58/100)+0.3994</f>
        <v>0.51270550000000004</v>
      </c>
    </row>
    <row r="46" spans="1:16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2">
        <v>0</v>
      </c>
      <c r="H46" s="4">
        <v>0.30730000000000002</v>
      </c>
      <c r="J46">
        <f t="shared" si="2"/>
        <v>0</v>
      </c>
      <c r="K46">
        <v>6</v>
      </c>
      <c r="L46" s="5">
        <f t="shared" si="3"/>
        <v>0.06</v>
      </c>
      <c r="M46" s="4">
        <v>0.1066</v>
      </c>
      <c r="O46" s="2">
        <v>1.06</v>
      </c>
      <c r="P46" s="2">
        <f>7.5537*('methane info'!B59/100)+0.3994</f>
        <v>0.4673833</v>
      </c>
    </row>
    <row r="47" spans="1:16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 s="2">
        <v>0</v>
      </c>
      <c r="H47">
        <v>0.16200000000000001</v>
      </c>
      <c r="J47">
        <f t="shared" si="2"/>
        <v>0</v>
      </c>
      <c r="K47">
        <v>4.3</v>
      </c>
      <c r="L47" s="5">
        <f t="shared" si="3"/>
        <v>4.2999999999999997E-2</v>
      </c>
      <c r="M47" s="4">
        <v>6.8599999999999994E-2</v>
      </c>
      <c r="O47" s="2">
        <v>0.97886292834890798</v>
      </c>
      <c r="P47" s="2">
        <f>7.5537*('methane info'!B60/100)+0.3994</f>
        <v>0.48249069999999999</v>
      </c>
    </row>
    <row r="48" spans="1:16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 s="2">
        <v>0</v>
      </c>
      <c r="H48">
        <v>0.51995199999999997</v>
      </c>
      <c r="J48">
        <f t="shared" si="2"/>
        <v>0</v>
      </c>
      <c r="K48">
        <v>6.5</v>
      </c>
      <c r="L48" s="5">
        <f t="shared" si="3"/>
        <v>6.5000000000000002E-2</v>
      </c>
      <c r="M48" s="4">
        <v>4.7100000000000003E-2</v>
      </c>
      <c r="O48" s="2">
        <v>1.1595070422535101</v>
      </c>
      <c r="P48" s="2">
        <f>7.5537*('methane info'!B61/100)+0.3994</f>
        <v>0.56558140000000001</v>
      </c>
    </row>
    <row r="49" spans="1:18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 s="2">
        <v>0</v>
      </c>
      <c r="H49">
        <v>0.35699999999999998</v>
      </c>
      <c r="J49">
        <f t="shared" si="2"/>
        <v>0</v>
      </c>
      <c r="K49">
        <v>6</v>
      </c>
      <c r="L49" s="5">
        <f t="shared" si="3"/>
        <v>0.06</v>
      </c>
      <c r="M49" s="4">
        <v>6.4000000000000001E-2</v>
      </c>
      <c r="O49" s="2">
        <v>1.00439999999999</v>
      </c>
      <c r="P49" s="2">
        <f>7.5537*('methane info'!B62/100)+0.3994</f>
        <v>0.4673833</v>
      </c>
    </row>
    <row r="50" spans="1:18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 s="2">
        <v>0</v>
      </c>
      <c r="H50">
        <v>0.32900000000000001</v>
      </c>
      <c r="J50">
        <f t="shared" si="2"/>
        <v>0</v>
      </c>
      <c r="K50">
        <v>5</v>
      </c>
      <c r="L50" s="5">
        <f t="shared" si="3"/>
        <v>0.05</v>
      </c>
      <c r="M50" s="4">
        <v>7.3300000000000004E-2</v>
      </c>
      <c r="O50" s="2">
        <v>1.0709574468084999</v>
      </c>
      <c r="P50" s="2">
        <f>7.5537*('methane info'!B63/100)+0.3994</f>
        <v>0.56558140000000001</v>
      </c>
      <c r="R50" s="2"/>
    </row>
    <row r="51" spans="1:18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 s="2">
        <v>0</v>
      </c>
      <c r="H51">
        <v>0.24</v>
      </c>
      <c r="J51">
        <f t="shared" si="2"/>
        <v>0</v>
      </c>
      <c r="K51">
        <v>4</v>
      </c>
      <c r="L51" s="5">
        <f t="shared" si="3"/>
        <v>0.04</v>
      </c>
      <c r="M51" s="4">
        <v>6.7100000000000007E-2</v>
      </c>
      <c r="O51" s="2">
        <v>1.0227906976744101</v>
      </c>
      <c r="P51" s="2">
        <f>7.5537*('methane info'!B64/100)+0.3994</f>
        <v>0.48249069999999999</v>
      </c>
    </row>
    <row r="52" spans="1:18" x14ac:dyDescent="0.2">
      <c r="A52" s="1" t="s">
        <v>53</v>
      </c>
      <c r="B52" s="1"/>
      <c r="C52" s="7" t="s">
        <v>58</v>
      </c>
      <c r="D52" s="7"/>
      <c r="E52" s="1"/>
      <c r="F52" s="9" t="s">
        <v>81</v>
      </c>
      <c r="G52" s="9"/>
      <c r="H52" s="1" t="s">
        <v>77</v>
      </c>
      <c r="I52" s="1"/>
      <c r="J52">
        <f t="shared" si="2"/>
        <v>0</v>
      </c>
      <c r="L52" s="6" t="s">
        <v>54</v>
      </c>
      <c r="M52" s="1" t="s">
        <v>78</v>
      </c>
      <c r="O52" s="1" t="s">
        <v>74</v>
      </c>
      <c r="P52" s="16" t="s">
        <v>98</v>
      </c>
    </row>
    <row r="53" spans="1:18" x14ac:dyDescent="0.2">
      <c r="A53" s="1" t="s">
        <v>101</v>
      </c>
      <c r="B53" s="1"/>
      <c r="C53" s="18">
        <f>_xlfn.PERCENTILE.INC(C2:C51,0.5)</f>
        <v>6.5000000000000002E-2</v>
      </c>
      <c r="D53" s="18">
        <f t="shared" ref="D53:P53" si="4">_xlfn.PERCENTILE.INC(D2:D51,0.5)</f>
        <v>0.87</v>
      </c>
      <c r="E53" s="18">
        <f t="shared" si="4"/>
        <v>1.3</v>
      </c>
      <c r="F53" s="19">
        <f t="shared" si="4"/>
        <v>1.3559499999999999E-2</v>
      </c>
      <c r="G53" s="18"/>
      <c r="H53" s="18"/>
      <c r="I53" s="18"/>
      <c r="J53" s="18"/>
      <c r="K53" s="18">
        <f t="shared" si="4"/>
        <v>5.875</v>
      </c>
      <c r="L53" s="18">
        <f t="shared" si="4"/>
        <v>5.8749999999999997E-2</v>
      </c>
      <c r="M53" s="19">
        <f t="shared" si="4"/>
        <v>6.8500000000000005E-2</v>
      </c>
      <c r="N53" s="18"/>
      <c r="O53" s="16">
        <f t="shared" si="4"/>
        <v>1.0231576439191701</v>
      </c>
      <c r="P53" s="16">
        <f t="shared" si="4"/>
        <v>0.50515179999999993</v>
      </c>
    </row>
    <row r="54" spans="1:18" x14ac:dyDescent="0.2">
      <c r="M54" s="4"/>
    </row>
    <row r="55" spans="1:18" x14ac:dyDescent="0.2">
      <c r="M55" s="4"/>
    </row>
    <row r="56" spans="1:18" x14ac:dyDescent="0.2">
      <c r="L56" s="4"/>
    </row>
    <row r="57" spans="1:18" x14ac:dyDescent="0.2">
      <c r="L57" s="4"/>
    </row>
    <row r="70" spans="1:4" x14ac:dyDescent="0.2">
      <c r="A70" s="1" t="s">
        <v>0</v>
      </c>
      <c r="C70" s="1" t="s">
        <v>75</v>
      </c>
      <c r="D70" s="1"/>
    </row>
    <row r="71" spans="1:4" x14ac:dyDescent="0.2">
      <c r="A71" t="s">
        <v>2</v>
      </c>
      <c r="C71" s="4">
        <v>6.0100000000000001E-2</v>
      </c>
      <c r="D71" s="4"/>
    </row>
    <row r="72" spans="1:4" x14ac:dyDescent="0.2">
      <c r="A72" t="s">
        <v>3</v>
      </c>
      <c r="C72" s="4">
        <v>0.17100000000000001</v>
      </c>
      <c r="D72" s="4"/>
    </row>
    <row r="73" spans="1:4" x14ac:dyDescent="0.2">
      <c r="A73" t="s">
        <v>4</v>
      </c>
      <c r="C73" s="4">
        <v>6.5500000000000003E-2</v>
      </c>
      <c r="D73" s="4"/>
    </row>
    <row r="74" spans="1:4" x14ac:dyDescent="0.2">
      <c r="A74" t="s">
        <v>5</v>
      </c>
      <c r="C74" s="4">
        <v>5.6399999999999999E-2</v>
      </c>
      <c r="D74" s="4"/>
    </row>
    <row r="75" spans="1:4" x14ac:dyDescent="0.2">
      <c r="A75" t="s">
        <v>6</v>
      </c>
      <c r="C75" s="4">
        <v>0.13200000000000001</v>
      </c>
      <c r="D75" s="4"/>
    </row>
    <row r="76" spans="1:4" x14ac:dyDescent="0.2">
      <c r="A76" t="s">
        <v>7</v>
      </c>
      <c r="C76" s="4">
        <v>7.4700000000000003E-2</v>
      </c>
      <c r="D76" s="4"/>
    </row>
    <row r="77" spans="1:4" x14ac:dyDescent="0.2">
      <c r="A77" t="s">
        <v>8</v>
      </c>
      <c r="C77" s="4">
        <v>0.13769999999999999</v>
      </c>
      <c r="D77" s="4"/>
    </row>
    <row r="78" spans="1:4" x14ac:dyDescent="0.2">
      <c r="A78" t="s">
        <v>10</v>
      </c>
      <c r="C78" s="4">
        <v>7.9500000000000001E-2</v>
      </c>
      <c r="D78" s="4"/>
    </row>
    <row r="79" spans="1:4" x14ac:dyDescent="0.2">
      <c r="A79" t="s">
        <v>11</v>
      </c>
      <c r="C79" s="4">
        <v>7.6499999999999999E-2</v>
      </c>
      <c r="D79" s="4"/>
    </row>
    <row r="80" spans="1:4" x14ac:dyDescent="0.2">
      <c r="A80" t="s">
        <v>12</v>
      </c>
      <c r="C80" s="4">
        <v>0.06</v>
      </c>
      <c r="D80" s="4"/>
    </row>
    <row r="81" spans="1:4" x14ac:dyDescent="0.2">
      <c r="A81" t="s">
        <v>13</v>
      </c>
      <c r="C81" s="4">
        <v>0.26100000000000001</v>
      </c>
      <c r="D81" s="4"/>
    </row>
    <row r="82" spans="1:4" x14ac:dyDescent="0.2">
      <c r="A82" t="s">
        <v>14</v>
      </c>
      <c r="C82" s="4">
        <v>6.4699999999999994E-2</v>
      </c>
      <c r="D82" s="4"/>
    </row>
    <row r="83" spans="1:4" x14ac:dyDescent="0.2">
      <c r="A83" t="s">
        <v>15</v>
      </c>
      <c r="C83" s="4">
        <v>6.8000000000000005E-2</v>
      </c>
      <c r="D83" s="4"/>
    </row>
    <row r="84" spans="1:4" x14ac:dyDescent="0.2">
      <c r="A84" t="s">
        <v>16</v>
      </c>
      <c r="C84" s="4">
        <v>7.3800000000000004E-2</v>
      </c>
      <c r="D84" s="4"/>
    </row>
    <row r="85" spans="1:4" x14ac:dyDescent="0.2">
      <c r="A85" t="s">
        <v>17</v>
      </c>
      <c r="C85" s="4">
        <v>6.4500000000000002E-2</v>
      </c>
      <c r="D85" s="4"/>
    </row>
    <row r="86" spans="1:4" x14ac:dyDescent="0.2">
      <c r="A86" t="s">
        <v>18</v>
      </c>
      <c r="C86" s="4">
        <v>7.5999999999999998E-2</v>
      </c>
      <c r="D86" s="4"/>
    </row>
    <row r="87" spans="1:4" x14ac:dyDescent="0.2">
      <c r="A87" t="s">
        <v>19</v>
      </c>
      <c r="C87" s="4">
        <v>5.6800000000000003E-2</v>
      </c>
      <c r="D87" s="4"/>
    </row>
    <row r="88" spans="1:4" x14ac:dyDescent="0.2">
      <c r="A88" t="s">
        <v>20</v>
      </c>
      <c r="C88" s="4">
        <v>5.3499999999999999E-2</v>
      </c>
      <c r="D88" s="4"/>
    </row>
    <row r="89" spans="1:4" x14ac:dyDescent="0.2">
      <c r="A89" t="s">
        <v>21</v>
      </c>
      <c r="C89" s="4">
        <v>9.3200000000000005E-2</v>
      </c>
      <c r="D89" s="4"/>
    </row>
    <row r="90" spans="1:4" x14ac:dyDescent="0.2">
      <c r="A90" t="s">
        <v>22</v>
      </c>
      <c r="C90" s="4">
        <v>8.2299999999999998E-2</v>
      </c>
      <c r="D90" s="4"/>
    </row>
    <row r="91" spans="1:4" x14ac:dyDescent="0.2">
      <c r="A91" t="s">
        <v>23</v>
      </c>
      <c r="C91" s="4">
        <v>0.1489</v>
      </c>
      <c r="D91" s="4"/>
    </row>
    <row r="92" spans="1:4" x14ac:dyDescent="0.2">
      <c r="A92" t="s">
        <v>24</v>
      </c>
      <c r="C92" s="4">
        <v>7.0999999999999994E-2</v>
      </c>
      <c r="D92" s="4"/>
    </row>
    <row r="93" spans="1:4" x14ac:dyDescent="0.2">
      <c r="A93" t="s">
        <v>25</v>
      </c>
      <c r="C93" s="4">
        <v>7.5200000000000003E-2</v>
      </c>
      <c r="D93" s="4"/>
    </row>
    <row r="94" spans="1:4" x14ac:dyDescent="0.2">
      <c r="A94" t="s">
        <v>52</v>
      </c>
      <c r="C94" s="4">
        <v>0.06</v>
      </c>
      <c r="D94" s="4"/>
    </row>
    <row r="95" spans="1:4" x14ac:dyDescent="0.2">
      <c r="A95" t="s">
        <v>26</v>
      </c>
      <c r="C95" s="4">
        <v>7.22E-2</v>
      </c>
      <c r="D95" s="4"/>
    </row>
    <row r="96" spans="1:4" x14ac:dyDescent="0.2">
      <c r="A96" t="s">
        <v>27</v>
      </c>
      <c r="C96" s="4">
        <v>5.1900000000000002E-2</v>
      </c>
      <c r="D96" s="4"/>
    </row>
    <row r="97" spans="1:4" x14ac:dyDescent="0.2">
      <c r="A97" t="s">
        <v>28</v>
      </c>
      <c r="C97" s="4">
        <v>7.5999999999999998E-2</v>
      </c>
      <c r="D97" s="4"/>
    </row>
    <row r="98" spans="1:4" x14ac:dyDescent="0.2">
      <c r="A98" t="s">
        <v>29</v>
      </c>
      <c r="C98" s="4">
        <v>6.0999999999999999E-2</v>
      </c>
      <c r="D98" s="4"/>
    </row>
    <row r="99" spans="1:4" x14ac:dyDescent="0.2">
      <c r="A99" t="s">
        <v>30</v>
      </c>
      <c r="C99" s="4">
        <v>0.13420000000000001</v>
      </c>
      <c r="D99" s="4"/>
    </row>
    <row r="100" spans="1:4" x14ac:dyDescent="0.2">
      <c r="A100" t="s">
        <v>31</v>
      </c>
      <c r="C100" s="4">
        <v>0.1007</v>
      </c>
      <c r="D100" s="4"/>
    </row>
    <row r="101" spans="1:4" x14ac:dyDescent="0.2">
      <c r="A101" t="s">
        <v>32</v>
      </c>
      <c r="C101" s="4">
        <v>5.8400000000000001E-2</v>
      </c>
      <c r="D101" s="4"/>
    </row>
    <row r="102" spans="1:4" x14ac:dyDescent="0.2">
      <c r="A102" t="s">
        <v>33</v>
      </c>
      <c r="C102" s="4">
        <v>6.0199999999999997E-2</v>
      </c>
      <c r="D102" s="4"/>
    </row>
    <row r="103" spans="1:4" x14ac:dyDescent="0.2">
      <c r="A103" t="s">
        <v>34</v>
      </c>
      <c r="C103" s="4">
        <v>6.3299999999999995E-2</v>
      </c>
      <c r="D103" s="4"/>
    </row>
    <row r="104" spans="1:4" x14ac:dyDescent="0.2">
      <c r="A104" t="s">
        <v>35</v>
      </c>
      <c r="C104" s="4">
        <v>7.9799999999999996E-2</v>
      </c>
      <c r="D104" s="4"/>
    </row>
    <row r="105" spans="1:4" x14ac:dyDescent="0.2">
      <c r="A105" t="s">
        <v>36</v>
      </c>
      <c r="C105" s="4">
        <v>7.0099999999999996E-2</v>
      </c>
      <c r="D105" s="4"/>
    </row>
    <row r="106" spans="1:4" x14ac:dyDescent="0.2">
      <c r="A106" t="s">
        <v>37</v>
      </c>
      <c r="C106" s="4">
        <v>5.3400000000000003E-2</v>
      </c>
      <c r="D106" s="4"/>
    </row>
    <row r="107" spans="1:4" x14ac:dyDescent="0.2">
      <c r="A107" t="s">
        <v>38</v>
      </c>
      <c r="C107" s="4">
        <v>5.8599999999999999E-2</v>
      </c>
      <c r="D107" s="4"/>
    </row>
    <row r="108" spans="1:4" x14ac:dyDescent="0.2">
      <c r="A108" t="s">
        <v>39</v>
      </c>
      <c r="C108" s="4">
        <v>6.8400000000000002E-2</v>
      </c>
      <c r="D108" s="4"/>
    </row>
    <row r="109" spans="1:4" x14ac:dyDescent="0.2">
      <c r="A109" t="s">
        <v>40</v>
      </c>
      <c r="C109" s="8">
        <v>0.15390000000000001</v>
      </c>
      <c r="D109" s="8"/>
    </row>
    <row r="110" spans="1:4" x14ac:dyDescent="0.2">
      <c r="A110" t="s">
        <v>41</v>
      </c>
      <c r="C110" s="8">
        <v>6.0999999999999999E-2</v>
      </c>
      <c r="D110" s="8"/>
    </row>
    <row r="111" spans="1:4" x14ac:dyDescent="0.2">
      <c r="A111" t="s">
        <v>42</v>
      </c>
      <c r="C111" s="8">
        <v>7.7700000000000005E-2</v>
      </c>
      <c r="D111" s="8"/>
    </row>
    <row r="112" spans="1:4" x14ac:dyDescent="0.2">
      <c r="A112" t="s">
        <v>43</v>
      </c>
      <c r="C112" s="4">
        <v>5.6800000000000003E-2</v>
      </c>
      <c r="D112" s="4"/>
    </row>
    <row r="113" spans="1:4" x14ac:dyDescent="0.2">
      <c r="A113" t="s">
        <v>44</v>
      </c>
      <c r="C113" s="4">
        <v>5.3900000000000003E-2</v>
      </c>
      <c r="D113" s="4"/>
    </row>
    <row r="114" spans="1:4" x14ac:dyDescent="0.2">
      <c r="A114" t="s">
        <v>45</v>
      </c>
      <c r="C114" s="4">
        <v>5.8999999999999997E-2</v>
      </c>
      <c r="D114" s="4"/>
    </row>
    <row r="115" spans="1:4" x14ac:dyDescent="0.2">
      <c r="A115" t="s">
        <v>46</v>
      </c>
      <c r="C115" s="4">
        <v>0.1066</v>
      </c>
      <c r="D115" s="4"/>
    </row>
    <row r="116" spans="1:4" x14ac:dyDescent="0.2">
      <c r="A116" t="s">
        <v>47</v>
      </c>
      <c r="C116" s="4">
        <v>6.8599999999999994E-2</v>
      </c>
      <c r="D116" s="4"/>
    </row>
    <row r="117" spans="1:4" x14ac:dyDescent="0.2">
      <c r="A117" t="s">
        <v>48</v>
      </c>
      <c r="C117" s="4">
        <v>4.7100000000000003E-2</v>
      </c>
      <c r="D117" s="4"/>
    </row>
    <row r="118" spans="1:4" x14ac:dyDescent="0.2">
      <c r="A118" t="s">
        <v>49</v>
      </c>
      <c r="C118" s="4">
        <v>6.4000000000000001E-2</v>
      </c>
      <c r="D118" s="4"/>
    </row>
    <row r="119" spans="1:4" x14ac:dyDescent="0.2">
      <c r="A119" t="s">
        <v>50</v>
      </c>
      <c r="C119" s="4">
        <v>7.3300000000000004E-2</v>
      </c>
      <c r="D119" s="4"/>
    </row>
    <row r="120" spans="1:4" x14ac:dyDescent="0.2">
      <c r="A120" t="s">
        <v>51</v>
      </c>
      <c r="C120" s="4">
        <v>6.7100000000000007E-2</v>
      </c>
      <c r="D120" s="4"/>
    </row>
  </sheetData>
  <sortState xmlns:xlrd2="http://schemas.microsoft.com/office/spreadsheetml/2017/richdata2" ref="N60:O110">
    <sortCondition ref="N60:N1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87D-7D81-5947-A0E7-63312D3E611B}">
  <dimension ref="A1:K64"/>
  <sheetViews>
    <sheetView topLeftCell="A3" workbookViewId="0">
      <selection activeCell="F28" sqref="F28"/>
    </sheetView>
  </sheetViews>
  <sheetFormatPr baseColWidth="10" defaultRowHeight="16" x14ac:dyDescent="0.2"/>
  <cols>
    <col min="1" max="1" width="18" customWidth="1"/>
    <col min="10" max="10" width="12" customWidth="1"/>
  </cols>
  <sheetData>
    <row r="1" spans="1:11" x14ac:dyDescent="0.2">
      <c r="A1" t="s">
        <v>85</v>
      </c>
    </row>
    <row r="2" spans="1:11" ht="19" x14ac:dyDescent="0.25">
      <c r="A2" s="10" t="s">
        <v>86</v>
      </c>
      <c r="B2" s="10" t="s">
        <v>87</v>
      </c>
      <c r="C2" s="10" t="s">
        <v>87</v>
      </c>
      <c r="D2" s="10" t="s">
        <v>88</v>
      </c>
      <c r="E2" s="10" t="s">
        <v>88</v>
      </c>
      <c r="F2" s="10" t="s">
        <v>89</v>
      </c>
      <c r="G2" s="10" t="s">
        <v>89</v>
      </c>
      <c r="H2" s="10" t="s">
        <v>90</v>
      </c>
      <c r="I2" s="10" t="s">
        <v>90</v>
      </c>
      <c r="J2" s="10"/>
    </row>
    <row r="3" spans="1:11" ht="80" x14ac:dyDescent="0.25">
      <c r="A3" s="11" t="s">
        <v>91</v>
      </c>
      <c r="B3" s="11" t="s">
        <v>92</v>
      </c>
      <c r="C3" s="11" t="s">
        <v>93</v>
      </c>
      <c r="D3" s="11" t="s">
        <v>92</v>
      </c>
      <c r="E3" s="11" t="s">
        <v>93</v>
      </c>
      <c r="F3" s="11" t="s">
        <v>92</v>
      </c>
      <c r="G3" s="11" t="s">
        <v>93</v>
      </c>
      <c r="H3" s="11" t="s">
        <v>92</v>
      </c>
      <c r="I3" s="11" t="s">
        <v>93</v>
      </c>
      <c r="J3" s="11" t="s">
        <v>94</v>
      </c>
      <c r="K3" s="11"/>
    </row>
    <row r="4" spans="1:11" ht="19" x14ac:dyDescent="0.25">
      <c r="A4" s="12">
        <v>0</v>
      </c>
      <c r="B4" s="13">
        <v>0.54842537999999996</v>
      </c>
      <c r="C4" s="13">
        <v>0.54842537999999996</v>
      </c>
      <c r="D4" s="13">
        <v>0.59109365999999997</v>
      </c>
      <c r="E4" s="13">
        <v>0.59109365999999997</v>
      </c>
      <c r="F4" s="13">
        <v>0.47810763000000001</v>
      </c>
      <c r="G4" s="13">
        <v>0.47810763000000001</v>
      </c>
      <c r="H4" s="13">
        <v>0.40476488999999999</v>
      </c>
      <c r="I4" s="13">
        <v>0.40476488999999999</v>
      </c>
      <c r="J4" s="13">
        <v>0.95493024999999998</v>
      </c>
      <c r="K4" s="14"/>
    </row>
    <row r="5" spans="1:11" ht="19" x14ac:dyDescent="0.25">
      <c r="A5" s="12">
        <v>0.01</v>
      </c>
      <c r="B5" s="13">
        <v>0.64460015718969399</v>
      </c>
      <c r="C5" s="13">
        <v>0.78084775820842722</v>
      </c>
      <c r="D5" s="13">
        <v>0.69475097259326601</v>
      </c>
      <c r="E5" s="13">
        <v>0.84159883210039299</v>
      </c>
      <c r="F5" s="13">
        <v>0.56195111439151857</v>
      </c>
      <c r="G5" s="13">
        <v>0.68072938394617</v>
      </c>
      <c r="H5" s="13">
        <v>0.47574660333711982</v>
      </c>
      <c r="I5" s="13">
        <v>0.57630403056470625</v>
      </c>
      <c r="J5" s="13">
        <v>0.95493024999999998</v>
      </c>
      <c r="K5" s="14"/>
    </row>
    <row r="6" spans="1:11" ht="19" x14ac:dyDescent="0.25">
      <c r="A6" s="12">
        <v>0.02</v>
      </c>
      <c r="B6" s="13">
        <v>0.74273768493427972</v>
      </c>
      <c r="C6" s="13">
        <v>1.0180134502578426</v>
      </c>
      <c r="D6" s="13">
        <v>0.8005237405455784</v>
      </c>
      <c r="E6" s="13">
        <v>1.0972163546518146</v>
      </c>
      <c r="F6" s="13">
        <v>0.64750569030123151</v>
      </c>
      <c r="G6" s="13">
        <v>0.88748627572797611</v>
      </c>
      <c r="H6" s="13">
        <v>0.54817692306887467</v>
      </c>
      <c r="I6" s="13">
        <v>0.75134396991644725</v>
      </c>
      <c r="J6" s="13">
        <v>0.95493024999999998</v>
      </c>
      <c r="K6" s="14"/>
    </row>
    <row r="7" spans="1:11" ht="19" x14ac:dyDescent="0.25">
      <c r="A7" s="12">
        <v>0.03</v>
      </c>
      <c r="B7" s="13">
        <v>0.84289866685916615</v>
      </c>
      <c r="C7" s="13">
        <v>1.2600691565763182</v>
      </c>
      <c r="D7" s="13">
        <v>0.90847739031134045</v>
      </c>
      <c r="E7" s="13">
        <v>1.3581043415857394</v>
      </c>
      <c r="F7" s="13">
        <v>0.73482427808537143</v>
      </c>
      <c r="G7" s="13">
        <v>1.0985061962063143</v>
      </c>
      <c r="H7" s="13">
        <v>0.62210065145489257</v>
      </c>
      <c r="I7" s="13">
        <v>0.92999298018265719</v>
      </c>
      <c r="J7" s="13">
        <v>0.95493024999999998</v>
      </c>
      <c r="K7" s="15"/>
    </row>
    <row r="8" spans="1:11" ht="19" x14ac:dyDescent="0.25">
      <c r="A8" s="12">
        <v>0.04</v>
      </c>
      <c r="B8" s="13">
        <v>0.94514633590748776</v>
      </c>
      <c r="C8" s="13">
        <v>1.5071676901097621</v>
      </c>
      <c r="D8" s="13">
        <v>1.0186800744472226</v>
      </c>
      <c r="E8" s="13">
        <v>1.6244274949141211</v>
      </c>
      <c r="F8" s="13">
        <v>0.82396200311501433</v>
      </c>
      <c r="G8" s="13">
        <v>1.3139223650279512</v>
      </c>
      <c r="H8" s="13">
        <v>0.69756445751561924</v>
      </c>
      <c r="I8" s="13">
        <v>1.1123638448294133</v>
      </c>
      <c r="J8" s="13">
        <v>0.95493024999999998</v>
      </c>
      <c r="K8" s="15"/>
    </row>
    <row r="9" spans="1:11" ht="19" x14ac:dyDescent="0.25">
      <c r="A9" s="12">
        <v>0.05</v>
      </c>
      <c r="B9" s="13">
        <v>1.04954658746209</v>
      </c>
      <c r="C9" s="13">
        <v>1.7594682980333838</v>
      </c>
      <c r="D9" s="13">
        <v>1.1312028150912286</v>
      </c>
      <c r="E9" s="13">
        <v>1.8963574514704691</v>
      </c>
      <c r="F9" s="13">
        <v>0.9149763118294918</v>
      </c>
      <c r="G9" s="13">
        <v>1.5338736110879385</v>
      </c>
      <c r="H9" s="13">
        <v>0.77461697528288753</v>
      </c>
      <c r="I9" s="13">
        <v>1.2985740961003114</v>
      </c>
      <c r="J9" s="13">
        <v>0.95493024999999998</v>
      </c>
      <c r="K9" s="15"/>
    </row>
    <row r="10" spans="1:11" ht="19" x14ac:dyDescent="0.25">
      <c r="A10" s="12">
        <v>0.06</v>
      </c>
      <c r="B10" s="13">
        <v>1.1561681209646619</v>
      </c>
      <c r="C10" s="13">
        <v>2.0171370039979335</v>
      </c>
      <c r="D10" s="13">
        <v>1.2461196566000003</v>
      </c>
      <c r="E10" s="13">
        <v>2.1740731517833347</v>
      </c>
      <c r="F10" s="13">
        <v>1.0079270951974686</v>
      </c>
      <c r="G10" s="13">
        <v>1.7585046708938825</v>
      </c>
      <c r="H10" s="13">
        <v>0.85330890832179973</v>
      </c>
      <c r="I10" s="13">
        <v>1.4887462676110159</v>
      </c>
      <c r="J10" s="13">
        <v>0.95493024999999998</v>
      </c>
      <c r="K10" s="15"/>
    </row>
    <row r="11" spans="1:11" ht="19" x14ac:dyDescent="0.25">
      <c r="A11" s="12">
        <v>7.0000000000000007E-2</v>
      </c>
      <c r="B11" s="13">
        <v>1.2650825906715908</v>
      </c>
      <c r="C11" s="13">
        <v>2.280346972456345</v>
      </c>
      <c r="D11" s="13">
        <v>1.3635078280336925</v>
      </c>
      <c r="E11" s="13">
        <v>2.4577612327480902</v>
      </c>
      <c r="F11" s="13">
        <v>1.1028768201432517</v>
      </c>
      <c r="G11" s="13">
        <v>1.9879665061795251</v>
      </c>
      <c r="H11" s="13">
        <v>0.93369314099595746</v>
      </c>
      <c r="I11" s="13">
        <v>1.6830081632402305</v>
      </c>
      <c r="J11" s="13">
        <v>0.95493024999999998</v>
      </c>
      <c r="K11" s="15"/>
    </row>
    <row r="13" spans="1:11" x14ac:dyDescent="0.2">
      <c r="A13" t="s">
        <v>95</v>
      </c>
    </row>
    <row r="14" spans="1:11" x14ac:dyDescent="0.2">
      <c r="A14" s="1" t="s">
        <v>0</v>
      </c>
      <c r="B14" s="1" t="s">
        <v>96</v>
      </c>
    </row>
    <row r="15" spans="1:11" x14ac:dyDescent="0.2">
      <c r="A15" t="s">
        <v>2</v>
      </c>
      <c r="B15" s="17">
        <v>1.1000000000000001</v>
      </c>
    </row>
    <row r="16" spans="1:11" x14ac:dyDescent="0.2">
      <c r="A16" t="s">
        <v>3</v>
      </c>
      <c r="B16" s="17">
        <v>1.4</v>
      </c>
      <c r="C16" t="s">
        <v>97</v>
      </c>
    </row>
    <row r="17" spans="1:3" x14ac:dyDescent="0.2">
      <c r="A17" t="s">
        <v>4</v>
      </c>
      <c r="B17" s="17">
        <v>3.4</v>
      </c>
    </row>
    <row r="18" spans="1:3" x14ac:dyDescent="0.2">
      <c r="A18" t="s">
        <v>5</v>
      </c>
      <c r="B18" s="17">
        <v>1.1000000000000001</v>
      </c>
    </row>
    <row r="19" spans="1:3" x14ac:dyDescent="0.2">
      <c r="A19" t="s">
        <v>6</v>
      </c>
      <c r="B19" s="17">
        <v>2.8</v>
      </c>
    </row>
    <row r="20" spans="1:3" x14ac:dyDescent="0.2">
      <c r="A20" t="s">
        <v>7</v>
      </c>
      <c r="B20" s="17">
        <v>3.1</v>
      </c>
    </row>
    <row r="21" spans="1:3" x14ac:dyDescent="0.2">
      <c r="A21" t="s">
        <v>8</v>
      </c>
      <c r="B21" s="17">
        <v>0.9</v>
      </c>
    </row>
    <row r="22" spans="1:3" x14ac:dyDescent="0.2">
      <c r="A22" t="s">
        <v>10</v>
      </c>
      <c r="B22" s="17">
        <v>0.9</v>
      </c>
    </row>
    <row r="23" spans="1:3" x14ac:dyDescent="0.2">
      <c r="A23" t="s">
        <v>11</v>
      </c>
      <c r="B23" s="17">
        <v>1</v>
      </c>
    </row>
    <row r="24" spans="1:3" x14ac:dyDescent="0.2">
      <c r="A24" t="s">
        <v>12</v>
      </c>
      <c r="B24" s="17">
        <v>1</v>
      </c>
    </row>
    <row r="25" spans="1:3" x14ac:dyDescent="0.2">
      <c r="A25" t="s">
        <v>13</v>
      </c>
      <c r="B25" s="17">
        <v>1.4</v>
      </c>
      <c r="C25" t="s">
        <v>97</v>
      </c>
    </row>
    <row r="26" spans="1:3" x14ac:dyDescent="0.2">
      <c r="A26" t="s">
        <v>14</v>
      </c>
      <c r="B26" s="17">
        <v>2.1</v>
      </c>
    </row>
    <row r="27" spans="1:3" x14ac:dyDescent="0.2">
      <c r="A27" t="s">
        <v>15</v>
      </c>
      <c r="B27" s="17">
        <v>2.1</v>
      </c>
    </row>
    <row r="28" spans="1:3" x14ac:dyDescent="0.2">
      <c r="A28" t="s">
        <v>16</v>
      </c>
      <c r="B28" s="17">
        <v>2.2999999999999998</v>
      </c>
    </row>
    <row r="29" spans="1:3" x14ac:dyDescent="0.2">
      <c r="A29" t="s">
        <v>17</v>
      </c>
      <c r="B29" s="17">
        <v>2.2000000000000002</v>
      </c>
    </row>
    <row r="30" spans="1:3" x14ac:dyDescent="0.2">
      <c r="A30" t="s">
        <v>18</v>
      </c>
      <c r="B30" s="17">
        <v>3.6</v>
      </c>
    </row>
    <row r="31" spans="1:3" x14ac:dyDescent="0.2">
      <c r="A31" t="s">
        <v>19</v>
      </c>
      <c r="B31" s="17">
        <v>1.2</v>
      </c>
    </row>
    <row r="32" spans="1:3" x14ac:dyDescent="0.2">
      <c r="A32" t="s">
        <v>20</v>
      </c>
      <c r="B32" s="17">
        <v>1</v>
      </c>
    </row>
    <row r="33" spans="1:2" x14ac:dyDescent="0.2">
      <c r="A33" t="s">
        <v>21</v>
      </c>
      <c r="B33" s="17">
        <v>0.9</v>
      </c>
    </row>
    <row r="34" spans="1:2" x14ac:dyDescent="0.2">
      <c r="A34" t="s">
        <v>22</v>
      </c>
      <c r="B34" s="17">
        <v>0.9</v>
      </c>
    </row>
    <row r="35" spans="1:2" x14ac:dyDescent="0.2">
      <c r="A35" t="s">
        <v>23</v>
      </c>
      <c r="B35" s="17">
        <v>1</v>
      </c>
    </row>
    <row r="36" spans="1:2" x14ac:dyDescent="0.2">
      <c r="A36" t="s">
        <v>24</v>
      </c>
      <c r="B36" s="17">
        <v>1.4</v>
      </c>
    </row>
    <row r="37" spans="1:2" x14ac:dyDescent="0.2">
      <c r="A37" t="s">
        <v>25</v>
      </c>
      <c r="B37" s="17">
        <v>1.7</v>
      </c>
    </row>
    <row r="38" spans="1:2" x14ac:dyDescent="0.2">
      <c r="A38" t="s">
        <v>52</v>
      </c>
      <c r="B38" s="17">
        <v>1.8</v>
      </c>
    </row>
    <row r="39" spans="1:2" x14ac:dyDescent="0.2">
      <c r="A39" t="s">
        <v>26</v>
      </c>
      <c r="B39" s="17">
        <v>2.2999999999999998</v>
      </c>
    </row>
    <row r="40" spans="1:2" x14ac:dyDescent="0.2">
      <c r="A40" t="s">
        <v>27</v>
      </c>
      <c r="B40" s="17">
        <v>2.2000000000000002</v>
      </c>
    </row>
    <row r="41" spans="1:2" x14ac:dyDescent="0.2">
      <c r="A41" t="s">
        <v>28</v>
      </c>
      <c r="B41" s="17">
        <v>2.8</v>
      </c>
    </row>
    <row r="42" spans="1:2" x14ac:dyDescent="0.2">
      <c r="A42" t="s">
        <v>29</v>
      </c>
      <c r="B42" s="17">
        <v>1.9</v>
      </c>
    </row>
    <row r="43" spans="1:2" x14ac:dyDescent="0.2">
      <c r="A43" t="s">
        <v>30</v>
      </c>
      <c r="B43" s="17">
        <v>0.9</v>
      </c>
    </row>
    <row r="44" spans="1:2" x14ac:dyDescent="0.2">
      <c r="A44" t="s">
        <v>31</v>
      </c>
      <c r="B44" s="17">
        <v>0.9</v>
      </c>
    </row>
    <row r="45" spans="1:2" x14ac:dyDescent="0.2">
      <c r="A45" t="s">
        <v>32</v>
      </c>
      <c r="B45" s="17">
        <v>3.3</v>
      </c>
    </row>
    <row r="46" spans="1:2" x14ac:dyDescent="0.2">
      <c r="A46" t="s">
        <v>33</v>
      </c>
      <c r="B46" s="17">
        <v>0.9</v>
      </c>
    </row>
    <row r="47" spans="1:2" x14ac:dyDescent="0.2">
      <c r="A47" t="s">
        <v>34</v>
      </c>
      <c r="B47" s="17">
        <v>1</v>
      </c>
    </row>
    <row r="48" spans="1:2" x14ac:dyDescent="0.2">
      <c r="A48" t="s">
        <v>35</v>
      </c>
      <c r="B48" s="17">
        <v>2.2000000000000002</v>
      </c>
    </row>
    <row r="49" spans="1:2" x14ac:dyDescent="0.2">
      <c r="A49" t="s">
        <v>36</v>
      </c>
      <c r="B49" s="17">
        <v>0.9</v>
      </c>
    </row>
    <row r="50" spans="1:2" x14ac:dyDescent="0.2">
      <c r="A50" t="s">
        <v>37</v>
      </c>
      <c r="B50" s="17">
        <v>2.5</v>
      </c>
    </row>
    <row r="51" spans="1:2" x14ac:dyDescent="0.2">
      <c r="A51" t="s">
        <v>38</v>
      </c>
      <c r="B51" s="17">
        <v>1.9</v>
      </c>
    </row>
    <row r="52" spans="1:2" x14ac:dyDescent="0.2">
      <c r="A52" t="s">
        <v>39</v>
      </c>
      <c r="B52" s="17">
        <v>0.9</v>
      </c>
    </row>
    <row r="53" spans="1:2" x14ac:dyDescent="0.2">
      <c r="A53" t="s">
        <v>40</v>
      </c>
      <c r="B53" s="17">
        <v>0.9</v>
      </c>
    </row>
    <row r="54" spans="1:2" x14ac:dyDescent="0.2">
      <c r="A54" t="s">
        <v>41</v>
      </c>
      <c r="B54" s="17">
        <v>1</v>
      </c>
    </row>
    <row r="55" spans="1:2" x14ac:dyDescent="0.2">
      <c r="A55" t="s">
        <v>42</v>
      </c>
      <c r="B55" s="17">
        <v>2</v>
      </c>
    </row>
    <row r="56" spans="1:2" x14ac:dyDescent="0.2">
      <c r="A56" t="s">
        <v>43</v>
      </c>
      <c r="B56" s="17">
        <v>0.9</v>
      </c>
    </row>
    <row r="57" spans="1:2" x14ac:dyDescent="0.2">
      <c r="A57" t="s">
        <v>44</v>
      </c>
      <c r="B57" s="17">
        <v>1.7</v>
      </c>
    </row>
    <row r="58" spans="1:2" x14ac:dyDescent="0.2">
      <c r="A58" t="s">
        <v>45</v>
      </c>
      <c r="B58" s="17">
        <v>1.5</v>
      </c>
    </row>
    <row r="59" spans="1:2" x14ac:dyDescent="0.2">
      <c r="A59" t="s">
        <v>46</v>
      </c>
      <c r="B59" s="17">
        <v>0.9</v>
      </c>
    </row>
    <row r="60" spans="1:2" x14ac:dyDescent="0.2">
      <c r="A60" t="s">
        <v>47</v>
      </c>
      <c r="B60" s="17">
        <v>1.1000000000000001</v>
      </c>
    </row>
    <row r="61" spans="1:2" x14ac:dyDescent="0.2">
      <c r="A61" t="s">
        <v>48</v>
      </c>
      <c r="B61" s="17">
        <v>2.2000000000000002</v>
      </c>
    </row>
    <row r="62" spans="1:2" x14ac:dyDescent="0.2">
      <c r="A62" t="s">
        <v>49</v>
      </c>
      <c r="B62" s="17">
        <v>0.9</v>
      </c>
    </row>
    <row r="63" spans="1:2" x14ac:dyDescent="0.2">
      <c r="A63" t="s">
        <v>50</v>
      </c>
      <c r="B63" s="17">
        <v>2.2000000000000002</v>
      </c>
    </row>
    <row r="64" spans="1:2" x14ac:dyDescent="0.2">
      <c r="A64" t="s">
        <v>51</v>
      </c>
      <c r="B64" s="17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methane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2021-07-13T20:32:52Z</dcterms:modified>
</cp:coreProperties>
</file>