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DE48D0E5-B75F-473D-9201-6CBB76F6BD2D}" xr6:coauthVersionLast="47" xr6:coauthVersionMax="47" xr10:uidLastSave="{00000000-0000-0000-0000-000000000000}"/>
  <bookViews>
    <workbookView xWindow="1740" yWindow="174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1" i="1" l="1"/>
  <c r="G31" i="1"/>
  <c r="G38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2" i="1"/>
  <c r="Q3" i="1"/>
  <c r="Q11" i="1"/>
  <c r="I54" i="1"/>
  <c r="G54" i="1"/>
  <c r="I53" i="1"/>
  <c r="G53" i="1"/>
  <c r="I51" i="1"/>
  <c r="G51" i="1"/>
  <c r="I50" i="1"/>
  <c r="G50" i="1"/>
  <c r="I49" i="1"/>
  <c r="G49" i="1"/>
  <c r="I48" i="1"/>
  <c r="G48" i="1"/>
  <c r="E48" i="1"/>
  <c r="I46" i="1"/>
  <c r="I44" i="1"/>
  <c r="G44" i="1"/>
  <c r="I43" i="1"/>
  <c r="G43" i="1"/>
  <c r="I42" i="1"/>
  <c r="G42" i="1"/>
  <c r="G41" i="1"/>
  <c r="I41" i="1"/>
  <c r="I40" i="1"/>
  <c r="G40" i="1"/>
  <c r="I37" i="1"/>
  <c r="G37" i="1"/>
  <c r="I36" i="1"/>
  <c r="G36" i="1"/>
  <c r="I35" i="1"/>
  <c r="G35" i="1"/>
  <c r="I34" i="1"/>
  <c r="G34" i="1"/>
  <c r="G46" i="1" l="1"/>
  <c r="I11" i="1" l="1"/>
  <c r="G11" i="1"/>
  <c r="Q4" i="1"/>
  <c r="Q5" i="1"/>
  <c r="Q6" i="1"/>
  <c r="Q8" i="1"/>
  <c r="Q9" i="1"/>
  <c r="Q10" i="1"/>
  <c r="Q13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H12" i="1" l="1"/>
  <c r="Q12" i="1" s="1"/>
  <c r="I7" i="1" l="1"/>
  <c r="G7" i="1"/>
  <c r="I14" i="1"/>
  <c r="G14" i="1"/>
  <c r="H14" i="1"/>
  <c r="Q14" i="1" s="1"/>
  <c r="H3" i="1"/>
  <c r="H7" i="1"/>
  <c r="Q7" i="1" s="1"/>
  <c r="I27" i="1"/>
  <c r="G27" i="1"/>
  <c r="I33" i="1"/>
  <c r="G33" i="1"/>
  <c r="I32" i="1"/>
  <c r="G32" i="1"/>
  <c r="I19" i="1"/>
  <c r="G19" i="1"/>
  <c r="I23" i="1"/>
  <c r="G23" i="1"/>
  <c r="I24" i="1"/>
  <c r="I25" i="1"/>
  <c r="G24" i="1"/>
  <c r="G25" i="1"/>
  <c r="I8" i="1"/>
  <c r="I22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<sst xmlns="http://schemas.openxmlformats.org/spreadsheetml/2006/main" count="330" uniqueCount="147">
  <si>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</si>
  <si>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</si>
  <si>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</si>
  <si>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</si>
  <si>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</si>
  <si>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</si>
  <si>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</si>
  <si>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</si>
  <si>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</si>
  <si>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</si>
  <si>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</si>
  <si>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</si>
  <si>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</si>
  <si>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</si>
  <si>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</si>
  <si>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</si>
  <si>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</si>
  <si>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</si>
  <si>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</si>
  <si>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</si>
  <si>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</si>
  <si>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</si>
  <si>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</si>
  <si>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</si>
  <si>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</si>
  <si>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</si>
  <si>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</si>
  <si>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</si>
  <si>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</si>
  <si>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</si>
  <si>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</si>
  <si>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</si>
  <si>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</si>
  <si>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</si>
  <si>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</si>
  <si>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</si>
  <si>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</si>
  <si>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</si>
  <si>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</si>
  <si>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</si>
  <si>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</si>
  <si>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</si>
  <si>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</si>
  <si>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</si>
  <si>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</si>
  <si>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</si>
  <si>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</si>
  <si>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</si>
  <si>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</si>
  <si>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</si>
  <si>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</si>
  <si>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</si>
  <si>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</si>
  <si>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</si>
  <si>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</si>
  <si>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</si>
  <si>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</si>
  <si>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</si>
  <si>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</si>
  <si>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</si>
  <si>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</si>
  <si>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</si>
  <si>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</si>
  <si>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</si>
  <si>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</si>
  <si>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</si>
  <si>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</si>
  <si>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</si>
  <si>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</si>
  <si>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</si>
  <si>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</si>
  <si>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</si>
  <si>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</si>
  <si>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</si>
  <si>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</si>
  <si>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</si>
  <si>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</si>
  <si>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</si>
  <si>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</si>
  <si>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</si>
  <si>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</si>
  <si>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</si>
  <si>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</si>
  <si>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</si>
  <si>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</si>
  <si>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</si>
  <si>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</si>
  <si>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</si>
  <si>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</si>
  <si>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</si>
  <si>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</si>
  <si>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</si>
  <si>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</si>
  <si>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</si>
  <si>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</si>
  <si>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</si>
  <si>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</si>
  <si>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</si>
  <si>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</si>
  <si>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</si>
  <si>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</si>
  <si>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</si>
  <si>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</si>
  <si>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</si>
  <si>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</si>
  <si>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</si>
  <si>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</si>
  <si>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</si>
  <si>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</si>
  <si>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</si>
  <si>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</si>
  <si>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</si>
  <si>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</si>
  <si>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</si>
  <si>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</si>
  <si>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</si>
  <si>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</si>
  <si>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</si>
  <si>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</si>
  <si>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</si>
  <si>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</si>
  <si>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</si>
  <si>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</si>
  <si>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</si>
  <si>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</si>
  <si>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</si>
  <si>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</si>
  <si>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</si>
  <si>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</si>
  <si>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</si>
  <si>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M405.w_IPA_per_w_TAL = x</t>
  </si>
  <si>
    <t>M406.w_IPA_per_w_KSA = x</t>
  </si>
  <si>
    <t>kg-IPA/kg-TAL</t>
  </si>
  <si>
    <t>Upgrading IPA:TAL mass ratio</t>
  </si>
  <si>
    <t>Purification IPA:KS mass ratio</t>
  </si>
  <si>
    <t>kg-IPA/kg-KS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</si>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</sst>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18" zoomScale="85" zoomScaleNormal="85" workbookViewId="0">
      <selection activeCell="M31" sqref="M31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146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x14ac:dyDescent="0.35">
      <c r="A3" s="3" t="s">
        <v>77</v>
      </c>
      <c r="B3" s="3" t="s">
        <v>7</v>
      </c>
      <c r="C3" s="3" t="s">
        <v>26</v>
      </c>
      <c r="D3" s="3" t="s">
        <v>79</v>
      </c>
      <c r="E3" s="3">
        <v>180</v>
      </c>
      <c r="F3" s="3" t="s">
        <v>41</v>
      </c>
      <c r="G3" s="3">
        <v>120</v>
      </c>
      <c r="H3" s="3">
        <f>E3</f>
        <v>180</v>
      </c>
      <c r="I3" s="3">
        <v>240</v>
      </c>
      <c r="J3" s="3" t="s">
        <v>84</v>
      </c>
      <c r="K3" s="3" t="s">
        <v>78</v>
      </c>
      <c r="Q3">
        <f>IF(E3=H3, 1, IF(F3=$F$2, 1, 0))</f>
        <v>1</v>
      </c>
    </row>
    <row r="4" spans="1:17" x14ac:dyDescent="0.35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41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31</v>
      </c>
      <c r="Q4">
        <f t="shared" ref="Q4:Q33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56</v>
      </c>
      <c r="Q5">
        <f t="shared" si="0"/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0"/>
        <v>1</v>
      </c>
    </row>
    <row r="7" spans="1:17" x14ac:dyDescent="0.35">
      <c r="A7" s="3" t="s">
        <v>49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41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51</v>
      </c>
      <c r="Q7">
        <f t="shared" si="0"/>
        <v>1</v>
      </c>
    </row>
    <row r="8" spans="1:17" x14ac:dyDescent="0.35">
      <c r="A8" s="3" t="s">
        <v>50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52</v>
      </c>
      <c r="Q8">
        <f t="shared" si="0"/>
        <v>1</v>
      </c>
    </row>
    <row r="9" spans="1:17" x14ac:dyDescent="0.35">
      <c r="A9" s="3" t="s">
        <v>89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90</v>
      </c>
      <c r="Q9">
        <f t="shared" si="0"/>
        <v>1</v>
      </c>
    </row>
    <row r="10" spans="1:17" x14ac:dyDescent="0.35">
      <c r="A10" s="3" t="s">
        <v>96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124</v>
      </c>
      <c r="Q10">
        <f t="shared" si="0"/>
        <v>1</v>
      </c>
    </row>
    <row r="11" spans="1:17" x14ac:dyDescent="0.35">
      <c r="A11" s="3" t="s">
        <v>136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137</v>
      </c>
      <c r="Q11">
        <f t="shared" si="0"/>
        <v>1</v>
      </c>
    </row>
    <row r="12" spans="1:17" x14ac:dyDescent="0.35">
      <c r="A12" s="3" t="s">
        <v>94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41</v>
      </c>
      <c r="G12" s="3">
        <v>5</v>
      </c>
      <c r="H12" s="3">
        <f t="shared" ref="H12" si="1">E12</f>
        <v>33</v>
      </c>
      <c r="I12" s="3">
        <v>50</v>
      </c>
      <c r="J12" s="3"/>
      <c r="K12" s="3" t="s">
        <v>122</v>
      </c>
      <c r="Q12">
        <f t="shared" si="0"/>
        <v>1</v>
      </c>
    </row>
    <row r="13" spans="1:17" x14ac:dyDescent="0.35">
      <c r="A13" s="3" t="s">
        <v>95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41</v>
      </c>
      <c r="G13" s="3">
        <v>1</v>
      </c>
      <c r="H13" s="3">
        <v>1.4419999999999999</v>
      </c>
      <c r="I13" s="3">
        <v>2.1</v>
      </c>
      <c r="J13" s="3"/>
      <c r="K13" s="3" t="s">
        <v>123</v>
      </c>
      <c r="Q13">
        <f t="shared" si="0"/>
        <v>1</v>
      </c>
    </row>
    <row r="14" spans="1:17" x14ac:dyDescent="0.35">
      <c r="A14" s="3" t="s">
        <v>60</v>
      </c>
      <c r="B14" s="3" t="s">
        <v>7</v>
      </c>
      <c r="C14" s="3" t="s">
        <v>27</v>
      </c>
      <c r="D14" s="3" t="s">
        <v>61</v>
      </c>
      <c r="E14" s="3">
        <v>15944</v>
      </c>
      <c r="F14" s="3" t="s">
        <v>41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59</v>
      </c>
      <c r="Q14">
        <f t="shared" si="0"/>
        <v>1</v>
      </c>
    </row>
    <row r="15" spans="1:17" x14ac:dyDescent="0.35">
      <c r="A15" s="3" t="s">
        <v>80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83</v>
      </c>
      <c r="Q15">
        <f t="shared" si="0"/>
        <v>1</v>
      </c>
    </row>
    <row r="16" spans="1:17" x14ac:dyDescent="0.35">
      <c r="A16" s="3" t="s">
        <v>81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82</v>
      </c>
      <c r="Q16">
        <f t="shared" si="0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76</v>
      </c>
      <c r="K17" s="3" t="s">
        <v>32</v>
      </c>
      <c r="Q17">
        <f t="shared" si="0"/>
        <v>1</v>
      </c>
    </row>
    <row r="18" spans="1:17" x14ac:dyDescent="0.35">
      <c r="A18" s="3" t="s">
        <v>87</v>
      </c>
      <c r="B18" s="3" t="s">
        <v>44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76</v>
      </c>
      <c r="K18" s="3" t="s">
        <v>88</v>
      </c>
      <c r="Q18">
        <f t="shared" si="0"/>
        <v>1</v>
      </c>
    </row>
    <row r="19" spans="1:17" x14ac:dyDescent="0.35">
      <c r="A19" s="3" t="s">
        <v>42</v>
      </c>
      <c r="B19" s="3" t="s">
        <v>44</v>
      </c>
      <c r="C19" s="3" t="s">
        <v>27</v>
      </c>
      <c r="D19" s="3" t="s">
        <v>91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45</v>
      </c>
      <c r="Q19">
        <f t="shared" si="0"/>
        <v>1</v>
      </c>
    </row>
    <row r="20" spans="1:17" x14ac:dyDescent="0.35">
      <c r="A20" s="3" t="s">
        <v>92</v>
      </c>
      <c r="B20" s="3" t="s">
        <v>44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93</v>
      </c>
      <c r="Q20">
        <f t="shared" si="0"/>
        <v>1</v>
      </c>
    </row>
    <row r="21" spans="1:17" x14ac:dyDescent="0.35">
      <c r="A21" s="3" t="s">
        <v>19</v>
      </c>
      <c r="B21" s="3" t="s">
        <v>44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1-2*(1-E21)</f>
        <v>0.89999999999999991</v>
      </c>
      <c r="H21" s="3"/>
      <c r="I21" s="3">
        <v>1</v>
      </c>
      <c r="J21" s="3"/>
      <c r="K21" s="3" t="s">
        <v>33</v>
      </c>
      <c r="Q21">
        <f t="shared" si="0"/>
        <v>1</v>
      </c>
    </row>
    <row r="22" spans="1:17" x14ac:dyDescent="0.35">
      <c r="A22" s="3" t="s">
        <v>39</v>
      </c>
      <c r="B22" s="3" t="s">
        <v>44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40</v>
      </c>
      <c r="Q22">
        <f t="shared" si="0"/>
        <v>1</v>
      </c>
    </row>
    <row r="23" spans="1:17" x14ac:dyDescent="0.35">
      <c r="A23" s="3" t="s">
        <v>46</v>
      </c>
      <c r="B23" s="3" t="s">
        <v>44</v>
      </c>
      <c r="C23" s="3" t="s">
        <v>27</v>
      </c>
      <c r="D23" s="3" t="s">
        <v>20</v>
      </c>
      <c r="E23" s="3">
        <v>0.40479999999999999</v>
      </c>
      <c r="F23" s="3" t="s">
        <v>22</v>
      </c>
      <c r="G23" s="3">
        <f>0.8*E23</f>
        <v>0.32384000000000002</v>
      </c>
      <c r="H23" s="3"/>
      <c r="I23" s="3">
        <f>1.2*E23</f>
        <v>0.48575999999999997</v>
      </c>
      <c r="J23" s="3"/>
      <c r="K23" s="3" t="s">
        <v>63</v>
      </c>
      <c r="Q23">
        <f t="shared" si="0"/>
        <v>1</v>
      </c>
    </row>
    <row r="24" spans="1:17" x14ac:dyDescent="0.35">
      <c r="A24" s="3" t="s">
        <v>47</v>
      </c>
      <c r="B24" s="3" t="s">
        <v>44</v>
      </c>
      <c r="C24" s="3" t="s">
        <v>27</v>
      </c>
      <c r="D24" s="3" t="s">
        <v>12</v>
      </c>
      <c r="E24" s="3">
        <v>35.9</v>
      </c>
      <c r="F24" s="3" t="s">
        <v>22</v>
      </c>
      <c r="G24" s="3">
        <f>E24*0.8</f>
        <v>28.72</v>
      </c>
      <c r="H24" s="3"/>
      <c r="I24" s="3">
        <f>E24*1.2</f>
        <v>43.08</v>
      </c>
      <c r="J24" s="3"/>
      <c r="K24" s="3" t="s">
        <v>34</v>
      </c>
      <c r="Q24">
        <f t="shared" si="0"/>
        <v>1</v>
      </c>
    </row>
    <row r="25" spans="1:17" x14ac:dyDescent="0.35">
      <c r="A25" s="3" t="s">
        <v>48</v>
      </c>
      <c r="B25" s="3" t="s">
        <v>44</v>
      </c>
      <c r="C25" s="3" t="s">
        <v>27</v>
      </c>
      <c r="D25" s="3" t="s">
        <v>29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35</v>
      </c>
      <c r="Q25">
        <f t="shared" si="0"/>
        <v>1</v>
      </c>
    </row>
    <row r="26" spans="1:17" x14ac:dyDescent="0.35">
      <c r="A26" s="3" t="s">
        <v>73</v>
      </c>
      <c r="B26" s="3" t="s">
        <v>44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74</v>
      </c>
      <c r="Q26">
        <f t="shared" si="0"/>
        <v>1</v>
      </c>
    </row>
    <row r="27" spans="1:17" x14ac:dyDescent="0.35">
      <c r="A27" s="3" t="s">
        <v>71</v>
      </c>
      <c r="B27" s="3" t="s">
        <v>44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75</v>
      </c>
      <c r="Q27">
        <f t="shared" si="0"/>
        <v>1</v>
      </c>
    </row>
    <row r="28" spans="1:17" x14ac:dyDescent="0.35">
      <c r="A28" s="3" t="s">
        <v>69</v>
      </c>
      <c r="B28" s="3" t="s">
        <v>54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70</v>
      </c>
      <c r="Q28">
        <f t="shared" si="0"/>
        <v>1</v>
      </c>
    </row>
    <row r="29" spans="1:17" x14ac:dyDescent="0.35">
      <c r="A29" s="3" t="s">
        <v>85</v>
      </c>
      <c r="B29" s="3" t="s">
        <v>54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86</v>
      </c>
      <c r="Q29">
        <f t="shared" si="0"/>
        <v>1</v>
      </c>
    </row>
    <row r="30" spans="1:17" x14ac:dyDescent="0.35">
      <c r="A30" s="3" t="s">
        <v>53</v>
      </c>
      <c r="B30" s="3" t="s">
        <v>54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55</v>
      </c>
      <c r="Q30">
        <f t="shared" si="0"/>
        <v>1</v>
      </c>
    </row>
    <row r="31" spans="1:17" x14ac:dyDescent="0.35">
      <c r="A31" s="3" t="s">
        <v>64</v>
      </c>
      <c r="B31" s="3" t="s">
        <v>54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1-2*(1-E31)</f>
        <v>0.89999999999999991</v>
      </c>
      <c r="H31" s="3"/>
      <c r="I31" s="3">
        <v>1</v>
      </c>
      <c r="J31" s="3"/>
      <c r="K31" s="3" t="s">
        <v>72</v>
      </c>
      <c r="Q31">
        <f t="shared" si="0"/>
        <v>1</v>
      </c>
    </row>
    <row r="32" spans="1:17" x14ac:dyDescent="0.35">
      <c r="A32" s="3" t="s">
        <v>65</v>
      </c>
      <c r="B32" s="3" t="s">
        <v>54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66</v>
      </c>
      <c r="Q32">
        <f t="shared" si="0"/>
        <v>1</v>
      </c>
    </row>
    <row r="33" spans="1:17" x14ac:dyDescent="0.35">
      <c r="A33" s="3" t="s">
        <v>67</v>
      </c>
      <c r="B33" s="3" t="s">
        <v>54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68</v>
      </c>
      <c r="Q33">
        <f t="shared" si="0"/>
        <v>1</v>
      </c>
    </row>
    <row r="34" spans="1:17" x14ac:dyDescent="0.35">
      <c r="A34" s="3" t="s">
        <v>97</v>
      </c>
      <c r="B34" s="3" t="s">
        <v>98</v>
      </c>
      <c r="C34" s="3" t="s">
        <v>27</v>
      </c>
      <c r="D34" s="3" t="s">
        <v>99</v>
      </c>
      <c r="E34" s="3">
        <v>0.2</v>
      </c>
      <c r="F34" s="3" t="s">
        <v>22</v>
      </c>
      <c r="G34" s="3">
        <f t="shared" ref="G34:G37" si="2">0.9*E34</f>
        <v>0.18000000000000002</v>
      </c>
      <c r="H34" s="3"/>
      <c r="I34" s="3">
        <f>1.1*E34</f>
        <v>0.22000000000000003</v>
      </c>
      <c r="J34" s="3"/>
      <c r="K34" s="3" t="s">
        <v>100</v>
      </c>
      <c r="Q34">
        <f>IF(E34=H34, 1, IF(F34=$F$2, 1, 0))</f>
        <v>1</v>
      </c>
    </row>
    <row r="35" spans="1:17" x14ac:dyDescent="0.35">
      <c r="A35" s="3" t="s">
        <v>101</v>
      </c>
      <c r="B35" s="3" t="s">
        <v>98</v>
      </c>
      <c r="C35" s="3" t="s">
        <v>27</v>
      </c>
      <c r="D35" s="3" t="s">
        <v>15</v>
      </c>
      <c r="E35" s="3">
        <v>9.4</v>
      </c>
      <c r="F35" s="3" t="s">
        <v>22</v>
      </c>
      <c r="G35" s="3">
        <f t="shared" si="2"/>
        <v>8.4600000000000009</v>
      </c>
      <c r="H35" s="3"/>
      <c r="I35" s="3">
        <f>1.1*E35</f>
        <v>10.340000000000002</v>
      </c>
      <c r="J35" s="3"/>
      <c r="K35" s="3" t="s">
        <v>102</v>
      </c>
      <c r="Q35">
        <f>IF(E35=H35, 1, IF(F35=$F$2, 1, 0))</f>
        <v>1</v>
      </c>
    </row>
    <row r="36" spans="1:17" x14ac:dyDescent="0.35">
      <c r="A36" s="3" t="s">
        <v>103</v>
      </c>
      <c r="B36" s="3" t="s">
        <v>98</v>
      </c>
      <c r="C36" s="3" t="s">
        <v>27</v>
      </c>
      <c r="D36" s="3" t="s">
        <v>104</v>
      </c>
      <c r="E36" s="3">
        <v>100</v>
      </c>
      <c r="F36" s="3" t="s">
        <v>22</v>
      </c>
      <c r="G36" s="3">
        <f t="shared" si="2"/>
        <v>90</v>
      </c>
      <c r="H36" s="3"/>
      <c r="I36" s="3">
        <f>1.1*E36</f>
        <v>110.00000000000001</v>
      </c>
      <c r="J36" s="3"/>
      <c r="K36" s="3" t="s">
        <v>105</v>
      </c>
      <c r="Q36">
        <f t="shared" ref="Q36:Q54" si="3">IF(E36=H36, 1, IF(F36=$F$2, 1, 0))</f>
        <v>1</v>
      </c>
    </row>
    <row r="37" spans="1:17" x14ac:dyDescent="0.35">
      <c r="A37" s="3" t="s">
        <v>106</v>
      </c>
      <c r="B37" s="3" t="s">
        <v>98</v>
      </c>
      <c r="C37" s="3" t="s">
        <v>27</v>
      </c>
      <c r="D37" s="3" t="s">
        <v>107</v>
      </c>
      <c r="E37" s="3">
        <v>3500000</v>
      </c>
      <c r="F37" s="3" t="s">
        <v>22</v>
      </c>
      <c r="G37" s="3">
        <f t="shared" si="2"/>
        <v>3150000</v>
      </c>
      <c r="H37" s="3"/>
      <c r="I37" s="3">
        <f>1.1*E37</f>
        <v>3850000.0000000005</v>
      </c>
      <c r="J37" s="3"/>
      <c r="K37" s="3" t="s">
        <v>108</v>
      </c>
      <c r="Q37">
        <f t="shared" si="3"/>
        <v>1</v>
      </c>
    </row>
    <row r="38" spans="1:17" x14ac:dyDescent="0.35">
      <c r="A38" s="3" t="s">
        <v>125</v>
      </c>
      <c r="B38" s="3" t="s">
        <v>98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>1-2*(1-E38)</f>
        <v>0.93799999999999994</v>
      </c>
      <c r="H38" s="3"/>
      <c r="I38" s="3">
        <v>1</v>
      </c>
      <c r="J38" s="3"/>
      <c r="K38" s="3" t="s">
        <v>142</v>
      </c>
      <c r="Q38">
        <f t="shared" si="3"/>
        <v>1</v>
      </c>
    </row>
    <row r="39" spans="1:17" x14ac:dyDescent="0.35">
      <c r="A39" s="3" t="s">
        <v>109</v>
      </c>
      <c r="B39" s="3" t="s">
        <v>98</v>
      </c>
      <c r="C39" s="3" t="s">
        <v>27</v>
      </c>
      <c r="D39" s="3" t="s">
        <v>110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111</v>
      </c>
      <c r="Q39">
        <f t="shared" si="3"/>
        <v>1</v>
      </c>
    </row>
    <row r="40" spans="1:17" x14ac:dyDescent="0.35">
      <c r="A40" s="3" t="s">
        <v>143</v>
      </c>
      <c r="B40" s="3" t="s">
        <v>98</v>
      </c>
      <c r="C40" s="3" t="s">
        <v>27</v>
      </c>
      <c r="D40" s="3" t="s">
        <v>99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112</v>
      </c>
      <c r="Q40">
        <f t="shared" si="3"/>
        <v>1</v>
      </c>
    </row>
    <row r="41" spans="1:17" x14ac:dyDescent="0.35">
      <c r="A41" s="3" t="s">
        <v>138</v>
      </c>
      <c r="B41" s="3" t="s">
        <v>98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113</v>
      </c>
      <c r="Q41">
        <f t="shared" si="3"/>
        <v>1</v>
      </c>
    </row>
    <row r="42" spans="1:17" x14ac:dyDescent="0.35">
      <c r="A42" s="3" t="s">
        <v>139</v>
      </c>
      <c r="B42" s="3" t="s">
        <v>98</v>
      </c>
      <c r="C42" s="3" t="s">
        <v>27</v>
      </c>
      <c r="D42" s="3" t="s">
        <v>104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114</v>
      </c>
      <c r="Q42">
        <f t="shared" si="3"/>
        <v>1</v>
      </c>
    </row>
    <row r="43" spans="1:17" x14ac:dyDescent="0.35">
      <c r="A43" s="3" t="s">
        <v>144</v>
      </c>
      <c r="B43" s="3" t="s">
        <v>98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145</v>
      </c>
      <c r="Q43">
        <f t="shared" si="3"/>
        <v>1</v>
      </c>
    </row>
    <row r="44" spans="1:17" x14ac:dyDescent="0.35">
      <c r="A44" s="3" t="s">
        <v>140</v>
      </c>
      <c r="B44" s="3" t="s">
        <v>98</v>
      </c>
      <c r="C44" s="3" t="s">
        <v>27</v>
      </c>
      <c r="D44" s="3" t="s">
        <v>107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115</v>
      </c>
      <c r="Q44">
        <f t="shared" si="3"/>
        <v>1</v>
      </c>
    </row>
    <row r="45" spans="1:17" x14ac:dyDescent="0.35">
      <c r="A45" s="3" t="s">
        <v>141</v>
      </c>
      <c r="B45" s="3" t="s">
        <v>98</v>
      </c>
      <c r="C45" s="3" t="s">
        <v>27</v>
      </c>
      <c r="D45" s="3" t="s">
        <v>110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116</v>
      </c>
      <c r="Q45">
        <f t="shared" si="3"/>
        <v>1</v>
      </c>
    </row>
    <row r="46" spans="1:17" x14ac:dyDescent="0.35">
      <c r="A46" s="3" t="s">
        <v>117</v>
      </c>
      <c r="B46" s="3" t="s">
        <v>98</v>
      </c>
      <c r="C46" s="3" t="s">
        <v>27</v>
      </c>
      <c r="D46" s="3" t="s">
        <v>15</v>
      </c>
      <c r="E46" s="3">
        <v>19</v>
      </c>
      <c r="F46" s="3" t="s">
        <v>22</v>
      </c>
      <c r="G46" s="3">
        <f>0.9*E46</f>
        <v>17.100000000000001</v>
      </c>
      <c r="H46" s="3"/>
      <c r="I46" s="3">
        <f>1.1*E46</f>
        <v>20.900000000000002</v>
      </c>
      <c r="J46" s="3"/>
      <c r="K46" s="3" t="s">
        <v>118</v>
      </c>
      <c r="Q46">
        <f t="shared" si="3"/>
        <v>1</v>
      </c>
    </row>
    <row r="47" spans="1:17" x14ac:dyDescent="0.35">
      <c r="A47" s="3" t="s">
        <v>126</v>
      </c>
      <c r="B47" s="3" t="s">
        <v>98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0.998</v>
      </c>
      <c r="H47" s="3"/>
      <c r="I47" s="3">
        <v>1</v>
      </c>
      <c r="J47" s="3"/>
      <c r="K47" s="3" t="s">
        <v>119</v>
      </c>
      <c r="Q47">
        <f t="shared" si="3"/>
        <v>1</v>
      </c>
    </row>
    <row r="48" spans="1:17" x14ac:dyDescent="0.35">
      <c r="A48" s="3" t="s">
        <v>120</v>
      </c>
      <c r="B48" s="3" t="s">
        <v>98</v>
      </c>
      <c r="C48" s="3" t="s">
        <v>27</v>
      </c>
      <c r="D48" s="3" t="s">
        <v>104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121</v>
      </c>
      <c r="Q48">
        <f t="shared" si="3"/>
        <v>1</v>
      </c>
    </row>
    <row r="49" spans="1:17" x14ac:dyDescent="0.35">
      <c r="A49" s="3" t="s">
        <v>128</v>
      </c>
      <c r="B49" s="3" t="s">
        <v>98</v>
      </c>
      <c r="C49" s="3" t="s">
        <v>27</v>
      </c>
      <c r="D49" s="3" t="s">
        <v>107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129</v>
      </c>
      <c r="Q49">
        <f t="shared" si="3"/>
        <v>1</v>
      </c>
    </row>
    <row r="50" spans="1:17" x14ac:dyDescent="0.35">
      <c r="A50" s="3" t="s">
        <v>133</v>
      </c>
      <c r="B50" s="3" t="s">
        <v>98</v>
      </c>
      <c r="C50" s="3"/>
      <c r="D50" s="3" t="s">
        <v>132</v>
      </c>
      <c r="E50" s="3">
        <v>31.391999999999999</v>
      </c>
      <c r="F50" s="3" t="s">
        <v>22</v>
      </c>
      <c r="G50" s="3">
        <f t="shared" ref="G50:G51" si="4">0.9*E50</f>
        <v>28.252800000000001</v>
      </c>
      <c r="H50" s="3"/>
      <c r="I50" s="3">
        <f t="shared" ref="I50:I51" si="5">1.1*E50</f>
        <v>34.531200000000005</v>
      </c>
      <c r="J50" s="3"/>
      <c r="K50" s="3" t="s">
        <v>130</v>
      </c>
      <c r="Q50">
        <f t="shared" si="3"/>
        <v>1</v>
      </c>
    </row>
    <row r="51" spans="1:17" x14ac:dyDescent="0.35">
      <c r="A51" s="3" t="s">
        <v>134</v>
      </c>
      <c r="B51" s="3" t="s">
        <v>98</v>
      </c>
      <c r="C51" s="3"/>
      <c r="D51" s="3" t="s">
        <v>135</v>
      </c>
      <c r="E51" s="3">
        <v>31.545000000000002</v>
      </c>
      <c r="F51" s="3" t="s">
        <v>22</v>
      </c>
      <c r="G51" s="3">
        <f t="shared" si="4"/>
        <v>28.390500000000003</v>
      </c>
      <c r="H51" s="3"/>
      <c r="I51" s="3">
        <f t="shared" si="5"/>
        <v>34.699500000000008</v>
      </c>
      <c r="J51" s="3"/>
      <c r="K51" s="3" t="s">
        <v>131</v>
      </c>
      <c r="Q51">
        <f t="shared" si="3"/>
        <v>1</v>
      </c>
    </row>
    <row r="52" spans="1:17" x14ac:dyDescent="0.35">
      <c r="A52" s="3" t="s">
        <v>127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41</v>
      </c>
      <c r="G52" s="3">
        <v>134.4</v>
      </c>
      <c r="H52" s="3">
        <v>168</v>
      </c>
      <c r="I52" s="3">
        <v>201.6</v>
      </c>
      <c r="J52" s="3"/>
      <c r="K52" s="3" t="s">
        <v>62</v>
      </c>
      <c r="Q52">
        <f t="shared" si="3"/>
        <v>1</v>
      </c>
    </row>
    <row r="53" spans="1:17" x14ac:dyDescent="0.35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37</v>
      </c>
      <c r="Q53">
        <f t="shared" si="3"/>
        <v>1</v>
      </c>
    </row>
    <row r="54" spans="1:17" x14ac:dyDescent="0.35">
      <c r="A54" s="3" t="s">
        <v>57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58</v>
      </c>
      <c r="Q54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2024-11-01T03:44:24Z</dcterms:modified>
</cp:coreProperties>
</file>