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oxalic\analyses\full\parameter_distributions\oxalic_broth_product\"/>
    </mc:Choice>
  </mc:AlternateContent>
  <xr:revisionPtr revIDLastSave="0" documentId="13_ncr:1_{5E9D1EA5-093D-4AC6-816A-8D1F3FA89B12}" xr6:coauthVersionLast="47" xr6:coauthVersionMax="47" xr10:uidLastSave="{00000000-0000-0000-0000-000000000000}"/>
  <bookViews>
    <workbookView xWindow="38280" yWindow="55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7" i="1" l="1"/>
  <c r="I27" i="1"/>
  <c r="Q27" i="1"/>
  <c r="I19" i="1" l="1"/>
  <c r="G19" i="1"/>
  <c r="E19" i="1"/>
  <c r="H19" i="1" s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<sst xmlns="http://schemas.openxmlformats.org/spreadsheetml/2006/main" count="191" uniqueCount="93">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</sst>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6" sqref="A24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120</v>
      </c>
      <c r="H3" s="5">
        <f>E3</f>
        <v>180</v>
      </c>
      <c r="I3" s="5">
        <v>240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82</v>
      </c>
      <c r="Q8">
        <f t="shared" ref="Q8" si="2">IF(E8=H8, 1, IF(F8=$F$2, 1, 0))</f>
        <v>1</v>
      </c>
    </row>
    <row r="9" spans="1:17" x14ac:dyDescent="0.35">
      <c r="A9" s="3" t="s">
        <v>91</v>
      </c>
      <c r="B9" s="3" t="s">
        <v>7</v>
      </c>
      <c r="C9" s="3" t="s">
        <v>26</v>
      </c>
      <c r="D9" s="3" t="s">
        <v>10</v>
      </c>
      <c r="E9" s="3">
        <v>0.2</v>
      </c>
      <c r="F9" s="3" t="s">
        <v>22</v>
      </c>
      <c r="G9" s="3">
        <v>0.19</v>
      </c>
      <c r="H9" s="3"/>
      <c r="I9" s="3">
        <v>0.20799999999999999</v>
      </c>
      <c r="J9" s="3"/>
      <c r="K9" s="3" t="s">
        <v>92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78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81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76</v>
      </c>
      <c r="Q17" s="6">
        <f t="shared" ref="Q17:Q18" si="3">IF(E17=H17, 1, IF(F17=$F$2, 1, 0))</f>
        <v>1</v>
      </c>
    </row>
    <row r="18" spans="1:17" s="6" customFormat="1" x14ac:dyDescent="0.35">
      <c r="A18" s="5" t="s">
        <v>88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si="3"/>
        <v>1</v>
      </c>
    </row>
    <row r="19" spans="1:17" s="6" customFormat="1" x14ac:dyDescent="0.35">
      <c r="A19" s="5" t="s">
        <v>84</v>
      </c>
      <c r="B19" s="5" t="s">
        <v>44</v>
      </c>
      <c r="C19" s="5" t="s">
        <v>27</v>
      </c>
      <c r="D19" s="5" t="s">
        <v>85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86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87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70</v>
      </c>
      <c r="B21" s="3" t="s">
        <v>44</v>
      </c>
      <c r="C21" s="3" t="s">
        <v>27</v>
      </c>
      <c r="D21" s="3" t="s">
        <v>87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77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87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87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71</v>
      </c>
      <c r="B24" s="5" t="s">
        <v>44</v>
      </c>
      <c r="C24" s="5" t="s">
        <v>27</v>
      </c>
      <c r="D24" s="5" t="s">
        <v>20</v>
      </c>
      <c r="E24" s="5">
        <v>0.14000000000000001</v>
      </c>
      <c r="F24" s="5" t="s">
        <v>22</v>
      </c>
      <c r="G24" s="5">
        <f>0.8*E24</f>
        <v>0.11200000000000002</v>
      </c>
      <c r="H24" s="5"/>
      <c r="I24" s="5">
        <f>1.2*E24</f>
        <v>0.16800000000000001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72</v>
      </c>
      <c r="B25" s="5" t="s">
        <v>44</v>
      </c>
      <c r="C25" s="5" t="s">
        <v>27</v>
      </c>
      <c r="D25" s="5" t="s">
        <v>12</v>
      </c>
      <c r="E25" s="5">
        <v>33.225999999999999</v>
      </c>
      <c r="F25" s="5" t="s">
        <v>22</v>
      </c>
      <c r="G25" s="5">
        <f>E25*0.8</f>
        <v>26.5808</v>
      </c>
      <c r="H25" s="5"/>
      <c r="I25" s="5">
        <f>E25*1.2</f>
        <v>39.871199999999995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73</v>
      </c>
      <c r="B26" s="5" t="s">
        <v>44</v>
      </c>
      <c r="C26" s="5" t="s">
        <v>27</v>
      </c>
      <c r="D26" s="5" t="s">
        <v>30</v>
      </c>
      <c r="E26" s="7">
        <v>0.11</v>
      </c>
      <c r="F26" s="5" t="s">
        <v>22</v>
      </c>
      <c r="G26" s="5">
        <f>E26*0.8</f>
        <v>8.8000000000000009E-2</v>
      </c>
      <c r="H26" s="5"/>
      <c r="I26" s="5">
        <f>E26*1.2</f>
        <v>0.13200000000000001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74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83</v>
      </c>
      <c r="Q27" s="6">
        <f t="shared" si="1"/>
        <v>1</v>
      </c>
    </row>
    <row r="28" spans="1:17" x14ac:dyDescent="0.35">
      <c r="A28" s="3" t="s">
        <v>75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90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2024-09-30T21:17:53Z</dcterms:modified>
</cp:coreProperties>
</file>