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Papers/6. Lignin/"/>
    </mc:Choice>
  </mc:AlternateContent>
  <xr:revisionPtr revIDLastSave="5" documentId="13_ncr:1_{EF17E4F7-A539-BA44-A2CA-5334D6E718E8}" xr6:coauthVersionLast="45" xr6:coauthVersionMax="45" xr10:uidLastSave="{3D11B74F-918F-1C4C-89BA-FE18B42B9F79}"/>
  <bookViews>
    <workbookView xWindow="10660" yWindow="1180" windowWidth="26520" windowHeight="16940" xr2:uid="{76B7E690-A949-4F48-BD85-3B50ED0F77C1}"/>
  </bookViews>
  <sheets>
    <sheet name="Liquid Hot Water" sheetId="1" r:id="rId1"/>
    <sheet name="Acid" sheetId="2" r:id="rId2"/>
    <sheet name="Explosion" sheetId="3" r:id="rId3"/>
    <sheet name="Base" sheetId="4" r:id="rId4"/>
    <sheet name="Ionic Liquid" sheetId="5" r:id="rId5"/>
    <sheet name="Organic Solvent" sheetId="6" r:id="rId6"/>
    <sheet name="Oxidativ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7" l="1"/>
  <c r="AG17" i="7"/>
  <c r="AG16" i="7"/>
  <c r="AF15" i="7"/>
  <c r="AG15" i="7" s="1"/>
  <c r="AF14" i="7"/>
  <c r="AG14" i="7" s="1"/>
  <c r="AF13" i="7"/>
  <c r="AG13" i="7" s="1"/>
  <c r="AF12" i="7"/>
  <c r="AG12" i="7" s="1"/>
  <c r="AF11" i="7"/>
  <c r="AG11" i="7" s="1"/>
  <c r="AF10" i="7"/>
  <c r="AG10" i="7" s="1"/>
  <c r="AG9" i="7"/>
  <c r="AG8" i="7"/>
  <c r="AG7" i="7"/>
  <c r="AG6" i="7"/>
  <c r="AF6" i="7"/>
  <c r="AF5" i="7"/>
  <c r="AG5" i="7" s="1"/>
  <c r="AF4" i="7"/>
  <c r="AG4" i="7" s="1"/>
  <c r="F18" i="7"/>
  <c r="G18" i="7" s="1"/>
  <c r="F17" i="7"/>
  <c r="G17" i="7" s="1"/>
  <c r="F16" i="7"/>
  <c r="G16" i="7" s="1"/>
  <c r="G27" i="7"/>
  <c r="G26" i="7"/>
  <c r="G25" i="7"/>
  <c r="F15" i="7"/>
  <c r="G15" i="7" s="1"/>
  <c r="F14" i="7"/>
  <c r="G14" i="7" s="1"/>
  <c r="F13" i="7"/>
  <c r="G13" i="7" s="1"/>
  <c r="G24" i="7"/>
  <c r="G23" i="7"/>
  <c r="G22" i="7"/>
  <c r="G21" i="7"/>
  <c r="G20" i="7"/>
  <c r="G19" i="7"/>
  <c r="G12" i="7"/>
  <c r="G11" i="7"/>
  <c r="G10" i="7"/>
  <c r="F9" i="7"/>
  <c r="G9" i="7" s="1"/>
  <c r="F8" i="7"/>
  <c r="G8" i="7" s="1"/>
  <c r="F7" i="7"/>
  <c r="G7" i="7" s="1"/>
  <c r="G6" i="7"/>
  <c r="G5" i="7"/>
  <c r="G4" i="7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4" i="5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AD226" i="4"/>
  <c r="AE226" i="4" s="1"/>
  <c r="AD225" i="4"/>
  <c r="AE225" i="4" s="1"/>
  <c r="AD224" i="4"/>
  <c r="AE224" i="4" s="1"/>
  <c r="AD223" i="4"/>
  <c r="AE223" i="4" s="1"/>
  <c r="AD222" i="4"/>
  <c r="AE222" i="4" s="1"/>
  <c r="AD221" i="4"/>
  <c r="AE221" i="4" s="1"/>
  <c r="AD220" i="4"/>
  <c r="AE220" i="4" s="1"/>
  <c r="AD219" i="4"/>
  <c r="AE219" i="4" s="1"/>
  <c r="AD218" i="4"/>
  <c r="AE218" i="4" s="1"/>
  <c r="AD217" i="4"/>
  <c r="AE217" i="4" s="1"/>
  <c r="AD216" i="4"/>
  <c r="AE216" i="4" s="1"/>
  <c r="AD215" i="4"/>
  <c r="AE215" i="4" s="1"/>
  <c r="AE14" i="4"/>
  <c r="AE13" i="4"/>
  <c r="AE12" i="4"/>
  <c r="AD214" i="4"/>
  <c r="AE214" i="4" s="1"/>
  <c r="AD213" i="4"/>
  <c r="AE213" i="4" s="1"/>
  <c r="AD212" i="4"/>
  <c r="AE212" i="4" s="1"/>
  <c r="AD211" i="4"/>
  <c r="AE211" i="4" s="1"/>
  <c r="AE11" i="4"/>
  <c r="AE10" i="4"/>
  <c r="AE9" i="4"/>
  <c r="AE8" i="4"/>
  <c r="AE7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D195" i="4"/>
  <c r="AE195" i="4" s="1"/>
  <c r="AE194" i="4"/>
  <c r="AE193" i="4"/>
  <c r="AE192" i="4"/>
  <c r="AE191" i="4"/>
  <c r="AD190" i="4"/>
  <c r="AE190" i="4" s="1"/>
  <c r="AD189" i="4"/>
  <c r="AE189" i="4" s="1"/>
  <c r="AD188" i="4"/>
  <c r="AE188" i="4" s="1"/>
  <c r="AD187" i="4"/>
  <c r="AE187" i="4" s="1"/>
  <c r="AD186" i="4"/>
  <c r="AE186" i="4" s="1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6" i="4"/>
  <c r="AE5" i="4"/>
  <c r="AE4" i="4"/>
  <c r="G58" i="4"/>
  <c r="G57" i="4"/>
  <c r="G56" i="4"/>
  <c r="G55" i="4"/>
  <c r="G54" i="4"/>
  <c r="G53" i="4"/>
  <c r="G52" i="4"/>
  <c r="G51" i="4"/>
  <c r="G50" i="4"/>
  <c r="G49" i="4"/>
  <c r="G48" i="4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AG23" i="3" l="1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B296" i="1"/>
  <c r="AC296" i="1" s="1"/>
  <c r="AB295" i="1"/>
  <c r="AC295" i="1" s="1"/>
  <c r="AB294" i="1"/>
  <c r="AC294" i="1" s="1"/>
  <c r="AB293" i="1"/>
  <c r="AC293" i="1" s="1"/>
  <c r="AB292" i="1"/>
  <c r="AC292" i="1" s="1"/>
  <c r="AB291" i="1"/>
  <c r="AC291" i="1" s="1"/>
  <c r="AB290" i="1"/>
  <c r="AC290" i="1" s="1"/>
  <c r="AB289" i="1"/>
  <c r="AC289" i="1" s="1"/>
  <c r="AB288" i="1"/>
  <c r="AC288" i="1" s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D95" i="2"/>
  <c r="AE95" i="2" s="1"/>
  <c r="AD94" i="2"/>
  <c r="AE94" i="2" s="1"/>
  <c r="AD93" i="2"/>
  <c r="AE93" i="2" s="1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52" i="2" l="1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8" i="1"/>
  <c r="G7" i="1"/>
  <c r="G6" i="1"/>
  <c r="G5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3" authorId="0" shapeId="0" xr:uid="{C97749DB-36B3-624E-8314-D2BE3D278F4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H3" authorId="0" shapeId="0" xr:uid="{26FEFE84-AD80-4D40-BC0B-16C24E312D8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S3" authorId="0" shapeId="0" xr:uid="{562935A2-24F8-864A-A3B5-E11EE2309FD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Y3" authorId="0" shapeId="0" xr:uid="{72A30A1C-0005-7E4D-A821-0BC03319278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AD3" authorId="0" shapeId="0" xr:uid="{943E8939-A843-4745-9C88-6408710ED10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AO3" authorId="0" shapeId="0" xr:uid="{DBFC53D4-1066-D44E-841C-017ECB36129F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B4" authorId="0" shapeId="0" xr:uid="{FCB95292-AE79-0C44-904B-56A5C54F223C}">
      <text>
        <r>
          <rPr>
            <b/>
            <sz val="12"/>
            <color rgb="FF000000"/>
            <rFont val="Calibri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Immediately cooled upon reaching temperature</t>
        </r>
      </text>
    </comment>
    <comment ref="F10" authorId="0" shapeId="0" xr:uid="{8E1EDFED-DA82-8D43-B795-C2423860AE05}">
      <text>
        <r>
          <rPr>
            <b/>
            <sz val="12"/>
            <color rgb="FF000000"/>
            <rFont val="Calibri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Immediately cooled upon reaching temperature</t>
        </r>
      </text>
    </comment>
    <comment ref="T29" authorId="0" shapeId="0" xr:uid="{A2014623-F01E-5746-9474-9EE55EB061D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Luffa sponge not included as it's a processed material</t>
        </r>
      </text>
    </comment>
    <comment ref="L36" authorId="0" shapeId="0" xr:uid="{C286B567-152B-C94D-BA07-5718347494E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Glucose in Table 1 not counted toward hemicellulose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3" authorId="0" shapeId="0" xr:uid="{03CF162F-007E-BC43-8F4F-82B59F66CC6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J3" authorId="0" shapeId="0" xr:uid="{E5A4D5A2-7BFC-0541-8CB8-A515D7F86D5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U3" authorId="0" shapeId="0" xr:uid="{3F9E1C60-BE6A-1C4F-A231-24A2248096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A3" authorId="0" shapeId="0" xr:uid="{65E88F42-4B64-8B4E-8396-9CB6860CD1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AH3" authorId="0" shapeId="0" xr:uid="{8033B2AE-0FF7-5842-89EB-09ED54F79F0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AS3" authorId="0" shapeId="0" xr:uid="{4E6BE5F4-E34F-F542-A8C0-5651D281B21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D7" authorId="0" shapeId="0" xr:uid="{15F06A51-4FFA-AC40-B8A8-FDF0AC99201B}">
      <text>
        <r>
          <rPr>
            <b/>
            <sz val="12"/>
            <color rgb="FF000000"/>
            <rFont val="Calibri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45-75 s</t>
        </r>
      </text>
    </comment>
    <comment ref="V23" authorId="0" shapeId="0" xr:uid="{5F905824-6B5E-1C4C-A6D9-C1CB3B62DAAA}">
      <text>
        <r>
          <rPr>
            <b/>
            <sz val="12"/>
            <color rgb="FF000000"/>
            <rFont val="Calibri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Two samples (reed and sunflower) were ruled as outliers by the authors thus not included</t>
        </r>
      </text>
    </comment>
    <comment ref="AB63" authorId="0" shapeId="0" xr:uid="{AA7631AB-1D47-F543-8789-BF3EE3128CEE}">
      <text>
        <r>
          <rPr>
            <b/>
            <sz val="12"/>
            <color rgb="FF000000"/>
            <rFont val="Calibri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Refered to as "maize" in the paper</t>
        </r>
      </text>
    </comment>
    <comment ref="AB74" authorId="0" shapeId="0" xr:uid="{AC1A1E62-4B19-054A-B6CC-181EE890DFEE}">
      <text>
        <r>
          <rPr>
            <b/>
            <sz val="12"/>
            <color rgb="FF000000"/>
            <rFont val="Calibri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paper for details</t>
        </r>
      </text>
    </comment>
    <comment ref="AT289" authorId="0" shapeId="0" xr:uid="{DBDF6036-EE27-2549-B72E-FA3DD9BAE9A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Pine bark not included as it's highly amorphous and indicated as an outlier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3" authorId="0" shapeId="0" xr:uid="{473FB3AE-C123-C64E-B5AC-BDFE75AF9BD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L3" authorId="0" shapeId="0" xr:uid="{4DA4FE4F-B29F-F941-B6FA-BE6FD5B9AD8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W3" authorId="0" shapeId="0" xr:uid="{1CF1008D-49E1-E74A-A10A-6BAD1A35E6C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C3" authorId="0" shapeId="0" xr:uid="{DD12F6C7-B27A-0140-9B47-F067A6D919F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AL3" authorId="0" shapeId="0" xr:uid="{4C573B59-F599-1F43-9543-8D1BF5AA72EF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AW3" authorId="0" shapeId="0" xr:uid="{C824E210-21FE-5A45-9D66-FCC85DBFC04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D7" authorId="0" shapeId="0" xr:uid="{01328A51-112F-0D47-84B4-D8DD0CDD974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mm insize as opposed to 10 mm for others</t>
        </r>
      </text>
    </comment>
    <comment ref="D18" authorId="0" shapeId="0" xr:uid="{63C5BEE7-AED0-2D4E-9021-9A10F2CB348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mm in size as opposed to 10 mm for others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3" authorId="0" shapeId="0" xr:uid="{08719A08-3986-6247-8E36-8E67C433AD8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J3" authorId="0" shapeId="0" xr:uid="{31766075-59E9-DE46-8759-604A7861C6C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U3" authorId="0" shapeId="0" xr:uid="{9AE08F98-60B5-C64E-BF3B-1747CD8434A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A3" authorId="0" shapeId="0" xr:uid="{8A54A752-5B49-9149-98B1-46BCB5B974D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AH3" authorId="0" shapeId="0" xr:uid="{E8C2F20F-0D05-2446-AB0D-A0F0AC750D6D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AS3" authorId="0" shapeId="0" xr:uid="{32C3A87F-F5A2-F348-8077-29F41E38207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C211" authorId="0" shapeId="0" xr:uid="{549BF805-6694-4946-8A84-D7E227498C8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caption says 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Calibri"/>
            <family val="2"/>
          </rPr>
          <t>C</t>
        </r>
        <r>
          <rPr>
            <sz val="10"/>
            <color rgb="FF000000"/>
            <rFont val="Tahoma"/>
            <family val="2"/>
          </rPr>
          <t xml:space="preserve"> but method says 25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3" authorId="0" shapeId="0" xr:uid="{404D8B68-F5B2-4646-B05F-A8EA68A46DB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J3" authorId="0" shapeId="0" xr:uid="{F30F335B-BE9D-1C49-908E-85A1F838798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U3" authorId="0" shapeId="0" xr:uid="{FE58321A-592E-FE4D-8153-ADEB938F1B2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A3" authorId="0" shapeId="0" xr:uid="{17ACD90A-D91E-6143-9F03-E2D37BC5EC9E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AH3" authorId="0" shapeId="0" xr:uid="{EDE821CF-3D63-6840-B3B8-1B4445165A1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AS3" authorId="0" shapeId="0" xr:uid="{9934E2B3-C1FA-B249-8849-4C743721FC3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H4" authorId="0" shapeId="0" xr:uid="{11A50997-311F-8D42-B98F-9D84BDC2504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1-ethyl-3-methylimidazolium acetate</t>
        </r>
      </text>
    </comment>
    <comment ref="AF4" authorId="0" shapeId="0" xr:uid="{647A1DF4-2923-6945-9BDB-E77686EF81B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1-ethyl-3-methylimidazolium acetate</t>
        </r>
      </text>
    </comment>
    <comment ref="H7" authorId="0" shapeId="0" xr:uid="{353A5E89-6DE3-AC44-A46D-58BA9BD28A2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Cholinium argininate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F7" authorId="0" shapeId="0" xr:uid="{1351184A-95BA-BB46-9C5E-4BEB3145039D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Cholinium lysinate</t>
        </r>
      </text>
    </comment>
    <comment ref="AF10" authorId="0" shapeId="0" xr:uid="{A9FE1CB2-EBA5-4E4D-ADE8-3A59F0484A5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DBU: 1,8-diazabicyclo[5.4.0]undec-7-ene; MEA: monoethanolamine.
</t>
        </r>
        <r>
          <rPr>
            <sz val="10"/>
            <color rgb="FF000000"/>
            <rFont val="Tahoma"/>
            <family val="2"/>
          </rPr>
          <t xml:space="preserve">An equimolar mixture of DBU and MEA was bubbled with either SO2 or CO2 gas under rigorous stirring and the reactions were performed until the complete formation of SILs.
</t>
        </r>
      </text>
    </comment>
    <comment ref="AT10" authorId="0" shapeId="0" xr:uid="{8ECBFE6D-3132-8B49-9108-C9586F29AD1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Pine bark not included as it's highly amorphous and indicated as an outlier</t>
        </r>
      </text>
    </comment>
    <comment ref="H13" authorId="0" shapeId="0" xr:uid="{13642481-CDEB-8E47-B74F-72C3FCCA88F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1-ethyl-3-methylimidazolium acetate</t>
        </r>
      </text>
    </comment>
    <comment ref="AF14" authorId="0" shapeId="0" xr:uid="{D7A3EDBC-AC99-504A-A357-C2F95D6FF91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DBU: 1,8-diazabicyclo[5.4.0]undec-7-ene; MEA: monoethanolamine.
</t>
        </r>
        <r>
          <rPr>
            <sz val="10"/>
            <color rgb="FF000000"/>
            <rFont val="Tahoma"/>
            <family val="2"/>
          </rPr>
          <t xml:space="preserve">An equimolar mixture of DBU and MEA was bubbled with either SO2 or CO2 gas under rigorous stirring and the reactions were performed until the complete formation of SILs.
</t>
        </r>
      </text>
    </comment>
    <comment ref="AT14" authorId="0" shapeId="0" xr:uid="{3196A7EF-E209-554A-8C1B-80D5727A1A7D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Pine bark not included as it's highly amorphous and indicated as an outlier</t>
        </r>
      </text>
    </comment>
    <comment ref="H16" authorId="0" shapeId="0" xr:uid="{30BDEBC4-176A-CB41-8FEC-7F361458225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Cholinium lysinate</t>
        </r>
      </text>
    </comment>
    <comment ref="AF18" authorId="0" shapeId="0" xr:uid="{15527087-9A46-2A4E-8575-318F65D14AE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N-allyl-N-methyl-morpholinium acetate</t>
        </r>
      </text>
    </comment>
    <comment ref="AT18" authorId="0" shapeId="0" xr:uid="{3602E604-612C-3D4E-9FF3-95B5C9E1A50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Pine bark not included as it's highly amorphous and indicated as an outlier</t>
        </r>
      </text>
    </comment>
    <comment ref="AF22" authorId="0" shapeId="0" xr:uid="{322A8620-38C2-904B-B81C-64B65E62AC4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1-allyl-3-methylimidazolium formate</t>
        </r>
      </text>
    </comment>
    <comment ref="AT22" authorId="0" shapeId="0" xr:uid="{26EDB31C-202B-DB48-A0D2-B511A0F7794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Pine bark not included as it's highly amorphous and indicated as an outlier</t>
        </r>
      </text>
    </comment>
    <comment ref="AF26" authorId="0" shapeId="0" xr:uid="{A26F7A68-E8EE-944C-811B-E6FD2927724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1-ethyl-3-methylimidazolium acetate</t>
        </r>
      </text>
    </comment>
    <comment ref="AF29" authorId="0" shapeId="0" xr:uid="{3CEEB173-2E78-7147-B840-45C192E35806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1-ethyl-3-methylimidazolium methylphosphonate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3" authorId="0" shapeId="0" xr:uid="{917840A8-35AA-0347-96FD-8A5377EA461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L3" authorId="0" shapeId="0" xr:uid="{DF6D14D5-8532-9D47-837C-3AA5ED86B606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W3" authorId="0" shapeId="0" xr:uid="{3407BC26-F5C8-CF4C-B70C-2FA13B9386D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C3" authorId="0" shapeId="0" xr:uid="{94AD85FD-5829-5E40-8EC8-51BBB4C54F7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AL3" authorId="0" shapeId="0" xr:uid="{20E3D49A-6433-2947-8AB7-7ED6D7F5536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AW3" authorId="0" shapeId="0" xr:uid="{7A8D686A-FAF0-4E45-9B10-51B471C6D5B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J17" authorId="0" shapeId="0" xr:uid="{795ED55D-B10B-F543-98C2-79B702080A6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With 10-20 bar CO2</t>
        </r>
      </text>
    </comment>
    <comment ref="J27" authorId="0" shapeId="0" xr:uid="{3154A24F-9C35-D54B-ACC1-A1A2BAB3760E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With 10-20 bar CO2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3" authorId="0" shapeId="0" xr:uid="{137C5052-EDFE-EC47-911E-A2D73FADB43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L3" authorId="0" shapeId="0" xr:uid="{675387C6-3E28-CE4F-9EBA-976A83899B4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W3" authorId="0" shapeId="0" xr:uid="{44B808F4-417E-604D-A0FF-435E0235D9A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AC3" authorId="0" shapeId="0" xr:uid="{1694AB12-72C0-344F-8D27-030FD206E31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NW = non-wood 
</t>
        </r>
        <r>
          <rPr>
            <sz val="10"/>
            <color rgb="FF000000"/>
            <rFont val="Tahoma"/>
            <family val="2"/>
          </rPr>
          <t xml:space="preserve">HW = hardwood
</t>
        </r>
        <r>
          <rPr>
            <sz val="10"/>
            <color rgb="FF000000"/>
            <rFont val="Tahoma"/>
            <family val="2"/>
          </rPr>
          <t>SW = softwood</t>
        </r>
      </text>
    </comment>
    <comment ref="AL3" authorId="0" shapeId="0" xr:uid="{49B0AC25-5E74-3443-89EB-0D790089A92D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pretreated biomass was washed prior to enzymatic hydrolysis</t>
        </r>
      </text>
    </comment>
    <comment ref="AW3" authorId="0" shapeId="0" xr:uid="{3C1D8CE3-4864-1E4C-B7A8-C83ACE4A886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only xylan conversion was reported</t>
        </r>
      </text>
    </comment>
    <comment ref="I4" authorId="0" shapeId="0" xr:uid="{296E8384-1656-D646-8F14-E779F7BBCEB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 psi</t>
        </r>
      </text>
    </comment>
    <comment ref="AI16" authorId="0" shapeId="0" xr:uid="{A76997F4-BB8B-1D42-98C4-66152C21743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 bar</t>
        </r>
      </text>
    </comment>
    <comment ref="AW16" authorId="0" shapeId="0" xr:uid="{42DF28CA-E559-A749-95C0-54B5A707762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Sum of xylose and mannose, individual ones also available</t>
        </r>
      </text>
    </comment>
  </commentList>
</comments>
</file>

<file path=xl/sharedStrings.xml><?xml version="1.0" encoding="utf-8"?>
<sst xmlns="http://schemas.openxmlformats.org/spreadsheetml/2006/main" count="4636" uniqueCount="371">
  <si>
    <t>Type</t>
  </si>
  <si>
    <t>Feedstock</t>
  </si>
  <si>
    <t>T (°C)</t>
  </si>
  <si>
    <t>t (min)</t>
  </si>
  <si>
    <t>log(R0)</t>
  </si>
  <si>
    <t>Washed?</t>
  </si>
  <si>
    <t>Digestibility</t>
  </si>
  <si>
    <t>NW</t>
  </si>
  <si>
    <t>Switchgrass</t>
  </si>
  <si>
    <t>Yes</t>
  </si>
  <si>
    <t>Figure 3</t>
  </si>
  <si>
    <t>Figure 2</t>
  </si>
  <si>
    <t>Figure 4</t>
  </si>
  <si>
    <t>Corn stover</t>
  </si>
  <si>
    <t>NA</t>
  </si>
  <si>
    <t>Table 1</t>
  </si>
  <si>
    <t>Miscanthus</t>
  </si>
  <si>
    <t>Wheat straw</t>
  </si>
  <si>
    <t>HW</t>
  </si>
  <si>
    <t>Eucalyptus residues</t>
  </si>
  <si>
    <t>Text on Page 209</t>
  </si>
  <si>
    <t>Olive tree pruning</t>
  </si>
  <si>
    <t>Sugarcane bagasse</t>
  </si>
  <si>
    <t>Oil palm empty fruit bunch</t>
  </si>
  <si>
    <t>Table 2</t>
  </si>
  <si>
    <t>Barley straw</t>
  </si>
  <si>
    <t>SW</t>
  </si>
  <si>
    <t>Spruce</t>
  </si>
  <si>
    <t>Figure 1</t>
  </si>
  <si>
    <t>Pine</t>
  </si>
  <si>
    <t>Poplar</t>
  </si>
  <si>
    <t>Bermuda grass</t>
  </si>
  <si>
    <t>Figure 5</t>
  </si>
  <si>
    <t>Jasmine hedge</t>
  </si>
  <si>
    <t>Date palm
frond</t>
  </si>
  <si>
    <t>Rice straw</t>
  </si>
  <si>
    <t>Brewer's spent grain</t>
  </si>
  <si>
    <t>Table 3</t>
  </si>
  <si>
    <t>Corn husk</t>
  </si>
  <si>
    <t>Corn cob</t>
  </si>
  <si>
    <t>Almond shell</t>
  </si>
  <si>
    <t>Table 4</t>
  </si>
  <si>
    <t>Olive branch</t>
  </si>
  <si>
    <t>Grapevine pruning</t>
  </si>
  <si>
    <t>Arabidopsis thaliana</t>
  </si>
  <si>
    <t>No</t>
  </si>
  <si>
    <t>Poplar pruning</t>
  </si>
  <si>
    <t>Table 5</t>
  </si>
  <si>
    <t>Pine wood</t>
  </si>
  <si>
    <t>Vineyard pruning</t>
  </si>
  <si>
    <t>Sacchrification</t>
  </si>
  <si>
    <t>Figure 6</t>
  </si>
  <si>
    <t>Figure 8</t>
  </si>
  <si>
    <t>Corymbia (eucalyptus)</t>
  </si>
  <si>
    <t>Table S1</t>
  </si>
  <si>
    <t>Alfalfa stover</t>
  </si>
  <si>
    <t>Additional file 7</t>
  </si>
  <si>
    <t>Corn residue</t>
  </si>
  <si>
    <t>Cattail stem</t>
  </si>
  <si>
    <t>Flax shive</t>
  </si>
  <si>
    <t>SI-3</t>
  </si>
  <si>
    <t>Miscanthus stem</t>
  </si>
  <si>
    <t>Oak</t>
  </si>
  <si>
    <t>Reference</t>
  </si>
  <si>
    <t>Kim et al., Bioresource Technology, 2011, 102, 11089–11096.</t>
  </si>
  <si>
    <t>Djajadi et al., Biotechnology for Biofuels, 2017, 10, 49.</t>
  </si>
  <si>
    <t>Silva-Fernandes et al., Bioresource Technology, 2015, 183, 203–212.</t>
  </si>
  <si>
    <t>Ázar et al., Biotechnology and Bioengineering, 2019, 116, 1584–1593.</t>
  </si>
  <si>
    <t>Martínez et al., Industrial Crops and Products, 2015, 64, 88–96.</t>
  </si>
  <si>
    <t>Pielhop et al., Biomass and Bioenergy, 2017, 105, 164–173.</t>
  </si>
  <si>
    <t>Ashraf et al., Bioresource Technology, 2017, 238, 369–378.</t>
  </si>
  <si>
    <t>Takeda et al.,  Journal of Wood Science, 2019, 65, 6.</t>
  </si>
  <si>
    <t>Michelin and Teixeira, Bioresource Technology, 2016, 216, 862–869.</t>
  </si>
  <si>
    <t>Nitsos et al., Biofuels, 2018, 9, 545–558.</t>
  </si>
  <si>
    <t>Qi et al., Plant Cell Rep, 2015, 34, 1331–1342.</t>
  </si>
  <si>
    <t>Nitsos et al., ACS Sustainable Chem. Eng., 2016, 4, 4529–4544.</t>
  </si>
  <si>
    <t>Herbaut et al., Biotechnology for Biofuels, 2018, 11, 52.</t>
  </si>
  <si>
    <t>Healey et al., Front. Plant Sci., 2016, 7, 1705.</t>
  </si>
  <si>
    <t>Li et al., Biotechnology for Biofuels, 2017, 10, 12.</t>
  </si>
  <si>
    <t>Khatri et al., Biotechnology for Biofuels, 2018, 11, 144.</t>
  </si>
  <si>
    <t>Wang et al.,  Nature Communications, 2018, 9, 1579.</t>
  </si>
  <si>
    <t>Alam et al., Biotechnology for Biofuels, 2019, 12, 99.</t>
  </si>
  <si>
    <t>Auxenfans et al., Biochemical Engineering Journal, 2017, 117, 77–86.</t>
  </si>
  <si>
    <t>Adams et al., Biotechnology for Biofuels, 2018, 11, 67.</t>
  </si>
  <si>
    <t xml:space="preserve">Figure 3, Figure 4, </t>
  </si>
  <si>
    <t xml:space="preserve">and Table 1 </t>
  </si>
  <si>
    <t xml:space="preserve">Calculated based on </t>
  </si>
  <si>
    <t>Tables S1 and S3</t>
  </si>
  <si>
    <t>Calculated based on</t>
  </si>
  <si>
    <t>Tables 1 and 3</t>
  </si>
  <si>
    <t>SIs-3 and 8</t>
  </si>
  <si>
    <t>Tables 4 and 5</t>
  </si>
  <si>
    <t>and Figure 4</t>
  </si>
  <si>
    <t>Xylan?</t>
  </si>
  <si>
    <t>Condition #</t>
  </si>
  <si>
    <t>Data #</t>
  </si>
  <si>
    <t>Pretreatment Condition</t>
  </si>
  <si>
    <t>Raw biomass composition</t>
  </si>
  <si>
    <t>Pretreated biomass composition</t>
  </si>
  <si>
    <t>Cellulose</t>
  </si>
  <si>
    <t>Hemicellulose</t>
  </si>
  <si>
    <t>Lignin</t>
  </si>
  <si>
    <t>Conversion</t>
  </si>
  <si>
    <t>Data source</t>
  </si>
  <si>
    <t>Study</t>
  </si>
  <si>
    <t>Acid</t>
  </si>
  <si>
    <t>Loading</t>
  </si>
  <si>
    <t>H2SO4</t>
  </si>
  <si>
    <t>Cardoon stem</t>
  </si>
  <si>
    <t>Corn stover NE</t>
  </si>
  <si>
    <t>Corn stover PA</t>
  </si>
  <si>
    <t>Corn stover Ne</t>
  </si>
  <si>
    <t>Corn stover WI</t>
  </si>
  <si>
    <t>Corn stover MN</t>
  </si>
  <si>
    <t>Sugarcane trash</t>
  </si>
  <si>
    <t>Empty palm fruit</t>
  </si>
  <si>
    <t>Hemp</t>
  </si>
  <si>
    <t>Rye</t>
  </si>
  <si>
    <t>Amur silver-grass.</t>
  </si>
  <si>
    <t>Silage</t>
  </si>
  <si>
    <t>Energy grass cv Szarvasi-1</t>
  </si>
  <si>
    <t>Jerusalem artichoke (Oct)</t>
  </si>
  <si>
    <t>Jerusalem artichoke (Sep)</t>
  </si>
  <si>
    <t>Sugarcane straw</t>
  </si>
  <si>
    <t>Sugarcane tops</t>
  </si>
  <si>
    <t>Sorghum</t>
  </si>
  <si>
    <t>Bagasse</t>
  </si>
  <si>
    <t>Silvergrass</t>
  </si>
  <si>
    <t>Sugarcane stalk</t>
  </si>
  <si>
    <t>Tables 1 and 2</t>
  </si>
  <si>
    <t>Rapeseed</t>
  </si>
  <si>
    <t>Table A1</t>
  </si>
  <si>
    <t>Table A2</t>
  </si>
  <si>
    <t>Tables 3 and 4</t>
  </si>
  <si>
    <t>Cedar JCW</t>
  </si>
  <si>
    <t>Table S2</t>
  </si>
  <si>
    <t>Eucalyptus EUW</t>
  </si>
  <si>
    <t>Sugarcane SCB</t>
  </si>
  <si>
    <t>Tall fescue TFE</t>
  </si>
  <si>
    <t>Beech BEW</t>
  </si>
  <si>
    <t>Willow Bjorn</t>
  </si>
  <si>
    <t>Willow Tora</t>
  </si>
  <si>
    <t>Willow Corail</t>
  </si>
  <si>
    <t>Willow Tordis</t>
  </si>
  <si>
    <t>Willow Orm</t>
  </si>
  <si>
    <t>Willow Loden</t>
  </si>
  <si>
    <t>Willow Jorr</t>
  </si>
  <si>
    <t>Willow Ulv</t>
  </si>
  <si>
    <t>Willow Astrid</t>
  </si>
  <si>
    <t>Willow Stott 10</t>
  </si>
  <si>
    <t>Willow Bowles Hybrid</t>
  </si>
  <si>
    <t>Willow Olof</t>
  </si>
  <si>
    <t>Willow Endurance</t>
  </si>
  <si>
    <t>Willow Discovery</t>
  </si>
  <si>
    <t>Willow Resolution</t>
  </si>
  <si>
    <t>Willow Terra Nova</t>
  </si>
  <si>
    <t>Willow Nimrod</t>
  </si>
  <si>
    <t>Willow Quest</t>
  </si>
  <si>
    <t>Willow LA980289</t>
  </si>
  <si>
    <t>Willow SW870084</t>
  </si>
  <si>
    <t>Willow SW930984</t>
  </si>
  <si>
    <t>Willow Shrubby willow</t>
  </si>
  <si>
    <t>Willow dasyclados</t>
  </si>
  <si>
    <t>Willow Schneid</t>
  </si>
  <si>
    <t>Willow K8-088</t>
  </si>
  <si>
    <t>Willow K8-443</t>
  </si>
  <si>
    <t>Willow L78195</t>
  </si>
  <si>
    <t>Willow K8-428</t>
  </si>
  <si>
    <t>Willow Baldwin</t>
  </si>
  <si>
    <t>Willow L78101</t>
  </si>
  <si>
    <t>Willow Sven</t>
  </si>
  <si>
    <t>Willow Asgerd</t>
  </si>
  <si>
    <t>Willow Torhild</t>
  </si>
  <si>
    <t>Willow S3</t>
  </si>
  <si>
    <t>Willow R13</t>
  </si>
  <si>
    <t>Bamboo green</t>
  </si>
  <si>
    <t>Bamboo timber</t>
  </si>
  <si>
    <t>Bamboo yellow</t>
  </si>
  <si>
    <t>Corn stalk</t>
  </si>
  <si>
    <t>H3PO4</t>
  </si>
  <si>
    <t>Antichoke stalk</t>
  </si>
  <si>
    <t>Bamboo residue</t>
  </si>
  <si>
    <t>Oak chips</t>
  </si>
  <si>
    <t>Spruce chips</t>
  </si>
  <si>
    <t>Reed</t>
  </si>
  <si>
    <t>Elephant grass leaf</t>
  </si>
  <si>
    <t>Elephant grass stem</t>
  </si>
  <si>
    <t>Elephant grass whole</t>
  </si>
  <si>
    <t>Saccharification</t>
  </si>
  <si>
    <t>Reed V3</t>
  </si>
  <si>
    <t>Reed S5</t>
  </si>
  <si>
    <t>Switchgrass E3</t>
  </si>
  <si>
    <t>Switchgrass R4</t>
  </si>
  <si>
    <t>Switchgrass S5 +</t>
  </si>
  <si>
    <t>Tall fescue mixture</t>
  </si>
  <si>
    <t>Rice stem</t>
  </si>
  <si>
    <t>Pinewood</t>
  </si>
  <si>
    <t>Timothy grass</t>
  </si>
  <si>
    <t>HCl</t>
  </si>
  <si>
    <t>Table S3</t>
  </si>
  <si>
    <t>File S1</t>
  </si>
  <si>
    <t>Pine stem</t>
  </si>
  <si>
    <t>Birch sawdust</t>
  </si>
  <si>
    <t>Name</t>
  </si>
  <si>
    <t xml:space="preserve">Table 3 and Figure 6 </t>
  </si>
  <si>
    <t>Table 1 and Figure 2</t>
  </si>
  <si>
    <t xml:space="preserve">Tables 2 and 3 </t>
  </si>
  <si>
    <t>and Figure 5</t>
  </si>
  <si>
    <t>Tables 4 and S2</t>
  </si>
  <si>
    <t xml:space="preserve">Tables 2 and 4 </t>
  </si>
  <si>
    <t>and Figure 8</t>
  </si>
  <si>
    <t xml:space="preserve">Calcualted based on </t>
  </si>
  <si>
    <t xml:space="preserve">Tables 4-6 </t>
  </si>
  <si>
    <t>and Figure 1</t>
  </si>
  <si>
    <t>Vergara et al., Bioresource Technology, 2018, 270, 449–456.</t>
  </si>
  <si>
    <t>Weiss et al., Bioresource Technology, 2010, 101, 674–678.</t>
  </si>
  <si>
    <t>Zhang et al., Cellulose, 2016, 23, 3771–3783.</t>
  </si>
  <si>
    <t>Raud et al., International Journal of Hydrogen Energy, 2016, 41, 16338–16343.</t>
  </si>
  <si>
    <t>Pereira et al., Biotechnology for Biofuels, 2015, 8, 44.</t>
  </si>
  <si>
    <t>Dien et al., Bioenerg. Res., 2009, 2, 153–164.</t>
  </si>
  <si>
    <t>Guo et al., Enzyme and Microbial Technology, 2009, 45, 80–87.</t>
  </si>
  <si>
    <t>Takeda et al., Journal of Wood Science, 2019, 65, 6.</t>
  </si>
  <si>
    <t>Jung et al., Plant Biotechnology Journal, 2013, 11, 709–716.</t>
  </si>
  <si>
    <t>Pei et al., Bioresource Technology, 2016, 203, 325–333.</t>
  </si>
  <si>
    <t>Kannan et al., Plant Biotechnology Journal, 2018, 16, 856–866.</t>
  </si>
  <si>
    <t>Xu et al., Biotechnology for Biofuels, 2012, 5, 58.</t>
  </si>
  <si>
    <t>Schmetz et al., ACS Sustainable Chem. Eng., 2019, 7, 11069–11079.</t>
  </si>
  <si>
    <t>Ray et al., Bioenerg. Res., 2012, 5, 685–698.</t>
  </si>
  <si>
    <t>Li et al., Bioresource Technology, 2014, 151, 91–99.</t>
  </si>
  <si>
    <t>Wang et al., Bioresource Technology, 2014, 166, 420–428.</t>
  </si>
  <si>
    <t>Torres et al., Bioenerg. Res., 2013, 6, 1038–1051.</t>
  </si>
  <si>
    <t>Santos et al., Industrial Crops and Products, 2018, 111, 193–200.</t>
  </si>
  <si>
    <t>Dien et al., Biomass and Bioenergy, 2006, 30, 880–891.</t>
  </si>
  <si>
    <t>Hoover et al., Front. Energy Res., 2018, 6, 54.</t>
  </si>
  <si>
    <t>Huang et al., Biotechnology for Biofuels, 2019, 12, 11.</t>
  </si>
  <si>
    <t>Nanda et al., Energy Science &amp; Engineering, 2014, 2, 138–148.</t>
  </si>
  <si>
    <t>Saleme et al., Plant Physiology, 2017, 175, 1040–1057.</t>
  </si>
  <si>
    <t>Benjamin et al., Industrial Crops and Products, 2013, 51, 7–18.</t>
  </si>
  <si>
    <t>Li et al., PLOS ONE, 2016, 11, e0160026.</t>
  </si>
  <si>
    <t>Soudham et al., Biotechnology for Biofuels, 2015, 8, 135.</t>
  </si>
  <si>
    <t>Reagent</t>
  </si>
  <si>
    <t>Catalyst</t>
  </si>
  <si>
    <t>CO2</t>
  </si>
  <si>
    <t>60 bar</t>
  </si>
  <si>
    <t>Table I</t>
  </si>
  <si>
    <t>Table II</t>
  </si>
  <si>
    <t>Big bluestem</t>
  </si>
  <si>
    <t>Poplar chip WT</t>
  </si>
  <si>
    <t>SO2</t>
  </si>
  <si>
    <t>Table 2 and Figure 7</t>
  </si>
  <si>
    <t>Figures 4 and 7</t>
  </si>
  <si>
    <t>Poplar chip C4H::F5H 82</t>
  </si>
  <si>
    <t>Poplar chip C4H::F5H 64</t>
  </si>
  <si>
    <t>Poplar chip C3'H 510</t>
  </si>
  <si>
    <t>Poplar chip C3'H 53</t>
  </si>
  <si>
    <t>Poplar chip C3'H 515</t>
  </si>
  <si>
    <t>Poplar chip C3'H 14</t>
  </si>
  <si>
    <t>Steam</t>
  </si>
  <si>
    <t>4.12 Mpa</t>
  </si>
  <si>
    <t>Lucerne</t>
  </si>
  <si>
    <t>Fescue grass</t>
  </si>
  <si>
    <t>Forage grass</t>
  </si>
  <si>
    <t>Cocksfoot</t>
  </si>
  <si>
    <t>Rye grass</t>
  </si>
  <si>
    <t>Rye fescue</t>
  </si>
  <si>
    <t>Na2SO3</t>
  </si>
  <si>
    <t>Poplar H-29</t>
  </si>
  <si>
    <t>Poplar H-32</t>
  </si>
  <si>
    <t>Poplar H-34</t>
  </si>
  <si>
    <t>Poplar Control</t>
  </si>
  <si>
    <t>Figures 2 and 3</t>
  </si>
  <si>
    <t xml:space="preserve">Tables 4 and 5 </t>
  </si>
  <si>
    <t>Luterbacher et al., Biotechnology and Bioengineering, 2010, 107, 451–460.</t>
  </si>
  <si>
    <t>Mansfield et al., New Phytologist, 2012, 194, 91–101.</t>
  </si>
  <si>
    <t>Martín-Davison et al., International Journal of Green Energy, 2015, 12, 832–842.</t>
  </si>
  <si>
    <t>Njoku et al., Bioresource Technology, 2012, 124, 105–110.</t>
  </si>
  <si>
    <t>Chandra et al., Bioresource Technology, 2015, 185, 302–307.</t>
  </si>
  <si>
    <t>Base</t>
  </si>
  <si>
    <t>NaOH</t>
  </si>
  <si>
    <t>Figures 3 and 4</t>
  </si>
  <si>
    <t>Sorghum bagasse</t>
  </si>
  <si>
    <t>Forage sorghum</t>
  </si>
  <si>
    <t>CaO</t>
  </si>
  <si>
    <t>Na2CO3</t>
  </si>
  <si>
    <t>Encalyptus</t>
  </si>
  <si>
    <t>Ammonia</t>
  </si>
  <si>
    <t>Larix leptolepis</t>
  </si>
  <si>
    <t>Pinus rigida</t>
  </si>
  <si>
    <t>NH3</t>
  </si>
  <si>
    <t>Ca(OH)2</t>
  </si>
  <si>
    <t>Table 6</t>
  </si>
  <si>
    <t>Table 2 and Figure 1</t>
  </si>
  <si>
    <t>Guragain et al., Industrial Crops and Products, 2014, 61, 1–8.</t>
  </si>
  <si>
    <t>Mirmohamadsadeghi et al., Bioresource Technology, 2016, 209, 386–390.</t>
  </si>
  <si>
    <t>Park and Kim, Energy, 2012, 47, 31–35.</t>
  </si>
  <si>
    <t>Wang et al., Industrial Crops and Products, 2012, 37, 170–177.</t>
  </si>
  <si>
    <t>Sills and Gossett, Biotechnology and Bioengineering, 2012, 109, 894–903.</t>
  </si>
  <si>
    <t>Li et al., Cellulose, 2019, 26, 8249–8261.</t>
  </si>
  <si>
    <t>Triticale straw</t>
  </si>
  <si>
    <t>[Emim][MeCO2]</t>
  </si>
  <si>
    <t>Flax shives</t>
  </si>
  <si>
    <t>[Ch][Arg]</t>
  </si>
  <si>
    <t>Corncob</t>
  </si>
  <si>
    <t>[Ch][Lys]</t>
  </si>
  <si>
    <t>DBU–MEA–SO2</t>
  </si>
  <si>
    <t>DBU–MEA–CO2</t>
  </si>
  <si>
    <t>[AMMorp][MeCO2]</t>
  </si>
  <si>
    <t>[Amim][HCO2]</t>
  </si>
  <si>
    <t>[Emim][MeO(H)PO2]</t>
  </si>
  <si>
    <t>Table 1 and Figure 8</t>
  </si>
  <si>
    <t>Fu et al., J. Agric. Food Chem., 2010, 58, 2915–2922.</t>
  </si>
  <si>
    <t>An et al., Bioresource Technology, 2015, 192, 165–171.</t>
  </si>
  <si>
    <t>Dutta et al., ACS Sustainable Chem. Eng., 2018, 6, 3079–3090.</t>
  </si>
  <si>
    <t>Ethanol</t>
  </si>
  <si>
    <t>Poplar chip C3'H-510</t>
  </si>
  <si>
    <t>Poplar chip C3'H-53</t>
  </si>
  <si>
    <t>Poplar chip C3'H-515</t>
  </si>
  <si>
    <t>Poplar chip C3'H-14</t>
  </si>
  <si>
    <t>Poplar chip C4H::F5H 21</t>
  </si>
  <si>
    <t>Poplar chip C4H::F5H 37</t>
  </si>
  <si>
    <t>Poplar chip C3'H-22</t>
  </si>
  <si>
    <t xml:space="preserve"> p-TsOH</t>
  </si>
  <si>
    <t>Beech</t>
  </si>
  <si>
    <t>Acetone</t>
  </si>
  <si>
    <t>Birch</t>
  </si>
  <si>
    <t>n-Butanol</t>
  </si>
  <si>
    <t>Sida</t>
  </si>
  <si>
    <t>2-MeTHF</t>
  </si>
  <si>
    <t>Oxalic acid</t>
  </si>
  <si>
    <t>Silphium</t>
  </si>
  <si>
    <t>Tall wheatgrass</t>
  </si>
  <si>
    <t>Maize</t>
  </si>
  <si>
    <t>Yang et al., Energy Fuels, 2019, 33, 2258–2264.</t>
  </si>
  <si>
    <t>Smit and Huijgen, Green Chem., 2017, 19, 5505–5514.</t>
  </si>
  <si>
    <t>Damm et al., Bioresource Technology, 2017, 244, 889–896.</t>
  </si>
  <si>
    <t>Table 2 and Figure 2</t>
  </si>
  <si>
    <t xml:space="preserve">Table 2 and </t>
  </si>
  <si>
    <t>Figures 3 and 5</t>
  </si>
  <si>
    <t>Tables 2 and 3</t>
  </si>
  <si>
    <t xml:space="preserve">Figure 2 and </t>
  </si>
  <si>
    <t>O2</t>
  </si>
  <si>
    <t>0.69 Mpa</t>
  </si>
  <si>
    <t>Poplar chip PHP</t>
  </si>
  <si>
    <t>H2O2</t>
  </si>
  <si>
    <t>Birch chip PHP</t>
  </si>
  <si>
    <t>Wheat straw PHP</t>
  </si>
  <si>
    <t>Poplar chip HPAC</t>
  </si>
  <si>
    <t>CH3COOH</t>
  </si>
  <si>
    <t>Birch chip HPAC</t>
  </si>
  <si>
    <t>Wheat straw HPAC</t>
  </si>
  <si>
    <t>Poplar chip AHP</t>
  </si>
  <si>
    <t>pH=11.5</t>
  </si>
  <si>
    <t>Birch chip AHP</t>
  </si>
  <si>
    <t>Wheat straw AHP</t>
  </si>
  <si>
    <t>Poplar chip FC</t>
  </si>
  <si>
    <t>Fe2+</t>
  </si>
  <si>
    <t>Birch chip FC</t>
  </si>
  <si>
    <t>Wheat straw FC</t>
  </si>
  <si>
    <t>Spruce chip</t>
  </si>
  <si>
    <t>1 Mpa</t>
  </si>
  <si>
    <t>Birch chip</t>
  </si>
  <si>
    <t>Figures 1 and 2</t>
  </si>
  <si>
    <t>Luo et al., Biomass Conv. Bioref., 2019, 9, 321–331.</t>
  </si>
  <si>
    <t>Irfan et al., Brazilian Journal of Microbiology, 2014, 45, 457–465.</t>
  </si>
  <si>
    <t>Kallioinen et al., Bioresource Technology, 2013, 140, 414–420.</t>
  </si>
  <si>
    <t>Flax straw</t>
  </si>
  <si>
    <t>Malt barley straw</t>
  </si>
  <si>
    <t>Feed barley straw</t>
  </si>
  <si>
    <t>Oat straw</t>
  </si>
  <si>
    <t>Durum wheat straw</t>
  </si>
  <si>
    <t>Spring wheat straw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</si>
</sst>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B1E1E8"/>
        <bgColor indexed="64"/>
      </patternFill>
    </fill>
    <fill>
      <patternFill patternType="solid">
        <fgColor rgb="FFF9BCBE"/>
        <bgColor indexed="64"/>
      </patternFill>
    </fill>
    <fill>
      <patternFill patternType="solid">
        <fgColor rgb="FFCABA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09DA4"/>
        <bgColor indexed="64"/>
      </patternFill>
    </fill>
    <fill>
      <patternFill patternType="solid">
        <fgColor rgb="FFF6D594"/>
        <bgColor indexed="64"/>
      </patternFill>
    </fill>
    <fill>
      <patternFill patternType="solid">
        <fgColor rgb="FFAFCFB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8">
    <xf numFmtId="0" fontId="0" fillId="0" borderId="0" xfId="0"/>
    <xf numFmtId="9" fontId="0" fillId="0" borderId="3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3" xfId="2" applyFont="1" applyFill="1" applyBorder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1" fontId="0" fillId="0" borderId="3" xfId="2" applyNumberFormat="1" applyFont="1" applyFill="1" applyBorder="1" applyAlignment="1">
      <alignment horizontal="center" vertical="center"/>
    </xf>
    <xf numFmtId="2" fontId="0" fillId="0" borderId="3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1" fontId="0" fillId="0" borderId="0" xfId="2" applyNumberFormat="1" applyFon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1" fontId="0" fillId="0" borderId="1" xfId="2" applyNumberFormat="1" applyFont="1" applyFill="1" applyBorder="1" applyAlignment="1">
      <alignment horizontal="center" vertical="center"/>
    </xf>
    <xf numFmtId="2" fontId="0" fillId="0" borderId="1" xfId="2" applyNumberFormat="1" applyFont="1" applyFill="1" applyBorder="1" applyAlignment="1">
      <alignment horizontal="center" vertical="center"/>
    </xf>
    <xf numFmtId="0" fontId="0" fillId="0" borderId="1" xfId="2" applyNumberFormat="1" applyFont="1" applyFill="1" applyBorder="1" applyAlignment="1">
      <alignment horizontal="center" vertical="center"/>
    </xf>
    <xf numFmtId="0" fontId="0" fillId="0" borderId="0" xfId="3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0" fontId="0" fillId="0" borderId="7" xfId="2" applyFont="1" applyFill="1" applyBorder="1" applyAlignment="1">
      <alignment horizontal="center" vertical="center"/>
    </xf>
    <xf numFmtId="0" fontId="0" fillId="0" borderId="9" xfId="2" applyFont="1" applyFill="1" applyBorder="1" applyAlignment="1">
      <alignment horizontal="center" vertical="center"/>
    </xf>
    <xf numFmtId="0" fontId="0" fillId="0" borderId="11" xfId="2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3" xfId="2" applyFont="1" applyFill="1" applyBorder="1" applyAlignment="1">
      <alignment horizontal="left" vertical="center"/>
    </xf>
    <xf numFmtId="0" fontId="0" fillId="0" borderId="14" xfId="2" applyFont="1" applyFill="1" applyBorder="1" applyAlignment="1">
      <alignment horizontal="left" vertical="center"/>
    </xf>
    <xf numFmtId="0" fontId="0" fillId="0" borderId="15" xfId="2" applyFont="1" applyFill="1" applyBorder="1" applyAlignment="1">
      <alignment horizontal="left" vertical="center"/>
    </xf>
    <xf numFmtId="0" fontId="0" fillId="0" borderId="14" xfId="3" applyFont="1" applyFill="1" applyBorder="1" applyAlignment="1">
      <alignment horizontal="left" vertical="center"/>
    </xf>
    <xf numFmtId="0" fontId="0" fillId="0" borderId="15" xfId="3" applyFont="1" applyFill="1" applyBorder="1" applyAlignment="1">
      <alignment horizontal="left" vertical="center"/>
    </xf>
    <xf numFmtId="9" fontId="0" fillId="0" borderId="11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/>
    </xf>
    <xf numFmtId="0" fontId="0" fillId="0" borderId="12" xfId="1" applyNumberFormat="1" applyFont="1" applyFill="1" applyBorder="1" applyAlignment="1">
      <alignment vertical="center"/>
    </xf>
    <xf numFmtId="0" fontId="0" fillId="0" borderId="8" xfId="1" applyNumberFormat="1" applyFont="1" applyFill="1" applyBorder="1" applyAlignment="1">
      <alignment vertical="center"/>
    </xf>
    <xf numFmtId="0" fontId="0" fillId="0" borderId="10" xfId="1" applyNumberFormat="1" applyFont="1" applyFill="1" applyBorder="1" applyAlignment="1">
      <alignment vertical="center"/>
    </xf>
    <xf numFmtId="1" fontId="0" fillId="0" borderId="11" xfId="2" applyNumberFormat="1" applyFont="1" applyFill="1" applyBorder="1" applyAlignment="1">
      <alignment horizontal="center" vertical="center"/>
    </xf>
    <xf numFmtId="0" fontId="0" fillId="0" borderId="12" xfId="2" applyNumberFormat="1" applyFont="1" applyFill="1" applyBorder="1" applyAlignment="1">
      <alignment horizontal="center" vertical="center"/>
    </xf>
    <xf numFmtId="1" fontId="0" fillId="0" borderId="7" xfId="2" applyNumberFormat="1" applyFont="1" applyFill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1" fontId="0" fillId="0" borderId="9" xfId="2" applyNumberFormat="1" applyFont="1" applyFill="1" applyBorder="1" applyAlignment="1">
      <alignment horizontal="center" vertical="center"/>
    </xf>
    <xf numFmtId="0" fontId="0" fillId="0" borderId="10" xfId="2" applyNumberFormat="1" applyFont="1" applyFill="1" applyBorder="1" applyAlignment="1">
      <alignment horizontal="center" vertical="center"/>
    </xf>
    <xf numFmtId="1" fontId="0" fillId="0" borderId="7" xfId="3" applyNumberFormat="1" applyFont="1" applyFill="1" applyBorder="1" applyAlignment="1">
      <alignment horizontal="center" vertical="center"/>
    </xf>
    <xf numFmtId="1" fontId="0" fillId="0" borderId="9" xfId="3" applyNumberFormat="1" applyFont="1" applyFill="1" applyBorder="1" applyAlignment="1">
      <alignment horizontal="center" vertical="center"/>
    </xf>
    <xf numFmtId="1" fontId="0" fillId="0" borderId="7" xfId="0" applyNumberFormat="1" applyFont="1" applyFill="1" applyBorder="1" applyAlignment="1">
      <alignment horizontal="center" vertical="center"/>
    </xf>
    <xf numFmtId="1" fontId="0" fillId="0" borderId="9" xfId="0" applyNumberFormat="1" applyFont="1" applyFill="1" applyBorder="1" applyAlignment="1">
      <alignment horizontal="center" vertical="center"/>
    </xf>
    <xf numFmtId="0" fontId="0" fillId="0" borderId="12" xfId="2" applyFont="1" applyFill="1" applyBorder="1" applyAlignment="1">
      <alignment horizontal="center" vertical="center"/>
    </xf>
    <xf numFmtId="0" fontId="0" fillId="0" borderId="8" xfId="2" applyFont="1" applyFill="1" applyBorder="1" applyAlignment="1">
      <alignment horizontal="center" vertical="center"/>
    </xf>
    <xf numFmtId="0" fontId="0" fillId="0" borderId="10" xfId="2" applyFont="1" applyFill="1" applyBorder="1" applyAlignment="1">
      <alignment horizontal="center" vertical="center"/>
    </xf>
    <xf numFmtId="0" fontId="0" fillId="0" borderId="8" xfId="3" applyFont="1" applyFill="1" applyBorder="1" applyAlignment="1">
      <alignment horizontal="center" vertical="center"/>
    </xf>
    <xf numFmtId="0" fontId="0" fillId="0" borderId="10" xfId="3" applyFont="1" applyFill="1" applyBorder="1" applyAlignment="1">
      <alignment horizontal="center" vertical="center"/>
    </xf>
    <xf numFmtId="0" fontId="0" fillId="0" borderId="7" xfId="3" applyFont="1" applyFill="1" applyBorder="1" applyAlignment="1">
      <alignment horizontal="center" vertical="center"/>
    </xf>
    <xf numFmtId="0" fontId="0" fillId="0" borderId="9" xfId="3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/>
    </xf>
    <xf numFmtId="1" fontId="2" fillId="4" borderId="4" xfId="1" applyNumberFormat="1" applyFon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  <xf numFmtId="0" fontId="2" fillId="4" borderId="4" xfId="1" applyNumberFormat="1" applyFont="1" applyFill="1" applyBorder="1" applyAlignment="1">
      <alignment horizontal="left"/>
    </xf>
    <xf numFmtId="9" fontId="1" fillId="0" borderId="3" xfId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  <xf numFmtId="9" fontId="0" fillId="0" borderId="0" xfId="1" applyFont="1" applyFill="1" applyBorder="1"/>
    <xf numFmtId="164" fontId="0" fillId="0" borderId="0" xfId="1" applyNumberFormat="1" applyFont="1" applyFill="1" applyBorder="1"/>
    <xf numFmtId="0" fontId="0" fillId="0" borderId="0" xfId="1" applyNumberFormat="1" applyFont="1" applyFill="1" applyBorder="1"/>
    <xf numFmtId="0" fontId="0" fillId="0" borderId="12" xfId="1" applyNumberFormat="1" applyFont="1" applyFill="1" applyBorder="1" applyAlignment="1">
      <alignment horizontal="left" vertical="center"/>
    </xf>
    <xf numFmtId="0" fontId="0" fillId="0" borderId="8" xfId="1" applyNumberFormat="1" applyFont="1" applyFill="1" applyBorder="1" applyAlignment="1">
      <alignment horizontal="left" vertical="center"/>
    </xf>
    <xf numFmtId="0" fontId="0" fillId="0" borderId="10" xfId="1" applyNumberFormat="1" applyFont="1" applyFill="1" applyBorder="1" applyAlignment="1">
      <alignment horizontal="left" vertical="center"/>
    </xf>
    <xf numFmtId="0" fontId="0" fillId="0" borderId="13" xfId="2" applyNumberFormat="1" applyFont="1" applyFill="1" applyBorder="1" applyAlignment="1">
      <alignment horizontal="left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Fill="1" applyAlignment="1">
      <alignment vertical="center"/>
    </xf>
    <xf numFmtId="0" fontId="0" fillId="0" borderId="0" xfId="1" applyNumberFormat="1" applyFont="1" applyFill="1" applyAlignment="1">
      <alignment horizontal="left" vertical="center"/>
    </xf>
    <xf numFmtId="0" fontId="0" fillId="0" borderId="0" xfId="1" applyNumberFormat="1" applyFont="1" applyFill="1" applyBorder="1" applyAlignment="1">
      <alignment horizontal="left"/>
    </xf>
    <xf numFmtId="0" fontId="0" fillId="0" borderId="0" xfId="0" applyFont="1"/>
    <xf numFmtId="164" fontId="0" fillId="0" borderId="0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3" xfId="1" applyNumberFormat="1" applyFont="1" applyFill="1" applyBorder="1" applyAlignment="1">
      <alignment horizontal="center" vertical="center"/>
    </xf>
    <xf numFmtId="0" fontId="0" fillId="0" borderId="0" xfId="0" applyFont="1" applyFill="1"/>
    <xf numFmtId="2" fontId="0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9" fontId="0" fillId="0" borderId="3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9" fontId="2" fillId="5" borderId="4" xfId="1" applyFont="1" applyFill="1" applyBorder="1" applyAlignment="1">
      <alignment horizontal="center"/>
    </xf>
    <xf numFmtId="0" fontId="2" fillId="5" borderId="4" xfId="1" applyNumberFormat="1" applyFont="1" applyFill="1" applyBorder="1" applyAlignment="1">
      <alignment horizontal="left"/>
    </xf>
    <xf numFmtId="0" fontId="0" fillId="0" borderId="8" xfId="2" applyNumberFormat="1" applyFont="1" applyFill="1" applyBorder="1" applyAlignment="1">
      <alignment horizontal="left" vertical="center"/>
    </xf>
    <xf numFmtId="0" fontId="0" fillId="0" borderId="10" xfId="2" applyNumberFormat="1" applyFont="1" applyFill="1" applyBorder="1" applyAlignment="1">
      <alignment horizontal="left" vertical="center"/>
    </xf>
    <xf numFmtId="0" fontId="0" fillId="0" borderId="12" xfId="2" applyNumberFormat="1" applyFont="1" applyFill="1" applyBorder="1" applyAlignment="1">
      <alignment horizontal="left" vertical="center"/>
    </xf>
    <xf numFmtId="1" fontId="2" fillId="5" borderId="4" xfId="1" applyNumberFormat="1" applyFont="1" applyFill="1" applyBorder="1" applyAlignment="1">
      <alignment horizontal="center"/>
    </xf>
    <xf numFmtId="2" fontId="2" fillId="5" borderId="4" xfId="1" applyNumberFormat="1" applyFont="1" applyFill="1" applyBorder="1" applyAlignment="1">
      <alignment horizontal="center"/>
    </xf>
    <xf numFmtId="164" fontId="2" fillId="5" borderId="4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/>
    <xf numFmtId="0" fontId="2" fillId="6" borderId="4" xfId="1" applyNumberFormat="1" applyFont="1" applyFill="1" applyBorder="1" applyAlignment="1">
      <alignment horizontal="center" vertical="center"/>
    </xf>
    <xf numFmtId="2" fontId="2" fillId="6" borderId="4" xfId="1" applyNumberFormat="1" applyFont="1" applyFill="1" applyBorder="1" applyAlignment="1">
      <alignment horizontal="center" vertical="center"/>
    </xf>
    <xf numFmtId="9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9" fontId="2" fillId="6" borderId="4" xfId="1" applyFont="1" applyFill="1" applyBorder="1" applyAlignment="1">
      <alignment horizontal="center"/>
    </xf>
    <xf numFmtId="0" fontId="2" fillId="6" borderId="4" xfId="1" applyNumberFormat="1" applyFont="1" applyFill="1" applyBorder="1" applyAlignment="1"/>
    <xf numFmtId="0" fontId="2" fillId="6" borderId="4" xfId="1" applyNumberFormat="1" applyFont="1" applyFill="1" applyBorder="1" applyAlignment="1">
      <alignment horizontal="left"/>
    </xf>
    <xf numFmtId="0" fontId="2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2" fontId="0" fillId="0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2" fontId="0" fillId="0" borderId="3" xfId="1" applyNumberFormat="1" applyFont="1" applyFill="1" applyBorder="1" applyAlignment="1">
      <alignment horizontal="center" vertical="center"/>
    </xf>
    <xf numFmtId="0" fontId="0" fillId="0" borderId="12" xfId="1" applyNumberFormat="1" applyFont="1" applyFill="1" applyBorder="1" applyAlignment="1">
      <alignment horizontal="center" vertical="center"/>
    </xf>
    <xf numFmtId="0" fontId="0" fillId="0" borderId="8" xfId="1" applyNumberFormat="1" applyFont="1" applyFill="1" applyBorder="1" applyAlignment="1">
      <alignment horizontal="center" vertical="center"/>
    </xf>
    <xf numFmtId="0" fontId="0" fillId="0" borderId="10" xfId="1" applyNumberFormat="1" applyFont="1" applyFill="1" applyBorder="1" applyAlignment="1">
      <alignment horizontal="center" vertical="center"/>
    </xf>
    <xf numFmtId="0" fontId="0" fillId="0" borderId="7" xfId="1" applyNumberFormat="1" applyFont="1" applyFill="1" applyBorder="1" applyAlignment="1">
      <alignment horizontal="center" vertical="center"/>
    </xf>
    <xf numFmtId="0" fontId="0" fillId="0" borderId="9" xfId="1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1" xfId="1" applyNumberFormat="1" applyFont="1" applyFill="1" applyBorder="1" applyAlignment="1">
      <alignment horizontal="center" vertical="center"/>
    </xf>
    <xf numFmtId="9" fontId="2" fillId="0" borderId="3" xfId="1" applyFont="1" applyFill="1" applyBorder="1" applyAlignment="1">
      <alignment horizontal="center" vertical="center"/>
    </xf>
    <xf numFmtId="0" fontId="2" fillId="6" borderId="4" xfId="1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9" fontId="2" fillId="7" borderId="4" xfId="1" applyFont="1" applyFill="1" applyBorder="1" applyAlignment="1">
      <alignment horizontal="center"/>
    </xf>
    <xf numFmtId="0" fontId="2" fillId="7" borderId="4" xfId="1" applyNumberFormat="1" applyFont="1" applyFill="1" applyBorder="1" applyAlignment="1">
      <alignment horizontal="left"/>
    </xf>
    <xf numFmtId="0" fontId="2" fillId="7" borderId="4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9" fontId="0" fillId="0" borderId="8" xfId="1" applyFont="1" applyFill="1" applyBorder="1" applyAlignment="1">
      <alignment horizontal="center" vertical="center"/>
    </xf>
    <xf numFmtId="9" fontId="0" fillId="0" borderId="10" xfId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9" fontId="0" fillId="0" borderId="7" xfId="1" applyFont="1" applyFill="1" applyBorder="1"/>
    <xf numFmtId="0" fontId="0" fillId="0" borderId="8" xfId="1" applyNumberFormat="1" applyFont="1" applyFill="1" applyBorder="1" applyAlignment="1">
      <alignment horizontal="left"/>
    </xf>
    <xf numFmtId="1" fontId="2" fillId="7" borderId="4" xfId="1" applyNumberFormat="1" applyFont="1" applyFill="1" applyBorder="1" applyAlignment="1">
      <alignment horizontal="center"/>
    </xf>
    <xf numFmtId="2" fontId="2" fillId="7" borderId="4" xfId="1" applyNumberFormat="1" applyFont="1" applyFill="1" applyBorder="1" applyAlignment="1">
      <alignment horizontal="center"/>
    </xf>
    <xf numFmtId="164" fontId="2" fillId="7" borderId="4" xfId="1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9" fontId="2" fillId="8" borderId="4" xfId="1" applyFont="1" applyFill="1" applyBorder="1" applyAlignment="1">
      <alignment horizontal="center"/>
    </xf>
    <xf numFmtId="0" fontId="2" fillId="8" borderId="4" xfId="1" applyNumberFormat="1" applyFont="1" applyFill="1" applyBorder="1" applyAlignment="1">
      <alignment horizontal="left"/>
    </xf>
    <xf numFmtId="0" fontId="2" fillId="8" borderId="4" xfId="1" applyNumberFormat="1" applyFont="1" applyFill="1" applyBorder="1" applyAlignment="1">
      <alignment horizontal="center"/>
    </xf>
    <xf numFmtId="9" fontId="1" fillId="0" borderId="11" xfId="1" applyFont="1" applyFill="1" applyBorder="1" applyAlignment="1">
      <alignment horizontal="center" vertical="center"/>
    </xf>
    <xf numFmtId="9" fontId="1" fillId="0" borderId="7" xfId="1" applyFont="1" applyFill="1" applyBorder="1" applyAlignment="1">
      <alignment horizontal="center" vertical="center"/>
    </xf>
    <xf numFmtId="9" fontId="1" fillId="0" borderId="9" xfId="1" applyFont="1" applyFill="1" applyBorder="1" applyAlignment="1">
      <alignment horizontal="center" vertical="center"/>
    </xf>
    <xf numFmtId="0" fontId="2" fillId="8" borderId="4" xfId="1" applyNumberFormat="1" applyFont="1" applyFill="1" applyBorder="1" applyAlignment="1"/>
    <xf numFmtId="0" fontId="2" fillId="8" borderId="4" xfId="1" applyNumberFormat="1" applyFont="1" applyFill="1" applyBorder="1" applyAlignment="1">
      <alignment horizontal="center" vertical="center"/>
    </xf>
    <xf numFmtId="2" fontId="2" fillId="8" borderId="4" xfId="1" applyNumberFormat="1" applyFont="1" applyFill="1" applyBorder="1" applyAlignment="1">
      <alignment horizontal="center" vertical="center"/>
    </xf>
    <xf numFmtId="9" fontId="2" fillId="8" borderId="4" xfId="1" applyFont="1" applyFill="1" applyBorder="1" applyAlignment="1">
      <alignment horizontal="center" vertical="center"/>
    </xf>
    <xf numFmtId="0" fontId="1" fillId="0" borderId="12" xfId="1" applyNumberFormat="1" applyFont="1" applyFill="1" applyBorder="1" applyAlignment="1">
      <alignment vertical="center"/>
    </xf>
    <xf numFmtId="0" fontId="1" fillId="0" borderId="8" xfId="1" applyNumberFormat="1" applyFont="1" applyFill="1" applyBorder="1" applyAlignment="1">
      <alignment vertical="center"/>
    </xf>
    <xf numFmtId="0" fontId="1" fillId="0" borderId="10" xfId="1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horizontal="left" vertical="center"/>
    </xf>
    <xf numFmtId="0" fontId="2" fillId="5" borderId="4" xfId="1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2" fillId="4" borderId="4" xfId="1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4" xfId="1" applyNumberFormat="1" applyFont="1" applyFill="1" applyBorder="1" applyAlignment="1">
      <alignment horizontal="center" vertical="center"/>
    </xf>
    <xf numFmtId="2" fontId="2" fillId="9" borderId="4" xfId="1" applyNumberFormat="1" applyFont="1" applyFill="1" applyBorder="1" applyAlignment="1">
      <alignment horizontal="center" vertical="center"/>
    </xf>
    <xf numFmtId="9" fontId="2" fillId="9" borderId="4" xfId="1" applyFont="1" applyFill="1" applyBorder="1" applyAlignment="1">
      <alignment horizontal="center" vertical="center"/>
    </xf>
    <xf numFmtId="9" fontId="2" fillId="9" borderId="4" xfId="1" applyFont="1" applyFill="1" applyBorder="1" applyAlignment="1">
      <alignment horizontal="center"/>
    </xf>
    <xf numFmtId="0" fontId="2" fillId="9" borderId="4" xfId="1" applyNumberFormat="1" applyFont="1" applyFill="1" applyBorder="1" applyAlignment="1">
      <alignment horizontal="left"/>
    </xf>
    <xf numFmtId="0" fontId="2" fillId="9" borderId="4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9" fontId="0" fillId="0" borderId="1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center"/>
    </xf>
    <xf numFmtId="0" fontId="2" fillId="10" borderId="4" xfId="0" applyFont="1" applyFill="1" applyBorder="1" applyAlignment="1">
      <alignment horizontal="center"/>
    </xf>
    <xf numFmtId="9" fontId="2" fillId="10" borderId="4" xfId="1" applyFont="1" applyFill="1" applyBorder="1" applyAlignment="1">
      <alignment horizontal="center"/>
    </xf>
    <xf numFmtId="0" fontId="2" fillId="10" borderId="4" xfId="1" applyNumberFormat="1" applyFont="1" applyFill="1" applyBorder="1" applyAlignment="1"/>
    <xf numFmtId="0" fontId="2" fillId="10" borderId="4" xfId="1" applyNumberFormat="1" applyFont="1" applyFill="1" applyBorder="1" applyAlignment="1">
      <alignment horizontal="center"/>
    </xf>
    <xf numFmtId="0" fontId="2" fillId="10" borderId="4" xfId="1" applyNumberFormat="1" applyFont="1" applyFill="1" applyBorder="1" applyAlignment="1">
      <alignment horizontal="center" vertical="center"/>
    </xf>
    <xf numFmtId="2" fontId="2" fillId="10" borderId="4" xfId="1" applyNumberFormat="1" applyFont="1" applyFill="1" applyBorder="1" applyAlignment="1">
      <alignment horizontal="center" vertical="center"/>
    </xf>
    <xf numFmtId="9" fontId="2" fillId="10" borderId="4" xfId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1" fontId="2" fillId="5" borderId="5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2" fillId="5" borderId="6" xfId="0" applyNumberFormat="1" applyFont="1" applyFill="1" applyBorder="1" applyAlignment="1">
      <alignment horizontal="center"/>
    </xf>
    <xf numFmtId="9" fontId="2" fillId="5" borderId="4" xfId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9" fontId="2" fillId="6" borderId="4" xfId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9" fontId="2" fillId="7" borderId="4" xfId="1" applyFont="1" applyFill="1" applyBorder="1" applyAlignment="1">
      <alignment horizontal="center"/>
    </xf>
    <xf numFmtId="9" fontId="2" fillId="7" borderId="5" xfId="1" applyFont="1" applyFill="1" applyBorder="1" applyAlignment="1">
      <alignment horizontal="center"/>
    </xf>
    <xf numFmtId="9" fontId="2" fillId="7" borderId="2" xfId="1" applyFont="1" applyFill="1" applyBorder="1" applyAlignment="1">
      <alignment horizontal="center"/>
    </xf>
    <xf numFmtId="9" fontId="2" fillId="7" borderId="6" xfId="1" applyFont="1" applyFill="1" applyBorder="1" applyAlignment="1">
      <alignment horizontal="center"/>
    </xf>
    <xf numFmtId="9" fontId="2" fillId="8" borderId="4" xfId="1" applyFont="1" applyFill="1" applyBorder="1" applyAlignment="1">
      <alignment horizontal="center"/>
    </xf>
    <xf numFmtId="0" fontId="2" fillId="8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center"/>
    </xf>
    <xf numFmtId="9" fontId="2" fillId="9" borderId="4" xfId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9" fontId="2" fillId="10" borderId="4" xfId="1" applyFont="1" applyFill="1" applyBorder="1" applyAlignment="1">
      <alignment horizontal="center"/>
    </xf>
    <xf numFmtId="0" fontId="2" fillId="10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</cellXfs>
  <cellStyles count="4">
    <cellStyle name="20% - Accent4" xfId="2" builtinId="42"/>
    <cellStyle name="20% - Accent6" xfId="3" builtinId="5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FCFB2"/>
      <color rgb="FFA09DA4"/>
      <color rgb="FFF6D594"/>
      <color rgb="FFF2F2F2"/>
      <color rgb="FFB1E1E8"/>
      <color rgb="FFF9BCBE"/>
      <color rgb="FFCABAD6"/>
      <color rgb="FF60C1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E80E-6364-DC45-9A34-8782A666C0EB}">
  <sheetPr>
    <tabColor rgb="FFB1E1E8"/>
  </sheetPr>
  <dimension ref="A1:AQ335"/>
  <sheetViews>
    <sheetView tabSelected="1" workbookViewId="0">
      <pane ySplit="3" topLeftCell="A4" activePane="bottomLeft" state="frozen"/>
      <selection pane="bottomLeft" activeCell="H34" sqref="H34"/>
    </sheetView>
  </sheetViews>
  <sheetFormatPr baseColWidth="10" defaultColWidth="10.83203125" defaultRowHeight="16"/>
  <cols>
    <col min="1" max="1" width="10.33203125" style="34" bestFit="1" customWidth="1"/>
    <col min="2" max="2" width="6.6640625" style="35" bestFit="1" customWidth="1"/>
    <col min="3" max="3" width="5.1640625" style="34" bestFit="1" customWidth="1"/>
    <col min="4" max="4" width="23.5" style="34" bestFit="1" customWidth="1"/>
    <col min="5" max="5" width="5.6640625" style="33" bestFit="1" customWidth="1"/>
    <col min="6" max="6" width="6.83203125" style="34" bestFit="1" customWidth="1"/>
    <col min="7" max="7" width="7.1640625" style="36" bestFit="1" customWidth="1"/>
    <col min="8" max="8" width="10" style="34" bestFit="1" customWidth="1"/>
    <col min="9" max="9" width="8.5" style="2" bestFit="1" customWidth="1"/>
    <col min="10" max="10" width="12.83203125" style="2" bestFit="1" customWidth="1"/>
    <col min="11" max="11" width="6" style="2" bestFit="1" customWidth="1"/>
    <col min="12" max="12" width="16.6640625" style="31" customWidth="1"/>
    <col min="13" max="13" width="8.5" style="2" bestFit="1" customWidth="1"/>
    <col min="14" max="14" width="12.83203125" style="2" bestFit="1" customWidth="1"/>
    <col min="15" max="15" width="6" style="2" bestFit="1" customWidth="1"/>
    <col min="16" max="16" width="11" style="31" bestFit="1" customWidth="1"/>
    <col min="17" max="17" width="8.5" style="2" bestFit="1" customWidth="1"/>
    <col min="18" max="18" width="12.83203125" style="2" bestFit="1" customWidth="1"/>
    <col min="19" max="19" width="6.83203125" style="6" bestFit="1" customWidth="1"/>
    <col min="20" max="20" width="15.1640625" style="31" bestFit="1" customWidth="1"/>
    <col min="21" max="21" width="59.1640625" style="35" bestFit="1" customWidth="1"/>
    <col min="22" max="22" width="10.83203125" style="35"/>
    <col min="23" max="23" width="10.33203125" style="35" bestFit="1" customWidth="1"/>
    <col min="24" max="24" width="6.6640625" style="35" bestFit="1" customWidth="1"/>
    <col min="25" max="25" width="5.1640625" style="35" bestFit="1" customWidth="1"/>
    <col min="26" max="26" width="19.5" style="35" bestFit="1" customWidth="1"/>
    <col min="27" max="27" width="5.6640625" style="35" bestFit="1" customWidth="1"/>
    <col min="28" max="28" width="6.83203125" style="35" bestFit="1" customWidth="1"/>
    <col min="29" max="29" width="7.1640625" style="35" bestFit="1" customWidth="1"/>
    <col min="30" max="30" width="8.83203125" style="35" bestFit="1" customWidth="1"/>
    <col min="31" max="31" width="8.5" style="35" bestFit="1" customWidth="1"/>
    <col min="32" max="32" width="12.83203125" style="35" bestFit="1" customWidth="1"/>
    <col min="33" max="33" width="6" style="35" bestFit="1" customWidth="1"/>
    <col min="34" max="34" width="11" style="138" bestFit="1" customWidth="1"/>
    <col min="35" max="35" width="8.5" style="35" bestFit="1" customWidth="1"/>
    <col min="36" max="36" width="12.83203125" style="35" bestFit="1" customWidth="1"/>
    <col min="37" max="37" width="6" style="35" bestFit="1" customWidth="1"/>
    <col min="38" max="38" width="14.1640625" style="138" bestFit="1" customWidth="1"/>
    <col min="39" max="39" width="8.5" style="35" bestFit="1" customWidth="1"/>
    <col min="40" max="40" width="12.83203125" style="35" bestFit="1" customWidth="1"/>
    <col min="41" max="41" width="6.83203125" style="138" bestFit="1" customWidth="1"/>
    <col min="42" max="42" width="18.1640625" style="138" bestFit="1" customWidth="1"/>
    <col min="43" max="43" width="59.1640625" style="35" bestFit="1" customWidth="1"/>
    <col min="44" max="16384" width="10.83203125" style="35"/>
  </cols>
  <sheetData>
    <row r="1" spans="1:43" s="34" customFormat="1">
      <c r="A1" s="210" t="s">
        <v>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1"/>
      <c r="W1" s="217" t="s">
        <v>50</v>
      </c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9"/>
    </row>
    <row r="2" spans="1:43">
      <c r="A2" s="210" t="s">
        <v>104</v>
      </c>
      <c r="B2" s="211"/>
      <c r="C2" s="214" t="s">
        <v>1</v>
      </c>
      <c r="D2" s="214"/>
      <c r="E2" s="215" t="s">
        <v>96</v>
      </c>
      <c r="F2" s="215"/>
      <c r="G2" s="215"/>
      <c r="H2" s="215"/>
      <c r="I2" s="216" t="s">
        <v>97</v>
      </c>
      <c r="J2" s="216"/>
      <c r="K2" s="216"/>
      <c r="L2" s="216"/>
      <c r="M2" s="216" t="s">
        <v>98</v>
      </c>
      <c r="N2" s="216"/>
      <c r="O2" s="216"/>
      <c r="P2" s="216"/>
      <c r="Q2" s="216" t="s">
        <v>102</v>
      </c>
      <c r="R2" s="216"/>
      <c r="S2" s="216"/>
      <c r="T2" s="216"/>
      <c r="U2" s="213" t="s">
        <v>63</v>
      </c>
      <c r="W2" s="210" t="s">
        <v>104</v>
      </c>
      <c r="X2" s="211"/>
      <c r="Y2" s="214" t="s">
        <v>1</v>
      </c>
      <c r="Z2" s="214"/>
      <c r="AA2" s="215" t="s">
        <v>96</v>
      </c>
      <c r="AB2" s="215"/>
      <c r="AC2" s="215"/>
      <c r="AD2" s="215"/>
      <c r="AE2" s="216" t="s">
        <v>97</v>
      </c>
      <c r="AF2" s="216"/>
      <c r="AG2" s="216"/>
      <c r="AH2" s="216"/>
      <c r="AI2" s="216" t="s">
        <v>98</v>
      </c>
      <c r="AJ2" s="216"/>
      <c r="AK2" s="216"/>
      <c r="AL2" s="216"/>
      <c r="AM2" s="216" t="s">
        <v>102</v>
      </c>
      <c r="AN2" s="216"/>
      <c r="AO2" s="216"/>
      <c r="AP2" s="216"/>
      <c r="AQ2" s="213" t="s">
        <v>63</v>
      </c>
    </row>
    <row r="3" spans="1:43" s="34" customFormat="1">
      <c r="A3" s="79" t="s">
        <v>94</v>
      </c>
      <c r="B3" s="79" t="s">
        <v>95</v>
      </c>
      <c r="C3" s="79" t="s">
        <v>0</v>
      </c>
      <c r="D3" s="79" t="s">
        <v>203</v>
      </c>
      <c r="E3" s="80" t="s">
        <v>2</v>
      </c>
      <c r="F3" s="79" t="s">
        <v>3</v>
      </c>
      <c r="G3" s="81" t="s">
        <v>4</v>
      </c>
      <c r="H3" s="79" t="s">
        <v>5</v>
      </c>
      <c r="I3" s="82" t="s">
        <v>99</v>
      </c>
      <c r="J3" s="82" t="s">
        <v>100</v>
      </c>
      <c r="K3" s="82" t="s">
        <v>101</v>
      </c>
      <c r="L3" s="83" t="s">
        <v>103</v>
      </c>
      <c r="M3" s="82" t="s">
        <v>99</v>
      </c>
      <c r="N3" s="82" t="s">
        <v>100</v>
      </c>
      <c r="O3" s="82" t="s">
        <v>101</v>
      </c>
      <c r="P3" s="83" t="s">
        <v>103</v>
      </c>
      <c r="Q3" s="82" t="s">
        <v>99</v>
      </c>
      <c r="R3" s="82" t="s">
        <v>100</v>
      </c>
      <c r="S3" s="185" t="s">
        <v>93</v>
      </c>
      <c r="T3" s="83" t="s">
        <v>103</v>
      </c>
      <c r="U3" s="213"/>
      <c r="W3" s="79" t="s">
        <v>94</v>
      </c>
      <c r="X3" s="79" t="s">
        <v>95</v>
      </c>
      <c r="Y3" s="79" t="s">
        <v>0</v>
      </c>
      <c r="Z3" s="79" t="s">
        <v>203</v>
      </c>
      <c r="AA3" s="80" t="s">
        <v>2</v>
      </c>
      <c r="AB3" s="79" t="s">
        <v>3</v>
      </c>
      <c r="AC3" s="81" t="s">
        <v>4</v>
      </c>
      <c r="AD3" s="79" t="s">
        <v>5</v>
      </c>
      <c r="AE3" s="82" t="s">
        <v>99</v>
      </c>
      <c r="AF3" s="82" t="s">
        <v>100</v>
      </c>
      <c r="AG3" s="82" t="s">
        <v>101</v>
      </c>
      <c r="AH3" s="83" t="s">
        <v>103</v>
      </c>
      <c r="AI3" s="82" t="s">
        <v>99</v>
      </c>
      <c r="AJ3" s="82" t="s">
        <v>100</v>
      </c>
      <c r="AK3" s="82" t="s">
        <v>101</v>
      </c>
      <c r="AL3" s="83" t="s">
        <v>103</v>
      </c>
      <c r="AM3" s="82" t="s">
        <v>99</v>
      </c>
      <c r="AN3" s="82" t="s">
        <v>100</v>
      </c>
      <c r="AO3" s="185" t="s">
        <v>93</v>
      </c>
      <c r="AP3" s="83" t="s">
        <v>103</v>
      </c>
      <c r="AQ3" s="213"/>
    </row>
    <row r="4" spans="1:43" s="9" customFormat="1">
      <c r="A4" s="40">
        <v>1</v>
      </c>
      <c r="B4" s="65">
        <v>1</v>
      </c>
      <c r="C4" s="40" t="s">
        <v>7</v>
      </c>
      <c r="D4" s="65" t="s">
        <v>8</v>
      </c>
      <c r="E4" s="55">
        <v>200</v>
      </c>
      <c r="F4" s="8">
        <v>10</v>
      </c>
      <c r="G4" s="11">
        <f t="shared" ref="G4:G9" si="0">LOG(F4*EXP((E4-100)/14.75))</f>
        <v>3.9443693688356056</v>
      </c>
      <c r="H4" s="56" t="s">
        <v>9</v>
      </c>
      <c r="I4" s="49">
        <v>0.39500000000000002</v>
      </c>
      <c r="J4" s="1">
        <v>0.23899999999999999</v>
      </c>
      <c r="K4" s="1">
        <v>0.188</v>
      </c>
      <c r="L4" s="52" t="s">
        <v>10</v>
      </c>
      <c r="M4" s="49"/>
      <c r="N4" s="1"/>
      <c r="O4" s="1"/>
      <c r="P4" s="89" t="s">
        <v>11</v>
      </c>
      <c r="Q4" s="49">
        <v>0.92</v>
      </c>
      <c r="R4" s="1">
        <v>0.9</v>
      </c>
      <c r="S4" s="5" t="s">
        <v>9</v>
      </c>
      <c r="T4" s="89" t="s">
        <v>12</v>
      </c>
      <c r="U4" s="44" t="s">
        <v>64</v>
      </c>
      <c r="W4" s="40">
        <v>3</v>
      </c>
      <c r="X4" s="65">
        <v>39</v>
      </c>
      <c r="Y4" s="40" t="s">
        <v>18</v>
      </c>
      <c r="Z4" s="65" t="s">
        <v>19</v>
      </c>
      <c r="AA4" s="55">
        <v>230</v>
      </c>
      <c r="AB4" s="8" t="s">
        <v>14</v>
      </c>
      <c r="AC4" s="11" t="s">
        <v>14</v>
      </c>
      <c r="AD4" s="56" t="s">
        <v>9</v>
      </c>
      <c r="AE4" s="49">
        <v>0.36099999999999999</v>
      </c>
      <c r="AF4" s="1">
        <v>0.23800000000000002</v>
      </c>
      <c r="AG4" s="1">
        <v>0.26700000000000002</v>
      </c>
      <c r="AH4" s="52" t="s">
        <v>15</v>
      </c>
      <c r="AI4" s="49">
        <v>0.5</v>
      </c>
      <c r="AJ4" s="1">
        <v>0.02</v>
      </c>
      <c r="AK4" s="1">
        <v>0.4</v>
      </c>
      <c r="AL4" s="89" t="s">
        <v>11</v>
      </c>
      <c r="AM4" s="49">
        <v>0.60564032697547687</v>
      </c>
      <c r="AN4" s="1"/>
      <c r="AO4" s="5"/>
      <c r="AP4" s="89" t="s">
        <v>88</v>
      </c>
      <c r="AQ4" s="44" t="s">
        <v>66</v>
      </c>
    </row>
    <row r="5" spans="1:43" s="9" customFormat="1">
      <c r="A5" s="38">
        <v>1</v>
      </c>
      <c r="B5" s="66">
        <v>2</v>
      </c>
      <c r="C5" s="38" t="s">
        <v>7</v>
      </c>
      <c r="D5" s="66" t="s">
        <v>8</v>
      </c>
      <c r="E5" s="57">
        <v>200</v>
      </c>
      <c r="F5" s="9">
        <v>10</v>
      </c>
      <c r="G5" s="14">
        <f t="shared" si="0"/>
        <v>3.9443693688356056</v>
      </c>
      <c r="H5" s="58"/>
      <c r="I5" s="50">
        <v>0.39099999999999996</v>
      </c>
      <c r="J5" s="2">
        <v>0.23100000000000001</v>
      </c>
      <c r="K5" s="2">
        <v>0.19699999999999998</v>
      </c>
      <c r="L5" s="53"/>
      <c r="M5" s="50"/>
      <c r="N5" s="2"/>
      <c r="O5" s="2"/>
      <c r="P5" s="90"/>
      <c r="Q5" s="50">
        <v>0.88</v>
      </c>
      <c r="R5" s="2">
        <v>0.87</v>
      </c>
      <c r="S5" s="6"/>
      <c r="T5" s="90"/>
      <c r="U5" s="45"/>
      <c r="W5" s="38">
        <v>3</v>
      </c>
      <c r="X5" s="66">
        <v>40</v>
      </c>
      <c r="Y5" s="38" t="s">
        <v>7</v>
      </c>
      <c r="Z5" s="66" t="s">
        <v>17</v>
      </c>
      <c r="AA5" s="57">
        <v>230</v>
      </c>
      <c r="AB5" s="9" t="s">
        <v>14</v>
      </c>
      <c r="AC5" s="14" t="s">
        <v>14</v>
      </c>
      <c r="AD5" s="58"/>
      <c r="AE5" s="50">
        <v>0.30599999999999999</v>
      </c>
      <c r="AF5" s="2">
        <v>0.32299999999999995</v>
      </c>
      <c r="AG5" s="2">
        <v>0.16800000000000001</v>
      </c>
      <c r="AH5" s="53"/>
      <c r="AI5" s="50">
        <v>0.56000000000000005</v>
      </c>
      <c r="AJ5" s="2">
        <v>0.03</v>
      </c>
      <c r="AK5" s="2">
        <v>0.31</v>
      </c>
      <c r="AL5" s="90"/>
      <c r="AM5" s="50">
        <v>0.96507932011331454</v>
      </c>
      <c r="AN5" s="2"/>
      <c r="AO5" s="6"/>
      <c r="AP5" s="90" t="s">
        <v>24</v>
      </c>
      <c r="AQ5" s="45"/>
    </row>
    <row r="6" spans="1:43" s="9" customFormat="1">
      <c r="A6" s="39">
        <v>1</v>
      </c>
      <c r="B6" s="67">
        <v>3</v>
      </c>
      <c r="C6" s="39" t="s">
        <v>7</v>
      </c>
      <c r="D6" s="67" t="s">
        <v>8</v>
      </c>
      <c r="E6" s="59">
        <v>200</v>
      </c>
      <c r="F6" s="16">
        <v>10</v>
      </c>
      <c r="G6" s="18">
        <f t="shared" si="0"/>
        <v>3.9443693688356056</v>
      </c>
      <c r="H6" s="60"/>
      <c r="I6" s="51">
        <v>0.36099999999999993</v>
      </c>
      <c r="J6" s="3">
        <v>0.25600000000000001</v>
      </c>
      <c r="K6" s="3">
        <v>0.22600000000000001</v>
      </c>
      <c r="L6" s="54"/>
      <c r="M6" s="51">
        <v>0.3</v>
      </c>
      <c r="N6" s="3">
        <v>0.02</v>
      </c>
      <c r="O6" s="3">
        <v>0.18</v>
      </c>
      <c r="P6" s="91"/>
      <c r="Q6" s="51">
        <v>0.84</v>
      </c>
      <c r="R6" s="3">
        <v>0.86</v>
      </c>
      <c r="S6" s="7"/>
      <c r="T6" s="91"/>
      <c r="U6" s="46"/>
      <c r="W6" s="39">
        <v>3</v>
      </c>
      <c r="X6" s="67">
        <v>41</v>
      </c>
      <c r="Y6" s="39" t="s">
        <v>18</v>
      </c>
      <c r="Z6" s="67" t="s">
        <v>21</v>
      </c>
      <c r="AA6" s="59">
        <v>230</v>
      </c>
      <c r="AB6" s="16" t="s">
        <v>14</v>
      </c>
      <c r="AC6" s="18" t="s">
        <v>14</v>
      </c>
      <c r="AD6" s="60"/>
      <c r="AE6" s="51">
        <v>0.245</v>
      </c>
      <c r="AF6" s="3">
        <v>0.188</v>
      </c>
      <c r="AG6" s="3">
        <v>0.222</v>
      </c>
      <c r="AH6" s="54"/>
      <c r="AI6" s="51">
        <v>0.4</v>
      </c>
      <c r="AJ6" s="3">
        <v>0.03</v>
      </c>
      <c r="AK6" s="3">
        <v>0.42</v>
      </c>
      <c r="AL6" s="91"/>
      <c r="AM6" s="51">
        <v>0.78504186046511637</v>
      </c>
      <c r="AN6" s="3"/>
      <c r="AO6" s="7"/>
      <c r="AP6" s="91"/>
      <c r="AQ6" s="46"/>
    </row>
    <row r="7" spans="1:43" s="9" customFormat="1">
      <c r="A7" s="38">
        <v>2</v>
      </c>
      <c r="B7" s="66">
        <v>4</v>
      </c>
      <c r="C7" s="38" t="s">
        <v>7</v>
      </c>
      <c r="D7" s="66" t="s">
        <v>13</v>
      </c>
      <c r="E7" s="57">
        <v>190</v>
      </c>
      <c r="F7" s="9">
        <v>15</v>
      </c>
      <c r="G7" s="14">
        <f t="shared" si="0"/>
        <v>3.8260236910077263</v>
      </c>
      <c r="H7" s="58" t="s">
        <v>9</v>
      </c>
      <c r="I7" s="50">
        <v>0.43700000000000006</v>
      </c>
      <c r="J7" s="2">
        <v>0.29100000000000004</v>
      </c>
      <c r="K7" s="2">
        <v>0.19399999999999998</v>
      </c>
      <c r="L7" s="53" t="s">
        <v>15</v>
      </c>
      <c r="M7" s="50">
        <v>0.55700000000000005</v>
      </c>
      <c r="N7" s="2">
        <v>0.11799999999999999</v>
      </c>
      <c r="O7" s="2">
        <v>0.22399999999999998</v>
      </c>
      <c r="P7" s="90" t="s">
        <v>15</v>
      </c>
      <c r="Q7" s="50">
        <v>0.98</v>
      </c>
      <c r="R7" s="2">
        <v>0.79</v>
      </c>
      <c r="S7" s="6" t="s">
        <v>9</v>
      </c>
      <c r="T7" s="90" t="s">
        <v>11</v>
      </c>
      <c r="U7" s="45" t="s">
        <v>65</v>
      </c>
      <c r="W7" s="40">
        <v>4</v>
      </c>
      <c r="X7" s="65">
        <v>42</v>
      </c>
      <c r="Y7" s="40" t="s">
        <v>7</v>
      </c>
      <c r="Z7" s="65" t="s">
        <v>22</v>
      </c>
      <c r="AA7" s="55">
        <v>200</v>
      </c>
      <c r="AB7" s="8">
        <v>10</v>
      </c>
      <c r="AC7" s="11">
        <f t="shared" ref="AC7:AC12" si="1">LOG(AB7*EXP((AA7-100)/14.75))</f>
        <v>3.9443693688356056</v>
      </c>
      <c r="AD7" s="56"/>
      <c r="AE7" s="49">
        <v>0.49700000000000005</v>
      </c>
      <c r="AF7" s="1">
        <v>0.24299999999999999</v>
      </c>
      <c r="AG7" s="1">
        <v>0.25</v>
      </c>
      <c r="AH7" s="52" t="s">
        <v>15</v>
      </c>
      <c r="AI7" s="49">
        <v>0.62</v>
      </c>
      <c r="AJ7" s="1">
        <v>0.16699999999999998</v>
      </c>
      <c r="AK7" s="1">
        <v>0.20300000000000001</v>
      </c>
      <c r="AL7" s="89" t="s">
        <v>11</v>
      </c>
      <c r="AM7" s="49">
        <v>0.57999999999999996</v>
      </c>
      <c r="AN7" s="1">
        <v>0.45</v>
      </c>
      <c r="AO7" s="5" t="s">
        <v>9</v>
      </c>
      <c r="AP7" s="89" t="s">
        <v>28</v>
      </c>
      <c r="AQ7" s="44" t="s">
        <v>67</v>
      </c>
    </row>
    <row r="8" spans="1:43" s="9" customFormat="1">
      <c r="A8" s="38">
        <v>2</v>
      </c>
      <c r="B8" s="66">
        <v>5</v>
      </c>
      <c r="C8" s="38" t="s">
        <v>7</v>
      </c>
      <c r="D8" s="66" t="s">
        <v>16</v>
      </c>
      <c r="E8" s="57">
        <v>190</v>
      </c>
      <c r="F8" s="9">
        <v>15</v>
      </c>
      <c r="G8" s="14">
        <f t="shared" si="0"/>
        <v>3.8260236910077263</v>
      </c>
      <c r="H8" s="58"/>
      <c r="I8" s="50">
        <v>0.38600000000000001</v>
      </c>
      <c r="J8" s="2">
        <v>0.24099999999999999</v>
      </c>
      <c r="K8" s="2">
        <v>0.23199999999999998</v>
      </c>
      <c r="L8" s="53"/>
      <c r="M8" s="50">
        <v>0.54700000000000004</v>
      </c>
      <c r="N8" s="2">
        <v>8.7000000000000008E-2</v>
      </c>
      <c r="O8" s="2">
        <v>0.32200000000000001</v>
      </c>
      <c r="P8" s="90"/>
      <c r="Q8" s="50">
        <v>0.7</v>
      </c>
      <c r="R8" s="2">
        <v>0.45</v>
      </c>
      <c r="S8" s="6"/>
      <c r="T8" s="90"/>
      <c r="U8" s="45"/>
      <c r="W8" s="38">
        <v>4</v>
      </c>
      <c r="X8" s="66">
        <v>43</v>
      </c>
      <c r="Y8" s="38" t="s">
        <v>7</v>
      </c>
      <c r="Z8" s="66" t="s">
        <v>22</v>
      </c>
      <c r="AA8" s="57">
        <v>200</v>
      </c>
      <c r="AB8" s="9">
        <v>10</v>
      </c>
      <c r="AC8" s="14">
        <f t="shared" si="1"/>
        <v>3.9443693688356056</v>
      </c>
      <c r="AD8" s="58"/>
      <c r="AE8" s="50">
        <v>0.49099999999999999</v>
      </c>
      <c r="AF8" s="2">
        <v>0.25700000000000001</v>
      </c>
      <c r="AG8" s="2">
        <v>0.249</v>
      </c>
      <c r="AH8" s="53"/>
      <c r="AI8" s="50">
        <v>0.63100000000000001</v>
      </c>
      <c r="AJ8" s="2">
        <v>0.16300000000000001</v>
      </c>
      <c r="AK8" s="2">
        <v>0.20100000000000001</v>
      </c>
      <c r="AL8" s="90"/>
      <c r="AM8" s="50">
        <v>0.44</v>
      </c>
      <c r="AN8" s="2">
        <v>0.44</v>
      </c>
      <c r="AO8" s="6"/>
      <c r="AP8" s="90"/>
      <c r="AQ8" s="45"/>
    </row>
    <row r="9" spans="1:43" s="9" customFormat="1">
      <c r="A9" s="39">
        <v>2</v>
      </c>
      <c r="B9" s="67">
        <v>6</v>
      </c>
      <c r="C9" s="39" t="s">
        <v>7</v>
      </c>
      <c r="D9" s="67" t="s">
        <v>17</v>
      </c>
      <c r="E9" s="59">
        <v>190</v>
      </c>
      <c r="F9" s="16">
        <v>15</v>
      </c>
      <c r="G9" s="18">
        <f t="shared" si="0"/>
        <v>3.8260236910077263</v>
      </c>
      <c r="H9" s="60"/>
      <c r="I9" s="51">
        <v>0.41299999999999998</v>
      </c>
      <c r="J9" s="3">
        <v>0.29099999999999998</v>
      </c>
      <c r="K9" s="3">
        <v>0.214</v>
      </c>
      <c r="L9" s="54"/>
      <c r="M9" s="51">
        <v>0.58200000000000007</v>
      </c>
      <c r="N9" s="3">
        <v>0.10800000000000001</v>
      </c>
      <c r="O9" s="3">
        <v>0.308</v>
      </c>
      <c r="P9" s="91"/>
      <c r="Q9" s="51">
        <v>0.92</v>
      </c>
      <c r="R9" s="3">
        <v>0.9</v>
      </c>
      <c r="S9" s="7"/>
      <c r="T9" s="91"/>
      <c r="U9" s="46"/>
      <c r="W9" s="39">
        <v>4</v>
      </c>
      <c r="X9" s="67">
        <v>44</v>
      </c>
      <c r="Y9" s="39" t="s">
        <v>7</v>
      </c>
      <c r="Z9" s="67" t="s">
        <v>22</v>
      </c>
      <c r="AA9" s="59">
        <v>200</v>
      </c>
      <c r="AB9" s="16">
        <v>10</v>
      </c>
      <c r="AC9" s="18">
        <f t="shared" si="1"/>
        <v>3.9443693688356056</v>
      </c>
      <c r="AD9" s="60"/>
      <c r="AE9" s="51">
        <v>0.51100000000000001</v>
      </c>
      <c r="AF9" s="3">
        <v>0.249</v>
      </c>
      <c r="AG9" s="3">
        <v>0.22800000000000001</v>
      </c>
      <c r="AH9" s="54"/>
      <c r="AI9" s="51">
        <v>0.64</v>
      </c>
      <c r="AJ9" s="3">
        <v>0.16800000000000001</v>
      </c>
      <c r="AK9" s="3">
        <v>0.188</v>
      </c>
      <c r="AL9" s="91"/>
      <c r="AM9" s="51">
        <v>0.63</v>
      </c>
      <c r="AN9" s="3">
        <v>0.44</v>
      </c>
      <c r="AO9" s="7"/>
      <c r="AP9" s="91"/>
      <c r="AQ9" s="46"/>
    </row>
    <row r="10" spans="1:43" s="9" customFormat="1">
      <c r="A10" s="40">
        <v>3</v>
      </c>
      <c r="B10" s="65">
        <v>7</v>
      </c>
      <c r="C10" s="40" t="s">
        <v>18</v>
      </c>
      <c r="D10" s="65" t="s">
        <v>19</v>
      </c>
      <c r="E10" s="55">
        <v>230</v>
      </c>
      <c r="F10" s="8">
        <v>0</v>
      </c>
      <c r="G10" s="11" t="s">
        <v>14</v>
      </c>
      <c r="H10" s="56" t="s">
        <v>9</v>
      </c>
      <c r="I10" s="49">
        <v>0.36099999999999999</v>
      </c>
      <c r="J10" s="1">
        <v>0.23800000000000002</v>
      </c>
      <c r="K10" s="1">
        <v>0.26700000000000002</v>
      </c>
      <c r="L10" s="52" t="s">
        <v>15</v>
      </c>
      <c r="M10" s="49">
        <v>0.5</v>
      </c>
      <c r="N10" s="1">
        <v>0.02</v>
      </c>
      <c r="O10" s="1">
        <v>0.4</v>
      </c>
      <c r="P10" s="89" t="s">
        <v>11</v>
      </c>
      <c r="Q10" s="49">
        <v>0.59</v>
      </c>
      <c r="R10" s="1"/>
      <c r="S10" s="5"/>
      <c r="T10" s="89" t="s">
        <v>20</v>
      </c>
      <c r="U10" s="92" t="s">
        <v>66</v>
      </c>
      <c r="W10" s="38">
        <v>10</v>
      </c>
      <c r="X10" s="66">
        <v>45</v>
      </c>
      <c r="Y10" s="38" t="s">
        <v>18</v>
      </c>
      <c r="Z10" s="66" t="s">
        <v>40</v>
      </c>
      <c r="AA10" s="57">
        <v>200</v>
      </c>
      <c r="AB10" s="9">
        <v>7</v>
      </c>
      <c r="AC10" s="14">
        <f t="shared" si="1"/>
        <v>3.7894674088498621</v>
      </c>
      <c r="AD10" s="58" t="s">
        <v>9</v>
      </c>
      <c r="AE10" s="50">
        <v>0.21909999999999999</v>
      </c>
      <c r="AF10" s="2">
        <v>0.19589999999999999</v>
      </c>
      <c r="AG10" s="2">
        <v>0.27510000000000001</v>
      </c>
      <c r="AH10" s="53" t="s">
        <v>41</v>
      </c>
      <c r="AI10" s="50">
        <v>0.32579999999999998</v>
      </c>
      <c r="AJ10" s="2">
        <v>1.43E-2</v>
      </c>
      <c r="AK10" s="2">
        <v>0.54610000000000003</v>
      </c>
      <c r="AL10" s="90" t="s">
        <v>41</v>
      </c>
      <c r="AM10" s="50">
        <v>0.24334831999999995</v>
      </c>
      <c r="AN10" s="2"/>
      <c r="AO10" s="6"/>
      <c r="AP10" s="90" t="s">
        <v>86</v>
      </c>
      <c r="AQ10" s="45" t="s">
        <v>73</v>
      </c>
    </row>
    <row r="11" spans="1:43" s="9" customFormat="1">
      <c r="A11" s="38">
        <v>3</v>
      </c>
      <c r="B11" s="66">
        <v>8</v>
      </c>
      <c r="C11" s="38" t="s">
        <v>7</v>
      </c>
      <c r="D11" s="66" t="s">
        <v>17</v>
      </c>
      <c r="E11" s="57">
        <v>230</v>
      </c>
      <c r="F11" s="9">
        <v>0</v>
      </c>
      <c r="G11" s="14" t="s">
        <v>14</v>
      </c>
      <c r="H11" s="58"/>
      <c r="I11" s="50">
        <v>0.30599999999999999</v>
      </c>
      <c r="J11" s="2">
        <v>0.32299999999999995</v>
      </c>
      <c r="K11" s="2">
        <v>0.16800000000000001</v>
      </c>
      <c r="L11" s="53"/>
      <c r="M11" s="50">
        <v>0.56000000000000005</v>
      </c>
      <c r="N11" s="2">
        <v>0.03</v>
      </c>
      <c r="O11" s="2">
        <v>0.31</v>
      </c>
      <c r="P11" s="90"/>
      <c r="Q11" s="50">
        <v>0.95</v>
      </c>
      <c r="R11" s="2"/>
      <c r="S11" s="6"/>
      <c r="T11" s="90"/>
      <c r="U11" s="45"/>
      <c r="W11" s="38">
        <v>10</v>
      </c>
      <c r="X11" s="66">
        <v>46</v>
      </c>
      <c r="Y11" s="38" t="s">
        <v>18</v>
      </c>
      <c r="Z11" s="66" t="s">
        <v>42</v>
      </c>
      <c r="AA11" s="57">
        <v>200</v>
      </c>
      <c r="AB11" s="9">
        <v>7</v>
      </c>
      <c r="AC11" s="14">
        <f t="shared" si="1"/>
        <v>3.7894674088498621</v>
      </c>
      <c r="AD11" s="58"/>
      <c r="AE11" s="50">
        <v>0.25989999999999996</v>
      </c>
      <c r="AF11" s="2">
        <v>0.15560000000000002</v>
      </c>
      <c r="AG11" s="2">
        <v>0.23760000000000001</v>
      </c>
      <c r="AH11" s="53"/>
      <c r="AI11" s="50">
        <v>0.3896</v>
      </c>
      <c r="AJ11" s="2">
        <v>1.01E-2</v>
      </c>
      <c r="AK11" s="2">
        <v>0.46479999999999999</v>
      </c>
      <c r="AL11" s="90"/>
      <c r="AM11" s="50">
        <v>0.37066480000000002</v>
      </c>
      <c r="AN11" s="2"/>
      <c r="AO11" s="6"/>
      <c r="AP11" s="90" t="s">
        <v>91</v>
      </c>
      <c r="AQ11" s="45"/>
    </row>
    <row r="12" spans="1:43" s="9" customFormat="1">
      <c r="A12" s="39">
        <v>3</v>
      </c>
      <c r="B12" s="67">
        <v>9</v>
      </c>
      <c r="C12" s="39" t="s">
        <v>18</v>
      </c>
      <c r="D12" s="67" t="s">
        <v>21</v>
      </c>
      <c r="E12" s="59">
        <v>230</v>
      </c>
      <c r="F12" s="16">
        <v>0</v>
      </c>
      <c r="G12" s="18" t="s">
        <v>14</v>
      </c>
      <c r="H12" s="60"/>
      <c r="I12" s="51">
        <v>0.245</v>
      </c>
      <c r="J12" s="3">
        <v>0.188</v>
      </c>
      <c r="K12" s="3">
        <v>0.222</v>
      </c>
      <c r="L12" s="54"/>
      <c r="M12" s="51">
        <v>0.4</v>
      </c>
      <c r="N12" s="3">
        <v>0.03</v>
      </c>
      <c r="O12" s="3">
        <v>0.42</v>
      </c>
      <c r="P12" s="91"/>
      <c r="Q12" s="51">
        <v>0.92</v>
      </c>
      <c r="R12" s="3"/>
      <c r="S12" s="7"/>
      <c r="T12" s="91"/>
      <c r="U12" s="46"/>
      <c r="W12" s="39">
        <v>10</v>
      </c>
      <c r="X12" s="67">
        <v>47</v>
      </c>
      <c r="Y12" s="39" t="s">
        <v>7</v>
      </c>
      <c r="Z12" s="67" t="s">
        <v>43</v>
      </c>
      <c r="AA12" s="59">
        <v>200</v>
      </c>
      <c r="AB12" s="16">
        <v>7</v>
      </c>
      <c r="AC12" s="18">
        <f t="shared" si="1"/>
        <v>3.7894674088498621</v>
      </c>
      <c r="AD12" s="60"/>
      <c r="AE12" s="51">
        <v>0.27329999999999999</v>
      </c>
      <c r="AF12" s="3">
        <v>0.1215</v>
      </c>
      <c r="AG12" s="3">
        <v>0.27100000000000002</v>
      </c>
      <c r="AH12" s="54"/>
      <c r="AI12" s="51">
        <v>0.38719999999999999</v>
      </c>
      <c r="AJ12" s="3">
        <v>1.7000000000000001E-2</v>
      </c>
      <c r="AK12" s="3">
        <v>0.4657</v>
      </c>
      <c r="AL12" s="91"/>
      <c r="AM12" s="51">
        <v>0.224324</v>
      </c>
      <c r="AN12" s="3"/>
      <c r="AO12" s="7"/>
      <c r="AP12" s="91" t="s">
        <v>92</v>
      </c>
      <c r="AQ12" s="46"/>
    </row>
    <row r="13" spans="1:43" s="9" customFormat="1">
      <c r="A13" s="38">
        <v>4</v>
      </c>
      <c r="B13" s="66">
        <v>10</v>
      </c>
      <c r="C13" s="38" t="s">
        <v>7</v>
      </c>
      <c r="D13" s="66" t="s">
        <v>22</v>
      </c>
      <c r="E13" s="57">
        <v>200</v>
      </c>
      <c r="F13" s="9">
        <v>10</v>
      </c>
      <c r="G13" s="14">
        <f>LOG(F13*EXP((E13-100)/14.75))</f>
        <v>3.9443693688356056</v>
      </c>
      <c r="H13" s="58" t="s">
        <v>9</v>
      </c>
      <c r="I13" s="50">
        <v>0.49700000000000005</v>
      </c>
      <c r="J13" s="2">
        <v>0.24299999999999999</v>
      </c>
      <c r="K13" s="2">
        <v>0.25</v>
      </c>
      <c r="L13" s="53" t="s">
        <v>15</v>
      </c>
      <c r="M13" s="50">
        <v>0.62</v>
      </c>
      <c r="N13" s="2">
        <v>0.16699999999999998</v>
      </c>
      <c r="O13" s="2">
        <v>0.20300000000000001</v>
      </c>
      <c r="P13" s="90" t="s">
        <v>11</v>
      </c>
      <c r="Q13" s="50">
        <v>0.76</v>
      </c>
      <c r="R13" s="2"/>
      <c r="S13" s="6"/>
      <c r="T13" s="90" t="s">
        <v>11</v>
      </c>
      <c r="U13" s="45" t="s">
        <v>67</v>
      </c>
      <c r="W13" s="38">
        <v>13</v>
      </c>
      <c r="X13" s="66">
        <v>48</v>
      </c>
      <c r="Y13" s="38" t="s">
        <v>7</v>
      </c>
      <c r="Z13" s="66" t="s">
        <v>16</v>
      </c>
      <c r="AA13" s="57">
        <v>180</v>
      </c>
      <c r="AB13" s="9">
        <v>60</v>
      </c>
      <c r="AC13" s="14">
        <f t="shared" ref="AC13:AC14" si="2">LOG(AB13*EXP((AA13-100)/14.75))</f>
        <v>4.1336467454521282</v>
      </c>
      <c r="AD13" s="58" t="s">
        <v>9</v>
      </c>
      <c r="AE13" s="50">
        <v>0.45</v>
      </c>
      <c r="AF13" s="2">
        <v>0.2</v>
      </c>
      <c r="AG13" s="2">
        <v>0.3</v>
      </c>
      <c r="AH13" s="53" t="s">
        <v>51</v>
      </c>
      <c r="AI13" s="50">
        <v>0.48</v>
      </c>
      <c r="AJ13" s="2">
        <v>0.12</v>
      </c>
      <c r="AK13" s="2">
        <v>0.35</v>
      </c>
      <c r="AL13" s="90" t="s">
        <v>51</v>
      </c>
      <c r="AM13" s="50">
        <v>0.28000000000000003</v>
      </c>
      <c r="AN13" s="2"/>
      <c r="AO13" s="6"/>
      <c r="AP13" s="90" t="s">
        <v>52</v>
      </c>
      <c r="AQ13" s="45" t="s">
        <v>76</v>
      </c>
    </row>
    <row r="14" spans="1:43" s="9" customFormat="1">
      <c r="A14" s="38">
        <v>4</v>
      </c>
      <c r="B14" s="66">
        <v>11</v>
      </c>
      <c r="C14" s="38" t="s">
        <v>7</v>
      </c>
      <c r="D14" s="66" t="s">
        <v>22</v>
      </c>
      <c r="E14" s="57">
        <v>200</v>
      </c>
      <c r="F14" s="9">
        <v>10</v>
      </c>
      <c r="G14" s="14">
        <f>LOG(F14*EXP((E14-100)/14.75))</f>
        <v>3.9443693688356056</v>
      </c>
      <c r="H14" s="58"/>
      <c r="I14" s="50">
        <v>0.49099999999999999</v>
      </c>
      <c r="J14" s="2">
        <v>0.25700000000000001</v>
      </c>
      <c r="K14" s="2">
        <v>0.249</v>
      </c>
      <c r="L14" s="53"/>
      <c r="M14" s="50">
        <v>0.63100000000000001</v>
      </c>
      <c r="N14" s="2">
        <v>0.16300000000000001</v>
      </c>
      <c r="O14" s="2">
        <v>0.20100000000000001</v>
      </c>
      <c r="P14" s="90"/>
      <c r="Q14" s="50">
        <v>0.62</v>
      </c>
      <c r="R14" s="2"/>
      <c r="S14" s="6"/>
      <c r="T14" s="90"/>
      <c r="U14" s="45"/>
      <c r="W14" s="38">
        <v>13</v>
      </c>
      <c r="X14" s="66">
        <v>49</v>
      </c>
      <c r="Y14" s="38" t="s">
        <v>18</v>
      </c>
      <c r="Z14" s="66" t="s">
        <v>30</v>
      </c>
      <c r="AA14" s="57">
        <v>180</v>
      </c>
      <c r="AB14" s="9">
        <v>60</v>
      </c>
      <c r="AC14" s="14">
        <f t="shared" si="2"/>
        <v>4.1336467454521282</v>
      </c>
      <c r="AD14" s="58"/>
      <c r="AE14" s="50">
        <v>0.4</v>
      </c>
      <c r="AF14" s="2">
        <v>0.24</v>
      </c>
      <c r="AG14" s="2">
        <v>0.24</v>
      </c>
      <c r="AH14" s="53"/>
      <c r="AI14" s="50">
        <v>0.46</v>
      </c>
      <c r="AJ14" s="2">
        <v>0.09</v>
      </c>
      <c r="AK14" s="2">
        <v>0.34</v>
      </c>
      <c r="AL14" s="90"/>
      <c r="AM14" s="50">
        <v>0.59</v>
      </c>
      <c r="AN14" s="2"/>
      <c r="AO14" s="6"/>
      <c r="AP14" s="90"/>
      <c r="AQ14" s="45"/>
    </row>
    <row r="15" spans="1:43" s="9" customFormat="1">
      <c r="A15" s="39">
        <v>4</v>
      </c>
      <c r="B15" s="67">
        <v>12</v>
      </c>
      <c r="C15" s="39" t="s">
        <v>7</v>
      </c>
      <c r="D15" s="67" t="s">
        <v>22</v>
      </c>
      <c r="E15" s="59">
        <v>200</v>
      </c>
      <c r="F15" s="16">
        <v>10</v>
      </c>
      <c r="G15" s="18">
        <f>LOG(F15*EXP((E15-100)/14.75))</f>
        <v>3.9443693688356056</v>
      </c>
      <c r="H15" s="60"/>
      <c r="I15" s="51">
        <v>0.51100000000000001</v>
      </c>
      <c r="J15" s="3">
        <v>0.249</v>
      </c>
      <c r="K15" s="3">
        <v>0.22800000000000001</v>
      </c>
      <c r="L15" s="54"/>
      <c r="M15" s="51">
        <v>0.64</v>
      </c>
      <c r="N15" s="3">
        <v>0.16800000000000001</v>
      </c>
      <c r="O15" s="3">
        <v>0.188</v>
      </c>
      <c r="P15" s="91"/>
      <c r="Q15" s="51">
        <v>0.82</v>
      </c>
      <c r="R15" s="3"/>
      <c r="S15" s="7"/>
      <c r="T15" s="91"/>
      <c r="U15" s="46"/>
      <c r="W15" s="39">
        <v>13</v>
      </c>
      <c r="X15" s="67">
        <v>50</v>
      </c>
      <c r="Y15" s="39" t="s">
        <v>7</v>
      </c>
      <c r="Z15" s="67" t="s">
        <v>17</v>
      </c>
      <c r="AA15" s="59">
        <v>180</v>
      </c>
      <c r="AB15" s="16">
        <v>60</v>
      </c>
      <c r="AC15" s="18">
        <f>LOG(AB15*EXP((AA15-100)/14.75))</f>
        <v>4.1336467454521282</v>
      </c>
      <c r="AD15" s="60"/>
      <c r="AE15" s="51">
        <v>0.43</v>
      </c>
      <c r="AF15" s="3">
        <v>0.27</v>
      </c>
      <c r="AG15" s="3">
        <v>0.27</v>
      </c>
      <c r="AH15" s="54"/>
      <c r="AI15" s="51">
        <v>0.61</v>
      </c>
      <c r="AJ15" s="3">
        <v>0.1</v>
      </c>
      <c r="AK15" s="3">
        <v>0.24</v>
      </c>
      <c r="AL15" s="91"/>
      <c r="AM15" s="51">
        <v>0.96</v>
      </c>
      <c r="AN15" s="3"/>
      <c r="AO15" s="7"/>
      <c r="AP15" s="91"/>
      <c r="AQ15" s="46"/>
    </row>
    <row r="16" spans="1:43" s="9" customFormat="1">
      <c r="A16" s="38">
        <v>5</v>
      </c>
      <c r="B16" s="66">
        <v>13</v>
      </c>
      <c r="C16" s="38" t="s">
        <v>7</v>
      </c>
      <c r="D16" s="66" t="s">
        <v>23</v>
      </c>
      <c r="E16" s="57">
        <v>120</v>
      </c>
      <c r="F16" s="9">
        <v>60</v>
      </c>
      <c r="G16" s="14">
        <f t="shared" ref="G16:G17" si="3">LOG(F16*EXP((E16-100)/14.75))</f>
        <v>2.3670251241507647</v>
      </c>
      <c r="H16" s="58" t="s">
        <v>9</v>
      </c>
      <c r="I16" s="50">
        <v>0.26</v>
      </c>
      <c r="J16" s="2">
        <v>0.27</v>
      </c>
      <c r="K16" s="2">
        <v>0.33</v>
      </c>
      <c r="L16" s="53" t="s">
        <v>24</v>
      </c>
      <c r="M16" s="50">
        <v>0.32200000000000001</v>
      </c>
      <c r="N16" s="2">
        <v>0.214</v>
      </c>
      <c r="O16" s="2">
        <v>0.25700000000000001</v>
      </c>
      <c r="P16" s="90" t="s">
        <v>15</v>
      </c>
      <c r="Q16" s="50">
        <v>0.42</v>
      </c>
      <c r="R16" s="2">
        <v>0.38</v>
      </c>
      <c r="S16" s="6" t="s">
        <v>9</v>
      </c>
      <c r="T16" s="90" t="s">
        <v>12</v>
      </c>
      <c r="U16" s="45" t="s">
        <v>68</v>
      </c>
      <c r="W16" s="38">
        <v>14</v>
      </c>
      <c r="X16" s="66">
        <v>51</v>
      </c>
      <c r="Y16" s="38" t="s">
        <v>18</v>
      </c>
      <c r="Z16" s="66" t="s">
        <v>53</v>
      </c>
      <c r="AA16" s="57">
        <v>121</v>
      </c>
      <c r="AB16" s="9">
        <v>60</v>
      </c>
      <c r="AC16" s="14">
        <f t="shared" ref="AC16:AC79" si="4">LOG(AB16*EXP((AA16-100)/14.75))</f>
        <v>2.3964688178391209</v>
      </c>
      <c r="AD16" s="58" t="s">
        <v>45</v>
      </c>
      <c r="AE16" s="50">
        <v>0.35</v>
      </c>
      <c r="AF16" s="2">
        <v>0.13400000000000001</v>
      </c>
      <c r="AG16" s="2">
        <v>0.20399999999999999</v>
      </c>
      <c r="AH16" s="53" t="s">
        <v>24</v>
      </c>
      <c r="AI16" s="50"/>
      <c r="AJ16" s="2"/>
      <c r="AK16" s="2"/>
      <c r="AL16" s="90"/>
      <c r="AM16" s="50">
        <v>0.62</v>
      </c>
      <c r="AN16" s="2"/>
      <c r="AO16" s="6"/>
      <c r="AP16" s="90" t="s">
        <v>24</v>
      </c>
      <c r="AQ16" s="45" t="s">
        <v>77</v>
      </c>
    </row>
    <row r="17" spans="1:43" s="9" customFormat="1">
      <c r="A17" s="38">
        <v>5</v>
      </c>
      <c r="B17" s="66">
        <v>14</v>
      </c>
      <c r="C17" s="38" t="s">
        <v>7</v>
      </c>
      <c r="D17" s="66" t="s">
        <v>25</v>
      </c>
      <c r="E17" s="57">
        <v>120</v>
      </c>
      <c r="F17" s="9">
        <v>60</v>
      </c>
      <c r="G17" s="14">
        <f t="shared" si="3"/>
        <v>2.3670251241507647</v>
      </c>
      <c r="H17" s="58"/>
      <c r="I17" s="50">
        <v>0.35</v>
      </c>
      <c r="J17" s="2">
        <v>0.33</v>
      </c>
      <c r="K17" s="2">
        <v>0.24</v>
      </c>
      <c r="L17" s="53"/>
      <c r="M17" s="50"/>
      <c r="N17" s="2"/>
      <c r="O17" s="2"/>
      <c r="P17" s="90"/>
      <c r="Q17" s="50">
        <v>0.78</v>
      </c>
      <c r="R17" s="2">
        <v>0.41</v>
      </c>
      <c r="S17" s="6"/>
      <c r="T17" s="90"/>
      <c r="U17" s="45"/>
      <c r="W17" s="38">
        <v>14</v>
      </c>
      <c r="X17" s="66">
        <v>52</v>
      </c>
      <c r="Y17" s="38" t="s">
        <v>18</v>
      </c>
      <c r="Z17" s="66" t="s">
        <v>53</v>
      </c>
      <c r="AA17" s="57">
        <v>121</v>
      </c>
      <c r="AB17" s="9">
        <v>60</v>
      </c>
      <c r="AC17" s="14">
        <f t="shared" si="4"/>
        <v>2.3964688178391209</v>
      </c>
      <c r="AD17" s="58"/>
      <c r="AE17" s="50">
        <v>0.52</v>
      </c>
      <c r="AF17" s="2">
        <v>0.20199999999999999</v>
      </c>
      <c r="AG17" s="2">
        <v>0.20899999999999999</v>
      </c>
      <c r="AH17" s="53"/>
      <c r="AI17" s="50"/>
      <c r="AJ17" s="2"/>
      <c r="AK17" s="2"/>
      <c r="AL17" s="90"/>
      <c r="AM17" s="50">
        <v>0.33</v>
      </c>
      <c r="AN17" s="2"/>
      <c r="AO17" s="6"/>
      <c r="AP17" s="90"/>
      <c r="AQ17" s="45"/>
    </row>
    <row r="18" spans="1:43" s="9" customFormat="1">
      <c r="A18" s="39">
        <v>5</v>
      </c>
      <c r="B18" s="67">
        <v>15</v>
      </c>
      <c r="C18" s="39" t="s">
        <v>7</v>
      </c>
      <c r="D18" s="67" t="s">
        <v>22</v>
      </c>
      <c r="E18" s="59">
        <v>120</v>
      </c>
      <c r="F18" s="16">
        <v>60</v>
      </c>
      <c r="G18" s="18">
        <f>LOG(F18*EXP((E18-100)/14.75))</f>
        <v>2.3670251241507647</v>
      </c>
      <c r="H18" s="60"/>
      <c r="I18" s="51">
        <v>0.37</v>
      </c>
      <c r="J18" s="3">
        <v>0.26</v>
      </c>
      <c r="K18" s="3">
        <v>0.28000000000000003</v>
      </c>
      <c r="L18" s="54"/>
      <c r="M18" s="51">
        <v>0.39200000000000002</v>
      </c>
      <c r="N18" s="3">
        <v>0.17300000000000001</v>
      </c>
      <c r="O18" s="3">
        <v>0.251</v>
      </c>
      <c r="P18" s="91"/>
      <c r="Q18" s="51">
        <v>0.28000000000000003</v>
      </c>
      <c r="R18" s="3">
        <v>0.2</v>
      </c>
      <c r="S18" s="7"/>
      <c r="T18" s="91"/>
      <c r="U18" s="46"/>
      <c r="W18" s="38">
        <v>14</v>
      </c>
      <c r="X18" s="66">
        <v>53</v>
      </c>
      <c r="Y18" s="38" t="s">
        <v>18</v>
      </c>
      <c r="Z18" s="66" t="s">
        <v>53</v>
      </c>
      <c r="AA18" s="57">
        <v>121</v>
      </c>
      <c r="AB18" s="9">
        <v>60</v>
      </c>
      <c r="AC18" s="14">
        <f t="shared" si="4"/>
        <v>2.3964688178391209</v>
      </c>
      <c r="AD18" s="58"/>
      <c r="AE18" s="50">
        <v>0.6</v>
      </c>
      <c r="AF18" s="2">
        <v>0.20100000000000001</v>
      </c>
      <c r="AG18" s="2">
        <v>0.21</v>
      </c>
      <c r="AH18" s="53"/>
      <c r="AI18" s="50"/>
      <c r="AJ18" s="2"/>
      <c r="AK18" s="2"/>
      <c r="AL18" s="90"/>
      <c r="AM18" s="50">
        <v>0.35</v>
      </c>
      <c r="AN18" s="2"/>
      <c r="AO18" s="6"/>
      <c r="AP18" s="90"/>
      <c r="AQ18" s="45"/>
    </row>
    <row r="19" spans="1:43" s="9" customFormat="1">
      <c r="A19" s="38">
        <v>6</v>
      </c>
      <c r="B19" s="66">
        <v>16</v>
      </c>
      <c r="C19" s="38" t="s">
        <v>26</v>
      </c>
      <c r="D19" s="66" t="s">
        <v>27</v>
      </c>
      <c r="E19" s="57">
        <v>210</v>
      </c>
      <c r="F19" s="9">
        <v>60</v>
      </c>
      <c r="G19" s="14">
        <f>LOG(F19*EXP((E19-100)/14.75))</f>
        <v>5.0169575561028097</v>
      </c>
      <c r="H19" s="58" t="s">
        <v>9</v>
      </c>
      <c r="I19" s="50">
        <v>0.44500000000000001</v>
      </c>
      <c r="J19" s="2">
        <v>0.183</v>
      </c>
      <c r="K19" s="2">
        <v>0.318</v>
      </c>
      <c r="L19" s="53" t="s">
        <v>24</v>
      </c>
      <c r="M19" s="50"/>
      <c r="N19" s="2"/>
      <c r="O19" s="2"/>
      <c r="P19" s="90"/>
      <c r="Q19" s="50">
        <v>0.59</v>
      </c>
      <c r="R19" s="2"/>
      <c r="S19" s="6"/>
      <c r="T19" s="90" t="s">
        <v>28</v>
      </c>
      <c r="U19" s="45" t="s">
        <v>69</v>
      </c>
      <c r="W19" s="38">
        <v>14</v>
      </c>
      <c r="X19" s="66">
        <v>54</v>
      </c>
      <c r="Y19" s="38" t="s">
        <v>18</v>
      </c>
      <c r="Z19" s="66" t="s">
        <v>53</v>
      </c>
      <c r="AA19" s="57">
        <v>121</v>
      </c>
      <c r="AB19" s="9">
        <v>60</v>
      </c>
      <c r="AC19" s="14">
        <f t="shared" si="4"/>
        <v>2.3964688178391209</v>
      </c>
      <c r="AD19" s="58"/>
      <c r="AE19" s="50">
        <v>0.32</v>
      </c>
      <c r="AF19" s="2">
        <v>0.11</v>
      </c>
      <c r="AG19" s="2">
        <v>0.20699999999999999</v>
      </c>
      <c r="AH19" s="53"/>
      <c r="AI19" s="50"/>
      <c r="AJ19" s="2"/>
      <c r="AK19" s="2"/>
      <c r="AL19" s="90"/>
      <c r="AM19" s="50">
        <v>0.64</v>
      </c>
      <c r="AN19" s="2"/>
      <c r="AO19" s="6"/>
      <c r="AP19" s="90"/>
      <c r="AQ19" s="45"/>
    </row>
    <row r="20" spans="1:43" s="20" customFormat="1">
      <c r="A20" s="38">
        <v>6</v>
      </c>
      <c r="B20" s="68">
        <v>17</v>
      </c>
      <c r="C20" s="70" t="s">
        <v>26</v>
      </c>
      <c r="D20" s="68" t="s">
        <v>29</v>
      </c>
      <c r="E20" s="61">
        <v>210</v>
      </c>
      <c r="F20" s="9">
        <v>60</v>
      </c>
      <c r="G20" s="14">
        <f t="shared" ref="G20:G38" si="5">LOG(F20*EXP((E20-100)/14.75))</f>
        <v>5.0169575561028097</v>
      </c>
      <c r="H20" s="58"/>
      <c r="I20" s="50">
        <v>0.40200000000000002</v>
      </c>
      <c r="J20" s="2">
        <v>0.20199999999999999</v>
      </c>
      <c r="K20" s="2">
        <v>0.33399999999999996</v>
      </c>
      <c r="L20" s="53"/>
      <c r="M20" s="50"/>
      <c r="N20" s="2"/>
      <c r="O20" s="2"/>
      <c r="P20" s="90"/>
      <c r="Q20" s="50">
        <v>0.56000000000000005</v>
      </c>
      <c r="R20" s="2"/>
      <c r="S20" s="6"/>
      <c r="T20" s="90"/>
      <c r="U20" s="47"/>
      <c r="W20" s="38">
        <v>14</v>
      </c>
      <c r="X20" s="66">
        <v>55</v>
      </c>
      <c r="Y20" s="38" t="s">
        <v>18</v>
      </c>
      <c r="Z20" s="66" t="s">
        <v>53</v>
      </c>
      <c r="AA20" s="57">
        <v>121</v>
      </c>
      <c r="AB20" s="9">
        <v>60</v>
      </c>
      <c r="AC20" s="14">
        <f t="shared" si="4"/>
        <v>2.3964688178391209</v>
      </c>
      <c r="AD20" s="58"/>
      <c r="AE20" s="50">
        <v>0.38</v>
      </c>
      <c r="AF20" s="2">
        <v>0.13</v>
      </c>
      <c r="AG20" s="2">
        <v>0.21299999999999999</v>
      </c>
      <c r="AH20" s="53"/>
      <c r="AI20" s="50"/>
      <c r="AJ20" s="2"/>
      <c r="AK20" s="2"/>
      <c r="AL20" s="90"/>
      <c r="AM20" s="50">
        <v>0.56000000000000005</v>
      </c>
      <c r="AN20" s="2"/>
      <c r="AO20" s="6"/>
      <c r="AP20" s="90"/>
      <c r="AQ20" s="45"/>
    </row>
    <row r="21" spans="1:43" s="20" customFormat="1">
      <c r="A21" s="39">
        <v>6</v>
      </c>
      <c r="B21" s="69">
        <v>18</v>
      </c>
      <c r="C21" s="71" t="s">
        <v>18</v>
      </c>
      <c r="D21" s="69" t="s">
        <v>30</v>
      </c>
      <c r="E21" s="62">
        <v>210</v>
      </c>
      <c r="F21" s="16">
        <v>60</v>
      </c>
      <c r="G21" s="18">
        <f t="shared" si="5"/>
        <v>5.0169575561028097</v>
      </c>
      <c r="H21" s="60"/>
      <c r="I21" s="51">
        <v>0.47600000000000003</v>
      </c>
      <c r="J21" s="3">
        <v>0.19899999999999998</v>
      </c>
      <c r="K21" s="3">
        <v>0.24600000000000002</v>
      </c>
      <c r="L21" s="54"/>
      <c r="M21" s="51"/>
      <c r="N21" s="3"/>
      <c r="O21" s="3"/>
      <c r="P21" s="91"/>
      <c r="Q21" s="51">
        <v>1</v>
      </c>
      <c r="R21" s="3"/>
      <c r="S21" s="7"/>
      <c r="T21" s="91"/>
      <c r="U21" s="48"/>
      <c r="W21" s="38">
        <v>14</v>
      </c>
      <c r="X21" s="66">
        <v>56</v>
      </c>
      <c r="Y21" s="38" t="s">
        <v>18</v>
      </c>
      <c r="Z21" s="66" t="s">
        <v>53</v>
      </c>
      <c r="AA21" s="57">
        <v>121</v>
      </c>
      <c r="AB21" s="9">
        <v>60</v>
      </c>
      <c r="AC21" s="14">
        <f t="shared" si="4"/>
        <v>2.3964688178391209</v>
      </c>
      <c r="AD21" s="58"/>
      <c r="AE21" s="50">
        <v>0.28000000000000003</v>
      </c>
      <c r="AF21" s="2">
        <v>0.1</v>
      </c>
      <c r="AG21" s="2">
        <v>0.19699999999999998</v>
      </c>
      <c r="AH21" s="53"/>
      <c r="AI21" s="50"/>
      <c r="AJ21" s="2"/>
      <c r="AK21" s="2"/>
      <c r="AL21" s="90"/>
      <c r="AM21" s="50">
        <v>0.74</v>
      </c>
      <c r="AN21" s="2"/>
      <c r="AO21" s="6"/>
      <c r="AP21" s="90"/>
      <c r="AQ21" s="45"/>
    </row>
    <row r="22" spans="1:43" s="9" customFormat="1">
      <c r="A22" s="38">
        <v>7</v>
      </c>
      <c r="B22" s="66">
        <v>19</v>
      </c>
      <c r="C22" s="38" t="s">
        <v>7</v>
      </c>
      <c r="D22" s="66" t="s">
        <v>31</v>
      </c>
      <c r="E22" s="57">
        <v>200</v>
      </c>
      <c r="F22" s="9">
        <v>10</v>
      </c>
      <c r="G22" s="14">
        <f t="shared" si="5"/>
        <v>3.9443693688356056</v>
      </c>
      <c r="H22" s="58" t="s">
        <v>9</v>
      </c>
      <c r="I22" s="50">
        <v>0.19</v>
      </c>
      <c r="J22" s="2">
        <v>0.127</v>
      </c>
      <c r="K22" s="2">
        <v>0.11</v>
      </c>
      <c r="L22" s="53" t="s">
        <v>24</v>
      </c>
      <c r="M22" s="50">
        <v>0.33</v>
      </c>
      <c r="N22" s="2">
        <v>0.05</v>
      </c>
      <c r="O22" s="2">
        <v>0.34</v>
      </c>
      <c r="P22" s="90" t="s">
        <v>11</v>
      </c>
      <c r="Q22" s="50">
        <v>0.8</v>
      </c>
      <c r="R22" s="2"/>
      <c r="S22" s="6"/>
      <c r="T22" s="90" t="s">
        <v>32</v>
      </c>
      <c r="U22" s="45" t="s">
        <v>70</v>
      </c>
      <c r="W22" s="39">
        <v>14</v>
      </c>
      <c r="X22" s="67">
        <v>57</v>
      </c>
      <c r="Y22" s="39" t="s">
        <v>18</v>
      </c>
      <c r="Z22" s="67" t="s">
        <v>53</v>
      </c>
      <c r="AA22" s="59">
        <v>121</v>
      </c>
      <c r="AB22" s="16">
        <v>60</v>
      </c>
      <c r="AC22" s="18">
        <f t="shared" si="4"/>
        <v>2.3964688178391209</v>
      </c>
      <c r="AD22" s="60"/>
      <c r="AE22" s="51">
        <v>0.28000000000000003</v>
      </c>
      <c r="AF22" s="3">
        <v>0.10400000000000001</v>
      </c>
      <c r="AG22" s="3">
        <v>0.20699999999999999</v>
      </c>
      <c r="AH22" s="54"/>
      <c r="AI22" s="51"/>
      <c r="AJ22" s="3"/>
      <c r="AK22" s="3"/>
      <c r="AL22" s="91"/>
      <c r="AM22" s="51">
        <v>0.63</v>
      </c>
      <c r="AN22" s="3"/>
      <c r="AO22" s="7"/>
      <c r="AP22" s="91"/>
      <c r="AQ22" s="46"/>
    </row>
    <row r="23" spans="1:43" s="9" customFormat="1">
      <c r="A23" s="38">
        <v>7</v>
      </c>
      <c r="B23" s="66">
        <v>20</v>
      </c>
      <c r="C23" s="38" t="s">
        <v>7</v>
      </c>
      <c r="D23" s="66" t="s">
        <v>33</v>
      </c>
      <c r="E23" s="57">
        <v>200</v>
      </c>
      <c r="F23" s="9">
        <v>10</v>
      </c>
      <c r="G23" s="14">
        <f t="shared" si="5"/>
        <v>3.9443693688356056</v>
      </c>
      <c r="H23" s="58"/>
      <c r="I23" s="50">
        <v>0.13300000000000001</v>
      </c>
      <c r="J23" s="2">
        <v>4.99E-2</v>
      </c>
      <c r="K23" s="2">
        <v>0.18</v>
      </c>
      <c r="L23" s="53"/>
      <c r="M23" s="50">
        <v>0.21</v>
      </c>
      <c r="N23" s="2">
        <v>0.04</v>
      </c>
      <c r="O23" s="2">
        <v>0.44</v>
      </c>
      <c r="P23" s="90"/>
      <c r="Q23" s="50">
        <v>0.83</v>
      </c>
      <c r="R23" s="2"/>
      <c r="S23" s="6"/>
      <c r="T23" s="90"/>
      <c r="U23" s="45"/>
      <c r="W23" s="41">
        <v>15</v>
      </c>
      <c r="X23" s="72">
        <v>58</v>
      </c>
      <c r="Y23" s="41" t="s">
        <v>7</v>
      </c>
      <c r="Z23" s="72" t="s">
        <v>8</v>
      </c>
      <c r="AA23" s="75">
        <v>180</v>
      </c>
      <c r="AB23" s="25">
        <v>17.5</v>
      </c>
      <c r="AC23" s="11">
        <f t="shared" si="4"/>
        <v>3.5985335437547787</v>
      </c>
      <c r="AD23" s="56" t="s">
        <v>45</v>
      </c>
      <c r="AE23" s="49">
        <v>0.37780000000000002</v>
      </c>
      <c r="AF23" s="1">
        <v>0.26829999999999998</v>
      </c>
      <c r="AG23" s="1">
        <v>0.24299999999999999</v>
      </c>
      <c r="AH23" s="52" t="s">
        <v>54</v>
      </c>
      <c r="AI23" s="49"/>
      <c r="AJ23" s="1"/>
      <c r="AK23" s="1"/>
      <c r="AL23" s="89"/>
      <c r="AM23" s="49">
        <v>0.33414505029115932</v>
      </c>
      <c r="AN23" s="1">
        <v>0.71501959077057031</v>
      </c>
      <c r="AO23" s="5" t="s">
        <v>9</v>
      </c>
      <c r="AP23" s="89" t="s">
        <v>86</v>
      </c>
      <c r="AQ23" s="76" t="s">
        <v>78</v>
      </c>
    </row>
    <row r="24" spans="1:43" s="9" customFormat="1">
      <c r="A24" s="39">
        <v>7</v>
      </c>
      <c r="B24" s="67">
        <v>21</v>
      </c>
      <c r="C24" s="39" t="s">
        <v>18</v>
      </c>
      <c r="D24" s="67" t="s">
        <v>34</v>
      </c>
      <c r="E24" s="59">
        <v>200</v>
      </c>
      <c r="F24" s="16">
        <v>10</v>
      </c>
      <c r="G24" s="18">
        <f t="shared" si="5"/>
        <v>3.9443693688356056</v>
      </c>
      <c r="H24" s="60"/>
      <c r="I24" s="51">
        <v>0.28899999999999998</v>
      </c>
      <c r="J24" s="3">
        <v>0.1391</v>
      </c>
      <c r="K24" s="3">
        <v>0.16899999999999998</v>
      </c>
      <c r="L24" s="54"/>
      <c r="M24" s="51">
        <v>0.44</v>
      </c>
      <c r="N24" s="3">
        <v>0.03</v>
      </c>
      <c r="O24" s="3">
        <v>0.37</v>
      </c>
      <c r="P24" s="91"/>
      <c r="Q24" s="51">
        <v>0.65</v>
      </c>
      <c r="R24" s="3"/>
      <c r="S24" s="7"/>
      <c r="T24" s="91"/>
      <c r="U24" s="46"/>
      <c r="W24" s="42">
        <v>15</v>
      </c>
      <c r="X24" s="73">
        <v>59</v>
      </c>
      <c r="Y24" s="42" t="s">
        <v>7</v>
      </c>
      <c r="Z24" s="73" t="s">
        <v>8</v>
      </c>
      <c r="AA24" s="63">
        <v>180</v>
      </c>
      <c r="AB24" s="34">
        <v>17.5</v>
      </c>
      <c r="AC24" s="36">
        <f t="shared" si="4"/>
        <v>3.5985335437547787</v>
      </c>
      <c r="AD24" s="73"/>
      <c r="AE24" s="50">
        <v>0.3674</v>
      </c>
      <c r="AF24" s="2">
        <v>0.26019999999999999</v>
      </c>
      <c r="AG24" s="2">
        <v>0.23649999999999999</v>
      </c>
      <c r="AH24" s="53"/>
      <c r="AI24" s="50"/>
      <c r="AJ24" s="2"/>
      <c r="AK24" s="2"/>
      <c r="AL24" s="90"/>
      <c r="AM24" s="50">
        <v>0.33238976592270009</v>
      </c>
      <c r="AN24" s="2">
        <v>0.69138008039303256</v>
      </c>
      <c r="AO24" s="6"/>
      <c r="AP24" s="90" t="s">
        <v>87</v>
      </c>
      <c r="AQ24" s="77"/>
    </row>
    <row r="25" spans="1:43" s="9" customFormat="1">
      <c r="A25" s="38">
        <v>8</v>
      </c>
      <c r="B25" s="66">
        <v>22</v>
      </c>
      <c r="C25" s="38" t="s">
        <v>7</v>
      </c>
      <c r="D25" s="66" t="s">
        <v>35</v>
      </c>
      <c r="E25" s="63">
        <v>200</v>
      </c>
      <c r="F25" s="9">
        <v>10</v>
      </c>
      <c r="G25" s="14">
        <f t="shared" si="5"/>
        <v>3.9443693688356056</v>
      </c>
      <c r="H25" s="58" t="s">
        <v>9</v>
      </c>
      <c r="I25" s="50">
        <v>0.41299999999999998</v>
      </c>
      <c r="J25" s="2">
        <v>0.42399999999999999</v>
      </c>
      <c r="K25" s="2">
        <v>0.154</v>
      </c>
      <c r="L25" s="53" t="s">
        <v>15</v>
      </c>
      <c r="M25" s="50">
        <v>0.61899999999999999</v>
      </c>
      <c r="N25" s="2">
        <v>4.8000000000000001E-2</v>
      </c>
      <c r="O25" s="2">
        <v>0.51600000000000001</v>
      </c>
      <c r="P25" s="90" t="s">
        <v>15</v>
      </c>
      <c r="Q25" s="50">
        <v>0.7</v>
      </c>
      <c r="R25" s="2"/>
      <c r="S25" s="6"/>
      <c r="T25" s="90" t="s">
        <v>12</v>
      </c>
      <c r="U25" s="45" t="s">
        <v>71</v>
      </c>
      <c r="W25" s="42">
        <v>15</v>
      </c>
      <c r="X25" s="73">
        <v>60</v>
      </c>
      <c r="Y25" s="42" t="s">
        <v>7</v>
      </c>
      <c r="Z25" s="73" t="s">
        <v>8</v>
      </c>
      <c r="AA25" s="63">
        <v>180</v>
      </c>
      <c r="AB25" s="34">
        <v>17.5</v>
      </c>
      <c r="AC25" s="36">
        <f t="shared" si="4"/>
        <v>3.5985335437547787</v>
      </c>
      <c r="AD25" s="73"/>
      <c r="AE25" s="50">
        <v>0.34939999999999999</v>
      </c>
      <c r="AF25" s="2">
        <v>0.25989999999999996</v>
      </c>
      <c r="AG25" s="2">
        <v>0.22920000000000001</v>
      </c>
      <c r="AH25" s="53"/>
      <c r="AI25" s="50"/>
      <c r="AJ25" s="2"/>
      <c r="AK25" s="2"/>
      <c r="AL25" s="90"/>
      <c r="AM25" s="50">
        <v>0.40807097882083576</v>
      </c>
      <c r="AN25" s="2">
        <v>0.74510521500457449</v>
      </c>
      <c r="AO25" s="6"/>
      <c r="AP25" s="90"/>
      <c r="AQ25" s="77"/>
    </row>
    <row r="26" spans="1:43" s="9" customFormat="1">
      <c r="A26" s="38">
        <v>8</v>
      </c>
      <c r="B26" s="66">
        <v>23</v>
      </c>
      <c r="C26" s="38" t="s">
        <v>7</v>
      </c>
      <c r="D26" s="66" t="s">
        <v>35</v>
      </c>
      <c r="E26" s="63">
        <v>200</v>
      </c>
      <c r="F26" s="9">
        <v>10</v>
      </c>
      <c r="G26" s="14">
        <f t="shared" si="5"/>
        <v>3.9443693688356056</v>
      </c>
      <c r="H26" s="58"/>
      <c r="I26" s="50">
        <v>0.40200000000000002</v>
      </c>
      <c r="J26" s="2">
        <v>0.37</v>
      </c>
      <c r="K26" s="2">
        <v>0.221</v>
      </c>
      <c r="L26" s="53"/>
      <c r="M26" s="50">
        <v>0.61399999999999999</v>
      </c>
      <c r="N26" s="2">
        <v>3.9E-2</v>
      </c>
      <c r="O26" s="2">
        <v>0.56700000000000006</v>
      </c>
      <c r="P26" s="90"/>
      <c r="Q26" s="50">
        <v>0.6</v>
      </c>
      <c r="R26" s="2"/>
      <c r="S26" s="6"/>
      <c r="T26" s="90"/>
      <c r="U26" s="45"/>
      <c r="W26" s="42">
        <v>15</v>
      </c>
      <c r="X26" s="73">
        <v>61</v>
      </c>
      <c r="Y26" s="42" t="s">
        <v>7</v>
      </c>
      <c r="Z26" s="73" t="s">
        <v>8</v>
      </c>
      <c r="AA26" s="63">
        <v>180</v>
      </c>
      <c r="AB26" s="34">
        <v>17.5</v>
      </c>
      <c r="AC26" s="36">
        <f t="shared" si="4"/>
        <v>3.5985335437547787</v>
      </c>
      <c r="AD26" s="73"/>
      <c r="AE26" s="50">
        <v>0.36670000000000003</v>
      </c>
      <c r="AF26" s="2">
        <v>0.27050000000000002</v>
      </c>
      <c r="AG26" s="2">
        <v>0.23260000000000003</v>
      </c>
      <c r="AH26" s="53"/>
      <c r="AI26" s="50"/>
      <c r="AJ26" s="2"/>
      <c r="AK26" s="2"/>
      <c r="AL26" s="90"/>
      <c r="AM26" s="50">
        <v>0.34115080447232066</v>
      </c>
      <c r="AN26" s="2">
        <v>0.7162231759656652</v>
      </c>
      <c r="AO26" s="6"/>
      <c r="AP26" s="90"/>
      <c r="AQ26" s="77"/>
    </row>
    <row r="27" spans="1:43" s="9" customFormat="1">
      <c r="A27" s="38">
        <v>8</v>
      </c>
      <c r="B27" s="66">
        <v>24</v>
      </c>
      <c r="C27" s="38" t="s">
        <v>7</v>
      </c>
      <c r="D27" s="66" t="s">
        <v>35</v>
      </c>
      <c r="E27" s="63">
        <v>200</v>
      </c>
      <c r="F27" s="9">
        <v>10</v>
      </c>
      <c r="G27" s="14">
        <f t="shared" si="5"/>
        <v>3.9443693688356056</v>
      </c>
      <c r="H27" s="58"/>
      <c r="I27" s="50">
        <v>0.379</v>
      </c>
      <c r="J27" s="2">
        <v>0.38900000000000001</v>
      </c>
      <c r="K27" s="2">
        <v>0.16500000000000001</v>
      </c>
      <c r="L27" s="53"/>
      <c r="M27" s="50">
        <v>0.6409999999999999</v>
      </c>
      <c r="N27" s="2">
        <v>4.0999999999999995E-2</v>
      </c>
      <c r="O27" s="2">
        <v>0.59399999999999997</v>
      </c>
      <c r="P27" s="90"/>
      <c r="Q27" s="50">
        <v>0.9</v>
      </c>
      <c r="R27" s="2"/>
      <c r="S27" s="6"/>
      <c r="T27" s="90"/>
      <c r="U27" s="45"/>
      <c r="W27" s="42">
        <v>15</v>
      </c>
      <c r="X27" s="73">
        <v>62</v>
      </c>
      <c r="Y27" s="42" t="s">
        <v>7</v>
      </c>
      <c r="Z27" s="73" t="s">
        <v>8</v>
      </c>
      <c r="AA27" s="63">
        <v>180</v>
      </c>
      <c r="AB27" s="34">
        <v>17.5</v>
      </c>
      <c r="AC27" s="36">
        <f t="shared" si="4"/>
        <v>3.5985335437547787</v>
      </c>
      <c r="AD27" s="73"/>
      <c r="AE27" s="50">
        <v>0.35920000000000002</v>
      </c>
      <c r="AF27" s="2">
        <v>0.26280000000000003</v>
      </c>
      <c r="AG27" s="2">
        <v>0.23569999999999999</v>
      </c>
      <c r="AH27" s="53"/>
      <c r="AI27" s="50"/>
      <c r="AJ27" s="2"/>
      <c r="AK27" s="2"/>
      <c r="AL27" s="90"/>
      <c r="AM27" s="50">
        <v>0.32408129175946543</v>
      </c>
      <c r="AN27" s="2">
        <v>0.72752735229759291</v>
      </c>
      <c r="AO27" s="6"/>
      <c r="AP27" s="90"/>
      <c r="AQ27" s="77"/>
    </row>
    <row r="28" spans="1:43" s="9" customFormat="1">
      <c r="A28" s="39">
        <v>8</v>
      </c>
      <c r="B28" s="67">
        <v>25</v>
      </c>
      <c r="C28" s="39" t="s">
        <v>7</v>
      </c>
      <c r="D28" s="67" t="s">
        <v>35</v>
      </c>
      <c r="E28" s="64">
        <v>200</v>
      </c>
      <c r="F28" s="16">
        <v>10</v>
      </c>
      <c r="G28" s="18">
        <f t="shared" si="5"/>
        <v>3.9443693688356056</v>
      </c>
      <c r="H28" s="60"/>
      <c r="I28" s="51">
        <v>0.44</v>
      </c>
      <c r="J28" s="3">
        <v>0.317</v>
      </c>
      <c r="K28" s="3">
        <v>0.187</v>
      </c>
      <c r="L28" s="54"/>
      <c r="M28" s="51">
        <v>0.65900000000000003</v>
      </c>
      <c r="N28" s="3">
        <v>4.8000000000000001E-2</v>
      </c>
      <c r="O28" s="3">
        <v>0.60399999999999998</v>
      </c>
      <c r="P28" s="91"/>
      <c r="Q28" s="51">
        <v>0.7</v>
      </c>
      <c r="R28" s="3"/>
      <c r="S28" s="7"/>
      <c r="T28" s="91"/>
      <c r="U28" s="46"/>
      <c r="W28" s="42">
        <v>15</v>
      </c>
      <c r="X28" s="73">
        <v>63</v>
      </c>
      <c r="Y28" s="42" t="s">
        <v>7</v>
      </c>
      <c r="Z28" s="73" t="s">
        <v>8</v>
      </c>
      <c r="AA28" s="63">
        <v>180</v>
      </c>
      <c r="AB28" s="34">
        <v>17.5</v>
      </c>
      <c r="AC28" s="36">
        <f t="shared" si="4"/>
        <v>3.5985335437547787</v>
      </c>
      <c r="AD28" s="73"/>
      <c r="AE28" s="50">
        <v>0.38420000000000004</v>
      </c>
      <c r="AF28" s="2">
        <v>0.2828</v>
      </c>
      <c r="AG28" s="2">
        <v>0.20660000000000001</v>
      </c>
      <c r="AH28" s="53"/>
      <c r="AI28" s="50"/>
      <c r="AJ28" s="2"/>
      <c r="AK28" s="2"/>
      <c r="AL28" s="90"/>
      <c r="AM28" s="50">
        <v>0.47048412285268082</v>
      </c>
      <c r="AN28" s="2">
        <v>0.79934237566789978</v>
      </c>
      <c r="AO28" s="6"/>
      <c r="AP28" s="90"/>
      <c r="AQ28" s="77"/>
    </row>
    <row r="29" spans="1:43" s="9" customFormat="1">
      <c r="A29" s="38">
        <v>9</v>
      </c>
      <c r="B29" s="66">
        <v>26</v>
      </c>
      <c r="C29" s="38" t="s">
        <v>7</v>
      </c>
      <c r="D29" s="66" t="s">
        <v>36</v>
      </c>
      <c r="E29" s="57">
        <v>190</v>
      </c>
      <c r="F29" s="9">
        <v>30</v>
      </c>
      <c r="G29" s="14">
        <f t="shared" si="5"/>
        <v>4.1270536866717071</v>
      </c>
      <c r="H29" s="58" t="s">
        <v>9</v>
      </c>
      <c r="I29" s="50">
        <v>0.16500000000000001</v>
      </c>
      <c r="J29" s="2">
        <v>0.26300000000000001</v>
      </c>
      <c r="K29" s="2">
        <v>0.20399999999999999</v>
      </c>
      <c r="L29" s="53" t="s">
        <v>15</v>
      </c>
      <c r="M29" s="50">
        <v>0.26550000000000001</v>
      </c>
      <c r="N29" s="2">
        <v>0.105</v>
      </c>
      <c r="O29" s="2">
        <v>0.32600000000000001</v>
      </c>
      <c r="P29" s="90" t="s">
        <v>24</v>
      </c>
      <c r="Q29" s="50">
        <v>0.76080000000000003</v>
      </c>
      <c r="R29" s="2"/>
      <c r="S29" s="6"/>
      <c r="T29" s="90" t="s">
        <v>37</v>
      </c>
      <c r="U29" s="45" t="s">
        <v>72</v>
      </c>
      <c r="W29" s="42">
        <v>15</v>
      </c>
      <c r="X29" s="73">
        <v>64</v>
      </c>
      <c r="Y29" s="42" t="s">
        <v>7</v>
      </c>
      <c r="Z29" s="73" t="s">
        <v>8</v>
      </c>
      <c r="AA29" s="63">
        <v>180</v>
      </c>
      <c r="AB29" s="34">
        <v>17.5</v>
      </c>
      <c r="AC29" s="36">
        <f t="shared" si="4"/>
        <v>3.5985335437547787</v>
      </c>
      <c r="AD29" s="73"/>
      <c r="AE29" s="50">
        <v>0.3649</v>
      </c>
      <c r="AF29" s="2">
        <v>0.27860000000000001</v>
      </c>
      <c r="AG29" s="2">
        <v>0.2029</v>
      </c>
      <c r="AH29" s="53"/>
      <c r="AI29" s="50"/>
      <c r="AJ29" s="2"/>
      <c r="AK29" s="2"/>
      <c r="AL29" s="90"/>
      <c r="AM29" s="50">
        <v>0.51444231296245546</v>
      </c>
      <c r="AN29" s="2">
        <v>0.85146198830409359</v>
      </c>
      <c r="AO29" s="6"/>
      <c r="AP29" s="90"/>
      <c r="AQ29" s="77"/>
    </row>
    <row r="30" spans="1:43" s="9" customFormat="1">
      <c r="A30" s="38">
        <v>9</v>
      </c>
      <c r="B30" s="66">
        <v>27</v>
      </c>
      <c r="C30" s="38" t="s">
        <v>7</v>
      </c>
      <c r="D30" s="66" t="s">
        <v>38</v>
      </c>
      <c r="E30" s="57">
        <v>190</v>
      </c>
      <c r="F30" s="9">
        <v>30</v>
      </c>
      <c r="G30" s="14">
        <f t="shared" si="5"/>
        <v>4.1270536866717071</v>
      </c>
      <c r="H30" s="58"/>
      <c r="I30" s="50">
        <v>0.32500000000000001</v>
      </c>
      <c r="J30" s="2">
        <v>0.30400000000000005</v>
      </c>
      <c r="K30" s="2">
        <v>0.155</v>
      </c>
      <c r="L30" s="53"/>
      <c r="M30" s="50">
        <v>0.42749999999999999</v>
      </c>
      <c r="N30" s="2">
        <v>0.20499999999999999</v>
      </c>
      <c r="O30" s="2">
        <v>0.1855</v>
      </c>
      <c r="P30" s="90"/>
      <c r="Q30" s="50">
        <v>0.63300000000000001</v>
      </c>
      <c r="R30" s="2"/>
      <c r="S30" s="6"/>
      <c r="T30" s="90"/>
      <c r="U30" s="45"/>
      <c r="W30" s="42">
        <v>15</v>
      </c>
      <c r="X30" s="73">
        <v>65</v>
      </c>
      <c r="Y30" s="42" t="s">
        <v>7</v>
      </c>
      <c r="Z30" s="73" t="s">
        <v>8</v>
      </c>
      <c r="AA30" s="63">
        <v>180</v>
      </c>
      <c r="AB30" s="34">
        <v>17.5</v>
      </c>
      <c r="AC30" s="36">
        <f t="shared" si="4"/>
        <v>3.5985335437547787</v>
      </c>
      <c r="AD30" s="73"/>
      <c r="AE30" s="50">
        <v>0.37909999999999999</v>
      </c>
      <c r="AF30" s="2">
        <v>0.28550000000000003</v>
      </c>
      <c r="AG30" s="2">
        <v>0.20569999999999999</v>
      </c>
      <c r="AH30" s="53"/>
      <c r="AI30" s="50"/>
      <c r="AJ30" s="2"/>
      <c r="AK30" s="2"/>
      <c r="AL30" s="90"/>
      <c r="AM30" s="50">
        <v>0.48361909786336066</v>
      </c>
      <c r="AN30" s="2">
        <v>0.81096721974908925</v>
      </c>
      <c r="AO30" s="6"/>
      <c r="AP30" s="90"/>
      <c r="AQ30" s="77"/>
    </row>
    <row r="31" spans="1:43" s="20" customFormat="1">
      <c r="A31" s="38">
        <v>9</v>
      </c>
      <c r="B31" s="68">
        <v>28</v>
      </c>
      <c r="C31" s="70" t="s">
        <v>7</v>
      </c>
      <c r="D31" s="68" t="s">
        <v>39</v>
      </c>
      <c r="E31" s="61">
        <v>190</v>
      </c>
      <c r="F31" s="9">
        <v>30</v>
      </c>
      <c r="G31" s="14">
        <f t="shared" si="5"/>
        <v>4.1270536866717071</v>
      </c>
      <c r="H31" s="58"/>
      <c r="I31" s="50">
        <v>0.35749999999999998</v>
      </c>
      <c r="J31" s="2">
        <v>0.307</v>
      </c>
      <c r="K31" s="2">
        <v>0.185</v>
      </c>
      <c r="L31" s="53"/>
      <c r="M31" s="50">
        <v>0.5</v>
      </c>
      <c r="N31" s="2">
        <v>0.187</v>
      </c>
      <c r="O31" s="2">
        <v>0.2</v>
      </c>
      <c r="P31" s="90"/>
      <c r="Q31" s="50">
        <v>0.4768</v>
      </c>
      <c r="R31" s="2"/>
      <c r="S31" s="6"/>
      <c r="T31" s="90"/>
      <c r="U31" s="47"/>
      <c r="W31" s="42">
        <v>15</v>
      </c>
      <c r="X31" s="73">
        <v>66</v>
      </c>
      <c r="Y31" s="42" t="s">
        <v>7</v>
      </c>
      <c r="Z31" s="73" t="s">
        <v>8</v>
      </c>
      <c r="AA31" s="63">
        <v>180</v>
      </c>
      <c r="AB31" s="34">
        <v>17.5</v>
      </c>
      <c r="AC31" s="36">
        <f t="shared" si="4"/>
        <v>3.5985335437547787</v>
      </c>
      <c r="AD31" s="73"/>
      <c r="AE31" s="50">
        <v>0.37759999999999999</v>
      </c>
      <c r="AF31" s="2">
        <v>0.29350000000000004</v>
      </c>
      <c r="AG31" s="2">
        <v>0.21109999999999998</v>
      </c>
      <c r="AH31" s="53"/>
      <c r="AI31" s="50"/>
      <c r="AJ31" s="2"/>
      <c r="AK31" s="2"/>
      <c r="AL31" s="90"/>
      <c r="AM31" s="50">
        <v>0.45601165254237291</v>
      </c>
      <c r="AN31" s="2">
        <v>0.80758538522637013</v>
      </c>
      <c r="AO31" s="6"/>
      <c r="AP31" s="90"/>
      <c r="AQ31" s="77"/>
    </row>
    <row r="32" spans="1:43" s="20" customFormat="1">
      <c r="A32" s="39">
        <v>9</v>
      </c>
      <c r="B32" s="69">
        <v>29</v>
      </c>
      <c r="C32" s="71" t="s">
        <v>7</v>
      </c>
      <c r="D32" s="69" t="s">
        <v>17</v>
      </c>
      <c r="E32" s="62">
        <v>190</v>
      </c>
      <c r="F32" s="16">
        <v>30</v>
      </c>
      <c r="G32" s="18">
        <f t="shared" si="5"/>
        <v>4.1270536866717071</v>
      </c>
      <c r="H32" s="60"/>
      <c r="I32" s="51">
        <v>0.34</v>
      </c>
      <c r="J32" s="3">
        <v>0.23150000000000001</v>
      </c>
      <c r="K32" s="3">
        <v>0.20199999999999999</v>
      </c>
      <c r="L32" s="54"/>
      <c r="M32" s="51">
        <v>0.52149999999999996</v>
      </c>
      <c r="N32" s="3">
        <v>0.14749999999999999</v>
      </c>
      <c r="O32" s="3">
        <v>0.252</v>
      </c>
      <c r="P32" s="91"/>
      <c r="Q32" s="51">
        <v>0.59940000000000004</v>
      </c>
      <c r="R32" s="3"/>
      <c r="S32" s="7"/>
      <c r="T32" s="91"/>
      <c r="U32" s="48"/>
      <c r="W32" s="42">
        <v>15</v>
      </c>
      <c r="X32" s="73">
        <v>67</v>
      </c>
      <c r="Y32" s="42" t="s">
        <v>7</v>
      </c>
      <c r="Z32" s="73" t="s">
        <v>8</v>
      </c>
      <c r="AA32" s="63">
        <v>180</v>
      </c>
      <c r="AB32" s="34">
        <v>17.5</v>
      </c>
      <c r="AC32" s="36">
        <f t="shared" si="4"/>
        <v>3.5985335437547787</v>
      </c>
      <c r="AD32" s="73"/>
      <c r="AE32" s="50">
        <v>0.36229999999999996</v>
      </c>
      <c r="AF32" s="2">
        <v>0.27889999999999998</v>
      </c>
      <c r="AG32" s="2">
        <v>0.21050000000000002</v>
      </c>
      <c r="AH32" s="53"/>
      <c r="AI32" s="50"/>
      <c r="AJ32" s="2"/>
      <c r="AK32" s="2"/>
      <c r="AL32" s="90"/>
      <c r="AM32" s="50">
        <v>0.54333425338117591</v>
      </c>
      <c r="AN32" s="2">
        <v>0.86872376154492026</v>
      </c>
      <c r="AO32" s="6"/>
      <c r="AP32" s="90"/>
      <c r="AQ32" s="77"/>
    </row>
    <row r="33" spans="1:43" s="9" customFormat="1">
      <c r="A33" s="38">
        <v>10</v>
      </c>
      <c r="B33" s="66">
        <v>30</v>
      </c>
      <c r="C33" s="38" t="s">
        <v>18</v>
      </c>
      <c r="D33" s="66" t="s">
        <v>40</v>
      </c>
      <c r="E33" s="57">
        <v>200</v>
      </c>
      <c r="F33" s="9">
        <v>7</v>
      </c>
      <c r="G33" s="14">
        <f t="shared" si="5"/>
        <v>3.7894674088498621</v>
      </c>
      <c r="H33" s="58" t="s">
        <v>9</v>
      </c>
      <c r="I33" s="50">
        <v>0.21909999999999999</v>
      </c>
      <c r="J33" s="2">
        <v>0.19589999999999999</v>
      </c>
      <c r="K33" s="2">
        <v>0.27510000000000001</v>
      </c>
      <c r="L33" s="53" t="s">
        <v>41</v>
      </c>
      <c r="M33" s="50">
        <v>0.32579999999999998</v>
      </c>
      <c r="N33" s="2">
        <v>1.43E-2</v>
      </c>
      <c r="O33" s="2">
        <v>0.54610000000000003</v>
      </c>
      <c r="P33" s="90" t="s">
        <v>41</v>
      </c>
      <c r="Q33" s="50">
        <v>0.25259999999999999</v>
      </c>
      <c r="R33" s="2"/>
      <c r="S33" s="6"/>
      <c r="T33" s="90" t="s">
        <v>12</v>
      </c>
      <c r="U33" s="45" t="s">
        <v>73</v>
      </c>
      <c r="W33" s="42">
        <v>15</v>
      </c>
      <c r="X33" s="73">
        <v>68</v>
      </c>
      <c r="Y33" s="42" t="s">
        <v>7</v>
      </c>
      <c r="Z33" s="73" t="s">
        <v>8</v>
      </c>
      <c r="AA33" s="63">
        <v>180</v>
      </c>
      <c r="AB33" s="34">
        <v>17.5</v>
      </c>
      <c r="AC33" s="36">
        <f t="shared" si="4"/>
        <v>3.5985335437547787</v>
      </c>
      <c r="AD33" s="73"/>
      <c r="AE33" s="50">
        <v>0.38329999999999997</v>
      </c>
      <c r="AF33" s="2">
        <v>0.28710000000000002</v>
      </c>
      <c r="AG33" s="2">
        <v>0.21289999999999998</v>
      </c>
      <c r="AH33" s="53"/>
      <c r="AI33" s="50"/>
      <c r="AJ33" s="2"/>
      <c r="AK33" s="2"/>
      <c r="AL33" s="90"/>
      <c r="AM33" s="50">
        <v>0.39846073571614926</v>
      </c>
      <c r="AN33" s="2">
        <v>0.7274685087362861</v>
      </c>
      <c r="AO33" s="6"/>
      <c r="AP33" s="90"/>
      <c r="AQ33" s="77"/>
    </row>
    <row r="34" spans="1:43" s="9" customFormat="1">
      <c r="A34" s="38">
        <v>10</v>
      </c>
      <c r="B34" s="66">
        <v>31</v>
      </c>
      <c r="C34" s="38" t="s">
        <v>18</v>
      </c>
      <c r="D34" s="66" t="s">
        <v>42</v>
      </c>
      <c r="E34" s="57">
        <v>200</v>
      </c>
      <c r="F34" s="9">
        <v>7</v>
      </c>
      <c r="G34" s="14">
        <f t="shared" si="5"/>
        <v>3.7894674088498621</v>
      </c>
      <c r="H34" s="58"/>
      <c r="I34" s="50">
        <v>0.25989999999999996</v>
      </c>
      <c r="J34" s="2">
        <v>0.15560000000000002</v>
      </c>
      <c r="K34" s="2">
        <v>0.23760000000000001</v>
      </c>
      <c r="L34" s="53"/>
      <c r="M34" s="50">
        <v>0.3896</v>
      </c>
      <c r="N34" s="2">
        <v>1.01E-2</v>
      </c>
      <c r="O34" s="2">
        <v>0.46479999999999999</v>
      </c>
      <c r="P34" s="90"/>
      <c r="Q34" s="50">
        <v>0.39360000000000001</v>
      </c>
      <c r="R34" s="2"/>
      <c r="S34" s="6"/>
      <c r="T34" s="90"/>
      <c r="U34" s="45"/>
      <c r="W34" s="42">
        <v>15</v>
      </c>
      <c r="X34" s="73">
        <v>69</v>
      </c>
      <c r="Y34" s="42" t="s">
        <v>7</v>
      </c>
      <c r="Z34" s="73" t="s">
        <v>8</v>
      </c>
      <c r="AA34" s="63">
        <v>180</v>
      </c>
      <c r="AB34" s="34">
        <v>17.5</v>
      </c>
      <c r="AC34" s="36">
        <f t="shared" si="4"/>
        <v>3.5985335437547787</v>
      </c>
      <c r="AD34" s="73"/>
      <c r="AE34" s="50">
        <v>0.35340000000000005</v>
      </c>
      <c r="AF34" s="2">
        <v>0.26939999999999997</v>
      </c>
      <c r="AG34" s="2">
        <v>0.20559999999999998</v>
      </c>
      <c r="AH34" s="53"/>
      <c r="AI34" s="50"/>
      <c r="AJ34" s="2"/>
      <c r="AK34" s="2"/>
      <c r="AL34" s="90"/>
      <c r="AM34" s="50">
        <v>0.54538766270514993</v>
      </c>
      <c r="AN34" s="2">
        <v>0.87894509295287515</v>
      </c>
      <c r="AO34" s="6"/>
      <c r="AP34" s="90"/>
      <c r="AQ34" s="77"/>
    </row>
    <row r="35" spans="1:43" s="9" customFormat="1">
      <c r="A35" s="39">
        <v>10</v>
      </c>
      <c r="B35" s="67">
        <v>32</v>
      </c>
      <c r="C35" s="39" t="s">
        <v>7</v>
      </c>
      <c r="D35" s="67" t="s">
        <v>43</v>
      </c>
      <c r="E35" s="59">
        <v>200</v>
      </c>
      <c r="F35" s="16">
        <v>7</v>
      </c>
      <c r="G35" s="18">
        <f t="shared" si="5"/>
        <v>3.7894674088498621</v>
      </c>
      <c r="H35" s="60"/>
      <c r="I35" s="51">
        <v>0.27329999999999999</v>
      </c>
      <c r="J35" s="3">
        <v>0.1215</v>
      </c>
      <c r="K35" s="3">
        <v>0.27100000000000002</v>
      </c>
      <c r="L35" s="54"/>
      <c r="M35" s="51">
        <v>0.38719999999999999</v>
      </c>
      <c r="N35" s="3">
        <v>1.7000000000000001E-2</v>
      </c>
      <c r="O35" s="3">
        <v>0.4657</v>
      </c>
      <c r="P35" s="91"/>
      <c r="Q35" s="51">
        <v>0.20679999999999998</v>
      </c>
      <c r="R35" s="3"/>
      <c r="S35" s="7"/>
      <c r="T35" s="91"/>
      <c r="U35" s="46"/>
      <c r="W35" s="42">
        <v>15</v>
      </c>
      <c r="X35" s="73">
        <v>70</v>
      </c>
      <c r="Y35" s="42" t="s">
        <v>7</v>
      </c>
      <c r="Z35" s="73" t="s">
        <v>8</v>
      </c>
      <c r="AA35" s="63">
        <v>180</v>
      </c>
      <c r="AB35" s="34">
        <v>17.5</v>
      </c>
      <c r="AC35" s="36">
        <f t="shared" si="4"/>
        <v>3.5985335437547787</v>
      </c>
      <c r="AD35" s="73"/>
      <c r="AE35" s="50">
        <v>0.33950000000000002</v>
      </c>
      <c r="AF35" s="2">
        <v>0.2707</v>
      </c>
      <c r="AG35" s="2">
        <v>0.20430000000000001</v>
      </c>
      <c r="AH35" s="53"/>
      <c r="AI35" s="50"/>
      <c r="AJ35" s="2"/>
      <c r="AK35" s="2"/>
      <c r="AL35" s="90"/>
      <c r="AM35" s="50">
        <v>0.53743740795287187</v>
      </c>
      <c r="AN35" s="2">
        <v>0.8930693069306932</v>
      </c>
      <c r="AO35" s="6"/>
      <c r="AP35" s="90"/>
      <c r="AQ35" s="77"/>
    </row>
    <row r="36" spans="1:43" s="9" customFormat="1">
      <c r="A36" s="38">
        <v>11</v>
      </c>
      <c r="B36" s="66">
        <v>33</v>
      </c>
      <c r="C36" s="38" t="s">
        <v>7</v>
      </c>
      <c r="D36" s="66" t="s">
        <v>44</v>
      </c>
      <c r="E36" s="57">
        <v>121</v>
      </c>
      <c r="F36" s="9">
        <v>60</v>
      </c>
      <c r="G36" s="14">
        <f t="shared" si="5"/>
        <v>2.3964688178391209</v>
      </c>
      <c r="H36" s="58" t="s">
        <v>45</v>
      </c>
      <c r="I36" s="50">
        <v>0.32</v>
      </c>
      <c r="J36" s="2">
        <v>0.34323999999999999</v>
      </c>
      <c r="K36" s="2">
        <v>0.17</v>
      </c>
      <c r="L36" s="53" t="s">
        <v>84</v>
      </c>
      <c r="M36" s="50"/>
      <c r="N36" s="2"/>
      <c r="O36" s="2"/>
      <c r="P36" s="90"/>
      <c r="Q36" s="50">
        <v>0.36</v>
      </c>
      <c r="R36" s="2"/>
      <c r="S36" s="6"/>
      <c r="T36" s="90" t="s">
        <v>32</v>
      </c>
      <c r="U36" s="45" t="s">
        <v>74</v>
      </c>
      <c r="W36" s="42">
        <v>15</v>
      </c>
      <c r="X36" s="73">
        <v>71</v>
      </c>
      <c r="Y36" s="42" t="s">
        <v>7</v>
      </c>
      <c r="Z36" s="73" t="s">
        <v>8</v>
      </c>
      <c r="AA36" s="63">
        <v>180</v>
      </c>
      <c r="AB36" s="34">
        <v>17.5</v>
      </c>
      <c r="AC36" s="36">
        <f t="shared" si="4"/>
        <v>3.5985335437547787</v>
      </c>
      <c r="AD36" s="73"/>
      <c r="AE36" s="50">
        <v>0.43009999999999998</v>
      </c>
      <c r="AF36" s="2">
        <v>0.33289999999999997</v>
      </c>
      <c r="AG36" s="2">
        <v>0.21050000000000002</v>
      </c>
      <c r="AH36" s="53"/>
      <c r="AI36" s="50"/>
      <c r="AJ36" s="2"/>
      <c r="AK36" s="2"/>
      <c r="AL36" s="90"/>
      <c r="AM36" s="50">
        <v>0.4424087421529877</v>
      </c>
      <c r="AN36" s="2">
        <v>0.7136617749825297</v>
      </c>
      <c r="AO36" s="6"/>
      <c r="AP36" s="90"/>
      <c r="AQ36" s="77"/>
    </row>
    <row r="37" spans="1:43" s="9" customFormat="1">
      <c r="A37" s="38">
        <v>11</v>
      </c>
      <c r="B37" s="66">
        <v>34</v>
      </c>
      <c r="C37" s="38" t="s">
        <v>7</v>
      </c>
      <c r="D37" s="66" t="s">
        <v>44</v>
      </c>
      <c r="E37" s="57">
        <v>121</v>
      </c>
      <c r="F37" s="9">
        <v>60</v>
      </c>
      <c r="G37" s="14">
        <f t="shared" si="5"/>
        <v>2.3964688178391209</v>
      </c>
      <c r="H37" s="58"/>
      <c r="I37" s="50">
        <v>0.35</v>
      </c>
      <c r="J37" s="2">
        <v>0.33925</v>
      </c>
      <c r="K37" s="2">
        <v>0.14000000000000001</v>
      </c>
      <c r="L37" s="53" t="s">
        <v>85</v>
      </c>
      <c r="M37" s="50"/>
      <c r="N37" s="2"/>
      <c r="O37" s="2"/>
      <c r="P37" s="90"/>
      <c r="Q37" s="50">
        <v>0.52</v>
      </c>
      <c r="R37" s="2"/>
      <c r="S37" s="6"/>
      <c r="T37" s="90"/>
      <c r="U37" s="45"/>
      <c r="W37" s="42">
        <v>15</v>
      </c>
      <c r="X37" s="73">
        <v>72</v>
      </c>
      <c r="Y37" s="42" t="s">
        <v>7</v>
      </c>
      <c r="Z37" s="73" t="s">
        <v>8</v>
      </c>
      <c r="AA37" s="63">
        <v>180</v>
      </c>
      <c r="AB37" s="34">
        <v>17.5</v>
      </c>
      <c r="AC37" s="36">
        <f t="shared" si="4"/>
        <v>3.5985335437547787</v>
      </c>
      <c r="AD37" s="73"/>
      <c r="AE37" s="50">
        <v>0.3624</v>
      </c>
      <c r="AF37" s="2">
        <v>0.28050000000000003</v>
      </c>
      <c r="AG37" s="2">
        <v>0.21109999999999998</v>
      </c>
      <c r="AH37" s="53"/>
      <c r="AI37" s="50"/>
      <c r="AJ37" s="2"/>
      <c r="AK37" s="2"/>
      <c r="AL37" s="90"/>
      <c r="AM37" s="50">
        <v>0.48658940397350997</v>
      </c>
      <c r="AN37" s="2">
        <v>0.83315419594873907</v>
      </c>
      <c r="AO37" s="6"/>
      <c r="AP37" s="90"/>
      <c r="AQ37" s="77"/>
    </row>
    <row r="38" spans="1:43" s="9" customFormat="1">
      <c r="A38" s="39">
        <v>11</v>
      </c>
      <c r="B38" s="67">
        <v>35</v>
      </c>
      <c r="C38" s="39" t="s">
        <v>7</v>
      </c>
      <c r="D38" s="67" t="s">
        <v>44</v>
      </c>
      <c r="E38" s="59">
        <v>121</v>
      </c>
      <c r="F38" s="16">
        <v>60</v>
      </c>
      <c r="G38" s="18">
        <f t="shared" si="5"/>
        <v>2.3964688178391209</v>
      </c>
      <c r="H38" s="60"/>
      <c r="I38" s="51">
        <v>0.34</v>
      </c>
      <c r="J38" s="3">
        <v>0.33582999999999996</v>
      </c>
      <c r="K38" s="3">
        <v>0.15</v>
      </c>
      <c r="L38" s="54"/>
      <c r="M38" s="51"/>
      <c r="N38" s="3"/>
      <c r="O38" s="3"/>
      <c r="P38" s="91"/>
      <c r="Q38" s="51">
        <v>0.48</v>
      </c>
      <c r="R38" s="3"/>
      <c r="S38" s="7"/>
      <c r="T38" s="91"/>
      <c r="U38" s="46"/>
      <c r="W38" s="42">
        <v>15</v>
      </c>
      <c r="X38" s="73">
        <v>73</v>
      </c>
      <c r="Y38" s="42" t="s">
        <v>7</v>
      </c>
      <c r="Z38" s="73" t="s">
        <v>8</v>
      </c>
      <c r="AA38" s="63">
        <v>180</v>
      </c>
      <c r="AB38" s="34">
        <v>17.5</v>
      </c>
      <c r="AC38" s="36">
        <f t="shared" si="4"/>
        <v>3.5985335437547787</v>
      </c>
      <c r="AD38" s="73"/>
      <c r="AE38" s="50">
        <v>0.38490000000000002</v>
      </c>
      <c r="AF38" s="2">
        <v>0.24990000000000001</v>
      </c>
      <c r="AG38" s="2">
        <v>0.25769999999999998</v>
      </c>
      <c r="AH38" s="53"/>
      <c r="AI38" s="50"/>
      <c r="AJ38" s="2"/>
      <c r="AK38" s="2"/>
      <c r="AL38" s="90"/>
      <c r="AM38" s="50">
        <v>0.36102883865939206</v>
      </c>
      <c r="AN38" s="2">
        <v>0.76702576112412169</v>
      </c>
      <c r="AO38" s="6"/>
      <c r="AP38" s="90"/>
      <c r="AQ38" s="77"/>
    </row>
    <row r="39" spans="1:43" s="9" customFormat="1">
      <c r="A39" s="38">
        <v>12</v>
      </c>
      <c r="B39" s="66">
        <v>36</v>
      </c>
      <c r="C39" s="38" t="s">
        <v>18</v>
      </c>
      <c r="D39" s="66" t="s">
        <v>46</v>
      </c>
      <c r="E39" s="57">
        <v>220</v>
      </c>
      <c r="F39" s="9">
        <v>15</v>
      </c>
      <c r="G39" s="14">
        <f>LOG(F39*EXP((E39-100)/14.75))</f>
        <v>4.7093345016584083</v>
      </c>
      <c r="H39" s="58" t="s">
        <v>9</v>
      </c>
      <c r="I39" s="50">
        <v>0.441</v>
      </c>
      <c r="J39" s="2">
        <v>0.20350000000000001</v>
      </c>
      <c r="K39" s="2">
        <v>0.14699999999999999</v>
      </c>
      <c r="L39" s="53" t="s">
        <v>47</v>
      </c>
      <c r="M39" s="50"/>
      <c r="N39" s="2"/>
      <c r="O39" s="2"/>
      <c r="P39" s="90"/>
      <c r="Q39" s="50">
        <v>0.43099999999999999</v>
      </c>
      <c r="R39" s="2"/>
      <c r="S39" s="6"/>
      <c r="T39" s="90" t="s">
        <v>47</v>
      </c>
      <c r="U39" s="45" t="s">
        <v>75</v>
      </c>
      <c r="W39" s="42">
        <v>15</v>
      </c>
      <c r="X39" s="73">
        <v>74</v>
      </c>
      <c r="Y39" s="42" t="s">
        <v>7</v>
      </c>
      <c r="Z39" s="73" t="s">
        <v>8</v>
      </c>
      <c r="AA39" s="63">
        <v>180</v>
      </c>
      <c r="AB39" s="34">
        <v>17.5</v>
      </c>
      <c r="AC39" s="36">
        <f t="shared" si="4"/>
        <v>3.5985335437547787</v>
      </c>
      <c r="AD39" s="73"/>
      <c r="AE39" s="50">
        <v>0.39039999999999997</v>
      </c>
      <c r="AF39" s="2">
        <v>0.25619999999999998</v>
      </c>
      <c r="AG39" s="2">
        <v>0.2492</v>
      </c>
      <c r="AH39" s="53"/>
      <c r="AI39" s="50"/>
      <c r="AJ39" s="2"/>
      <c r="AK39" s="2"/>
      <c r="AL39" s="90"/>
      <c r="AM39" s="50">
        <v>0.35094774590163935</v>
      </c>
      <c r="AN39" s="2">
        <v>0.81460156609857193</v>
      </c>
      <c r="AO39" s="6"/>
      <c r="AP39" s="90"/>
      <c r="AQ39" s="77"/>
    </row>
    <row r="40" spans="1:43" s="9" customFormat="1">
      <c r="A40" s="38">
        <v>12</v>
      </c>
      <c r="B40" s="66">
        <v>37</v>
      </c>
      <c r="C40" s="38" t="s">
        <v>26</v>
      </c>
      <c r="D40" s="66" t="s">
        <v>48</v>
      </c>
      <c r="E40" s="57">
        <v>220</v>
      </c>
      <c r="F40" s="9">
        <v>15</v>
      </c>
      <c r="G40" s="14">
        <f>LOG(F40*EXP((E40-100)/14.75))</f>
        <v>4.7093345016584083</v>
      </c>
      <c r="H40" s="58"/>
      <c r="I40" s="50">
        <v>0.4</v>
      </c>
      <c r="J40" s="2">
        <v>0.18690000000000001</v>
      </c>
      <c r="K40" s="2">
        <v>0.23899999999999999</v>
      </c>
      <c r="L40" s="53"/>
      <c r="M40" s="50"/>
      <c r="N40" s="2"/>
      <c r="O40" s="2"/>
      <c r="P40" s="90"/>
      <c r="Q40" s="50">
        <v>0.16</v>
      </c>
      <c r="R40" s="2"/>
      <c r="S40" s="6"/>
      <c r="T40" s="90"/>
      <c r="U40" s="45"/>
      <c r="W40" s="42">
        <v>15</v>
      </c>
      <c r="X40" s="73">
        <v>75</v>
      </c>
      <c r="Y40" s="42" t="s">
        <v>7</v>
      </c>
      <c r="Z40" s="73" t="s">
        <v>8</v>
      </c>
      <c r="AA40" s="63">
        <v>180</v>
      </c>
      <c r="AB40" s="34">
        <v>17.5</v>
      </c>
      <c r="AC40" s="36">
        <f t="shared" si="4"/>
        <v>3.5985335437547787</v>
      </c>
      <c r="AD40" s="73"/>
      <c r="AE40" s="50">
        <v>0.39049999999999996</v>
      </c>
      <c r="AF40" s="2">
        <v>0.25009999999999999</v>
      </c>
      <c r="AG40" s="2">
        <v>0.25519999999999998</v>
      </c>
      <c r="AH40" s="53"/>
      <c r="AI40" s="50"/>
      <c r="AJ40" s="2"/>
      <c r="AK40" s="2"/>
      <c r="AL40" s="90"/>
      <c r="AM40" s="50">
        <v>0.3470678617157491</v>
      </c>
      <c r="AN40" s="2">
        <v>0.77483720930232558</v>
      </c>
      <c r="AO40" s="6"/>
      <c r="AP40" s="90"/>
      <c r="AQ40" s="77"/>
    </row>
    <row r="41" spans="1:43" s="9" customFormat="1">
      <c r="A41" s="39">
        <v>12</v>
      </c>
      <c r="B41" s="67">
        <v>38</v>
      </c>
      <c r="C41" s="39" t="s">
        <v>7</v>
      </c>
      <c r="D41" s="67" t="s">
        <v>49</v>
      </c>
      <c r="E41" s="59">
        <v>220</v>
      </c>
      <c r="F41" s="16">
        <v>15</v>
      </c>
      <c r="G41" s="18">
        <f>LOG(F41*EXP((E41-100)/14.75))</f>
        <v>4.7093345016584083</v>
      </c>
      <c r="H41" s="60"/>
      <c r="I41" s="51">
        <v>0.33799999999999997</v>
      </c>
      <c r="J41" s="3">
        <v>0.15159999999999998</v>
      </c>
      <c r="K41" s="3">
        <v>0.253</v>
      </c>
      <c r="L41" s="54"/>
      <c r="M41" s="51"/>
      <c r="N41" s="3"/>
      <c r="O41" s="3"/>
      <c r="P41" s="91"/>
      <c r="Q41" s="51">
        <v>0.74</v>
      </c>
      <c r="R41" s="3"/>
      <c r="S41" s="7"/>
      <c r="T41" s="91"/>
      <c r="U41" s="46"/>
      <c r="W41" s="42">
        <v>15</v>
      </c>
      <c r="X41" s="73">
        <v>76</v>
      </c>
      <c r="Y41" s="42" t="s">
        <v>7</v>
      </c>
      <c r="Z41" s="73" t="s">
        <v>8</v>
      </c>
      <c r="AA41" s="63">
        <v>180</v>
      </c>
      <c r="AB41" s="34">
        <v>17.5</v>
      </c>
      <c r="AC41" s="36">
        <f t="shared" si="4"/>
        <v>3.5985335437547787</v>
      </c>
      <c r="AD41" s="73"/>
      <c r="AE41" s="50">
        <v>0.37409999999999999</v>
      </c>
      <c r="AF41" s="2">
        <v>0.26390000000000002</v>
      </c>
      <c r="AG41" s="2">
        <v>0.25769999999999998</v>
      </c>
      <c r="AH41" s="53"/>
      <c r="AI41" s="50"/>
      <c r="AJ41" s="2"/>
      <c r="AK41" s="2"/>
      <c r="AL41" s="90"/>
      <c r="AM41" s="50">
        <v>0.32632985832665062</v>
      </c>
      <c r="AN41" s="2">
        <v>0.75006681514476603</v>
      </c>
      <c r="AO41" s="6"/>
      <c r="AP41" s="90"/>
      <c r="AQ41" s="77"/>
    </row>
    <row r="42" spans="1:43" s="34" customFormat="1">
      <c r="B42" s="35"/>
      <c r="E42" s="33"/>
      <c r="G42" s="36"/>
      <c r="I42" s="2"/>
      <c r="J42" s="2"/>
      <c r="K42" s="2"/>
      <c r="L42" s="31"/>
      <c r="M42" s="2"/>
      <c r="N42" s="2"/>
      <c r="O42" s="2"/>
      <c r="P42" s="31"/>
      <c r="Q42" s="2"/>
      <c r="R42" s="2"/>
      <c r="S42" s="6"/>
      <c r="T42" s="31"/>
      <c r="U42" s="35"/>
      <c r="W42" s="42">
        <v>15</v>
      </c>
      <c r="X42" s="73">
        <v>77</v>
      </c>
      <c r="Y42" s="42" t="s">
        <v>7</v>
      </c>
      <c r="Z42" s="73" t="s">
        <v>8</v>
      </c>
      <c r="AA42" s="63">
        <v>180</v>
      </c>
      <c r="AB42" s="34">
        <v>17.5</v>
      </c>
      <c r="AC42" s="36">
        <f t="shared" si="4"/>
        <v>3.5985335437547787</v>
      </c>
      <c r="AD42" s="73"/>
      <c r="AE42" s="50">
        <v>0.38079999999999997</v>
      </c>
      <c r="AF42" s="2">
        <v>0.2631</v>
      </c>
      <c r="AG42" s="2">
        <v>0.25800000000000001</v>
      </c>
      <c r="AH42" s="53"/>
      <c r="AI42" s="50"/>
      <c r="AJ42" s="2"/>
      <c r="AK42" s="2"/>
      <c r="AL42" s="90"/>
      <c r="AM42" s="50">
        <v>0.32775735294117647</v>
      </c>
      <c r="AN42" s="2">
        <v>0.74660278745644593</v>
      </c>
      <c r="AO42" s="6"/>
      <c r="AP42" s="90"/>
      <c r="AQ42" s="77"/>
    </row>
    <row r="43" spans="1:43" s="9" customFormat="1">
      <c r="A43" s="34"/>
      <c r="B43" s="35"/>
      <c r="C43" s="34"/>
      <c r="D43" s="34"/>
      <c r="E43" s="33"/>
      <c r="F43" s="34"/>
      <c r="G43" s="36"/>
      <c r="H43" s="34"/>
      <c r="I43" s="2"/>
      <c r="J43" s="2"/>
      <c r="K43" s="2"/>
      <c r="L43" s="31"/>
      <c r="M43" s="2"/>
      <c r="N43" s="2"/>
      <c r="O43" s="2"/>
      <c r="P43" s="31"/>
      <c r="Q43" s="2"/>
      <c r="R43" s="2"/>
      <c r="S43" s="6"/>
      <c r="T43" s="31"/>
      <c r="U43" s="35"/>
      <c r="W43" s="42">
        <v>15</v>
      </c>
      <c r="X43" s="73">
        <v>78</v>
      </c>
      <c r="Y43" s="42" t="s">
        <v>7</v>
      </c>
      <c r="Z43" s="73" t="s">
        <v>8</v>
      </c>
      <c r="AA43" s="63">
        <v>180</v>
      </c>
      <c r="AB43" s="34">
        <v>17.5</v>
      </c>
      <c r="AC43" s="36">
        <f t="shared" si="4"/>
        <v>3.5985335437547787</v>
      </c>
      <c r="AD43" s="73"/>
      <c r="AE43" s="50">
        <v>0.39770000000000005</v>
      </c>
      <c r="AF43" s="2">
        <v>0.27010000000000001</v>
      </c>
      <c r="AG43" s="2">
        <v>0.22600000000000001</v>
      </c>
      <c r="AH43" s="53"/>
      <c r="AI43" s="50"/>
      <c r="AJ43" s="2"/>
      <c r="AK43" s="2"/>
      <c r="AL43" s="90"/>
      <c r="AM43" s="50">
        <v>0.3570530550666331</v>
      </c>
      <c r="AN43" s="2">
        <v>0.71660297239915072</v>
      </c>
      <c r="AO43" s="6"/>
      <c r="AP43" s="90"/>
      <c r="AQ43" s="77"/>
    </row>
    <row r="44" spans="1:43" s="9" customFormat="1">
      <c r="A44" s="34"/>
      <c r="B44" s="35"/>
      <c r="C44" s="34"/>
      <c r="D44" s="34"/>
      <c r="E44" s="33"/>
      <c r="F44" s="34"/>
      <c r="G44" s="36"/>
      <c r="H44" s="34"/>
      <c r="I44" s="2"/>
      <c r="J44" s="2"/>
      <c r="K44" s="2"/>
      <c r="L44" s="31"/>
      <c r="M44" s="2"/>
      <c r="N44" s="2"/>
      <c r="O44" s="2"/>
      <c r="P44" s="31"/>
      <c r="Q44" s="2"/>
      <c r="R44" s="2"/>
      <c r="S44" s="6"/>
      <c r="T44" s="31"/>
      <c r="U44" s="35"/>
      <c r="W44" s="42">
        <v>15</v>
      </c>
      <c r="X44" s="73">
        <v>79</v>
      </c>
      <c r="Y44" s="42" t="s">
        <v>7</v>
      </c>
      <c r="Z44" s="73" t="s">
        <v>8</v>
      </c>
      <c r="AA44" s="63">
        <v>180</v>
      </c>
      <c r="AB44" s="34">
        <v>17.5</v>
      </c>
      <c r="AC44" s="36">
        <f t="shared" si="4"/>
        <v>3.5985335437547787</v>
      </c>
      <c r="AD44" s="73"/>
      <c r="AE44" s="50">
        <v>0.38490000000000002</v>
      </c>
      <c r="AF44" s="2">
        <v>0.26530000000000004</v>
      </c>
      <c r="AG44" s="2">
        <v>0.221</v>
      </c>
      <c r="AH44" s="53"/>
      <c r="AI44" s="50"/>
      <c r="AJ44" s="2"/>
      <c r="AK44" s="2"/>
      <c r="AL44" s="90"/>
      <c r="AM44" s="50">
        <v>0.53535983372304496</v>
      </c>
      <c r="AN44" s="2">
        <v>0.87000437254044594</v>
      </c>
      <c r="AO44" s="6"/>
      <c r="AP44" s="90"/>
      <c r="AQ44" s="77"/>
    </row>
    <row r="45" spans="1:43" s="9" customFormat="1">
      <c r="A45" s="34"/>
      <c r="B45" s="35"/>
      <c r="C45" s="34"/>
      <c r="D45" s="34"/>
      <c r="E45" s="33"/>
      <c r="F45" s="34"/>
      <c r="G45" s="36"/>
      <c r="H45" s="34"/>
      <c r="I45" s="2"/>
      <c r="J45" s="2"/>
      <c r="K45" s="2"/>
      <c r="L45" s="31"/>
      <c r="M45" s="2"/>
      <c r="N45" s="2"/>
      <c r="O45" s="2"/>
      <c r="P45" s="31"/>
      <c r="Q45" s="2"/>
      <c r="R45" s="2"/>
      <c r="S45" s="6"/>
      <c r="T45" s="31"/>
      <c r="U45" s="35"/>
      <c r="W45" s="42">
        <v>15</v>
      </c>
      <c r="X45" s="73">
        <v>80</v>
      </c>
      <c r="Y45" s="42" t="s">
        <v>7</v>
      </c>
      <c r="Z45" s="73" t="s">
        <v>8</v>
      </c>
      <c r="AA45" s="63">
        <v>180</v>
      </c>
      <c r="AB45" s="34">
        <v>17.5</v>
      </c>
      <c r="AC45" s="36">
        <f t="shared" si="4"/>
        <v>3.5985335437547787</v>
      </c>
      <c r="AD45" s="73"/>
      <c r="AE45" s="50">
        <v>0.39140000000000003</v>
      </c>
      <c r="AF45" s="2">
        <v>0.27789999999999998</v>
      </c>
      <c r="AG45" s="2">
        <v>0.21429999999999999</v>
      </c>
      <c r="AH45" s="53"/>
      <c r="AI45" s="50"/>
      <c r="AJ45" s="2"/>
      <c r="AK45" s="2"/>
      <c r="AL45" s="90"/>
      <c r="AM45" s="50">
        <v>0.50687276443536022</v>
      </c>
      <c r="AN45" s="2">
        <v>0.84968814968814965</v>
      </c>
      <c r="AO45" s="6"/>
      <c r="AP45" s="90"/>
      <c r="AQ45" s="77"/>
    </row>
    <row r="46" spans="1:43" s="9" customFormat="1">
      <c r="A46" s="34"/>
      <c r="B46" s="35"/>
      <c r="C46" s="34"/>
      <c r="D46" s="34"/>
      <c r="E46" s="33"/>
      <c r="F46" s="34"/>
      <c r="G46" s="36"/>
      <c r="H46" s="34"/>
      <c r="I46" s="2"/>
      <c r="J46" s="2"/>
      <c r="K46" s="2"/>
      <c r="L46" s="31"/>
      <c r="M46" s="2"/>
      <c r="N46" s="2"/>
      <c r="O46" s="2"/>
      <c r="P46" s="31"/>
      <c r="Q46" s="2"/>
      <c r="R46" s="2"/>
      <c r="S46" s="6"/>
      <c r="T46" s="31"/>
      <c r="U46" s="35"/>
      <c r="W46" s="42">
        <v>15</v>
      </c>
      <c r="X46" s="73">
        <v>81</v>
      </c>
      <c r="Y46" s="42" t="s">
        <v>7</v>
      </c>
      <c r="Z46" s="73" t="s">
        <v>8</v>
      </c>
      <c r="AA46" s="63">
        <v>180</v>
      </c>
      <c r="AB46" s="34">
        <v>17.5</v>
      </c>
      <c r="AC46" s="36">
        <f t="shared" si="4"/>
        <v>3.5985335437547787</v>
      </c>
      <c r="AD46" s="73"/>
      <c r="AE46" s="50">
        <v>0.39189999999999997</v>
      </c>
      <c r="AF46" s="2">
        <v>0.27160000000000001</v>
      </c>
      <c r="AG46" s="2">
        <v>0.2104</v>
      </c>
      <c r="AH46" s="53"/>
      <c r="AI46" s="50"/>
      <c r="AJ46" s="2"/>
      <c r="AK46" s="2"/>
      <c r="AL46" s="90"/>
      <c r="AM46" s="50">
        <v>0.50119928553202342</v>
      </c>
      <c r="AN46" s="2">
        <v>0.86935622317596573</v>
      </c>
      <c r="AO46" s="6"/>
      <c r="AP46" s="90"/>
      <c r="AQ46" s="77"/>
    </row>
    <row r="47" spans="1:43" s="9" customFormat="1">
      <c r="A47" s="34"/>
      <c r="B47" s="35"/>
      <c r="C47" s="34"/>
      <c r="D47" s="34"/>
      <c r="E47" s="33"/>
      <c r="F47" s="34"/>
      <c r="G47" s="36"/>
      <c r="H47" s="34"/>
      <c r="I47" s="2"/>
      <c r="J47" s="2"/>
      <c r="K47" s="2"/>
      <c r="L47" s="31"/>
      <c r="M47" s="2"/>
      <c r="N47" s="2"/>
      <c r="O47" s="2"/>
      <c r="P47" s="31"/>
      <c r="Q47" s="2"/>
      <c r="R47" s="2"/>
      <c r="S47" s="6"/>
      <c r="T47" s="31"/>
      <c r="U47" s="35"/>
      <c r="W47" s="42">
        <v>15</v>
      </c>
      <c r="X47" s="73">
        <v>82</v>
      </c>
      <c r="Y47" s="42" t="s">
        <v>7</v>
      </c>
      <c r="Z47" s="73" t="s">
        <v>8</v>
      </c>
      <c r="AA47" s="63">
        <v>180</v>
      </c>
      <c r="AB47" s="34">
        <v>17.5</v>
      </c>
      <c r="AC47" s="36">
        <f t="shared" si="4"/>
        <v>3.5985335437547787</v>
      </c>
      <c r="AD47" s="73"/>
      <c r="AE47" s="50">
        <v>0.38400000000000001</v>
      </c>
      <c r="AF47" s="2">
        <v>0.27339999999999998</v>
      </c>
      <c r="AG47" s="2">
        <v>0.21609999999999999</v>
      </c>
      <c r="AH47" s="53"/>
      <c r="AI47" s="50"/>
      <c r="AJ47" s="2"/>
      <c r="AK47" s="2"/>
      <c r="AL47" s="90"/>
      <c r="AM47" s="50">
        <v>0.44406250000000008</v>
      </c>
      <c r="AN47" s="2">
        <v>0.8073836961160904</v>
      </c>
      <c r="AO47" s="6"/>
      <c r="AP47" s="90"/>
      <c r="AQ47" s="77"/>
    </row>
    <row r="48" spans="1:43" s="9" customFormat="1">
      <c r="A48" s="34"/>
      <c r="B48" s="35"/>
      <c r="C48" s="34"/>
      <c r="D48" s="34"/>
      <c r="E48" s="33"/>
      <c r="F48" s="34"/>
      <c r="G48" s="36"/>
      <c r="H48" s="34"/>
      <c r="I48" s="2"/>
      <c r="J48" s="2"/>
      <c r="K48" s="2"/>
      <c r="L48" s="31"/>
      <c r="M48" s="2"/>
      <c r="N48" s="2"/>
      <c r="O48" s="2"/>
      <c r="P48" s="31"/>
      <c r="Q48" s="2"/>
      <c r="R48" s="2"/>
      <c r="S48" s="6"/>
      <c r="T48" s="31"/>
      <c r="U48" s="35"/>
      <c r="W48" s="42">
        <v>15</v>
      </c>
      <c r="X48" s="73">
        <v>83</v>
      </c>
      <c r="Y48" s="42" t="s">
        <v>7</v>
      </c>
      <c r="Z48" s="73" t="s">
        <v>8</v>
      </c>
      <c r="AA48" s="63">
        <v>180</v>
      </c>
      <c r="AB48" s="34">
        <v>17.5</v>
      </c>
      <c r="AC48" s="36">
        <f t="shared" si="4"/>
        <v>3.5985335437547787</v>
      </c>
      <c r="AD48" s="73"/>
      <c r="AE48" s="50">
        <v>0.40670000000000001</v>
      </c>
      <c r="AF48" s="2">
        <v>0.2727</v>
      </c>
      <c r="AG48" s="2">
        <v>0.23300000000000001</v>
      </c>
      <c r="AH48" s="53"/>
      <c r="AI48" s="50"/>
      <c r="AJ48" s="2"/>
      <c r="AK48" s="2"/>
      <c r="AL48" s="90"/>
      <c r="AM48" s="50">
        <v>0.28416523235800339</v>
      </c>
      <c r="AN48" s="2">
        <v>0.6640067911714771</v>
      </c>
      <c r="AO48" s="6"/>
      <c r="AP48" s="90"/>
      <c r="AQ48" s="77"/>
    </row>
    <row r="49" spans="1:43" s="9" customFormat="1">
      <c r="A49" s="34"/>
      <c r="B49" s="35"/>
      <c r="C49" s="34"/>
      <c r="D49" s="34"/>
      <c r="E49" s="33"/>
      <c r="F49" s="34"/>
      <c r="G49" s="36"/>
      <c r="H49" s="34"/>
      <c r="I49" s="2"/>
      <c r="J49" s="2"/>
      <c r="K49" s="2"/>
      <c r="L49" s="31"/>
      <c r="M49" s="2"/>
      <c r="N49" s="2"/>
      <c r="O49" s="2"/>
      <c r="P49" s="31"/>
      <c r="Q49" s="2"/>
      <c r="R49" s="2"/>
      <c r="S49" s="6"/>
      <c r="T49" s="31"/>
      <c r="U49" s="35"/>
      <c r="W49" s="42">
        <v>15</v>
      </c>
      <c r="X49" s="73">
        <v>84</v>
      </c>
      <c r="Y49" s="42" t="s">
        <v>7</v>
      </c>
      <c r="Z49" s="73" t="s">
        <v>8</v>
      </c>
      <c r="AA49" s="63">
        <v>180</v>
      </c>
      <c r="AB49" s="34">
        <v>17.5</v>
      </c>
      <c r="AC49" s="36">
        <f t="shared" si="4"/>
        <v>3.5985335437547787</v>
      </c>
      <c r="AD49" s="73"/>
      <c r="AE49" s="50">
        <v>0.38140000000000002</v>
      </c>
      <c r="AF49" s="2">
        <v>0.2722</v>
      </c>
      <c r="AG49" s="2">
        <v>0.2137</v>
      </c>
      <c r="AH49" s="53"/>
      <c r="AI49" s="50"/>
      <c r="AJ49" s="2"/>
      <c r="AK49" s="2"/>
      <c r="AL49" s="90"/>
      <c r="AM49" s="50">
        <v>0.5507603565810173</v>
      </c>
      <c r="AN49" s="2">
        <v>0.82405228758169946</v>
      </c>
      <c r="AO49" s="6"/>
      <c r="AP49" s="90"/>
      <c r="AQ49" s="77"/>
    </row>
    <row r="50" spans="1:43" s="9" customFormat="1">
      <c r="A50" s="34"/>
      <c r="B50" s="35"/>
      <c r="C50" s="34"/>
      <c r="D50" s="34"/>
      <c r="E50" s="33"/>
      <c r="F50" s="34"/>
      <c r="G50" s="36"/>
      <c r="H50" s="34"/>
      <c r="I50" s="2"/>
      <c r="J50" s="2"/>
      <c r="K50" s="2"/>
      <c r="L50" s="31"/>
      <c r="M50" s="2"/>
      <c r="N50" s="2"/>
      <c r="O50" s="2"/>
      <c r="P50" s="31"/>
      <c r="Q50" s="2"/>
      <c r="R50" s="2"/>
      <c r="S50" s="6"/>
      <c r="T50" s="31"/>
      <c r="U50" s="35"/>
      <c r="W50" s="42">
        <v>15</v>
      </c>
      <c r="X50" s="73">
        <v>85</v>
      </c>
      <c r="Y50" s="42" t="s">
        <v>7</v>
      </c>
      <c r="Z50" s="73" t="s">
        <v>8</v>
      </c>
      <c r="AA50" s="63">
        <v>180</v>
      </c>
      <c r="AB50" s="34">
        <v>17.5</v>
      </c>
      <c r="AC50" s="36">
        <f t="shared" si="4"/>
        <v>3.5985335437547787</v>
      </c>
      <c r="AD50" s="73"/>
      <c r="AE50" s="50">
        <v>0.37729999999999997</v>
      </c>
      <c r="AF50" s="2">
        <v>0.29260000000000003</v>
      </c>
      <c r="AG50" s="2">
        <v>0.223</v>
      </c>
      <c r="AH50" s="53"/>
      <c r="AI50" s="50"/>
      <c r="AJ50" s="2"/>
      <c r="AK50" s="2"/>
      <c r="AL50" s="90"/>
      <c r="AM50" s="50">
        <v>0.56520010601643267</v>
      </c>
      <c r="AN50" s="2">
        <v>0.88792407108239091</v>
      </c>
      <c r="AO50" s="6"/>
      <c r="AP50" s="90"/>
      <c r="AQ50" s="77"/>
    </row>
    <row r="51" spans="1:43" s="9" customFormat="1">
      <c r="A51" s="34"/>
      <c r="B51" s="35"/>
      <c r="C51" s="34"/>
      <c r="D51" s="34"/>
      <c r="E51" s="33"/>
      <c r="F51" s="34"/>
      <c r="G51" s="36"/>
      <c r="H51" s="34"/>
      <c r="I51" s="2"/>
      <c r="J51" s="2"/>
      <c r="K51" s="2"/>
      <c r="L51" s="31"/>
      <c r="M51" s="2"/>
      <c r="N51" s="2"/>
      <c r="O51" s="2"/>
      <c r="P51" s="31"/>
      <c r="Q51" s="2"/>
      <c r="R51" s="2"/>
      <c r="S51" s="6"/>
      <c r="T51" s="31"/>
      <c r="U51" s="35"/>
      <c r="W51" s="42">
        <v>15</v>
      </c>
      <c r="X51" s="73">
        <v>86</v>
      </c>
      <c r="Y51" s="42" t="s">
        <v>7</v>
      </c>
      <c r="Z51" s="73" t="s">
        <v>8</v>
      </c>
      <c r="AA51" s="63">
        <v>180</v>
      </c>
      <c r="AB51" s="34">
        <v>17.5</v>
      </c>
      <c r="AC51" s="36">
        <f t="shared" si="4"/>
        <v>3.5985335437547787</v>
      </c>
      <c r="AD51" s="73"/>
      <c r="AE51" s="50">
        <v>0.38240000000000002</v>
      </c>
      <c r="AF51" s="2">
        <v>0.27939999999999998</v>
      </c>
      <c r="AG51" s="2">
        <v>0.22210000000000002</v>
      </c>
      <c r="AH51" s="53"/>
      <c r="AI51" s="50"/>
      <c r="AJ51" s="2"/>
      <c r="AK51" s="2"/>
      <c r="AL51" s="90"/>
      <c r="AM51" s="50">
        <v>0.51922071129707115</v>
      </c>
      <c r="AN51" s="2">
        <v>0.87691659646166809</v>
      </c>
      <c r="AO51" s="6"/>
      <c r="AP51" s="90"/>
      <c r="AQ51" s="77"/>
    </row>
    <row r="52" spans="1:43" s="9" customFormat="1">
      <c r="A52" s="34"/>
      <c r="B52" s="35"/>
      <c r="C52" s="34"/>
      <c r="D52" s="34"/>
      <c r="E52" s="33"/>
      <c r="F52" s="34"/>
      <c r="G52" s="36"/>
      <c r="H52" s="34"/>
      <c r="I52" s="2"/>
      <c r="J52" s="2"/>
      <c r="K52" s="2"/>
      <c r="L52" s="31"/>
      <c r="M52" s="2"/>
      <c r="N52" s="2"/>
      <c r="O52" s="2"/>
      <c r="P52" s="31"/>
      <c r="Q52" s="2"/>
      <c r="R52" s="2"/>
      <c r="S52" s="6"/>
      <c r="T52" s="31"/>
      <c r="U52" s="35"/>
      <c r="W52" s="43">
        <v>15</v>
      </c>
      <c r="X52" s="74">
        <v>87</v>
      </c>
      <c r="Y52" s="43" t="s">
        <v>7</v>
      </c>
      <c r="Z52" s="74" t="s">
        <v>8</v>
      </c>
      <c r="AA52" s="64">
        <v>180</v>
      </c>
      <c r="AB52" s="29">
        <v>17.5</v>
      </c>
      <c r="AC52" s="30">
        <f t="shared" si="4"/>
        <v>3.5985335437547787</v>
      </c>
      <c r="AD52" s="74"/>
      <c r="AE52" s="51">
        <v>0.3861</v>
      </c>
      <c r="AF52" s="3">
        <v>0.27399999999999997</v>
      </c>
      <c r="AG52" s="3">
        <v>0.22510000000000002</v>
      </c>
      <c r="AH52" s="54"/>
      <c r="AI52" s="51"/>
      <c r="AJ52" s="3"/>
      <c r="AK52" s="3"/>
      <c r="AL52" s="91"/>
      <c r="AM52" s="51">
        <v>0.44491064491064491</v>
      </c>
      <c r="AN52" s="3">
        <v>0.81933982225983937</v>
      </c>
      <c r="AO52" s="7"/>
      <c r="AP52" s="91"/>
      <c r="AQ52" s="78"/>
    </row>
    <row r="53" spans="1:43" s="9" customFormat="1">
      <c r="A53" s="34"/>
      <c r="B53" s="35"/>
      <c r="C53" s="34"/>
      <c r="D53" s="34"/>
      <c r="E53" s="33"/>
      <c r="F53" s="34"/>
      <c r="G53" s="36"/>
      <c r="H53" s="34"/>
      <c r="I53" s="2"/>
      <c r="J53" s="2"/>
      <c r="K53" s="2"/>
      <c r="L53" s="31"/>
      <c r="M53" s="2"/>
      <c r="N53" s="2"/>
      <c r="O53" s="2"/>
      <c r="P53" s="31"/>
      <c r="Q53" s="2"/>
      <c r="R53" s="2"/>
      <c r="S53" s="6"/>
      <c r="T53" s="31"/>
      <c r="U53" s="35"/>
      <c r="W53" s="40">
        <v>16</v>
      </c>
      <c r="X53" s="65">
        <v>88</v>
      </c>
      <c r="Y53" s="40" t="s">
        <v>7</v>
      </c>
      <c r="Z53" s="65" t="s">
        <v>55</v>
      </c>
      <c r="AA53" s="55">
        <v>121</v>
      </c>
      <c r="AB53" s="8">
        <v>60</v>
      </c>
      <c r="AC53" s="11">
        <f t="shared" si="4"/>
        <v>2.3964688178391209</v>
      </c>
      <c r="AD53" s="56" t="s">
        <v>9</v>
      </c>
      <c r="AE53" s="49">
        <v>0.35</v>
      </c>
      <c r="AF53" s="1">
        <v>0.16</v>
      </c>
      <c r="AG53" s="1">
        <v>0.16</v>
      </c>
      <c r="AH53" s="52" t="s">
        <v>12</v>
      </c>
      <c r="AI53" s="49">
        <v>0.38</v>
      </c>
      <c r="AJ53" s="1">
        <v>0.1</v>
      </c>
      <c r="AK53" s="1">
        <v>0.2</v>
      </c>
      <c r="AL53" s="89" t="s">
        <v>56</v>
      </c>
      <c r="AM53" s="49">
        <v>0.16</v>
      </c>
      <c r="AN53" s="1"/>
      <c r="AO53" s="5"/>
      <c r="AP53" s="89" t="s">
        <v>51</v>
      </c>
      <c r="AQ53" s="44" t="s">
        <v>79</v>
      </c>
    </row>
    <row r="54" spans="1:43" s="9" customFormat="1">
      <c r="A54" s="34"/>
      <c r="B54" s="35"/>
      <c r="C54" s="34"/>
      <c r="D54" s="34"/>
      <c r="E54" s="33"/>
      <c r="F54" s="34"/>
      <c r="G54" s="36"/>
      <c r="H54" s="34"/>
      <c r="I54" s="2"/>
      <c r="J54" s="2"/>
      <c r="K54" s="2"/>
      <c r="L54" s="31"/>
      <c r="M54" s="2"/>
      <c r="N54" s="2"/>
      <c r="O54" s="2"/>
      <c r="P54" s="31"/>
      <c r="Q54" s="2"/>
      <c r="R54" s="2"/>
      <c r="S54" s="6"/>
      <c r="T54" s="31"/>
      <c r="U54" s="35"/>
      <c r="W54" s="38">
        <v>16</v>
      </c>
      <c r="X54" s="66">
        <v>89</v>
      </c>
      <c r="Y54" s="38" t="s">
        <v>7</v>
      </c>
      <c r="Z54" s="66" t="s">
        <v>57</v>
      </c>
      <c r="AA54" s="57">
        <v>121</v>
      </c>
      <c r="AB54" s="9">
        <v>60</v>
      </c>
      <c r="AC54" s="14">
        <f t="shared" si="4"/>
        <v>2.3964688178391209</v>
      </c>
      <c r="AD54" s="58"/>
      <c r="AE54" s="50">
        <v>0.39</v>
      </c>
      <c r="AF54" s="2">
        <v>0.21</v>
      </c>
      <c r="AG54" s="2">
        <v>0.16</v>
      </c>
      <c r="AH54" s="53"/>
      <c r="AI54" s="50">
        <v>0.43</v>
      </c>
      <c r="AJ54" s="2">
        <v>0.13</v>
      </c>
      <c r="AK54" s="2">
        <v>0.2</v>
      </c>
      <c r="AL54" s="90"/>
      <c r="AM54" s="50">
        <v>0.25</v>
      </c>
      <c r="AN54" s="2"/>
      <c r="AO54" s="6"/>
      <c r="AP54" s="90"/>
      <c r="AQ54" s="45"/>
    </row>
    <row r="55" spans="1:43" s="9" customFormat="1">
      <c r="A55" s="34"/>
      <c r="B55" s="35"/>
      <c r="C55" s="34"/>
      <c r="D55" s="34"/>
      <c r="E55" s="33"/>
      <c r="F55" s="34"/>
      <c r="G55" s="36"/>
      <c r="H55" s="34"/>
      <c r="I55" s="2"/>
      <c r="J55" s="2"/>
      <c r="K55" s="2"/>
      <c r="L55" s="31"/>
      <c r="M55" s="2"/>
      <c r="N55" s="2"/>
      <c r="O55" s="2"/>
      <c r="P55" s="31"/>
      <c r="Q55" s="2"/>
      <c r="R55" s="2"/>
      <c r="S55" s="6"/>
      <c r="T55" s="31"/>
      <c r="U55" s="35"/>
      <c r="W55" s="38">
        <v>16</v>
      </c>
      <c r="X55" s="66">
        <v>90</v>
      </c>
      <c r="Y55" s="38" t="s">
        <v>7</v>
      </c>
      <c r="Z55" s="66" t="s">
        <v>58</v>
      </c>
      <c r="AA55" s="57">
        <v>121</v>
      </c>
      <c r="AB55" s="9">
        <v>60</v>
      </c>
      <c r="AC55" s="14">
        <f t="shared" si="4"/>
        <v>2.3964688178391209</v>
      </c>
      <c r="AD55" s="58"/>
      <c r="AE55" s="50">
        <v>0.31</v>
      </c>
      <c r="AF55" s="2">
        <v>0.16</v>
      </c>
      <c r="AG55" s="2">
        <v>0.18</v>
      </c>
      <c r="AH55" s="53"/>
      <c r="AI55" s="50">
        <v>0.33</v>
      </c>
      <c r="AJ55" s="2">
        <v>0.1</v>
      </c>
      <c r="AK55" s="2">
        <v>0.23</v>
      </c>
      <c r="AL55" s="90"/>
      <c r="AM55" s="50">
        <v>0.32</v>
      </c>
      <c r="AN55" s="2"/>
      <c r="AO55" s="6"/>
      <c r="AP55" s="90"/>
      <c r="AQ55" s="45"/>
    </row>
    <row r="56" spans="1:43" s="9" customFormat="1">
      <c r="A56" s="34"/>
      <c r="B56" s="35"/>
      <c r="C56" s="34"/>
      <c r="D56" s="34"/>
      <c r="E56" s="33"/>
      <c r="F56" s="34"/>
      <c r="G56" s="36"/>
      <c r="H56" s="34"/>
      <c r="I56" s="2"/>
      <c r="J56" s="2"/>
      <c r="K56" s="2"/>
      <c r="L56" s="31"/>
      <c r="M56" s="2"/>
      <c r="N56" s="2"/>
      <c r="O56" s="2"/>
      <c r="P56" s="31"/>
      <c r="Q56" s="2"/>
      <c r="R56" s="2"/>
      <c r="S56" s="6"/>
      <c r="T56" s="31"/>
      <c r="U56" s="35"/>
      <c r="W56" s="39">
        <v>16</v>
      </c>
      <c r="X56" s="67">
        <v>91</v>
      </c>
      <c r="Y56" s="39" t="s">
        <v>7</v>
      </c>
      <c r="Z56" s="67" t="s">
        <v>59</v>
      </c>
      <c r="AA56" s="59">
        <v>121</v>
      </c>
      <c r="AB56" s="16">
        <v>60</v>
      </c>
      <c r="AC56" s="18">
        <f t="shared" si="4"/>
        <v>2.3964688178391209</v>
      </c>
      <c r="AD56" s="60"/>
      <c r="AE56" s="51">
        <v>0.32</v>
      </c>
      <c r="AF56" s="3">
        <v>0.17</v>
      </c>
      <c r="AG56" s="3">
        <v>0.2</v>
      </c>
      <c r="AH56" s="54"/>
      <c r="AI56" s="51">
        <v>0.38</v>
      </c>
      <c r="AJ56" s="3">
        <v>0.11</v>
      </c>
      <c r="AK56" s="3">
        <v>0.24</v>
      </c>
      <c r="AL56" s="91"/>
      <c r="AM56" s="51">
        <v>0.14000000000000001</v>
      </c>
      <c r="AN56" s="3"/>
      <c r="AO56" s="7"/>
      <c r="AP56" s="91"/>
      <c r="AQ56" s="46"/>
    </row>
    <row r="57" spans="1:43" s="9" customFormat="1">
      <c r="A57" s="34"/>
      <c r="B57" s="35"/>
      <c r="C57" s="34"/>
      <c r="D57" s="34"/>
      <c r="E57" s="33"/>
      <c r="F57" s="34"/>
      <c r="G57" s="36"/>
      <c r="H57" s="34"/>
      <c r="I57" s="2"/>
      <c r="J57" s="2"/>
      <c r="K57" s="2"/>
      <c r="L57" s="31"/>
      <c r="M57" s="2"/>
      <c r="N57" s="2"/>
      <c r="O57" s="2"/>
      <c r="P57" s="31"/>
      <c r="Q57" s="2"/>
      <c r="R57" s="2"/>
      <c r="S57" s="6"/>
      <c r="T57" s="31"/>
      <c r="U57" s="35"/>
      <c r="W57" s="41">
        <v>17</v>
      </c>
      <c r="X57" s="72">
        <v>92</v>
      </c>
      <c r="Y57" s="41" t="s">
        <v>18</v>
      </c>
      <c r="Z57" s="72" t="s">
        <v>30</v>
      </c>
      <c r="AA57" s="75">
        <v>180</v>
      </c>
      <c r="AB57" s="25">
        <v>5</v>
      </c>
      <c r="AC57" s="11">
        <f t="shared" si="4"/>
        <v>3.0544654994045031</v>
      </c>
      <c r="AD57" s="56" t="s">
        <v>45</v>
      </c>
      <c r="AE57" s="49">
        <v>0.54705264900000006</v>
      </c>
      <c r="AF57" s="1">
        <v>0.1947588167</v>
      </c>
      <c r="AG57" s="1">
        <v>0.19198323880000001</v>
      </c>
      <c r="AH57" s="52" t="s">
        <v>60</v>
      </c>
      <c r="AI57" s="49"/>
      <c r="AJ57" s="1"/>
      <c r="AK57" s="1"/>
      <c r="AL57" s="89"/>
      <c r="AM57" s="49">
        <v>0.42627706935754184</v>
      </c>
      <c r="AN57" s="1">
        <v>0.51119814534490415</v>
      </c>
      <c r="AO57" s="5" t="s">
        <v>9</v>
      </c>
      <c r="AP57" s="89" t="s">
        <v>86</v>
      </c>
      <c r="AQ57" s="76" t="s">
        <v>80</v>
      </c>
    </row>
    <row r="58" spans="1:43" s="9" customFormat="1">
      <c r="A58" s="34"/>
      <c r="B58" s="35"/>
      <c r="C58" s="34"/>
      <c r="D58" s="34"/>
      <c r="E58" s="33"/>
      <c r="F58" s="34"/>
      <c r="G58" s="36"/>
      <c r="H58" s="34"/>
      <c r="I58" s="2"/>
      <c r="J58" s="2"/>
      <c r="K58" s="2"/>
      <c r="L58" s="31"/>
      <c r="M58" s="2"/>
      <c r="N58" s="2"/>
      <c r="O58" s="2"/>
      <c r="P58" s="31"/>
      <c r="Q58" s="2"/>
      <c r="R58" s="2"/>
      <c r="S58" s="6"/>
      <c r="T58" s="31"/>
      <c r="U58" s="35"/>
      <c r="W58" s="42">
        <v>17</v>
      </c>
      <c r="X58" s="73">
        <v>93</v>
      </c>
      <c r="Y58" s="42" t="s">
        <v>18</v>
      </c>
      <c r="Z58" s="73" t="s">
        <v>30</v>
      </c>
      <c r="AA58" s="63">
        <v>180</v>
      </c>
      <c r="AB58" s="34">
        <v>5</v>
      </c>
      <c r="AC58" s="36">
        <f t="shared" si="4"/>
        <v>3.0544654994045031</v>
      </c>
      <c r="AD58" s="73"/>
      <c r="AE58" s="50">
        <v>0.49502053099999999</v>
      </c>
      <c r="AF58" s="2">
        <v>0.17434301300000002</v>
      </c>
      <c r="AG58" s="2">
        <v>0.20085263340000001</v>
      </c>
      <c r="AH58" s="53"/>
      <c r="AI58" s="50"/>
      <c r="AJ58" s="2"/>
      <c r="AK58" s="2"/>
      <c r="AL58" s="90"/>
      <c r="AM58" s="50">
        <v>0.48606670821093678</v>
      </c>
      <c r="AN58" s="2">
        <v>0.58936855349183115</v>
      </c>
      <c r="AO58" s="6"/>
      <c r="AP58" s="90" t="s">
        <v>90</v>
      </c>
      <c r="AQ58" s="77"/>
    </row>
    <row r="59" spans="1:43" s="9" customFormat="1">
      <c r="A59" s="34"/>
      <c r="B59" s="35"/>
      <c r="C59" s="34"/>
      <c r="D59" s="34"/>
      <c r="E59" s="33"/>
      <c r="F59" s="34"/>
      <c r="G59" s="36"/>
      <c r="H59" s="34"/>
      <c r="I59" s="2"/>
      <c r="J59" s="2"/>
      <c r="K59" s="2"/>
      <c r="L59" s="31"/>
      <c r="M59" s="2"/>
      <c r="N59" s="2"/>
      <c r="O59" s="2"/>
      <c r="P59" s="31"/>
      <c r="Q59" s="2"/>
      <c r="R59" s="2"/>
      <c r="S59" s="6"/>
      <c r="T59" s="31"/>
      <c r="U59" s="35"/>
      <c r="W59" s="42">
        <v>17</v>
      </c>
      <c r="X59" s="73">
        <v>94</v>
      </c>
      <c r="Y59" s="42" t="s">
        <v>18</v>
      </c>
      <c r="Z59" s="73" t="s">
        <v>30</v>
      </c>
      <c r="AA59" s="63">
        <v>180</v>
      </c>
      <c r="AB59" s="34">
        <v>5</v>
      </c>
      <c r="AC59" s="36">
        <f t="shared" si="4"/>
        <v>3.0544654994045031</v>
      </c>
      <c r="AD59" s="73"/>
      <c r="AE59" s="50">
        <v>0.49172387400000001</v>
      </c>
      <c r="AF59" s="2">
        <v>0.17919286239999999</v>
      </c>
      <c r="AG59" s="2">
        <v>0.22923436620000001</v>
      </c>
      <c r="AH59" s="53"/>
      <c r="AI59" s="50"/>
      <c r="AJ59" s="2"/>
      <c r="AK59" s="2"/>
      <c r="AL59" s="90"/>
      <c r="AM59" s="50">
        <v>0.44327927018650309</v>
      </c>
      <c r="AN59" s="2">
        <v>0.51143536257281963</v>
      </c>
      <c r="AO59" s="6"/>
      <c r="AP59" s="90"/>
      <c r="AQ59" s="77"/>
    </row>
    <row r="60" spans="1:43" s="9" customFormat="1">
      <c r="A60" s="34"/>
      <c r="B60" s="35"/>
      <c r="C60" s="34"/>
      <c r="D60" s="34"/>
      <c r="E60" s="33"/>
      <c r="F60" s="34"/>
      <c r="G60" s="36"/>
      <c r="H60" s="34"/>
      <c r="I60" s="2"/>
      <c r="J60" s="2"/>
      <c r="K60" s="2"/>
      <c r="L60" s="31"/>
      <c r="M60" s="2"/>
      <c r="N60" s="2"/>
      <c r="O60" s="2"/>
      <c r="P60" s="31"/>
      <c r="Q60" s="2"/>
      <c r="R60" s="2"/>
      <c r="S60" s="6"/>
      <c r="T60" s="31"/>
      <c r="U60" s="35"/>
      <c r="W60" s="42">
        <v>17</v>
      </c>
      <c r="X60" s="73">
        <v>95</v>
      </c>
      <c r="Y60" s="42" t="s">
        <v>18</v>
      </c>
      <c r="Z60" s="73" t="s">
        <v>30</v>
      </c>
      <c r="AA60" s="63">
        <v>180</v>
      </c>
      <c r="AB60" s="34">
        <v>5</v>
      </c>
      <c r="AC60" s="36">
        <f t="shared" si="4"/>
        <v>3.0544654994045031</v>
      </c>
      <c r="AD60" s="73"/>
      <c r="AE60" s="50">
        <v>0.45948315700000003</v>
      </c>
      <c r="AF60" s="2">
        <v>0.18340668269999999</v>
      </c>
      <c r="AG60" s="2">
        <v>0.213634871</v>
      </c>
      <c r="AH60" s="53"/>
      <c r="AI60" s="50"/>
      <c r="AJ60" s="2"/>
      <c r="AK60" s="2"/>
      <c r="AL60" s="90"/>
      <c r="AM60" s="50">
        <v>0.52747961771316898</v>
      </c>
      <c r="AN60" s="2">
        <v>0.48878632388977761</v>
      </c>
      <c r="AO60" s="6"/>
      <c r="AP60" s="90"/>
      <c r="AQ60" s="77"/>
    </row>
    <row r="61" spans="1:43" s="9" customFormat="1">
      <c r="A61" s="34"/>
      <c r="B61" s="35"/>
      <c r="C61" s="34"/>
      <c r="D61" s="34"/>
      <c r="E61" s="33"/>
      <c r="F61" s="34"/>
      <c r="G61" s="36"/>
      <c r="H61" s="34"/>
      <c r="I61" s="2"/>
      <c r="J61" s="2"/>
      <c r="K61" s="2"/>
      <c r="L61" s="31"/>
      <c r="M61" s="2"/>
      <c r="N61" s="2"/>
      <c r="O61" s="2"/>
      <c r="P61" s="31"/>
      <c r="Q61" s="2"/>
      <c r="R61" s="2"/>
      <c r="S61" s="6"/>
      <c r="T61" s="31"/>
      <c r="U61" s="35"/>
      <c r="W61" s="42">
        <v>17</v>
      </c>
      <c r="X61" s="73">
        <v>96</v>
      </c>
      <c r="Y61" s="42" t="s">
        <v>18</v>
      </c>
      <c r="Z61" s="73" t="s">
        <v>30</v>
      </c>
      <c r="AA61" s="63">
        <v>180</v>
      </c>
      <c r="AB61" s="34">
        <v>5</v>
      </c>
      <c r="AC61" s="36">
        <f t="shared" si="4"/>
        <v>3.0544654994045031</v>
      </c>
      <c r="AD61" s="73"/>
      <c r="AE61" s="50">
        <v>0.456398523</v>
      </c>
      <c r="AF61" s="2">
        <v>0.1964598723</v>
      </c>
      <c r="AG61" s="2">
        <v>0.23317083830000002</v>
      </c>
      <c r="AH61" s="53"/>
      <c r="AI61" s="50"/>
      <c r="AJ61" s="2"/>
      <c r="AK61" s="2"/>
      <c r="AL61" s="90"/>
      <c r="AM61" s="50">
        <v>0.40457186142120799</v>
      </c>
      <c r="AN61" s="2">
        <v>0.48289868329975288</v>
      </c>
      <c r="AO61" s="6"/>
      <c r="AP61" s="90"/>
      <c r="AQ61" s="77"/>
    </row>
    <row r="62" spans="1:43">
      <c r="W62" s="42">
        <v>17</v>
      </c>
      <c r="X62" s="73">
        <v>97</v>
      </c>
      <c r="Y62" s="42" t="s">
        <v>18</v>
      </c>
      <c r="Z62" s="73" t="s">
        <v>30</v>
      </c>
      <c r="AA62" s="63">
        <v>180</v>
      </c>
      <c r="AB62" s="34">
        <v>5</v>
      </c>
      <c r="AC62" s="36">
        <f t="shared" si="4"/>
        <v>3.0544654994045031</v>
      </c>
      <c r="AD62" s="73"/>
      <c r="AE62" s="50">
        <v>0.45827781899999998</v>
      </c>
      <c r="AF62" s="2">
        <v>0.18580001800000001</v>
      </c>
      <c r="AG62" s="2">
        <v>0.20702223829999997</v>
      </c>
      <c r="AH62" s="53"/>
      <c r="AI62" s="50"/>
      <c r="AJ62" s="2"/>
      <c r="AK62" s="2"/>
      <c r="AL62" s="90"/>
      <c r="AM62" s="50">
        <v>0.49733587476988494</v>
      </c>
      <c r="AN62" s="2">
        <v>0.52753549424585833</v>
      </c>
      <c r="AO62" s="6"/>
      <c r="AP62" s="90"/>
      <c r="AQ62" s="77"/>
    </row>
    <row r="63" spans="1:43">
      <c r="W63" s="42">
        <v>17</v>
      </c>
      <c r="X63" s="73">
        <v>98</v>
      </c>
      <c r="Y63" s="42" t="s">
        <v>18</v>
      </c>
      <c r="Z63" s="73" t="s">
        <v>30</v>
      </c>
      <c r="AA63" s="63">
        <v>180</v>
      </c>
      <c r="AB63" s="34">
        <v>5</v>
      </c>
      <c r="AC63" s="36">
        <f t="shared" si="4"/>
        <v>3.0544654994045031</v>
      </c>
      <c r="AD63" s="73"/>
      <c r="AE63" s="50">
        <v>0.50701871841175805</v>
      </c>
      <c r="AF63" s="2">
        <v>0.16963663937308596</v>
      </c>
      <c r="AG63" s="2">
        <v>0.19864321164634954</v>
      </c>
      <c r="AH63" s="53"/>
      <c r="AI63" s="50"/>
      <c r="AJ63" s="2"/>
      <c r="AK63" s="2"/>
      <c r="AL63" s="90"/>
      <c r="AM63" s="50">
        <v>0.3674972801471208</v>
      </c>
      <c r="AN63" s="2">
        <v>0.45126856902757922</v>
      </c>
      <c r="AO63" s="6"/>
      <c r="AP63" s="90"/>
      <c r="AQ63" s="77"/>
    </row>
    <row r="64" spans="1:43">
      <c r="W64" s="42">
        <v>17</v>
      </c>
      <c r="X64" s="73">
        <v>99</v>
      </c>
      <c r="Y64" s="42" t="s">
        <v>18</v>
      </c>
      <c r="Z64" s="73" t="s">
        <v>30</v>
      </c>
      <c r="AA64" s="63">
        <v>180</v>
      </c>
      <c r="AB64" s="34">
        <v>5</v>
      </c>
      <c r="AC64" s="36">
        <f t="shared" si="4"/>
        <v>3.0544654994045031</v>
      </c>
      <c r="AD64" s="73"/>
      <c r="AE64" s="50">
        <v>0.45846210109116453</v>
      </c>
      <c r="AF64" s="2">
        <v>0.16852394238166937</v>
      </c>
      <c r="AG64" s="2">
        <v>0.20705603343049486</v>
      </c>
      <c r="AH64" s="53"/>
      <c r="AI64" s="50"/>
      <c r="AJ64" s="2"/>
      <c r="AK64" s="2"/>
      <c r="AL64" s="90"/>
      <c r="AM64" s="50">
        <v>0.42769511271120181</v>
      </c>
      <c r="AN64" s="2">
        <v>0.50751042828830684</v>
      </c>
      <c r="AO64" s="6"/>
      <c r="AP64" s="90"/>
      <c r="AQ64" s="77"/>
    </row>
    <row r="65" spans="23:43">
      <c r="W65" s="42">
        <v>17</v>
      </c>
      <c r="X65" s="73">
        <v>100</v>
      </c>
      <c r="Y65" s="42" t="s">
        <v>18</v>
      </c>
      <c r="Z65" s="73" t="s">
        <v>30</v>
      </c>
      <c r="AA65" s="63">
        <v>180</v>
      </c>
      <c r="AB65" s="34">
        <v>5</v>
      </c>
      <c r="AC65" s="36">
        <f t="shared" si="4"/>
        <v>3.0544654994045031</v>
      </c>
      <c r="AD65" s="73"/>
      <c r="AE65" s="50">
        <v>0.48159501486934575</v>
      </c>
      <c r="AF65" s="2">
        <v>0.18256525008536481</v>
      </c>
      <c r="AG65" s="2">
        <v>0.20358483272727257</v>
      </c>
      <c r="AH65" s="53"/>
      <c r="AI65" s="50"/>
      <c r="AJ65" s="2"/>
      <c r="AK65" s="2"/>
      <c r="AL65" s="90"/>
      <c r="AM65" s="50">
        <v>0.39126443211028744</v>
      </c>
      <c r="AN65" s="2">
        <v>0.48591319868315624</v>
      </c>
      <c r="AO65" s="6"/>
      <c r="AP65" s="90"/>
      <c r="AQ65" s="77"/>
    </row>
    <row r="66" spans="23:43">
      <c r="W66" s="42">
        <v>17</v>
      </c>
      <c r="X66" s="73">
        <v>101</v>
      </c>
      <c r="Y66" s="42" t="s">
        <v>18</v>
      </c>
      <c r="Z66" s="73" t="s">
        <v>30</v>
      </c>
      <c r="AA66" s="63">
        <v>180</v>
      </c>
      <c r="AB66" s="34">
        <v>5</v>
      </c>
      <c r="AC66" s="36">
        <f t="shared" si="4"/>
        <v>3.0544654994045031</v>
      </c>
      <c r="AD66" s="73"/>
      <c r="AE66" s="50">
        <v>0.51271304051322975</v>
      </c>
      <c r="AF66" s="2">
        <v>0.18477556622042876</v>
      </c>
      <c r="AG66" s="2">
        <v>0.20640419154231907</v>
      </c>
      <c r="AH66" s="53"/>
      <c r="AI66" s="50"/>
      <c r="AJ66" s="2"/>
      <c r="AK66" s="2"/>
      <c r="AL66" s="90"/>
      <c r="AM66" s="50">
        <v>0.33011448242193214</v>
      </c>
      <c r="AN66" s="2">
        <v>0.43049959176481639</v>
      </c>
      <c r="AO66" s="6"/>
      <c r="AP66" s="90"/>
      <c r="AQ66" s="77"/>
    </row>
    <row r="67" spans="23:43">
      <c r="W67" s="42">
        <v>17</v>
      </c>
      <c r="X67" s="73">
        <v>102</v>
      </c>
      <c r="Y67" s="42" t="s">
        <v>18</v>
      </c>
      <c r="Z67" s="73" t="s">
        <v>30</v>
      </c>
      <c r="AA67" s="63">
        <v>180</v>
      </c>
      <c r="AB67" s="34">
        <v>5</v>
      </c>
      <c r="AC67" s="36">
        <f t="shared" si="4"/>
        <v>3.0544654994045031</v>
      </c>
      <c r="AD67" s="73"/>
      <c r="AE67" s="50">
        <v>0.50473503964297262</v>
      </c>
      <c r="AF67" s="2">
        <v>0.16329590490223647</v>
      </c>
      <c r="AG67" s="2">
        <v>0.1799151433740683</v>
      </c>
      <c r="AH67" s="53"/>
      <c r="AI67" s="50"/>
      <c r="AJ67" s="2"/>
      <c r="AK67" s="2"/>
      <c r="AL67" s="90"/>
      <c r="AM67" s="50">
        <v>0.38286622647933011</v>
      </c>
      <c r="AN67" s="2">
        <v>0.46193982993082833</v>
      </c>
      <c r="AO67" s="6"/>
      <c r="AP67" s="90"/>
      <c r="AQ67" s="77"/>
    </row>
    <row r="68" spans="23:43">
      <c r="W68" s="42">
        <v>17</v>
      </c>
      <c r="X68" s="73">
        <v>103</v>
      </c>
      <c r="Y68" s="42" t="s">
        <v>18</v>
      </c>
      <c r="Z68" s="73" t="s">
        <v>30</v>
      </c>
      <c r="AA68" s="63">
        <v>180</v>
      </c>
      <c r="AB68" s="34">
        <v>5</v>
      </c>
      <c r="AC68" s="36">
        <f t="shared" si="4"/>
        <v>3.0544654994045031</v>
      </c>
      <c r="AD68" s="73"/>
      <c r="AE68" s="50">
        <v>0.51177849539469589</v>
      </c>
      <c r="AF68" s="2">
        <v>0.18843296925650019</v>
      </c>
      <c r="AG68" s="2">
        <v>0.179194143</v>
      </c>
      <c r="AH68" s="53"/>
      <c r="AI68" s="50"/>
      <c r="AJ68" s="2"/>
      <c r="AK68" s="2"/>
      <c r="AL68" s="90"/>
      <c r="AM68" s="50">
        <v>0.63043875993884502</v>
      </c>
      <c r="AN68" s="2">
        <v>0.70399540921374748</v>
      </c>
      <c r="AO68" s="6"/>
      <c r="AP68" s="90"/>
      <c r="AQ68" s="77"/>
    </row>
    <row r="69" spans="23:43">
      <c r="W69" s="42">
        <v>17</v>
      </c>
      <c r="X69" s="73">
        <v>104</v>
      </c>
      <c r="Y69" s="42" t="s">
        <v>18</v>
      </c>
      <c r="Z69" s="73" t="s">
        <v>30</v>
      </c>
      <c r="AA69" s="63">
        <v>180</v>
      </c>
      <c r="AB69" s="34">
        <v>5</v>
      </c>
      <c r="AC69" s="36">
        <f t="shared" si="4"/>
        <v>3.0544654994045031</v>
      </c>
      <c r="AD69" s="73"/>
      <c r="AE69" s="50">
        <v>0.52215224742035293</v>
      </c>
      <c r="AF69" s="2">
        <v>0.16750878152195811</v>
      </c>
      <c r="AG69" s="2">
        <v>0.17008346899999999</v>
      </c>
      <c r="AH69" s="53"/>
      <c r="AI69" s="50"/>
      <c r="AJ69" s="2"/>
      <c r="AK69" s="2"/>
      <c r="AL69" s="90"/>
      <c r="AM69" s="50">
        <v>0.63050193047424863</v>
      </c>
      <c r="AN69" s="2">
        <v>0.75913832075995746</v>
      </c>
      <c r="AO69" s="6"/>
      <c r="AP69" s="90"/>
      <c r="AQ69" s="77"/>
    </row>
    <row r="70" spans="23:43">
      <c r="W70" s="42">
        <v>17</v>
      </c>
      <c r="X70" s="73">
        <v>105</v>
      </c>
      <c r="Y70" s="42" t="s">
        <v>18</v>
      </c>
      <c r="Z70" s="73" t="s">
        <v>30</v>
      </c>
      <c r="AA70" s="63">
        <v>180</v>
      </c>
      <c r="AB70" s="34">
        <v>5</v>
      </c>
      <c r="AC70" s="36">
        <f t="shared" si="4"/>
        <v>3.0544654994045031</v>
      </c>
      <c r="AD70" s="73"/>
      <c r="AE70" s="50">
        <v>0.53125797549791554</v>
      </c>
      <c r="AF70" s="2">
        <v>0.17014792757185862</v>
      </c>
      <c r="AG70" s="2">
        <v>0.17354504800000001</v>
      </c>
      <c r="AH70" s="53"/>
      <c r="AI70" s="50"/>
      <c r="AJ70" s="2"/>
      <c r="AK70" s="2"/>
      <c r="AL70" s="90"/>
      <c r="AM70" s="50">
        <v>0.6603100869614642</v>
      </c>
      <c r="AN70" s="2">
        <v>0.7599229019397119</v>
      </c>
      <c r="AO70" s="6"/>
      <c r="AP70" s="90"/>
      <c r="AQ70" s="77"/>
    </row>
    <row r="71" spans="23:43">
      <c r="W71" s="42">
        <v>17</v>
      </c>
      <c r="X71" s="73">
        <v>106</v>
      </c>
      <c r="Y71" s="42" t="s">
        <v>18</v>
      </c>
      <c r="Z71" s="73" t="s">
        <v>30</v>
      </c>
      <c r="AA71" s="63">
        <v>180</v>
      </c>
      <c r="AB71" s="34">
        <v>5</v>
      </c>
      <c r="AC71" s="36">
        <f t="shared" si="4"/>
        <v>3.0544654994045031</v>
      </c>
      <c r="AD71" s="73"/>
      <c r="AE71" s="50">
        <v>0.4814875194669298</v>
      </c>
      <c r="AF71" s="2">
        <v>0.18089808176681124</v>
      </c>
      <c r="AG71" s="2">
        <v>0.202936382</v>
      </c>
      <c r="AH71" s="53"/>
      <c r="AI71" s="50"/>
      <c r="AJ71" s="2"/>
      <c r="AK71" s="2"/>
      <c r="AL71" s="90"/>
      <c r="AM71" s="50">
        <v>0.58165578270868434</v>
      </c>
      <c r="AN71" s="2">
        <v>0.67398146909441237</v>
      </c>
      <c r="AO71" s="6"/>
      <c r="AP71" s="90"/>
      <c r="AQ71" s="77"/>
    </row>
    <row r="72" spans="23:43">
      <c r="W72" s="42">
        <v>17</v>
      </c>
      <c r="X72" s="73">
        <v>107</v>
      </c>
      <c r="Y72" s="42" t="s">
        <v>18</v>
      </c>
      <c r="Z72" s="73" t="s">
        <v>30</v>
      </c>
      <c r="AA72" s="63">
        <v>180</v>
      </c>
      <c r="AB72" s="34">
        <v>5</v>
      </c>
      <c r="AC72" s="36">
        <f t="shared" si="4"/>
        <v>3.0544654994045031</v>
      </c>
      <c r="AD72" s="73"/>
      <c r="AE72" s="50">
        <v>0.47115124125461949</v>
      </c>
      <c r="AF72" s="2">
        <v>0.18426240007179548</v>
      </c>
      <c r="AG72" s="2">
        <v>0.203510314</v>
      </c>
      <c r="AH72" s="53"/>
      <c r="AI72" s="50"/>
      <c r="AJ72" s="2"/>
      <c r="AK72" s="2"/>
      <c r="AL72" s="90"/>
      <c r="AM72" s="50">
        <v>0.54272169445864304</v>
      </c>
      <c r="AN72" s="2">
        <v>0.62777548352599666</v>
      </c>
      <c r="AO72" s="6"/>
      <c r="AP72" s="90"/>
      <c r="AQ72" s="77"/>
    </row>
    <row r="73" spans="23:43">
      <c r="W73" s="42">
        <v>17</v>
      </c>
      <c r="X73" s="73">
        <v>108</v>
      </c>
      <c r="Y73" s="42" t="s">
        <v>18</v>
      </c>
      <c r="Z73" s="73" t="s">
        <v>30</v>
      </c>
      <c r="AA73" s="63">
        <v>180</v>
      </c>
      <c r="AB73" s="34">
        <v>5</v>
      </c>
      <c r="AC73" s="36">
        <f t="shared" si="4"/>
        <v>3.0544654994045031</v>
      </c>
      <c r="AD73" s="73"/>
      <c r="AE73" s="50">
        <v>0.51698484583239179</v>
      </c>
      <c r="AF73" s="2">
        <v>0.17381109669478068</v>
      </c>
      <c r="AG73" s="2">
        <v>0.19054409800000002</v>
      </c>
      <c r="AH73" s="53"/>
      <c r="AI73" s="50"/>
      <c r="AJ73" s="2"/>
      <c r="AK73" s="2"/>
      <c r="AL73" s="90"/>
      <c r="AM73" s="50">
        <v>0.60609320084710216</v>
      </c>
      <c r="AN73" s="2">
        <v>0.68806600537647311</v>
      </c>
      <c r="AO73" s="6"/>
      <c r="AP73" s="90"/>
      <c r="AQ73" s="77"/>
    </row>
    <row r="74" spans="23:43">
      <c r="W74" s="42">
        <v>17</v>
      </c>
      <c r="X74" s="73">
        <v>109</v>
      </c>
      <c r="Y74" s="42" t="s">
        <v>18</v>
      </c>
      <c r="Z74" s="73" t="s">
        <v>30</v>
      </c>
      <c r="AA74" s="63">
        <v>180</v>
      </c>
      <c r="AB74" s="34">
        <v>5</v>
      </c>
      <c r="AC74" s="36">
        <f t="shared" si="4"/>
        <v>3.0544654994045031</v>
      </c>
      <c r="AD74" s="73"/>
      <c r="AE74" s="50">
        <v>0.50146598199087211</v>
      </c>
      <c r="AF74" s="2">
        <v>0.17658122585876421</v>
      </c>
      <c r="AG74" s="2">
        <v>0.18500056399999998</v>
      </c>
      <c r="AH74" s="53"/>
      <c r="AI74" s="50"/>
      <c r="AJ74" s="2"/>
      <c r="AK74" s="2"/>
      <c r="AL74" s="90"/>
      <c r="AM74" s="50">
        <v>0.65715723864594755</v>
      </c>
      <c r="AN74" s="2">
        <v>0.78703362237785424</v>
      </c>
      <c r="AO74" s="6"/>
      <c r="AP74" s="90"/>
      <c r="AQ74" s="77"/>
    </row>
    <row r="75" spans="23:43">
      <c r="W75" s="42">
        <v>17</v>
      </c>
      <c r="X75" s="73">
        <v>110</v>
      </c>
      <c r="Y75" s="42" t="s">
        <v>18</v>
      </c>
      <c r="Z75" s="73" t="s">
        <v>30</v>
      </c>
      <c r="AA75" s="63">
        <v>180</v>
      </c>
      <c r="AB75" s="34">
        <v>5</v>
      </c>
      <c r="AC75" s="36">
        <f t="shared" si="4"/>
        <v>3.0544654994045031</v>
      </c>
      <c r="AD75" s="73"/>
      <c r="AE75" s="50">
        <v>0.50709802570795603</v>
      </c>
      <c r="AF75" s="2">
        <v>0.17675696530008353</v>
      </c>
      <c r="AG75" s="2">
        <v>0.19121738799999999</v>
      </c>
      <c r="AH75" s="53"/>
      <c r="AI75" s="50"/>
      <c r="AJ75" s="2"/>
      <c r="AK75" s="2"/>
      <c r="AL75" s="90"/>
      <c r="AM75" s="50">
        <v>0.63425212423372657</v>
      </c>
      <c r="AN75" s="2">
        <v>0.75812343815895522</v>
      </c>
      <c r="AO75" s="6"/>
      <c r="AP75" s="90"/>
      <c r="AQ75" s="77"/>
    </row>
    <row r="76" spans="23:43">
      <c r="W76" s="42">
        <v>17</v>
      </c>
      <c r="X76" s="73">
        <v>111</v>
      </c>
      <c r="Y76" s="42" t="s">
        <v>18</v>
      </c>
      <c r="Z76" s="73" t="s">
        <v>30</v>
      </c>
      <c r="AA76" s="63">
        <v>180</v>
      </c>
      <c r="AB76" s="34">
        <v>5</v>
      </c>
      <c r="AC76" s="36">
        <f t="shared" si="4"/>
        <v>3.0544654994045031</v>
      </c>
      <c r="AD76" s="73"/>
      <c r="AE76" s="50">
        <v>0.50773198156950783</v>
      </c>
      <c r="AF76" s="2">
        <v>0.18583028101561472</v>
      </c>
      <c r="AG76" s="2">
        <v>0.18342391800000002</v>
      </c>
      <c r="AH76" s="53"/>
      <c r="AI76" s="50"/>
      <c r="AJ76" s="2"/>
      <c r="AK76" s="2"/>
      <c r="AL76" s="90"/>
      <c r="AM76" s="50">
        <v>0.53901469660038392</v>
      </c>
      <c r="AN76" s="2">
        <v>0.69950941384003862</v>
      </c>
      <c r="AO76" s="6"/>
      <c r="AP76" s="90"/>
      <c r="AQ76" s="77"/>
    </row>
    <row r="77" spans="23:43">
      <c r="W77" s="42">
        <v>17</v>
      </c>
      <c r="X77" s="73">
        <v>112</v>
      </c>
      <c r="Y77" s="42" t="s">
        <v>18</v>
      </c>
      <c r="Z77" s="73" t="s">
        <v>30</v>
      </c>
      <c r="AA77" s="63">
        <v>180</v>
      </c>
      <c r="AB77" s="34">
        <v>5</v>
      </c>
      <c r="AC77" s="36">
        <f t="shared" si="4"/>
        <v>3.0544654994045031</v>
      </c>
      <c r="AD77" s="73"/>
      <c r="AE77" s="50">
        <v>0.50810030998929323</v>
      </c>
      <c r="AF77" s="2">
        <v>0.18705311898739055</v>
      </c>
      <c r="AG77" s="2">
        <v>0.18715807099999998</v>
      </c>
      <c r="AH77" s="53"/>
      <c r="AI77" s="50"/>
      <c r="AJ77" s="2"/>
      <c r="AK77" s="2"/>
      <c r="AL77" s="90"/>
      <c r="AM77" s="50">
        <v>0.60005277305661286</v>
      </c>
      <c r="AN77" s="2">
        <v>0.69345725750335929</v>
      </c>
      <c r="AO77" s="6"/>
      <c r="AP77" s="90"/>
      <c r="AQ77" s="77"/>
    </row>
    <row r="78" spans="23:43">
      <c r="W78" s="42">
        <v>17</v>
      </c>
      <c r="X78" s="73">
        <v>113</v>
      </c>
      <c r="Y78" s="42" t="s">
        <v>18</v>
      </c>
      <c r="Z78" s="73" t="s">
        <v>30</v>
      </c>
      <c r="AA78" s="63">
        <v>180</v>
      </c>
      <c r="AB78" s="34">
        <v>5</v>
      </c>
      <c r="AC78" s="36">
        <f t="shared" si="4"/>
        <v>3.0544654994045031</v>
      </c>
      <c r="AD78" s="73"/>
      <c r="AE78" s="50">
        <v>0.48768365932216606</v>
      </c>
      <c r="AF78" s="2">
        <v>0.18860633130588503</v>
      </c>
      <c r="AG78" s="2">
        <v>0.19869194199999998</v>
      </c>
      <c r="AH78" s="53"/>
      <c r="AI78" s="50"/>
      <c r="AJ78" s="2"/>
      <c r="AK78" s="2"/>
      <c r="AL78" s="90"/>
      <c r="AM78" s="50">
        <v>0.54479988189328266</v>
      </c>
      <c r="AN78" s="2">
        <v>0.72642226169296209</v>
      </c>
      <c r="AO78" s="6"/>
      <c r="AP78" s="90"/>
      <c r="AQ78" s="77"/>
    </row>
    <row r="79" spans="23:43">
      <c r="W79" s="42">
        <v>17</v>
      </c>
      <c r="X79" s="73">
        <v>114</v>
      </c>
      <c r="Y79" s="42" t="s">
        <v>18</v>
      </c>
      <c r="Z79" s="73" t="s">
        <v>30</v>
      </c>
      <c r="AA79" s="63">
        <v>180</v>
      </c>
      <c r="AB79" s="34">
        <v>5</v>
      </c>
      <c r="AC79" s="36">
        <f t="shared" si="4"/>
        <v>3.0544654994045031</v>
      </c>
      <c r="AD79" s="73"/>
      <c r="AE79" s="50">
        <v>0.52339853183214513</v>
      </c>
      <c r="AF79" s="2">
        <v>0.18507862358545504</v>
      </c>
      <c r="AG79" s="2">
        <v>0.19630880099999998</v>
      </c>
      <c r="AH79" s="53"/>
      <c r="AI79" s="50"/>
      <c r="AJ79" s="2"/>
      <c r="AK79" s="2"/>
      <c r="AL79" s="90"/>
      <c r="AM79" s="50">
        <v>0.56449718910322366</v>
      </c>
      <c r="AN79" s="2">
        <v>0.72119086696618284</v>
      </c>
      <c r="AO79" s="6"/>
      <c r="AP79" s="90"/>
      <c r="AQ79" s="77"/>
    </row>
    <row r="80" spans="23:43">
      <c r="W80" s="42">
        <v>17</v>
      </c>
      <c r="X80" s="73">
        <v>115</v>
      </c>
      <c r="Y80" s="42" t="s">
        <v>18</v>
      </c>
      <c r="Z80" s="73" t="s">
        <v>30</v>
      </c>
      <c r="AA80" s="63">
        <v>180</v>
      </c>
      <c r="AB80" s="34">
        <v>5</v>
      </c>
      <c r="AC80" s="36">
        <f t="shared" ref="AC80:AC143" si="6">LOG(AB80*EXP((AA80-100)/14.75))</f>
        <v>3.0544654994045031</v>
      </c>
      <c r="AD80" s="73"/>
      <c r="AE80" s="50">
        <v>0.50821325822010621</v>
      </c>
      <c r="AF80" s="2">
        <v>0.1842835722386679</v>
      </c>
      <c r="AG80" s="2">
        <v>0.19136238800000002</v>
      </c>
      <c r="AH80" s="53"/>
      <c r="AI80" s="50"/>
      <c r="AJ80" s="2"/>
      <c r="AK80" s="2"/>
      <c r="AL80" s="90"/>
      <c r="AM80" s="50">
        <v>0.57112048004519556</v>
      </c>
      <c r="AN80" s="2">
        <v>0.72124164697281368</v>
      </c>
      <c r="AO80" s="6"/>
      <c r="AP80" s="90"/>
      <c r="AQ80" s="77"/>
    </row>
    <row r="81" spans="1:43">
      <c r="W81" s="42">
        <v>17</v>
      </c>
      <c r="X81" s="73">
        <v>116</v>
      </c>
      <c r="Y81" s="42" t="s">
        <v>18</v>
      </c>
      <c r="Z81" s="73" t="s">
        <v>30</v>
      </c>
      <c r="AA81" s="63">
        <v>180</v>
      </c>
      <c r="AB81" s="34">
        <v>5</v>
      </c>
      <c r="AC81" s="36">
        <f t="shared" si="6"/>
        <v>3.0544654994045031</v>
      </c>
      <c r="AD81" s="73"/>
      <c r="AE81" s="50">
        <v>0.50037564287060565</v>
      </c>
      <c r="AF81" s="2">
        <v>0.18698173957380479</v>
      </c>
      <c r="AG81" s="2">
        <v>0.18884152199999998</v>
      </c>
      <c r="AH81" s="53"/>
      <c r="AI81" s="50"/>
      <c r="AJ81" s="2"/>
      <c r="AK81" s="2"/>
      <c r="AL81" s="90"/>
      <c r="AM81" s="50">
        <v>0.56599477619504457</v>
      </c>
      <c r="AN81" s="2">
        <v>0.74523940549170664</v>
      </c>
      <c r="AO81" s="6"/>
      <c r="AP81" s="90"/>
      <c r="AQ81" s="77"/>
    </row>
    <row r="82" spans="1:43">
      <c r="W82" s="42">
        <v>17</v>
      </c>
      <c r="X82" s="73">
        <v>117</v>
      </c>
      <c r="Y82" s="42" t="s">
        <v>18</v>
      </c>
      <c r="Z82" s="73" t="s">
        <v>30</v>
      </c>
      <c r="AA82" s="63">
        <v>180</v>
      </c>
      <c r="AB82" s="34">
        <v>5</v>
      </c>
      <c r="AC82" s="36">
        <f t="shared" si="6"/>
        <v>3.0544654994045031</v>
      </c>
      <c r="AD82" s="73"/>
      <c r="AE82" s="50">
        <v>0.52223753052423849</v>
      </c>
      <c r="AF82" s="2">
        <v>0.16844457104989397</v>
      </c>
      <c r="AG82" s="2">
        <v>0.17194076800000002</v>
      </c>
      <c r="AH82" s="53"/>
      <c r="AI82" s="50"/>
      <c r="AJ82" s="2"/>
      <c r="AK82" s="2"/>
      <c r="AL82" s="90"/>
      <c r="AM82" s="50">
        <v>0.61522005068742946</v>
      </c>
      <c r="AN82" s="2">
        <v>0.70095602161114068</v>
      </c>
      <c r="AO82" s="6"/>
      <c r="AP82" s="90"/>
      <c r="AQ82" s="77"/>
    </row>
    <row r="83" spans="1:43">
      <c r="W83" s="42">
        <v>17</v>
      </c>
      <c r="X83" s="73">
        <v>118</v>
      </c>
      <c r="Y83" s="42" t="s">
        <v>18</v>
      </c>
      <c r="Z83" s="73" t="s">
        <v>30</v>
      </c>
      <c r="AA83" s="63">
        <v>180</v>
      </c>
      <c r="AB83" s="34">
        <v>5</v>
      </c>
      <c r="AC83" s="36">
        <f t="shared" si="6"/>
        <v>3.0544654994045031</v>
      </c>
      <c r="AD83" s="73"/>
      <c r="AE83" s="50">
        <v>0.46975657362674228</v>
      </c>
      <c r="AF83" s="2">
        <v>0.16549830937241577</v>
      </c>
      <c r="AG83" s="2">
        <v>0.17832806800000001</v>
      </c>
      <c r="AH83" s="53"/>
      <c r="AI83" s="50"/>
      <c r="AJ83" s="2"/>
      <c r="AK83" s="2"/>
      <c r="AL83" s="90"/>
      <c r="AM83" s="50">
        <v>0.64788023646014226</v>
      </c>
      <c r="AN83" s="2">
        <v>0.70105631769168864</v>
      </c>
      <c r="AO83" s="6"/>
      <c r="AP83" s="90"/>
      <c r="AQ83" s="77"/>
    </row>
    <row r="84" spans="1:43">
      <c r="W84" s="42">
        <v>17</v>
      </c>
      <c r="X84" s="73">
        <v>119</v>
      </c>
      <c r="Y84" s="42" t="s">
        <v>18</v>
      </c>
      <c r="Z84" s="73" t="s">
        <v>30</v>
      </c>
      <c r="AA84" s="63">
        <v>180</v>
      </c>
      <c r="AB84" s="34">
        <v>5</v>
      </c>
      <c r="AC84" s="36">
        <f t="shared" si="6"/>
        <v>3.0544654994045031</v>
      </c>
      <c r="AD84" s="73"/>
      <c r="AE84" s="50">
        <v>0.53944834399999997</v>
      </c>
      <c r="AF84" s="2">
        <v>0.19845026260000001</v>
      </c>
      <c r="AG84" s="2">
        <v>0.22304635959999999</v>
      </c>
      <c r="AH84" s="53"/>
      <c r="AI84" s="50"/>
      <c r="AJ84" s="2"/>
      <c r="AK84" s="2"/>
      <c r="AL84" s="90"/>
      <c r="AM84" s="50">
        <v>0.47870199783206674</v>
      </c>
      <c r="AN84" s="2">
        <v>0.47215413622877067</v>
      </c>
      <c r="AO84" s="6"/>
      <c r="AP84" s="90"/>
      <c r="AQ84" s="77"/>
    </row>
    <row r="85" spans="1:43">
      <c r="W85" s="42">
        <v>17</v>
      </c>
      <c r="X85" s="73">
        <v>120</v>
      </c>
      <c r="Y85" s="42" t="s">
        <v>18</v>
      </c>
      <c r="Z85" s="73" t="s">
        <v>30</v>
      </c>
      <c r="AA85" s="63">
        <v>180</v>
      </c>
      <c r="AB85" s="34">
        <v>5</v>
      </c>
      <c r="AC85" s="36">
        <f t="shared" si="6"/>
        <v>3.0544654994045031</v>
      </c>
      <c r="AD85" s="73"/>
      <c r="AE85" s="50">
        <v>0.51471146499999998</v>
      </c>
      <c r="AF85" s="2">
        <v>0.19916377159999998</v>
      </c>
      <c r="AG85" s="2">
        <v>0.18540068179999999</v>
      </c>
      <c r="AH85" s="53"/>
      <c r="AI85" s="50"/>
      <c r="AJ85" s="2"/>
      <c r="AK85" s="2"/>
      <c r="AL85" s="90"/>
      <c r="AM85" s="50">
        <v>0.55871302575317605</v>
      </c>
      <c r="AN85" s="2">
        <v>0.49779948881248848</v>
      </c>
      <c r="AO85" s="6"/>
      <c r="AP85" s="90"/>
      <c r="AQ85" s="77"/>
    </row>
    <row r="86" spans="1:43">
      <c r="W86" s="42">
        <v>17</v>
      </c>
      <c r="X86" s="73">
        <v>121</v>
      </c>
      <c r="Y86" s="42" t="s">
        <v>18</v>
      </c>
      <c r="Z86" s="73" t="s">
        <v>30</v>
      </c>
      <c r="AA86" s="63">
        <v>180</v>
      </c>
      <c r="AB86" s="34">
        <v>5</v>
      </c>
      <c r="AC86" s="36">
        <f t="shared" si="6"/>
        <v>3.0544654994045031</v>
      </c>
      <c r="AD86" s="73"/>
      <c r="AE86" s="50">
        <v>0.53531308399999999</v>
      </c>
      <c r="AF86" s="2">
        <v>0.2177662957</v>
      </c>
      <c r="AG86" s="2">
        <v>0.20172416109999999</v>
      </c>
      <c r="AH86" s="53"/>
      <c r="AI86" s="50"/>
      <c r="AJ86" s="2"/>
      <c r="AK86" s="2"/>
      <c r="AL86" s="90"/>
      <c r="AM86" s="50">
        <v>0.46250504125544595</v>
      </c>
      <c r="AN86" s="2">
        <v>0.38763581900148653</v>
      </c>
      <c r="AO86" s="6"/>
      <c r="AP86" s="90"/>
      <c r="AQ86" s="77"/>
    </row>
    <row r="87" spans="1:43">
      <c r="W87" s="42">
        <v>17</v>
      </c>
      <c r="X87" s="73">
        <v>122</v>
      </c>
      <c r="Y87" s="42" t="s">
        <v>18</v>
      </c>
      <c r="Z87" s="73" t="s">
        <v>30</v>
      </c>
      <c r="AA87" s="63">
        <v>180</v>
      </c>
      <c r="AB87" s="34">
        <v>5</v>
      </c>
      <c r="AC87" s="36">
        <f t="shared" si="6"/>
        <v>3.0544654994045031</v>
      </c>
      <c r="AD87" s="73"/>
      <c r="AE87" s="50">
        <v>0.53017166900000001</v>
      </c>
      <c r="AF87" s="2">
        <v>0.22634125919999998</v>
      </c>
      <c r="AG87" s="2">
        <v>0.20344359389999997</v>
      </c>
      <c r="AH87" s="53"/>
      <c r="AI87" s="50"/>
      <c r="AJ87" s="2"/>
      <c r="AK87" s="2"/>
      <c r="AL87" s="90"/>
      <c r="AM87" s="50">
        <v>0.46024526444471325</v>
      </c>
      <c r="AN87" s="2">
        <v>0.4054790718886333</v>
      </c>
      <c r="AO87" s="6"/>
      <c r="AP87" s="90"/>
      <c r="AQ87" s="77"/>
    </row>
    <row r="88" spans="1:43">
      <c r="W88" s="42">
        <v>17</v>
      </c>
      <c r="X88" s="73">
        <v>123</v>
      </c>
      <c r="Y88" s="42" t="s">
        <v>18</v>
      </c>
      <c r="Z88" s="73" t="s">
        <v>30</v>
      </c>
      <c r="AA88" s="63">
        <v>180</v>
      </c>
      <c r="AB88" s="34">
        <v>5</v>
      </c>
      <c r="AC88" s="36">
        <f t="shared" si="6"/>
        <v>3.0544654994045031</v>
      </c>
      <c r="AD88" s="73"/>
      <c r="AE88" s="50">
        <v>0.52375872999999995</v>
      </c>
      <c r="AF88" s="2">
        <v>0.22592206820000002</v>
      </c>
      <c r="AG88" s="2">
        <v>0.20607627510000001</v>
      </c>
      <c r="AH88" s="53"/>
      <c r="AI88" s="50"/>
      <c r="AJ88" s="2"/>
      <c r="AK88" s="2"/>
      <c r="AL88" s="90"/>
      <c r="AM88" s="50">
        <v>0.45247933146622688</v>
      </c>
      <c r="AN88" s="2">
        <v>0.40915078211116251</v>
      </c>
      <c r="AO88" s="6"/>
      <c r="AP88" s="90"/>
      <c r="AQ88" s="77"/>
    </row>
    <row r="89" spans="1:43">
      <c r="W89" s="42">
        <v>17</v>
      </c>
      <c r="X89" s="73">
        <v>124</v>
      </c>
      <c r="Y89" s="42" t="s">
        <v>18</v>
      </c>
      <c r="Z89" s="73" t="s">
        <v>30</v>
      </c>
      <c r="AA89" s="63">
        <v>180</v>
      </c>
      <c r="AB89" s="34">
        <v>5</v>
      </c>
      <c r="AC89" s="36">
        <f t="shared" si="6"/>
        <v>3.0544654994045031</v>
      </c>
      <c r="AD89" s="73"/>
      <c r="AE89" s="50">
        <v>0.52939855499999999</v>
      </c>
      <c r="AF89" s="2">
        <v>0.2168512802</v>
      </c>
      <c r="AG89" s="2">
        <v>0.21553719029999999</v>
      </c>
      <c r="AH89" s="53"/>
      <c r="AI89" s="50"/>
      <c r="AJ89" s="2"/>
      <c r="AK89" s="2"/>
      <c r="AL89" s="90"/>
      <c r="AM89" s="50">
        <v>0.42801212406029332</v>
      </c>
      <c r="AN89" s="2">
        <v>0.42877004617737724</v>
      </c>
      <c r="AO89" s="6"/>
      <c r="AP89" s="90"/>
      <c r="AQ89" s="77"/>
    </row>
    <row r="90" spans="1:43">
      <c r="W90" s="42">
        <v>17</v>
      </c>
      <c r="X90" s="73">
        <v>125</v>
      </c>
      <c r="Y90" s="42" t="s">
        <v>18</v>
      </c>
      <c r="Z90" s="73" t="s">
        <v>30</v>
      </c>
      <c r="AA90" s="63">
        <v>180</v>
      </c>
      <c r="AB90" s="34">
        <v>5</v>
      </c>
      <c r="AC90" s="36">
        <f t="shared" si="6"/>
        <v>3.0544654994045031</v>
      </c>
      <c r="AD90" s="73"/>
      <c r="AE90" s="50">
        <v>0.56456572900000002</v>
      </c>
      <c r="AF90" s="2">
        <v>0.21769716280000001</v>
      </c>
      <c r="AG90" s="2">
        <v>0.19718199860000002</v>
      </c>
      <c r="AH90" s="53"/>
      <c r="AI90" s="50"/>
      <c r="AJ90" s="2"/>
      <c r="AK90" s="2"/>
      <c r="AL90" s="90"/>
      <c r="AM90" s="50">
        <v>0.49578106785861958</v>
      </c>
      <c r="AN90" s="2">
        <v>0.3871727766650252</v>
      </c>
      <c r="AO90" s="6"/>
      <c r="AP90" s="90"/>
      <c r="AQ90" s="77"/>
    </row>
    <row r="91" spans="1:43">
      <c r="W91" s="42">
        <v>17</v>
      </c>
      <c r="X91" s="73">
        <v>126</v>
      </c>
      <c r="Y91" s="42" t="s">
        <v>18</v>
      </c>
      <c r="Z91" s="73" t="s">
        <v>30</v>
      </c>
      <c r="AA91" s="63">
        <v>180</v>
      </c>
      <c r="AB91" s="34">
        <v>5</v>
      </c>
      <c r="AC91" s="36">
        <f t="shared" si="6"/>
        <v>3.0544654994045031</v>
      </c>
      <c r="AD91" s="73"/>
      <c r="AE91" s="50">
        <v>0.51831477800000003</v>
      </c>
      <c r="AF91" s="2">
        <v>0.2127708334</v>
      </c>
      <c r="AG91" s="2">
        <v>0.19850853709999999</v>
      </c>
      <c r="AH91" s="53"/>
      <c r="AI91" s="50"/>
      <c r="AJ91" s="2"/>
      <c r="AK91" s="2"/>
      <c r="AL91" s="90"/>
      <c r="AM91" s="50">
        <v>0.48550998482238911</v>
      </c>
      <c r="AN91" s="2">
        <v>0.44310102175877097</v>
      </c>
      <c r="AO91" s="6"/>
      <c r="AP91" s="90"/>
      <c r="AQ91" s="77"/>
    </row>
    <row r="92" spans="1:43" s="9" customFormat="1">
      <c r="A92" s="34"/>
      <c r="B92" s="35"/>
      <c r="C92" s="34"/>
      <c r="D92" s="34"/>
      <c r="E92" s="33"/>
      <c r="F92" s="34"/>
      <c r="G92" s="36"/>
      <c r="H92" s="34"/>
      <c r="I92" s="2"/>
      <c r="J92" s="2"/>
      <c r="K92" s="2"/>
      <c r="L92" s="31"/>
      <c r="M92" s="2"/>
      <c r="N92" s="2"/>
      <c r="O92" s="2"/>
      <c r="P92" s="31"/>
      <c r="Q92" s="2"/>
      <c r="R92" s="2"/>
      <c r="S92" s="6"/>
      <c r="T92" s="31"/>
      <c r="U92" s="35"/>
      <c r="W92" s="42">
        <v>17</v>
      </c>
      <c r="X92" s="73">
        <v>127</v>
      </c>
      <c r="Y92" s="42" t="s">
        <v>18</v>
      </c>
      <c r="Z92" s="73" t="s">
        <v>30</v>
      </c>
      <c r="AA92" s="63">
        <v>180</v>
      </c>
      <c r="AB92" s="34">
        <v>5</v>
      </c>
      <c r="AC92" s="36">
        <f t="shared" si="6"/>
        <v>3.0544654994045031</v>
      </c>
      <c r="AD92" s="73"/>
      <c r="AE92" s="50">
        <v>0.50932888499999995</v>
      </c>
      <c r="AF92" s="2">
        <v>0.21516755009999999</v>
      </c>
      <c r="AG92" s="2">
        <v>0.20472580470000001</v>
      </c>
      <c r="AH92" s="53"/>
      <c r="AI92" s="50"/>
      <c r="AJ92" s="2"/>
      <c r="AK92" s="2"/>
      <c r="AL92" s="90"/>
      <c r="AM92" s="50">
        <v>0.47073316880506394</v>
      </c>
      <c r="AN92" s="2">
        <v>0.39358929220835709</v>
      </c>
      <c r="AO92" s="6"/>
      <c r="AP92" s="90"/>
      <c r="AQ92" s="77"/>
    </row>
    <row r="93" spans="1:43" s="9" customFormat="1">
      <c r="A93" s="34"/>
      <c r="B93" s="35"/>
      <c r="C93" s="34"/>
      <c r="D93" s="34"/>
      <c r="E93" s="33"/>
      <c r="F93" s="34"/>
      <c r="G93" s="36"/>
      <c r="H93" s="34"/>
      <c r="I93" s="2"/>
      <c r="J93" s="2"/>
      <c r="K93" s="2"/>
      <c r="L93" s="31"/>
      <c r="M93" s="2"/>
      <c r="N93" s="2"/>
      <c r="O93" s="2"/>
      <c r="P93" s="31"/>
      <c r="Q93" s="2"/>
      <c r="R93" s="2"/>
      <c r="S93" s="6"/>
      <c r="T93" s="31"/>
      <c r="U93" s="35"/>
      <c r="W93" s="42">
        <v>17</v>
      </c>
      <c r="X93" s="73">
        <v>128</v>
      </c>
      <c r="Y93" s="42" t="s">
        <v>18</v>
      </c>
      <c r="Z93" s="73" t="s">
        <v>30</v>
      </c>
      <c r="AA93" s="63">
        <v>180</v>
      </c>
      <c r="AB93" s="34">
        <v>5</v>
      </c>
      <c r="AC93" s="36">
        <f t="shared" si="6"/>
        <v>3.0544654994045031</v>
      </c>
      <c r="AD93" s="73"/>
      <c r="AE93" s="50">
        <v>0.50937175899999998</v>
      </c>
      <c r="AF93" s="2">
        <v>0.21565017459999999</v>
      </c>
      <c r="AG93" s="2">
        <v>0.20602585309999999</v>
      </c>
      <c r="AH93" s="53"/>
      <c r="AI93" s="50"/>
      <c r="AJ93" s="2"/>
      <c r="AK93" s="2"/>
      <c r="AL93" s="90"/>
      <c r="AM93" s="50">
        <v>0.64305488911096076</v>
      </c>
      <c r="AN93" s="2">
        <v>0.62133699079362881</v>
      </c>
      <c r="AO93" s="6"/>
      <c r="AP93" s="90"/>
      <c r="AQ93" s="77"/>
    </row>
    <row r="94" spans="1:43" s="9" customFormat="1">
      <c r="A94" s="34"/>
      <c r="B94" s="35"/>
      <c r="C94" s="34"/>
      <c r="D94" s="34"/>
      <c r="E94" s="33"/>
      <c r="F94" s="34"/>
      <c r="G94" s="36"/>
      <c r="H94" s="34"/>
      <c r="I94" s="2"/>
      <c r="J94" s="2"/>
      <c r="K94" s="2"/>
      <c r="L94" s="31"/>
      <c r="M94" s="2"/>
      <c r="N94" s="2"/>
      <c r="O94" s="2"/>
      <c r="P94" s="31"/>
      <c r="Q94" s="2"/>
      <c r="R94" s="2"/>
      <c r="S94" s="6"/>
      <c r="T94" s="31"/>
      <c r="U94" s="35"/>
      <c r="W94" s="42">
        <v>17</v>
      </c>
      <c r="X94" s="73">
        <v>129</v>
      </c>
      <c r="Y94" s="42" t="s">
        <v>18</v>
      </c>
      <c r="Z94" s="73" t="s">
        <v>30</v>
      </c>
      <c r="AA94" s="63">
        <v>180</v>
      </c>
      <c r="AB94" s="34">
        <v>5</v>
      </c>
      <c r="AC94" s="36">
        <f t="shared" si="6"/>
        <v>3.0544654994045031</v>
      </c>
      <c r="AD94" s="73"/>
      <c r="AE94" s="50">
        <v>0.50503872500000002</v>
      </c>
      <c r="AF94" s="2">
        <v>0.2260714704</v>
      </c>
      <c r="AG94" s="2">
        <v>0.1909050243</v>
      </c>
      <c r="AH94" s="53"/>
      <c r="AI94" s="50"/>
      <c r="AJ94" s="2"/>
      <c r="AK94" s="2"/>
      <c r="AL94" s="90"/>
      <c r="AM94" s="50">
        <v>0.55924028400000425</v>
      </c>
      <c r="AN94" s="2">
        <v>0.64799030766887955</v>
      </c>
      <c r="AO94" s="6"/>
      <c r="AP94" s="90"/>
      <c r="AQ94" s="77"/>
    </row>
    <row r="95" spans="1:43" s="9" customFormat="1">
      <c r="A95" s="34"/>
      <c r="B95" s="35"/>
      <c r="C95" s="34"/>
      <c r="D95" s="34"/>
      <c r="E95" s="33"/>
      <c r="F95" s="34"/>
      <c r="G95" s="36"/>
      <c r="H95" s="34"/>
      <c r="I95" s="2"/>
      <c r="J95" s="2"/>
      <c r="K95" s="2"/>
      <c r="L95" s="31"/>
      <c r="M95" s="2"/>
      <c r="N95" s="2"/>
      <c r="O95" s="2"/>
      <c r="P95" s="31"/>
      <c r="Q95" s="2"/>
      <c r="R95" s="2"/>
      <c r="S95" s="6"/>
      <c r="T95" s="31"/>
      <c r="U95" s="35"/>
      <c r="W95" s="42">
        <v>17</v>
      </c>
      <c r="X95" s="73">
        <v>130</v>
      </c>
      <c r="Y95" s="42" t="s">
        <v>18</v>
      </c>
      <c r="Z95" s="73" t="s">
        <v>30</v>
      </c>
      <c r="AA95" s="63">
        <v>180</v>
      </c>
      <c r="AB95" s="34">
        <v>5</v>
      </c>
      <c r="AC95" s="36">
        <f t="shared" si="6"/>
        <v>3.0544654994045031</v>
      </c>
      <c r="AD95" s="73"/>
      <c r="AE95" s="50">
        <v>0.50109138399999997</v>
      </c>
      <c r="AF95" s="2">
        <v>0.21271510420000003</v>
      </c>
      <c r="AG95" s="2">
        <v>0.19421887680000002</v>
      </c>
      <c r="AH95" s="53"/>
      <c r="AI95" s="50"/>
      <c r="AJ95" s="2"/>
      <c r="AK95" s="2"/>
      <c r="AL95" s="90"/>
      <c r="AM95" s="50">
        <v>0.5922512529171724</v>
      </c>
      <c r="AN95" s="2">
        <v>0.63545610726074819</v>
      </c>
      <c r="AO95" s="6"/>
      <c r="AP95" s="90"/>
      <c r="AQ95" s="77"/>
    </row>
    <row r="96" spans="1:43">
      <c r="W96" s="42">
        <v>17</v>
      </c>
      <c r="X96" s="73">
        <v>131</v>
      </c>
      <c r="Y96" s="42" t="s">
        <v>18</v>
      </c>
      <c r="Z96" s="73" t="s">
        <v>30</v>
      </c>
      <c r="AA96" s="63">
        <v>180</v>
      </c>
      <c r="AB96" s="34">
        <v>5</v>
      </c>
      <c r="AC96" s="36">
        <f t="shared" si="6"/>
        <v>3.0544654994045031</v>
      </c>
      <c r="AD96" s="73"/>
      <c r="AE96" s="50">
        <v>0.52</v>
      </c>
      <c r="AF96" s="2">
        <v>0.21801148819999999</v>
      </c>
      <c r="AG96" s="2">
        <v>0.21744181820000003</v>
      </c>
      <c r="AH96" s="53"/>
      <c r="AI96" s="50"/>
      <c r="AJ96" s="2"/>
      <c r="AK96" s="2"/>
      <c r="AL96" s="90"/>
      <c r="AM96" s="50">
        <v>0.5372269230769231</v>
      </c>
      <c r="AN96" s="2">
        <v>0.61951245408088496</v>
      </c>
      <c r="AO96" s="6"/>
      <c r="AP96" s="90"/>
      <c r="AQ96" s="77"/>
    </row>
    <row r="97" spans="23:43">
      <c r="W97" s="42">
        <v>17</v>
      </c>
      <c r="X97" s="73">
        <v>132</v>
      </c>
      <c r="Y97" s="42" t="s">
        <v>18</v>
      </c>
      <c r="Z97" s="73" t="s">
        <v>30</v>
      </c>
      <c r="AA97" s="63">
        <v>180</v>
      </c>
      <c r="AB97" s="34">
        <v>5</v>
      </c>
      <c r="AC97" s="36">
        <f t="shared" si="6"/>
        <v>3.0544654994045031</v>
      </c>
      <c r="AD97" s="73"/>
      <c r="AE97" s="50">
        <v>0.53</v>
      </c>
      <c r="AF97" s="2">
        <v>0.20950795089999999</v>
      </c>
      <c r="AG97" s="2">
        <v>0.19435074519999998</v>
      </c>
      <c r="AH97" s="53"/>
      <c r="AI97" s="50"/>
      <c r="AJ97" s="2"/>
      <c r="AK97" s="2"/>
      <c r="AL97" s="90"/>
      <c r="AM97" s="50">
        <v>0.62165094339622651</v>
      </c>
      <c r="AN97" s="2">
        <v>0.61660161716445683</v>
      </c>
      <c r="AO97" s="6"/>
      <c r="AP97" s="90"/>
      <c r="AQ97" s="77"/>
    </row>
    <row r="98" spans="23:43">
      <c r="W98" s="42">
        <v>17</v>
      </c>
      <c r="X98" s="73">
        <v>133</v>
      </c>
      <c r="Y98" s="42" t="s">
        <v>18</v>
      </c>
      <c r="Z98" s="73" t="s">
        <v>30</v>
      </c>
      <c r="AA98" s="63">
        <v>180</v>
      </c>
      <c r="AB98" s="34">
        <v>5</v>
      </c>
      <c r="AC98" s="36">
        <f t="shared" si="6"/>
        <v>3.0544654994045031</v>
      </c>
      <c r="AD98" s="73"/>
      <c r="AE98" s="50">
        <v>0.53926094300000005</v>
      </c>
      <c r="AF98" s="2">
        <v>0.18675593030000001</v>
      </c>
      <c r="AG98" s="2">
        <v>0.20204702619999998</v>
      </c>
      <c r="AH98" s="53"/>
      <c r="AI98" s="50"/>
      <c r="AJ98" s="2"/>
      <c r="AK98" s="2"/>
      <c r="AL98" s="90"/>
      <c r="AM98" s="50">
        <v>0.63108408724493881</v>
      </c>
      <c r="AN98" s="2">
        <v>0.70597162835078064</v>
      </c>
      <c r="AO98" s="6"/>
      <c r="AP98" s="90"/>
      <c r="AQ98" s="77"/>
    </row>
    <row r="99" spans="23:43">
      <c r="W99" s="42">
        <v>17</v>
      </c>
      <c r="X99" s="73">
        <v>134</v>
      </c>
      <c r="Y99" s="42" t="s">
        <v>18</v>
      </c>
      <c r="Z99" s="73" t="s">
        <v>30</v>
      </c>
      <c r="AA99" s="63">
        <v>180</v>
      </c>
      <c r="AB99" s="34">
        <v>5</v>
      </c>
      <c r="AC99" s="36">
        <f t="shared" si="6"/>
        <v>3.0544654994045031</v>
      </c>
      <c r="AD99" s="73"/>
      <c r="AE99" s="50">
        <v>0.53468328600000004</v>
      </c>
      <c r="AF99" s="2">
        <v>0.20150590090000001</v>
      </c>
      <c r="AG99" s="2">
        <v>0.18440386359999997</v>
      </c>
      <c r="AH99" s="53"/>
      <c r="AI99" s="50"/>
      <c r="AJ99" s="2"/>
      <c r="AK99" s="2"/>
      <c r="AL99" s="90"/>
      <c r="AM99" s="50">
        <v>0.64477422247307725</v>
      </c>
      <c r="AN99" s="2">
        <v>0.73171008001586091</v>
      </c>
      <c r="AO99" s="6"/>
      <c r="AP99" s="90"/>
      <c r="AQ99" s="77"/>
    </row>
    <row r="100" spans="23:43">
      <c r="W100" s="42">
        <v>17</v>
      </c>
      <c r="X100" s="73">
        <v>135</v>
      </c>
      <c r="Y100" s="42" t="s">
        <v>18</v>
      </c>
      <c r="Z100" s="73" t="s">
        <v>30</v>
      </c>
      <c r="AA100" s="63">
        <v>180</v>
      </c>
      <c r="AB100" s="34">
        <v>5</v>
      </c>
      <c r="AC100" s="36">
        <f t="shared" si="6"/>
        <v>3.0544654994045031</v>
      </c>
      <c r="AD100" s="73"/>
      <c r="AE100" s="50">
        <v>0.53484492799999994</v>
      </c>
      <c r="AF100" s="2">
        <v>0.20412109350000002</v>
      </c>
      <c r="AG100" s="2">
        <v>0.18266561280000002</v>
      </c>
      <c r="AH100" s="53"/>
      <c r="AI100" s="50"/>
      <c r="AJ100" s="2"/>
      <c r="AK100" s="2"/>
      <c r="AL100" s="90"/>
      <c r="AM100" s="50">
        <v>0.62477735602645557</v>
      </c>
      <c r="AN100" s="2">
        <v>0.60703341110367393</v>
      </c>
      <c r="AO100" s="6"/>
      <c r="AP100" s="90"/>
      <c r="AQ100" s="77"/>
    </row>
    <row r="101" spans="23:43">
      <c r="W101" s="42">
        <v>17</v>
      </c>
      <c r="X101" s="73">
        <v>136</v>
      </c>
      <c r="Y101" s="42" t="s">
        <v>18</v>
      </c>
      <c r="Z101" s="73" t="s">
        <v>30</v>
      </c>
      <c r="AA101" s="63">
        <v>180</v>
      </c>
      <c r="AB101" s="34">
        <v>5</v>
      </c>
      <c r="AC101" s="36">
        <f t="shared" si="6"/>
        <v>3.0544654994045031</v>
      </c>
      <c r="AD101" s="73"/>
      <c r="AE101" s="50">
        <v>0.51858671600000006</v>
      </c>
      <c r="AF101" s="2">
        <v>0.20827143890000002</v>
      </c>
      <c r="AG101" s="2">
        <v>0.2034237756</v>
      </c>
      <c r="AH101" s="53"/>
      <c r="AI101" s="50"/>
      <c r="AJ101" s="2"/>
      <c r="AK101" s="2"/>
      <c r="AL101" s="90"/>
      <c r="AM101" s="50">
        <v>0.56389604858293363</v>
      </c>
      <c r="AN101" s="2">
        <v>0.63709710512415241</v>
      </c>
      <c r="AO101" s="6"/>
      <c r="AP101" s="90"/>
      <c r="AQ101" s="77"/>
    </row>
    <row r="102" spans="23:43">
      <c r="W102" s="42">
        <v>17</v>
      </c>
      <c r="X102" s="73">
        <v>137</v>
      </c>
      <c r="Y102" s="42" t="s">
        <v>18</v>
      </c>
      <c r="Z102" s="73" t="s">
        <v>30</v>
      </c>
      <c r="AA102" s="63">
        <v>180</v>
      </c>
      <c r="AB102" s="34">
        <v>5</v>
      </c>
      <c r="AC102" s="36">
        <f t="shared" si="6"/>
        <v>3.0544654994045031</v>
      </c>
      <c r="AD102" s="73"/>
      <c r="AE102" s="50">
        <v>0.51707281700000007</v>
      </c>
      <c r="AF102" s="2">
        <v>0.2020775195</v>
      </c>
      <c r="AG102" s="2">
        <v>0.1887142154</v>
      </c>
      <c r="AH102" s="53"/>
      <c r="AI102" s="50"/>
      <c r="AJ102" s="2"/>
      <c r="AK102" s="2"/>
      <c r="AL102" s="90"/>
      <c r="AM102" s="50">
        <v>0.53856050994071103</v>
      </c>
      <c r="AN102" s="2">
        <v>0.62767525803249424</v>
      </c>
      <c r="AO102" s="6"/>
      <c r="AP102" s="90"/>
      <c r="AQ102" s="77"/>
    </row>
    <row r="103" spans="23:43">
      <c r="W103" s="42">
        <v>17</v>
      </c>
      <c r="X103" s="73">
        <v>138</v>
      </c>
      <c r="Y103" s="42" t="s">
        <v>18</v>
      </c>
      <c r="Z103" s="73" t="s">
        <v>30</v>
      </c>
      <c r="AA103" s="63">
        <v>180</v>
      </c>
      <c r="AB103" s="34">
        <v>5</v>
      </c>
      <c r="AC103" s="36">
        <f t="shared" si="6"/>
        <v>3.0544654994045031</v>
      </c>
      <c r="AD103" s="73"/>
      <c r="AE103" s="50">
        <v>0.51808432999999998</v>
      </c>
      <c r="AF103" s="2">
        <v>0.21099768619999998</v>
      </c>
      <c r="AG103" s="2">
        <v>0.1880608761</v>
      </c>
      <c r="AH103" s="53"/>
      <c r="AI103" s="50"/>
      <c r="AJ103" s="2"/>
      <c r="AK103" s="2"/>
      <c r="AL103" s="90"/>
      <c r="AM103" s="50">
        <v>0.59151181044213397</v>
      </c>
      <c r="AN103" s="2">
        <v>0.69190030082184906</v>
      </c>
      <c r="AO103" s="6"/>
      <c r="AP103" s="90"/>
      <c r="AQ103" s="77"/>
    </row>
    <row r="104" spans="23:43">
      <c r="W104" s="42">
        <v>17</v>
      </c>
      <c r="X104" s="73">
        <v>139</v>
      </c>
      <c r="Y104" s="42" t="s">
        <v>18</v>
      </c>
      <c r="Z104" s="73" t="s">
        <v>30</v>
      </c>
      <c r="AA104" s="63">
        <v>180</v>
      </c>
      <c r="AB104" s="34">
        <v>5</v>
      </c>
      <c r="AC104" s="36">
        <f t="shared" si="6"/>
        <v>3.0544654994045031</v>
      </c>
      <c r="AD104" s="73"/>
      <c r="AE104" s="50">
        <v>0.48890429400000002</v>
      </c>
      <c r="AF104" s="2">
        <v>0.20076526980000001</v>
      </c>
      <c r="AG104" s="2">
        <v>0.22310658307209152</v>
      </c>
      <c r="AH104" s="53"/>
      <c r="AI104" s="50"/>
      <c r="AJ104" s="2"/>
      <c r="AK104" s="2"/>
      <c r="AL104" s="90"/>
      <c r="AM104" s="50">
        <v>0.44665388027866243</v>
      </c>
      <c r="AN104" s="2">
        <v>0.37465478460582774</v>
      </c>
      <c r="AO104" s="6"/>
      <c r="AP104" s="90"/>
      <c r="AQ104" s="77"/>
    </row>
    <row r="105" spans="23:43">
      <c r="W105" s="42">
        <v>17</v>
      </c>
      <c r="X105" s="73">
        <v>140</v>
      </c>
      <c r="Y105" s="42" t="s">
        <v>18</v>
      </c>
      <c r="Z105" s="73" t="s">
        <v>30</v>
      </c>
      <c r="AA105" s="63">
        <v>180</v>
      </c>
      <c r="AB105" s="34">
        <v>5</v>
      </c>
      <c r="AC105" s="36">
        <f t="shared" si="6"/>
        <v>3.0544654994045031</v>
      </c>
      <c r="AD105" s="73"/>
      <c r="AE105" s="50">
        <v>0.49158149499999998</v>
      </c>
      <c r="AF105" s="2">
        <v>0.19471702700000001</v>
      </c>
      <c r="AG105" s="2">
        <v>0.22556343755647276</v>
      </c>
      <c r="AH105" s="53"/>
      <c r="AI105" s="50"/>
      <c r="AJ105" s="2"/>
      <c r="AK105" s="2"/>
      <c r="AL105" s="90"/>
      <c r="AM105" s="50">
        <v>0.4131298717825006</v>
      </c>
      <c r="AN105" s="2">
        <v>0.39334395398088812</v>
      </c>
      <c r="AO105" s="6"/>
      <c r="AP105" s="90"/>
      <c r="AQ105" s="77"/>
    </row>
    <row r="106" spans="23:43">
      <c r="W106" s="42">
        <v>17</v>
      </c>
      <c r="X106" s="73">
        <v>141</v>
      </c>
      <c r="Y106" s="42" t="s">
        <v>18</v>
      </c>
      <c r="Z106" s="73" t="s">
        <v>30</v>
      </c>
      <c r="AA106" s="63">
        <v>180</v>
      </c>
      <c r="AB106" s="34">
        <v>5</v>
      </c>
      <c r="AC106" s="36">
        <f t="shared" si="6"/>
        <v>3.0544654994045031</v>
      </c>
      <c r="AD106" s="73"/>
      <c r="AE106" s="50">
        <v>0.491811251</v>
      </c>
      <c r="AF106" s="2">
        <v>0.2055289008</v>
      </c>
      <c r="AG106" s="2">
        <v>0.21962189257848444</v>
      </c>
      <c r="AH106" s="53"/>
      <c r="AI106" s="50"/>
      <c r="AJ106" s="2"/>
      <c r="AK106" s="2"/>
      <c r="AL106" s="90"/>
      <c r="AM106" s="50">
        <v>0.41559032979503752</v>
      </c>
      <c r="AN106" s="2">
        <v>0.40122116444373385</v>
      </c>
      <c r="AO106" s="6"/>
      <c r="AP106" s="90"/>
      <c r="AQ106" s="77"/>
    </row>
    <row r="107" spans="23:43">
      <c r="W107" s="42">
        <v>17</v>
      </c>
      <c r="X107" s="73">
        <v>142</v>
      </c>
      <c r="Y107" s="42" t="s">
        <v>18</v>
      </c>
      <c r="Z107" s="73" t="s">
        <v>30</v>
      </c>
      <c r="AA107" s="63">
        <v>180</v>
      </c>
      <c r="AB107" s="34">
        <v>5</v>
      </c>
      <c r="AC107" s="36">
        <f t="shared" si="6"/>
        <v>3.0544654994045031</v>
      </c>
      <c r="AD107" s="73"/>
      <c r="AE107" s="50">
        <v>0.55237345299999996</v>
      </c>
      <c r="AF107" s="2">
        <v>0.20885841800000002</v>
      </c>
      <c r="AG107" s="2">
        <v>0.20888778550150328</v>
      </c>
      <c r="AH107" s="53"/>
      <c r="AI107" s="50"/>
      <c r="AJ107" s="2"/>
      <c r="AK107" s="2"/>
      <c r="AL107" s="90"/>
      <c r="AM107" s="50">
        <v>0.4491218733496955</v>
      </c>
      <c r="AN107" s="2">
        <v>0.41078894989829928</v>
      </c>
      <c r="AO107" s="6"/>
      <c r="AP107" s="90"/>
      <c r="AQ107" s="77"/>
    </row>
    <row r="108" spans="23:43">
      <c r="W108" s="42">
        <v>17</v>
      </c>
      <c r="X108" s="73">
        <v>143</v>
      </c>
      <c r="Y108" s="42" t="s">
        <v>18</v>
      </c>
      <c r="Z108" s="73" t="s">
        <v>30</v>
      </c>
      <c r="AA108" s="63">
        <v>180</v>
      </c>
      <c r="AB108" s="34">
        <v>5</v>
      </c>
      <c r="AC108" s="36">
        <f t="shared" si="6"/>
        <v>3.0544654994045031</v>
      </c>
      <c r="AD108" s="73"/>
      <c r="AE108" s="50">
        <v>0.51779994500000004</v>
      </c>
      <c r="AF108" s="2">
        <v>0.19785076029999998</v>
      </c>
      <c r="AG108" s="2">
        <v>0.20993818001976092</v>
      </c>
      <c r="AH108" s="53"/>
      <c r="AI108" s="50"/>
      <c r="AJ108" s="2"/>
      <c r="AK108" s="2"/>
      <c r="AL108" s="90"/>
      <c r="AM108" s="50">
        <v>0.47959642019660703</v>
      </c>
      <c r="AN108" s="2">
        <v>0.41926914641853263</v>
      </c>
      <c r="AO108" s="6"/>
      <c r="AP108" s="90"/>
      <c r="AQ108" s="77"/>
    </row>
    <row r="109" spans="23:43">
      <c r="W109" s="42">
        <v>17</v>
      </c>
      <c r="X109" s="73">
        <v>144</v>
      </c>
      <c r="Y109" s="42" t="s">
        <v>18</v>
      </c>
      <c r="Z109" s="73" t="s">
        <v>30</v>
      </c>
      <c r="AA109" s="63">
        <v>180</v>
      </c>
      <c r="AB109" s="34">
        <v>5</v>
      </c>
      <c r="AC109" s="36">
        <f t="shared" si="6"/>
        <v>3.0544654994045031</v>
      </c>
      <c r="AD109" s="73"/>
      <c r="AE109" s="50">
        <v>0.51287998800000001</v>
      </c>
      <c r="AF109" s="2">
        <v>0.2109565327</v>
      </c>
      <c r="AG109" s="2">
        <v>0.21846981781926231</v>
      </c>
      <c r="AH109" s="53"/>
      <c r="AI109" s="50"/>
      <c r="AJ109" s="2"/>
      <c r="AK109" s="2"/>
      <c r="AL109" s="90"/>
      <c r="AM109" s="50">
        <v>0.41325262236591692</v>
      </c>
      <c r="AN109" s="2">
        <v>0.37246662479548753</v>
      </c>
      <c r="AO109" s="6"/>
      <c r="AP109" s="90"/>
      <c r="AQ109" s="77"/>
    </row>
    <row r="110" spans="23:43">
      <c r="W110" s="42">
        <v>17</v>
      </c>
      <c r="X110" s="73">
        <v>145</v>
      </c>
      <c r="Y110" s="42" t="s">
        <v>18</v>
      </c>
      <c r="Z110" s="73" t="s">
        <v>30</v>
      </c>
      <c r="AA110" s="63">
        <v>180</v>
      </c>
      <c r="AB110" s="34">
        <v>5</v>
      </c>
      <c r="AC110" s="36">
        <f t="shared" si="6"/>
        <v>3.0544654994045031</v>
      </c>
      <c r="AD110" s="73"/>
      <c r="AE110" s="50">
        <v>0.53159376899999999</v>
      </c>
      <c r="AF110" s="2">
        <v>0.19609820460000002</v>
      </c>
      <c r="AG110" s="2">
        <v>0.21926755175517554</v>
      </c>
      <c r="AH110" s="53"/>
      <c r="AI110" s="50"/>
      <c r="AJ110" s="2"/>
      <c r="AK110" s="2"/>
      <c r="AL110" s="90"/>
      <c r="AM110" s="50">
        <v>0.43654198663114874</v>
      </c>
      <c r="AN110" s="2">
        <v>0.43749796549804876</v>
      </c>
      <c r="AO110" s="6"/>
      <c r="AP110" s="90"/>
      <c r="AQ110" s="77"/>
    </row>
    <row r="111" spans="23:43">
      <c r="W111" s="42">
        <v>17</v>
      </c>
      <c r="X111" s="73">
        <v>146</v>
      </c>
      <c r="Y111" s="42" t="s">
        <v>18</v>
      </c>
      <c r="Z111" s="73" t="s">
        <v>30</v>
      </c>
      <c r="AA111" s="63">
        <v>180</v>
      </c>
      <c r="AB111" s="34">
        <v>5</v>
      </c>
      <c r="AC111" s="36">
        <f t="shared" si="6"/>
        <v>3.0544654994045031</v>
      </c>
      <c r="AD111" s="73"/>
      <c r="AE111" s="50">
        <v>0.53786183499999995</v>
      </c>
      <c r="AF111" s="2">
        <v>0.20852711429999998</v>
      </c>
      <c r="AG111" s="2">
        <v>0.20419875578967639</v>
      </c>
      <c r="AH111" s="53"/>
      <c r="AI111" s="50"/>
      <c r="AJ111" s="2"/>
      <c r="AK111" s="2"/>
      <c r="AL111" s="90"/>
      <c r="AM111" s="50">
        <v>0.48126299944668877</v>
      </c>
      <c r="AN111" s="2">
        <v>0.40066641761259525</v>
      </c>
      <c r="AO111" s="6"/>
      <c r="AP111" s="90"/>
      <c r="AQ111" s="77"/>
    </row>
    <row r="112" spans="23:43">
      <c r="W112" s="42">
        <v>17</v>
      </c>
      <c r="X112" s="73">
        <v>147</v>
      </c>
      <c r="Y112" s="42" t="s">
        <v>18</v>
      </c>
      <c r="Z112" s="73" t="s">
        <v>30</v>
      </c>
      <c r="AA112" s="63">
        <v>180</v>
      </c>
      <c r="AB112" s="34">
        <v>5</v>
      </c>
      <c r="AC112" s="36">
        <f t="shared" si="6"/>
        <v>3.0544654994045031</v>
      </c>
      <c r="AD112" s="73"/>
      <c r="AE112" s="50">
        <v>0.55373591</v>
      </c>
      <c r="AF112" s="2">
        <v>0.2020307164</v>
      </c>
      <c r="AG112" s="2">
        <v>0.21283374283373799</v>
      </c>
      <c r="AH112" s="53"/>
      <c r="AI112" s="50"/>
      <c r="AJ112" s="2"/>
      <c r="AK112" s="2"/>
      <c r="AL112" s="90"/>
      <c r="AM112" s="50">
        <v>0.45661839052482622</v>
      </c>
      <c r="AN112" s="2">
        <v>0.40653188931867806</v>
      </c>
      <c r="AO112" s="6"/>
      <c r="AP112" s="90"/>
      <c r="AQ112" s="77"/>
    </row>
    <row r="113" spans="23:43">
      <c r="W113" s="42">
        <v>17</v>
      </c>
      <c r="X113" s="73">
        <v>148</v>
      </c>
      <c r="Y113" s="42" t="s">
        <v>18</v>
      </c>
      <c r="Z113" s="73" t="s">
        <v>30</v>
      </c>
      <c r="AA113" s="63">
        <v>180</v>
      </c>
      <c r="AB113" s="34">
        <v>5</v>
      </c>
      <c r="AC113" s="36">
        <f t="shared" si="6"/>
        <v>3.0544654994045031</v>
      </c>
      <c r="AD113" s="73"/>
      <c r="AE113" s="50">
        <v>0.47660229299999995</v>
      </c>
      <c r="AF113" s="2">
        <v>0.21492292360000001</v>
      </c>
      <c r="AG113" s="2">
        <v>0.19686934550000001</v>
      </c>
      <c r="AH113" s="53"/>
      <c r="AI113" s="50"/>
      <c r="AJ113" s="2"/>
      <c r="AK113" s="2"/>
      <c r="AL113" s="90"/>
      <c r="AM113" s="50">
        <v>0.62444307207728866</v>
      </c>
      <c r="AN113" s="2">
        <v>0.58635443718229541</v>
      </c>
      <c r="AO113" s="6"/>
      <c r="AP113" s="90"/>
      <c r="AQ113" s="77"/>
    </row>
    <row r="114" spans="23:43">
      <c r="W114" s="42">
        <v>17</v>
      </c>
      <c r="X114" s="73">
        <v>149</v>
      </c>
      <c r="Y114" s="42" t="s">
        <v>18</v>
      </c>
      <c r="Z114" s="73" t="s">
        <v>30</v>
      </c>
      <c r="AA114" s="63">
        <v>180</v>
      </c>
      <c r="AB114" s="34">
        <v>5</v>
      </c>
      <c r="AC114" s="36">
        <f t="shared" si="6"/>
        <v>3.0544654994045031</v>
      </c>
      <c r="AD114" s="73"/>
      <c r="AE114" s="50">
        <v>0.50148901300000004</v>
      </c>
      <c r="AF114" s="2">
        <v>0.216128826</v>
      </c>
      <c r="AG114" s="2">
        <v>0.19746252509999998</v>
      </c>
      <c r="AH114" s="53"/>
      <c r="AI114" s="50"/>
      <c r="AJ114" s="2"/>
      <c r="AK114" s="2"/>
      <c r="AL114" s="90"/>
      <c r="AM114" s="50">
        <v>0.5824693910093699</v>
      </c>
      <c r="AN114" s="2">
        <v>0.59647556460441287</v>
      </c>
      <c r="AO114" s="6"/>
      <c r="AP114" s="90"/>
      <c r="AQ114" s="77"/>
    </row>
    <row r="115" spans="23:43">
      <c r="W115" s="42">
        <v>17</v>
      </c>
      <c r="X115" s="73">
        <v>150</v>
      </c>
      <c r="Y115" s="42" t="s">
        <v>18</v>
      </c>
      <c r="Z115" s="73" t="s">
        <v>30</v>
      </c>
      <c r="AA115" s="63">
        <v>180</v>
      </c>
      <c r="AB115" s="34">
        <v>5</v>
      </c>
      <c r="AC115" s="36">
        <f t="shared" si="6"/>
        <v>3.0544654994045031</v>
      </c>
      <c r="AD115" s="73"/>
      <c r="AE115" s="50">
        <v>0.49223107700000002</v>
      </c>
      <c r="AF115" s="2">
        <v>0.20265864380000001</v>
      </c>
      <c r="AG115" s="2">
        <v>0.20950846110000002</v>
      </c>
      <c r="AH115" s="53"/>
      <c r="AI115" s="50"/>
      <c r="AJ115" s="2"/>
      <c r="AK115" s="2"/>
      <c r="AL115" s="90"/>
      <c r="AM115" s="50">
        <v>0.59297962611166055</v>
      </c>
      <c r="AN115" s="2">
        <v>0.55636713779908897</v>
      </c>
      <c r="AO115" s="6"/>
      <c r="AP115" s="90"/>
      <c r="AQ115" s="77"/>
    </row>
    <row r="116" spans="23:43">
      <c r="W116" s="42">
        <v>17</v>
      </c>
      <c r="X116" s="73">
        <v>151</v>
      </c>
      <c r="Y116" s="42" t="s">
        <v>18</v>
      </c>
      <c r="Z116" s="73" t="s">
        <v>30</v>
      </c>
      <c r="AA116" s="63">
        <v>180</v>
      </c>
      <c r="AB116" s="34">
        <v>5</v>
      </c>
      <c r="AC116" s="36">
        <f t="shared" si="6"/>
        <v>3.0544654994045031</v>
      </c>
      <c r="AD116" s="73"/>
      <c r="AE116" s="50">
        <v>0.52293901900000006</v>
      </c>
      <c r="AF116" s="2">
        <v>0.2257828315</v>
      </c>
      <c r="AG116" s="2">
        <v>0.14531753680000001</v>
      </c>
      <c r="AH116" s="53"/>
      <c r="AI116" s="50"/>
      <c r="AJ116" s="2"/>
      <c r="AK116" s="2"/>
      <c r="AL116" s="90"/>
      <c r="AM116" s="50">
        <v>0.75255237360668248</v>
      </c>
      <c r="AN116" s="2">
        <v>0.76807941723986084</v>
      </c>
      <c r="AO116" s="6"/>
      <c r="AP116" s="90"/>
      <c r="AQ116" s="77"/>
    </row>
    <row r="117" spans="23:43">
      <c r="W117" s="42">
        <v>17</v>
      </c>
      <c r="X117" s="73">
        <v>152</v>
      </c>
      <c r="Y117" s="42" t="s">
        <v>18</v>
      </c>
      <c r="Z117" s="73" t="s">
        <v>30</v>
      </c>
      <c r="AA117" s="63">
        <v>180</v>
      </c>
      <c r="AB117" s="34">
        <v>5</v>
      </c>
      <c r="AC117" s="36">
        <f t="shared" si="6"/>
        <v>3.0544654994045031</v>
      </c>
      <c r="AD117" s="73"/>
      <c r="AE117" s="50">
        <v>0.47258555000000002</v>
      </c>
      <c r="AF117" s="2">
        <v>0.21416124350000001</v>
      </c>
      <c r="AG117" s="2">
        <v>0.16904611280000001</v>
      </c>
      <c r="AH117" s="53"/>
      <c r="AI117" s="50"/>
      <c r="AJ117" s="2"/>
      <c r="AK117" s="2"/>
      <c r="AL117" s="90"/>
      <c r="AM117" s="50">
        <v>0.66245783435401273</v>
      </c>
      <c r="AN117" s="2">
        <v>0.6117034972820351</v>
      </c>
      <c r="AO117" s="6"/>
      <c r="AP117" s="90"/>
      <c r="AQ117" s="77"/>
    </row>
    <row r="118" spans="23:43">
      <c r="W118" s="42">
        <v>17</v>
      </c>
      <c r="X118" s="73">
        <v>153</v>
      </c>
      <c r="Y118" s="42" t="s">
        <v>18</v>
      </c>
      <c r="Z118" s="73" t="s">
        <v>30</v>
      </c>
      <c r="AA118" s="63">
        <v>180</v>
      </c>
      <c r="AB118" s="34">
        <v>5</v>
      </c>
      <c r="AC118" s="36">
        <f t="shared" si="6"/>
        <v>3.0544654994045031</v>
      </c>
      <c r="AD118" s="73"/>
      <c r="AE118" s="50">
        <v>0.53549045299999998</v>
      </c>
      <c r="AF118" s="2">
        <v>0.22105370019999998</v>
      </c>
      <c r="AG118" s="2">
        <v>0.22313244930000001</v>
      </c>
      <c r="AH118" s="53"/>
      <c r="AI118" s="50"/>
      <c r="AJ118" s="2"/>
      <c r="AK118" s="2"/>
      <c r="AL118" s="90"/>
      <c r="AM118" s="50">
        <v>0.4950433728834378</v>
      </c>
      <c r="AN118" s="2">
        <v>0.56630784640767484</v>
      </c>
      <c r="AO118" s="6"/>
      <c r="AP118" s="90"/>
      <c r="AQ118" s="77"/>
    </row>
    <row r="119" spans="23:43">
      <c r="W119" s="42">
        <v>17</v>
      </c>
      <c r="X119" s="73">
        <v>154</v>
      </c>
      <c r="Y119" s="42" t="s">
        <v>18</v>
      </c>
      <c r="Z119" s="73" t="s">
        <v>30</v>
      </c>
      <c r="AA119" s="63">
        <v>180</v>
      </c>
      <c r="AB119" s="34">
        <v>5</v>
      </c>
      <c r="AC119" s="36">
        <f t="shared" si="6"/>
        <v>3.0544654994045031</v>
      </c>
      <c r="AD119" s="73"/>
      <c r="AE119" s="50">
        <v>0.49290195199999998</v>
      </c>
      <c r="AF119" s="2">
        <v>0.2161737983</v>
      </c>
      <c r="AG119" s="2">
        <v>0.19790692329999998</v>
      </c>
      <c r="AH119" s="53"/>
      <c r="AI119" s="50"/>
      <c r="AJ119" s="2"/>
      <c r="AK119" s="2"/>
      <c r="AL119" s="90"/>
      <c r="AM119" s="50">
        <v>0.60858148112994281</v>
      </c>
      <c r="AN119" s="2">
        <v>0.58636184205077224</v>
      </c>
      <c r="AO119" s="6"/>
      <c r="AP119" s="90"/>
      <c r="AQ119" s="77"/>
    </row>
    <row r="120" spans="23:43">
      <c r="W120" s="42">
        <v>17</v>
      </c>
      <c r="X120" s="73">
        <v>155</v>
      </c>
      <c r="Y120" s="42" t="s">
        <v>18</v>
      </c>
      <c r="Z120" s="73" t="s">
        <v>30</v>
      </c>
      <c r="AA120" s="63">
        <v>180</v>
      </c>
      <c r="AB120" s="34">
        <v>5</v>
      </c>
      <c r="AC120" s="36">
        <f t="shared" si="6"/>
        <v>3.0544654994045031</v>
      </c>
      <c r="AD120" s="73"/>
      <c r="AE120" s="50">
        <v>0.48932929600000002</v>
      </c>
      <c r="AF120" s="2">
        <v>0.21732673420000001</v>
      </c>
      <c r="AG120" s="2">
        <v>0.18746829769999998</v>
      </c>
      <c r="AH120" s="53"/>
      <c r="AI120" s="50"/>
      <c r="AJ120" s="2"/>
      <c r="AK120" s="2"/>
      <c r="AL120" s="90"/>
      <c r="AM120" s="50">
        <v>0.57399383665759507</v>
      </c>
      <c r="AN120" s="2">
        <v>0.54876016838952513</v>
      </c>
      <c r="AO120" s="6"/>
      <c r="AP120" s="90"/>
      <c r="AQ120" s="77"/>
    </row>
    <row r="121" spans="23:43">
      <c r="W121" s="42">
        <v>17</v>
      </c>
      <c r="X121" s="73">
        <v>156</v>
      </c>
      <c r="Y121" s="42" t="s">
        <v>18</v>
      </c>
      <c r="Z121" s="73" t="s">
        <v>30</v>
      </c>
      <c r="AA121" s="63">
        <v>180</v>
      </c>
      <c r="AB121" s="34">
        <v>5</v>
      </c>
      <c r="AC121" s="36">
        <f t="shared" si="6"/>
        <v>3.0544654994045031</v>
      </c>
      <c r="AD121" s="73"/>
      <c r="AE121" s="50">
        <v>0.48159283000000003</v>
      </c>
      <c r="AF121" s="2">
        <v>0.21085025030000001</v>
      </c>
      <c r="AG121" s="2">
        <v>0.17673417749999998</v>
      </c>
      <c r="AH121" s="53"/>
      <c r="AI121" s="50"/>
      <c r="AJ121" s="2"/>
      <c r="AK121" s="2"/>
      <c r="AL121" s="90"/>
      <c r="AM121" s="50">
        <v>0.59324180553103323</v>
      </c>
      <c r="AN121" s="2">
        <v>0.57292922885853892</v>
      </c>
      <c r="AO121" s="6"/>
      <c r="AP121" s="90"/>
      <c r="AQ121" s="77"/>
    </row>
    <row r="122" spans="23:43">
      <c r="W122" s="42">
        <v>17</v>
      </c>
      <c r="X122" s="73">
        <v>157</v>
      </c>
      <c r="Y122" s="42" t="s">
        <v>18</v>
      </c>
      <c r="Z122" s="73" t="s">
        <v>30</v>
      </c>
      <c r="AA122" s="63">
        <v>180</v>
      </c>
      <c r="AB122" s="34">
        <v>5</v>
      </c>
      <c r="AC122" s="36">
        <f t="shared" si="6"/>
        <v>3.0544654994045031</v>
      </c>
      <c r="AD122" s="73"/>
      <c r="AE122" s="50">
        <v>0.56433480637335653</v>
      </c>
      <c r="AF122" s="2">
        <v>0.18981663517405245</v>
      </c>
      <c r="AG122" s="2">
        <v>0.106247623</v>
      </c>
      <c r="AH122" s="53"/>
      <c r="AI122" s="50"/>
      <c r="AJ122" s="2"/>
      <c r="AK122" s="2"/>
      <c r="AL122" s="90"/>
      <c r="AM122" s="50">
        <v>0.74242452400288594</v>
      </c>
      <c r="AN122" s="2">
        <v>0.99638822454740028</v>
      </c>
      <c r="AO122" s="6"/>
      <c r="AP122" s="90"/>
      <c r="AQ122" s="77"/>
    </row>
    <row r="123" spans="23:43">
      <c r="W123" s="42">
        <v>17</v>
      </c>
      <c r="X123" s="73">
        <v>158</v>
      </c>
      <c r="Y123" s="42" t="s">
        <v>18</v>
      </c>
      <c r="Z123" s="73" t="s">
        <v>30</v>
      </c>
      <c r="AA123" s="63">
        <v>180</v>
      </c>
      <c r="AB123" s="34">
        <v>5</v>
      </c>
      <c r="AC123" s="36">
        <f t="shared" si="6"/>
        <v>3.0544654994045031</v>
      </c>
      <c r="AD123" s="73"/>
      <c r="AE123" s="50">
        <v>0.5509918253207351</v>
      </c>
      <c r="AF123" s="2">
        <v>0.19894359890774474</v>
      </c>
      <c r="AG123" s="2">
        <v>0.135129886</v>
      </c>
      <c r="AH123" s="53"/>
      <c r="AI123" s="50"/>
      <c r="AJ123" s="2"/>
      <c r="AK123" s="2"/>
      <c r="AL123" s="90"/>
      <c r="AM123" s="50">
        <v>0.68404463129848225</v>
      </c>
      <c r="AN123" s="2">
        <v>0.89732700279968813</v>
      </c>
      <c r="AO123" s="6"/>
      <c r="AP123" s="90"/>
      <c r="AQ123" s="77"/>
    </row>
    <row r="124" spans="23:43">
      <c r="W124" s="42">
        <v>17</v>
      </c>
      <c r="X124" s="73">
        <v>159</v>
      </c>
      <c r="Y124" s="42" t="s">
        <v>18</v>
      </c>
      <c r="Z124" s="73" t="s">
        <v>30</v>
      </c>
      <c r="AA124" s="63">
        <v>180</v>
      </c>
      <c r="AB124" s="34">
        <v>5</v>
      </c>
      <c r="AC124" s="36">
        <f t="shared" si="6"/>
        <v>3.0544654994045031</v>
      </c>
      <c r="AD124" s="73"/>
      <c r="AE124" s="50">
        <v>0.55123517599072402</v>
      </c>
      <c r="AF124" s="2">
        <v>0.18006125980209819</v>
      </c>
      <c r="AG124" s="2">
        <v>0.14257477300000002</v>
      </c>
      <c r="AH124" s="53"/>
      <c r="AI124" s="50"/>
      <c r="AJ124" s="2"/>
      <c r="AK124" s="2"/>
      <c r="AL124" s="90"/>
      <c r="AM124" s="50">
        <v>0.64080090564819836</v>
      </c>
      <c r="AN124" s="2">
        <v>0.86210313974536135</v>
      </c>
      <c r="AO124" s="6"/>
      <c r="AP124" s="90"/>
      <c r="AQ124" s="77"/>
    </row>
    <row r="125" spans="23:43">
      <c r="W125" s="42">
        <v>17</v>
      </c>
      <c r="X125" s="73">
        <v>160</v>
      </c>
      <c r="Y125" s="42" t="s">
        <v>18</v>
      </c>
      <c r="Z125" s="73" t="s">
        <v>30</v>
      </c>
      <c r="AA125" s="63">
        <v>180</v>
      </c>
      <c r="AB125" s="34">
        <v>5</v>
      </c>
      <c r="AC125" s="36">
        <f t="shared" si="6"/>
        <v>3.0544654994045031</v>
      </c>
      <c r="AD125" s="73"/>
      <c r="AE125" s="50">
        <v>0.52584811859538672</v>
      </c>
      <c r="AF125" s="2">
        <v>0.18222725901981326</v>
      </c>
      <c r="AG125" s="2">
        <v>0.19156334700000002</v>
      </c>
      <c r="AH125" s="53"/>
      <c r="AI125" s="50"/>
      <c r="AJ125" s="2"/>
      <c r="AK125" s="2"/>
      <c r="AL125" s="90"/>
      <c r="AM125" s="50">
        <v>0.59301914178748527</v>
      </c>
      <c r="AN125" s="2">
        <v>0.6387115022992339</v>
      </c>
      <c r="AO125" s="6"/>
      <c r="AP125" s="90"/>
      <c r="AQ125" s="77"/>
    </row>
    <row r="126" spans="23:43">
      <c r="W126" s="42">
        <v>17</v>
      </c>
      <c r="X126" s="73">
        <v>161</v>
      </c>
      <c r="Y126" s="42" t="s">
        <v>18</v>
      </c>
      <c r="Z126" s="73" t="s">
        <v>30</v>
      </c>
      <c r="AA126" s="63">
        <v>180</v>
      </c>
      <c r="AB126" s="34">
        <v>5</v>
      </c>
      <c r="AC126" s="36">
        <f t="shared" si="6"/>
        <v>3.0544654994045031</v>
      </c>
      <c r="AD126" s="73"/>
      <c r="AE126" s="50">
        <v>0.54173842348903423</v>
      </c>
      <c r="AF126" s="2">
        <v>0.18508596739864472</v>
      </c>
      <c r="AG126" s="2">
        <v>0.189552366</v>
      </c>
      <c r="AH126" s="53"/>
      <c r="AI126" s="50"/>
      <c r="AJ126" s="2"/>
      <c r="AK126" s="2"/>
      <c r="AL126" s="90"/>
      <c r="AM126" s="50">
        <v>0.54538682727565579</v>
      </c>
      <c r="AN126" s="2">
        <v>0.68483651415122782</v>
      </c>
      <c r="AO126" s="6"/>
      <c r="AP126" s="90"/>
      <c r="AQ126" s="77"/>
    </row>
    <row r="127" spans="23:43">
      <c r="W127" s="42">
        <v>17</v>
      </c>
      <c r="X127" s="73">
        <v>162</v>
      </c>
      <c r="Y127" s="42" t="s">
        <v>18</v>
      </c>
      <c r="Z127" s="73" t="s">
        <v>30</v>
      </c>
      <c r="AA127" s="63">
        <v>180</v>
      </c>
      <c r="AB127" s="34">
        <v>5</v>
      </c>
      <c r="AC127" s="36">
        <f t="shared" si="6"/>
        <v>3.0544654994045031</v>
      </c>
      <c r="AD127" s="73"/>
      <c r="AE127" s="50">
        <v>0.5454930967813495</v>
      </c>
      <c r="AF127" s="2">
        <v>0.16910094318489471</v>
      </c>
      <c r="AG127" s="2">
        <v>0.19056398999999999</v>
      </c>
      <c r="AH127" s="53"/>
      <c r="AI127" s="50"/>
      <c r="AJ127" s="2"/>
      <c r="AK127" s="2"/>
      <c r="AL127" s="90"/>
      <c r="AM127" s="50">
        <v>0.56595033341685952</v>
      </c>
      <c r="AN127" s="2">
        <v>0.63906768358673749</v>
      </c>
      <c r="AO127" s="6"/>
      <c r="AP127" s="90"/>
      <c r="AQ127" s="77"/>
    </row>
    <row r="128" spans="23:43">
      <c r="W128" s="42">
        <v>17</v>
      </c>
      <c r="X128" s="73">
        <v>163</v>
      </c>
      <c r="Y128" s="42" t="s">
        <v>18</v>
      </c>
      <c r="Z128" s="73" t="s">
        <v>30</v>
      </c>
      <c r="AA128" s="63">
        <v>180</v>
      </c>
      <c r="AB128" s="34">
        <v>5</v>
      </c>
      <c r="AC128" s="36">
        <f t="shared" si="6"/>
        <v>3.0544654994045031</v>
      </c>
      <c r="AD128" s="73"/>
      <c r="AE128" s="50">
        <v>0.58027349399999995</v>
      </c>
      <c r="AF128" s="2">
        <v>0.20301834880000003</v>
      </c>
      <c r="AG128" s="2">
        <v>0.2144567184</v>
      </c>
      <c r="AH128" s="53"/>
      <c r="AI128" s="50"/>
      <c r="AJ128" s="2"/>
      <c r="AK128" s="2"/>
      <c r="AL128" s="90"/>
      <c r="AM128" s="50">
        <v>0.53526484185748457</v>
      </c>
      <c r="AN128" s="2">
        <v>0.4725067244045324</v>
      </c>
      <c r="AO128" s="6"/>
      <c r="AP128" s="90"/>
      <c r="AQ128" s="77"/>
    </row>
    <row r="129" spans="23:43">
      <c r="W129" s="42">
        <v>17</v>
      </c>
      <c r="X129" s="73">
        <v>164</v>
      </c>
      <c r="Y129" s="42" t="s">
        <v>18</v>
      </c>
      <c r="Z129" s="73" t="s">
        <v>30</v>
      </c>
      <c r="AA129" s="63">
        <v>180</v>
      </c>
      <c r="AB129" s="34">
        <v>5</v>
      </c>
      <c r="AC129" s="36">
        <f t="shared" si="6"/>
        <v>3.0544654994045031</v>
      </c>
      <c r="AD129" s="73"/>
      <c r="AE129" s="50">
        <v>0.536650819</v>
      </c>
      <c r="AF129" s="2">
        <v>0.1841126619</v>
      </c>
      <c r="AG129" s="2">
        <v>0.21328678249999999</v>
      </c>
      <c r="AH129" s="53"/>
      <c r="AI129" s="50"/>
      <c r="AJ129" s="2"/>
      <c r="AK129" s="2"/>
      <c r="AL129" s="90"/>
      <c r="AM129" s="50">
        <v>0.50225955212787998</v>
      </c>
      <c r="AN129" s="2">
        <v>0.47720472302478267</v>
      </c>
      <c r="AO129" s="6"/>
      <c r="AP129" s="90"/>
      <c r="AQ129" s="77"/>
    </row>
    <row r="130" spans="23:43">
      <c r="W130" s="42">
        <v>17</v>
      </c>
      <c r="X130" s="73">
        <v>165</v>
      </c>
      <c r="Y130" s="42" t="s">
        <v>18</v>
      </c>
      <c r="Z130" s="73" t="s">
        <v>30</v>
      </c>
      <c r="AA130" s="63">
        <v>180</v>
      </c>
      <c r="AB130" s="34">
        <v>5</v>
      </c>
      <c r="AC130" s="36">
        <f t="shared" si="6"/>
        <v>3.0544654994045031</v>
      </c>
      <c r="AD130" s="73"/>
      <c r="AE130" s="50">
        <v>0.52988590000000002</v>
      </c>
      <c r="AF130" s="2">
        <v>0.20980778030000002</v>
      </c>
      <c r="AG130" s="2">
        <v>0.21634218250000001</v>
      </c>
      <c r="AH130" s="53"/>
      <c r="AI130" s="50"/>
      <c r="AJ130" s="2"/>
      <c r="AK130" s="2"/>
      <c r="AL130" s="90"/>
      <c r="AM130" s="50">
        <v>0.52329756273945005</v>
      </c>
      <c r="AN130" s="2">
        <v>0.48726598293617968</v>
      </c>
      <c r="AO130" s="6"/>
      <c r="AP130" s="90"/>
      <c r="AQ130" s="77"/>
    </row>
    <row r="131" spans="23:43">
      <c r="W131" s="42">
        <v>17</v>
      </c>
      <c r="X131" s="73">
        <v>166</v>
      </c>
      <c r="Y131" s="42" t="s">
        <v>18</v>
      </c>
      <c r="Z131" s="73" t="s">
        <v>30</v>
      </c>
      <c r="AA131" s="63">
        <v>180</v>
      </c>
      <c r="AB131" s="34">
        <v>5</v>
      </c>
      <c r="AC131" s="36">
        <f t="shared" si="6"/>
        <v>3.0544654994045031</v>
      </c>
      <c r="AD131" s="73"/>
      <c r="AE131" s="50">
        <v>0.55862042700000003</v>
      </c>
      <c r="AF131" s="2">
        <v>0.23735011469999998</v>
      </c>
      <c r="AG131" s="2">
        <v>0.1721933477</v>
      </c>
      <c r="AH131" s="53"/>
      <c r="AI131" s="50"/>
      <c r="AJ131" s="2"/>
      <c r="AK131" s="2"/>
      <c r="AL131" s="90"/>
      <c r="AM131" s="50">
        <v>0.67548908303705835</v>
      </c>
      <c r="AN131" s="2">
        <v>0.77157124098242547</v>
      </c>
      <c r="AO131" s="6"/>
      <c r="AP131" s="90"/>
      <c r="AQ131" s="77"/>
    </row>
    <row r="132" spans="23:43">
      <c r="W132" s="42">
        <v>17</v>
      </c>
      <c r="X132" s="73">
        <v>167</v>
      </c>
      <c r="Y132" s="42" t="s">
        <v>18</v>
      </c>
      <c r="Z132" s="73" t="s">
        <v>30</v>
      </c>
      <c r="AA132" s="63">
        <v>180</v>
      </c>
      <c r="AB132" s="34">
        <v>5</v>
      </c>
      <c r="AC132" s="36">
        <f t="shared" si="6"/>
        <v>3.0544654994045031</v>
      </c>
      <c r="AD132" s="73"/>
      <c r="AE132" s="50">
        <v>0.51805546000000002</v>
      </c>
      <c r="AF132" s="2">
        <v>0.23262314369999998</v>
      </c>
      <c r="AG132" s="2">
        <v>0.1798016862</v>
      </c>
      <c r="AH132" s="53"/>
      <c r="AI132" s="50"/>
      <c r="AJ132" s="2"/>
      <c r="AK132" s="2"/>
      <c r="AL132" s="90"/>
      <c r="AM132" s="50">
        <v>0.58239517444715283</v>
      </c>
      <c r="AN132" s="2">
        <v>0.52997016420050169</v>
      </c>
      <c r="AO132" s="6"/>
      <c r="AP132" s="90"/>
      <c r="AQ132" s="77"/>
    </row>
    <row r="133" spans="23:43">
      <c r="W133" s="42">
        <v>17</v>
      </c>
      <c r="X133" s="73">
        <v>168</v>
      </c>
      <c r="Y133" s="42" t="s">
        <v>18</v>
      </c>
      <c r="Z133" s="73" t="s">
        <v>30</v>
      </c>
      <c r="AA133" s="63">
        <v>180</v>
      </c>
      <c r="AB133" s="34">
        <v>5</v>
      </c>
      <c r="AC133" s="36">
        <f t="shared" si="6"/>
        <v>3.0544654994045031</v>
      </c>
      <c r="AD133" s="73"/>
      <c r="AE133" s="50">
        <v>0.52779268400000001</v>
      </c>
      <c r="AF133" s="2">
        <v>0.22700454620000002</v>
      </c>
      <c r="AG133" s="2">
        <v>0.17572342859999998</v>
      </c>
      <c r="AH133" s="53"/>
      <c r="AI133" s="50"/>
      <c r="AJ133" s="2"/>
      <c r="AK133" s="2"/>
      <c r="AL133" s="90"/>
      <c r="AM133" s="50">
        <v>0.54938995706124649</v>
      </c>
      <c r="AN133" s="2">
        <v>0.57207539389105944</v>
      </c>
      <c r="AO133" s="6"/>
      <c r="AP133" s="90"/>
      <c r="AQ133" s="77"/>
    </row>
    <row r="134" spans="23:43">
      <c r="W134" s="42">
        <v>17</v>
      </c>
      <c r="X134" s="73">
        <v>169</v>
      </c>
      <c r="Y134" s="42" t="s">
        <v>18</v>
      </c>
      <c r="Z134" s="73" t="s">
        <v>30</v>
      </c>
      <c r="AA134" s="63">
        <v>180</v>
      </c>
      <c r="AB134" s="34">
        <v>5</v>
      </c>
      <c r="AC134" s="36">
        <f t="shared" si="6"/>
        <v>3.0544654994045031</v>
      </c>
      <c r="AD134" s="73"/>
      <c r="AE134" s="50">
        <v>0.54641449399999997</v>
      </c>
      <c r="AF134" s="2">
        <v>0.20067063349999997</v>
      </c>
      <c r="AG134" s="2">
        <v>0.1518943167</v>
      </c>
      <c r="AH134" s="53"/>
      <c r="AI134" s="50"/>
      <c r="AJ134" s="2"/>
      <c r="AK134" s="2"/>
      <c r="AL134" s="90"/>
      <c r="AM134" s="50">
        <v>0.71733272873248488</v>
      </c>
      <c r="AN134" s="2">
        <v>0.6664381325556844</v>
      </c>
      <c r="AO134" s="6"/>
      <c r="AP134" s="90"/>
      <c r="AQ134" s="77"/>
    </row>
    <row r="135" spans="23:43">
      <c r="W135" s="42">
        <v>17</v>
      </c>
      <c r="X135" s="73">
        <v>170</v>
      </c>
      <c r="Y135" s="42" t="s">
        <v>18</v>
      </c>
      <c r="Z135" s="73" t="s">
        <v>30</v>
      </c>
      <c r="AA135" s="63">
        <v>180</v>
      </c>
      <c r="AB135" s="34">
        <v>5</v>
      </c>
      <c r="AC135" s="36">
        <f t="shared" si="6"/>
        <v>3.0544654994045031</v>
      </c>
      <c r="AD135" s="73"/>
      <c r="AE135" s="50">
        <v>0.56771143099999999</v>
      </c>
      <c r="AF135" s="2">
        <v>0.20403502070000001</v>
      </c>
      <c r="AG135" s="2">
        <v>0.15018425069999999</v>
      </c>
      <c r="AH135" s="53"/>
      <c r="AI135" s="50"/>
      <c r="AJ135" s="2"/>
      <c r="AK135" s="2"/>
      <c r="AL135" s="90"/>
      <c r="AM135" s="50">
        <v>0.79020427545345651</v>
      </c>
      <c r="AN135" s="2">
        <v>0.91775609690533788</v>
      </c>
      <c r="AO135" s="6"/>
      <c r="AP135" s="90"/>
      <c r="AQ135" s="77"/>
    </row>
    <row r="136" spans="23:43">
      <c r="W136" s="42">
        <v>17</v>
      </c>
      <c r="X136" s="73">
        <v>171</v>
      </c>
      <c r="Y136" s="42" t="s">
        <v>18</v>
      </c>
      <c r="Z136" s="73" t="s">
        <v>30</v>
      </c>
      <c r="AA136" s="63">
        <v>180</v>
      </c>
      <c r="AB136" s="34">
        <v>5</v>
      </c>
      <c r="AC136" s="36">
        <f t="shared" si="6"/>
        <v>3.0544654994045031</v>
      </c>
      <c r="AD136" s="73"/>
      <c r="AE136" s="50">
        <v>0.50786563899999992</v>
      </c>
      <c r="AF136" s="2">
        <v>0.21998605069999999</v>
      </c>
      <c r="AG136" s="2">
        <v>0.21054454549999999</v>
      </c>
      <c r="AH136" s="53"/>
      <c r="AI136" s="50"/>
      <c r="AJ136" s="2"/>
      <c r="AK136" s="2"/>
      <c r="AL136" s="90"/>
      <c r="AM136" s="50">
        <v>0.60269877797343951</v>
      </c>
      <c r="AN136" s="2">
        <v>0.62479896015976566</v>
      </c>
      <c r="AO136" s="6"/>
      <c r="AP136" s="90"/>
      <c r="AQ136" s="77"/>
    </row>
    <row r="137" spans="23:43">
      <c r="W137" s="42">
        <v>17</v>
      </c>
      <c r="X137" s="73">
        <v>172</v>
      </c>
      <c r="Y137" s="42" t="s">
        <v>18</v>
      </c>
      <c r="Z137" s="73" t="s">
        <v>30</v>
      </c>
      <c r="AA137" s="63">
        <v>180</v>
      </c>
      <c r="AB137" s="34">
        <v>5</v>
      </c>
      <c r="AC137" s="36">
        <f t="shared" si="6"/>
        <v>3.0544654994045031</v>
      </c>
      <c r="AD137" s="73"/>
      <c r="AE137" s="50">
        <v>0.48977421999999998</v>
      </c>
      <c r="AF137" s="2">
        <v>0.20924641819999998</v>
      </c>
      <c r="AG137" s="2">
        <v>0.21093193090000001</v>
      </c>
      <c r="AH137" s="53"/>
      <c r="AI137" s="50"/>
      <c r="AJ137" s="2"/>
      <c r="AK137" s="2"/>
      <c r="AL137" s="90"/>
      <c r="AM137" s="50">
        <v>0.59434528832489386</v>
      </c>
      <c r="AN137" s="2">
        <v>0.55501526824038827</v>
      </c>
      <c r="AO137" s="6"/>
      <c r="AP137" s="90"/>
      <c r="AQ137" s="77"/>
    </row>
    <row r="138" spans="23:43">
      <c r="W138" s="42">
        <v>17</v>
      </c>
      <c r="X138" s="73">
        <v>173</v>
      </c>
      <c r="Y138" s="42" t="s">
        <v>18</v>
      </c>
      <c r="Z138" s="73" t="s">
        <v>30</v>
      </c>
      <c r="AA138" s="63">
        <v>180</v>
      </c>
      <c r="AB138" s="34">
        <v>5</v>
      </c>
      <c r="AC138" s="36">
        <f t="shared" si="6"/>
        <v>3.0544654994045031</v>
      </c>
      <c r="AD138" s="73"/>
      <c r="AE138" s="50">
        <v>0.47575426999999998</v>
      </c>
      <c r="AF138" s="2">
        <v>0.20919131980000003</v>
      </c>
      <c r="AG138" s="2">
        <v>0.21114135880000004</v>
      </c>
      <c r="AH138" s="53"/>
      <c r="AI138" s="50"/>
      <c r="AJ138" s="2"/>
      <c r="AK138" s="2"/>
      <c r="AL138" s="90"/>
      <c r="AM138" s="50">
        <v>0.58589910291293867</v>
      </c>
      <c r="AN138" s="2">
        <v>0.53310525779244256</v>
      </c>
      <c r="AO138" s="6"/>
      <c r="AP138" s="90"/>
      <c r="AQ138" s="77"/>
    </row>
    <row r="139" spans="23:43">
      <c r="W139" s="42">
        <v>17</v>
      </c>
      <c r="X139" s="73">
        <v>174</v>
      </c>
      <c r="Y139" s="42" t="s">
        <v>18</v>
      </c>
      <c r="Z139" s="73" t="s">
        <v>30</v>
      </c>
      <c r="AA139" s="63">
        <v>180</v>
      </c>
      <c r="AB139" s="34">
        <v>5</v>
      </c>
      <c r="AC139" s="36">
        <f t="shared" si="6"/>
        <v>3.0544654994045031</v>
      </c>
      <c r="AD139" s="73"/>
      <c r="AE139" s="50">
        <v>0.55746065317341664</v>
      </c>
      <c r="AF139" s="2">
        <v>0.25089147410699753</v>
      </c>
      <c r="AG139" s="2">
        <v>0.13692829830518011</v>
      </c>
      <c r="AH139" s="53"/>
      <c r="AI139" s="50"/>
      <c r="AJ139" s="2"/>
      <c r="AK139" s="2"/>
      <c r="AL139" s="90"/>
      <c r="AM139" s="50">
        <v>0.7032029933744095</v>
      </c>
      <c r="AN139" s="2">
        <v>0.7595813461116796</v>
      </c>
      <c r="AO139" s="6"/>
      <c r="AP139" s="90"/>
      <c r="AQ139" s="77"/>
    </row>
    <row r="140" spans="23:43">
      <c r="W140" s="42">
        <v>17</v>
      </c>
      <c r="X140" s="73">
        <v>175</v>
      </c>
      <c r="Y140" s="42" t="s">
        <v>18</v>
      </c>
      <c r="Z140" s="73" t="s">
        <v>30</v>
      </c>
      <c r="AA140" s="63">
        <v>180</v>
      </c>
      <c r="AB140" s="34">
        <v>5</v>
      </c>
      <c r="AC140" s="36">
        <f t="shared" si="6"/>
        <v>3.0544654994045031</v>
      </c>
      <c r="AD140" s="73"/>
      <c r="AE140" s="50">
        <v>0.54986409729849139</v>
      </c>
      <c r="AF140" s="2">
        <v>0.2569006097582105</v>
      </c>
      <c r="AG140" s="2">
        <v>0.13325160011546103</v>
      </c>
      <c r="AH140" s="53"/>
      <c r="AI140" s="50"/>
      <c r="AJ140" s="2"/>
      <c r="AK140" s="2"/>
      <c r="AL140" s="90"/>
      <c r="AM140" s="50">
        <v>0.79733338138278709</v>
      </c>
      <c r="AN140" s="2">
        <v>0.84210501468637478</v>
      </c>
      <c r="AO140" s="6"/>
      <c r="AP140" s="90"/>
      <c r="AQ140" s="77"/>
    </row>
    <row r="141" spans="23:43">
      <c r="W141" s="42">
        <v>17</v>
      </c>
      <c r="X141" s="73">
        <v>176</v>
      </c>
      <c r="Y141" s="42" t="s">
        <v>18</v>
      </c>
      <c r="Z141" s="73" t="s">
        <v>30</v>
      </c>
      <c r="AA141" s="63">
        <v>180</v>
      </c>
      <c r="AB141" s="34">
        <v>5</v>
      </c>
      <c r="AC141" s="36">
        <f t="shared" si="6"/>
        <v>3.0544654994045031</v>
      </c>
      <c r="AD141" s="73"/>
      <c r="AE141" s="50">
        <v>0.53283065801745622</v>
      </c>
      <c r="AF141" s="2">
        <v>0.22868357871932912</v>
      </c>
      <c r="AG141" s="2">
        <v>0.22664724307003697</v>
      </c>
      <c r="AH141" s="53"/>
      <c r="AI141" s="50"/>
      <c r="AJ141" s="2"/>
      <c r="AK141" s="2"/>
      <c r="AL141" s="90"/>
      <c r="AM141" s="50">
        <v>0.43846951462831552</v>
      </c>
      <c r="AN141" s="2">
        <v>0.47101981752586364</v>
      </c>
      <c r="AO141" s="6"/>
      <c r="AP141" s="90"/>
      <c r="AQ141" s="77"/>
    </row>
    <row r="142" spans="23:43">
      <c r="W142" s="42">
        <v>17</v>
      </c>
      <c r="X142" s="73">
        <v>177</v>
      </c>
      <c r="Y142" s="42" t="s">
        <v>18</v>
      </c>
      <c r="Z142" s="73" t="s">
        <v>30</v>
      </c>
      <c r="AA142" s="63">
        <v>180</v>
      </c>
      <c r="AB142" s="34">
        <v>5</v>
      </c>
      <c r="AC142" s="36">
        <f t="shared" si="6"/>
        <v>3.0544654994045031</v>
      </c>
      <c r="AD142" s="73"/>
      <c r="AE142" s="50">
        <v>0.52792589380659283</v>
      </c>
      <c r="AF142" s="2">
        <v>0.2212045937978516</v>
      </c>
      <c r="AG142" s="2">
        <v>0.21003267098001829</v>
      </c>
      <c r="AH142" s="53"/>
      <c r="AI142" s="50"/>
      <c r="AJ142" s="2"/>
      <c r="AK142" s="2"/>
      <c r="AL142" s="90"/>
      <c r="AM142" s="50">
        <v>0.52476304581773914</v>
      </c>
      <c r="AN142" s="2">
        <v>0.52336891435299338</v>
      </c>
      <c r="AO142" s="6"/>
      <c r="AP142" s="90"/>
      <c r="AQ142" s="77"/>
    </row>
    <row r="143" spans="23:43">
      <c r="W143" s="42">
        <v>17</v>
      </c>
      <c r="X143" s="73">
        <v>178</v>
      </c>
      <c r="Y143" s="42" t="s">
        <v>18</v>
      </c>
      <c r="Z143" s="73" t="s">
        <v>30</v>
      </c>
      <c r="AA143" s="63">
        <v>180</v>
      </c>
      <c r="AB143" s="34">
        <v>5</v>
      </c>
      <c r="AC143" s="36">
        <f t="shared" si="6"/>
        <v>3.0544654994045031</v>
      </c>
      <c r="AD143" s="73"/>
      <c r="AE143" s="50">
        <v>0.59511012661980589</v>
      </c>
      <c r="AF143" s="2">
        <v>0.27103136778113979</v>
      </c>
      <c r="AG143" s="2">
        <v>9.8634745185085471E-2</v>
      </c>
      <c r="AH143" s="53"/>
      <c r="AI143" s="50"/>
      <c r="AJ143" s="2"/>
      <c r="AK143" s="2"/>
      <c r="AL143" s="90"/>
      <c r="AM143" s="50">
        <v>0.73806675496316776</v>
      </c>
      <c r="AN143" s="2">
        <v>0.76602343497713521</v>
      </c>
      <c r="AO143" s="6"/>
      <c r="AP143" s="90"/>
      <c r="AQ143" s="77"/>
    </row>
    <row r="144" spans="23:43">
      <c r="W144" s="42">
        <v>17</v>
      </c>
      <c r="X144" s="73">
        <v>179</v>
      </c>
      <c r="Y144" s="42" t="s">
        <v>18</v>
      </c>
      <c r="Z144" s="73" t="s">
        <v>30</v>
      </c>
      <c r="AA144" s="63">
        <v>180</v>
      </c>
      <c r="AB144" s="34">
        <v>5</v>
      </c>
      <c r="AC144" s="36">
        <f t="shared" ref="AC144:AC207" si="7">LOG(AB144*EXP((AA144-100)/14.75))</f>
        <v>3.0544654994045031</v>
      </c>
      <c r="AD144" s="73"/>
      <c r="AE144" s="50">
        <v>0.59396029127439265</v>
      </c>
      <c r="AF144" s="2">
        <v>0.26888145596206953</v>
      </c>
      <c r="AG144" s="2">
        <v>9.7503466345117182E-2</v>
      </c>
      <c r="AH144" s="53"/>
      <c r="AI144" s="50"/>
      <c r="AJ144" s="2"/>
      <c r="AK144" s="2"/>
      <c r="AL144" s="90"/>
      <c r="AM144" s="50">
        <v>0.72896118875391025</v>
      </c>
      <c r="AN144" s="2">
        <v>0.77516658016777529</v>
      </c>
      <c r="AO144" s="6"/>
      <c r="AP144" s="90"/>
      <c r="AQ144" s="77"/>
    </row>
    <row r="145" spans="23:43">
      <c r="W145" s="42">
        <v>17</v>
      </c>
      <c r="X145" s="73">
        <v>180</v>
      </c>
      <c r="Y145" s="42" t="s">
        <v>18</v>
      </c>
      <c r="Z145" s="73" t="s">
        <v>30</v>
      </c>
      <c r="AA145" s="63">
        <v>180</v>
      </c>
      <c r="AB145" s="34">
        <v>5</v>
      </c>
      <c r="AC145" s="36">
        <f t="shared" si="7"/>
        <v>3.0544654994045031</v>
      </c>
      <c r="AD145" s="73"/>
      <c r="AE145" s="50">
        <v>0.59625996196521913</v>
      </c>
      <c r="AF145" s="2">
        <v>0.27318127960020999</v>
      </c>
      <c r="AG145" s="2">
        <v>9.9766024025053759E-2</v>
      </c>
      <c r="AH145" s="53"/>
      <c r="AI145" s="50"/>
      <c r="AJ145" s="2"/>
      <c r="AK145" s="2"/>
      <c r="AL145" s="90"/>
      <c r="AM145" s="50">
        <v>0.73649922519133704</v>
      </c>
      <c r="AN145" s="2">
        <v>0.79620877994115158</v>
      </c>
      <c r="AO145" s="6"/>
      <c r="AP145" s="90"/>
      <c r="AQ145" s="77"/>
    </row>
    <row r="146" spans="23:43">
      <c r="W146" s="42">
        <v>17</v>
      </c>
      <c r="X146" s="73">
        <v>181</v>
      </c>
      <c r="Y146" s="42" t="s">
        <v>18</v>
      </c>
      <c r="Z146" s="73" t="s">
        <v>30</v>
      </c>
      <c r="AA146" s="63">
        <v>180</v>
      </c>
      <c r="AB146" s="34">
        <v>5</v>
      </c>
      <c r="AC146" s="36">
        <f t="shared" si="7"/>
        <v>3.0544654994045031</v>
      </c>
      <c r="AD146" s="73"/>
      <c r="AE146" s="50">
        <v>0.52831020700037012</v>
      </c>
      <c r="AF146" s="2">
        <v>0.18531749369777209</v>
      </c>
      <c r="AG146" s="2">
        <v>0.18038234500000003</v>
      </c>
      <c r="AH146" s="53"/>
      <c r="AI146" s="50"/>
      <c r="AJ146" s="2"/>
      <c r="AK146" s="2"/>
      <c r="AL146" s="90"/>
      <c r="AM146" s="50">
        <v>0.55869637968170704</v>
      </c>
      <c r="AN146" s="2">
        <v>0.67614978467499498</v>
      </c>
      <c r="AO146" s="6"/>
      <c r="AP146" s="90"/>
      <c r="AQ146" s="77"/>
    </row>
    <row r="147" spans="23:43">
      <c r="W147" s="42">
        <v>17</v>
      </c>
      <c r="X147" s="73">
        <v>182</v>
      </c>
      <c r="Y147" s="42" t="s">
        <v>18</v>
      </c>
      <c r="Z147" s="73" t="s">
        <v>30</v>
      </c>
      <c r="AA147" s="63">
        <v>180</v>
      </c>
      <c r="AB147" s="34">
        <v>5</v>
      </c>
      <c r="AC147" s="36">
        <f t="shared" si="7"/>
        <v>3.0544654994045031</v>
      </c>
      <c r="AD147" s="73"/>
      <c r="AE147" s="50">
        <v>0.51202675618581484</v>
      </c>
      <c r="AF147" s="2">
        <v>0.18331290791556895</v>
      </c>
      <c r="AG147" s="2">
        <v>0.17978124999999998</v>
      </c>
      <c r="AH147" s="53"/>
      <c r="AI147" s="50"/>
      <c r="AJ147" s="2"/>
      <c r="AK147" s="2"/>
      <c r="AL147" s="90"/>
      <c r="AM147" s="50">
        <v>0.54084283029050029</v>
      </c>
      <c r="AN147" s="2">
        <v>0.65022608268845761</v>
      </c>
      <c r="AO147" s="6"/>
      <c r="AP147" s="90"/>
      <c r="AQ147" s="77"/>
    </row>
    <row r="148" spans="23:43">
      <c r="W148" s="42">
        <v>17</v>
      </c>
      <c r="X148" s="73">
        <v>183</v>
      </c>
      <c r="Y148" s="42" t="s">
        <v>18</v>
      </c>
      <c r="Z148" s="73" t="s">
        <v>30</v>
      </c>
      <c r="AA148" s="63">
        <v>180</v>
      </c>
      <c r="AB148" s="34">
        <v>5</v>
      </c>
      <c r="AC148" s="36">
        <f t="shared" si="7"/>
        <v>3.0544654994045031</v>
      </c>
      <c r="AD148" s="73"/>
      <c r="AE148" s="50">
        <v>0.50528093054792156</v>
      </c>
      <c r="AF148" s="2">
        <v>0.18222214697091754</v>
      </c>
      <c r="AG148" s="2">
        <v>0.17891937800000002</v>
      </c>
      <c r="AH148" s="53"/>
      <c r="AI148" s="50"/>
      <c r="AJ148" s="2"/>
      <c r="AK148" s="2"/>
      <c r="AL148" s="90"/>
      <c r="AM148" s="50">
        <v>0.58550003001140749</v>
      </c>
      <c r="AN148" s="2">
        <v>0.68764144011512185</v>
      </c>
      <c r="AO148" s="6"/>
      <c r="AP148" s="90"/>
      <c r="AQ148" s="77"/>
    </row>
    <row r="149" spans="23:43">
      <c r="W149" s="42">
        <v>17</v>
      </c>
      <c r="X149" s="73">
        <v>184</v>
      </c>
      <c r="Y149" s="42" t="s">
        <v>18</v>
      </c>
      <c r="Z149" s="73" t="s">
        <v>30</v>
      </c>
      <c r="AA149" s="63">
        <v>180</v>
      </c>
      <c r="AB149" s="34">
        <v>5</v>
      </c>
      <c r="AC149" s="36">
        <f t="shared" si="7"/>
        <v>3.0544654994045031</v>
      </c>
      <c r="AD149" s="73"/>
      <c r="AE149" s="50">
        <v>0.49735357665128904</v>
      </c>
      <c r="AF149" s="2">
        <v>0.19077616219571517</v>
      </c>
      <c r="AG149" s="2">
        <v>0.18762357699999999</v>
      </c>
      <c r="AH149" s="53"/>
      <c r="AI149" s="50"/>
      <c r="AJ149" s="2"/>
      <c r="AK149" s="2"/>
      <c r="AL149" s="90"/>
      <c r="AM149" s="50">
        <v>0.53614171591040649</v>
      </c>
      <c r="AN149" s="2">
        <v>0.63979097199880863</v>
      </c>
      <c r="AO149" s="6"/>
      <c r="AP149" s="90"/>
      <c r="AQ149" s="77"/>
    </row>
    <row r="150" spans="23:43">
      <c r="W150" s="42">
        <v>17</v>
      </c>
      <c r="X150" s="73">
        <v>185</v>
      </c>
      <c r="Y150" s="42" t="s">
        <v>18</v>
      </c>
      <c r="Z150" s="73" t="s">
        <v>30</v>
      </c>
      <c r="AA150" s="63">
        <v>180</v>
      </c>
      <c r="AB150" s="34">
        <v>5</v>
      </c>
      <c r="AC150" s="36">
        <f t="shared" si="7"/>
        <v>3.0544654994045031</v>
      </c>
      <c r="AD150" s="73"/>
      <c r="AE150" s="50">
        <v>0.49219040016755888</v>
      </c>
      <c r="AF150" s="2">
        <v>0.18858733852473958</v>
      </c>
      <c r="AG150" s="2">
        <v>0.18893765800000001</v>
      </c>
      <c r="AH150" s="53"/>
      <c r="AI150" s="50"/>
      <c r="AJ150" s="2"/>
      <c r="AK150" s="2"/>
      <c r="AL150" s="90"/>
      <c r="AM150" s="50">
        <v>0.68008031015242576</v>
      </c>
      <c r="AN150" s="2">
        <v>0.71599709094667852</v>
      </c>
      <c r="AO150" s="6"/>
      <c r="AP150" s="90"/>
      <c r="AQ150" s="77"/>
    </row>
    <row r="151" spans="23:43">
      <c r="W151" s="42">
        <v>17</v>
      </c>
      <c r="X151" s="73">
        <v>186</v>
      </c>
      <c r="Y151" s="42" t="s">
        <v>18</v>
      </c>
      <c r="Z151" s="73" t="s">
        <v>30</v>
      </c>
      <c r="AA151" s="63">
        <v>180</v>
      </c>
      <c r="AB151" s="34">
        <v>5</v>
      </c>
      <c r="AC151" s="36">
        <f t="shared" si="7"/>
        <v>3.0544654994045031</v>
      </c>
      <c r="AD151" s="73"/>
      <c r="AE151" s="50">
        <v>0.51279416300619218</v>
      </c>
      <c r="AF151" s="2">
        <v>0.18495194651326699</v>
      </c>
      <c r="AG151" s="2">
        <v>0.18487866699999997</v>
      </c>
      <c r="AH151" s="53"/>
      <c r="AI151" s="50"/>
      <c r="AJ151" s="2"/>
      <c r="AK151" s="2"/>
      <c r="AL151" s="90"/>
      <c r="AM151" s="50">
        <v>0.55461629737108709</v>
      </c>
      <c r="AN151" s="2">
        <v>0.65587657504450569</v>
      </c>
      <c r="AO151" s="6"/>
      <c r="AP151" s="90"/>
      <c r="AQ151" s="77"/>
    </row>
    <row r="152" spans="23:43">
      <c r="W152" s="42">
        <v>17</v>
      </c>
      <c r="X152" s="73">
        <v>187</v>
      </c>
      <c r="Y152" s="42" t="s">
        <v>18</v>
      </c>
      <c r="Z152" s="73" t="s">
        <v>30</v>
      </c>
      <c r="AA152" s="63">
        <v>180</v>
      </c>
      <c r="AB152" s="34">
        <v>5</v>
      </c>
      <c r="AC152" s="36">
        <f t="shared" si="7"/>
        <v>3.0544654994045031</v>
      </c>
      <c r="AD152" s="73"/>
      <c r="AE152" s="50">
        <v>0.50869246493075115</v>
      </c>
      <c r="AF152" s="2">
        <v>0.17318441898790327</v>
      </c>
      <c r="AG152" s="2">
        <v>0.17955064499999998</v>
      </c>
      <c r="AH152" s="53"/>
      <c r="AI152" s="50"/>
      <c r="AJ152" s="2"/>
      <c r="AK152" s="2"/>
      <c r="AL152" s="90"/>
      <c r="AM152" s="50">
        <v>0.58842821672372914</v>
      </c>
      <c r="AN152" s="2">
        <v>0.62463059607063298</v>
      </c>
      <c r="AO152" s="6"/>
      <c r="AP152" s="90"/>
      <c r="AQ152" s="77"/>
    </row>
    <row r="153" spans="23:43">
      <c r="W153" s="42">
        <v>17</v>
      </c>
      <c r="X153" s="73">
        <v>188</v>
      </c>
      <c r="Y153" s="42" t="s">
        <v>18</v>
      </c>
      <c r="Z153" s="73" t="s">
        <v>30</v>
      </c>
      <c r="AA153" s="63">
        <v>180</v>
      </c>
      <c r="AB153" s="34">
        <v>5</v>
      </c>
      <c r="AC153" s="36">
        <f t="shared" si="7"/>
        <v>3.0544654994045031</v>
      </c>
      <c r="AD153" s="73"/>
      <c r="AE153" s="50">
        <v>0.5101851406430985</v>
      </c>
      <c r="AF153" s="2">
        <v>0.168400920041618</v>
      </c>
      <c r="AG153" s="2">
        <v>0.175829342</v>
      </c>
      <c r="AH153" s="53"/>
      <c r="AI153" s="50"/>
      <c r="AJ153" s="2"/>
      <c r="AK153" s="2"/>
      <c r="AL153" s="90"/>
      <c r="AM153" s="50">
        <v>0.6368217615872952</v>
      </c>
      <c r="AN153" s="2">
        <v>0.67736854072090336</v>
      </c>
      <c r="AO153" s="6"/>
      <c r="AP153" s="90"/>
      <c r="AQ153" s="77"/>
    </row>
    <row r="154" spans="23:43">
      <c r="W154" s="42">
        <v>17</v>
      </c>
      <c r="X154" s="73">
        <v>189</v>
      </c>
      <c r="Y154" s="42" t="s">
        <v>18</v>
      </c>
      <c r="Z154" s="73" t="s">
        <v>30</v>
      </c>
      <c r="AA154" s="63">
        <v>180</v>
      </c>
      <c r="AB154" s="34">
        <v>5</v>
      </c>
      <c r="AC154" s="36">
        <f t="shared" si="7"/>
        <v>3.0544654994045031</v>
      </c>
      <c r="AD154" s="73"/>
      <c r="AE154" s="50">
        <v>0.52852010484509682</v>
      </c>
      <c r="AF154" s="2">
        <v>0.17498462365452278</v>
      </c>
      <c r="AG154" s="2">
        <v>0.19542420500000002</v>
      </c>
      <c r="AH154" s="53"/>
      <c r="AI154" s="50"/>
      <c r="AJ154" s="2"/>
      <c r="AK154" s="2"/>
      <c r="AL154" s="90"/>
      <c r="AM154" s="50">
        <v>0.58271766234941014</v>
      </c>
      <c r="AN154" s="2">
        <v>0.67506188050583971</v>
      </c>
      <c r="AO154" s="6"/>
      <c r="AP154" s="90"/>
      <c r="AQ154" s="77"/>
    </row>
    <row r="155" spans="23:43">
      <c r="W155" s="42">
        <v>17</v>
      </c>
      <c r="X155" s="73">
        <v>190</v>
      </c>
      <c r="Y155" s="42" t="s">
        <v>18</v>
      </c>
      <c r="Z155" s="73" t="s">
        <v>30</v>
      </c>
      <c r="AA155" s="63">
        <v>180</v>
      </c>
      <c r="AB155" s="34">
        <v>5</v>
      </c>
      <c r="AC155" s="36">
        <f t="shared" si="7"/>
        <v>3.0544654994045031</v>
      </c>
      <c r="AD155" s="73"/>
      <c r="AE155" s="50">
        <v>0.53411733381443194</v>
      </c>
      <c r="AF155" s="2">
        <v>0.18600528368085079</v>
      </c>
      <c r="AG155" s="2">
        <v>0.196913011</v>
      </c>
      <c r="AH155" s="53"/>
      <c r="AI155" s="50"/>
      <c r="AJ155" s="2"/>
      <c r="AK155" s="2"/>
      <c r="AL155" s="90"/>
      <c r="AM155" s="50">
        <v>0.51929039265436705</v>
      </c>
      <c r="AN155" s="2">
        <v>0.68380369958862641</v>
      </c>
      <c r="AO155" s="6"/>
      <c r="AP155" s="90"/>
      <c r="AQ155" s="77"/>
    </row>
    <row r="156" spans="23:43">
      <c r="W156" s="42">
        <v>17</v>
      </c>
      <c r="X156" s="73">
        <v>191</v>
      </c>
      <c r="Y156" s="42" t="s">
        <v>18</v>
      </c>
      <c r="Z156" s="73" t="s">
        <v>30</v>
      </c>
      <c r="AA156" s="63">
        <v>180</v>
      </c>
      <c r="AB156" s="34">
        <v>5</v>
      </c>
      <c r="AC156" s="36">
        <f t="shared" si="7"/>
        <v>3.0544654994045031</v>
      </c>
      <c r="AD156" s="73"/>
      <c r="AE156" s="50">
        <v>0.51169706049685459</v>
      </c>
      <c r="AF156" s="2">
        <v>0.18459688316718956</v>
      </c>
      <c r="AG156" s="2">
        <v>0.20145247100000002</v>
      </c>
      <c r="AH156" s="53"/>
      <c r="AI156" s="50"/>
      <c r="AJ156" s="2"/>
      <c r="AK156" s="2"/>
      <c r="AL156" s="90"/>
      <c r="AM156" s="50">
        <v>0.58824649042878419</v>
      </c>
      <c r="AN156" s="2">
        <v>0.6689629353849964</v>
      </c>
      <c r="AO156" s="6"/>
      <c r="AP156" s="90"/>
      <c r="AQ156" s="77"/>
    </row>
    <row r="157" spans="23:43">
      <c r="W157" s="42">
        <v>17</v>
      </c>
      <c r="X157" s="73">
        <v>192</v>
      </c>
      <c r="Y157" s="42" t="s">
        <v>18</v>
      </c>
      <c r="Z157" s="73" t="s">
        <v>30</v>
      </c>
      <c r="AA157" s="63">
        <v>180</v>
      </c>
      <c r="AB157" s="34">
        <v>5</v>
      </c>
      <c r="AC157" s="36">
        <f t="shared" si="7"/>
        <v>3.0544654994045031</v>
      </c>
      <c r="AD157" s="73"/>
      <c r="AE157" s="50">
        <v>0.51583485146268659</v>
      </c>
      <c r="AF157" s="2">
        <v>0.19437887360571704</v>
      </c>
      <c r="AG157" s="2">
        <v>0.16866590400000001</v>
      </c>
      <c r="AH157" s="53"/>
      <c r="AI157" s="50"/>
      <c r="AJ157" s="2"/>
      <c r="AK157" s="2"/>
      <c r="AL157" s="90"/>
      <c r="AM157" s="50">
        <v>0.66015896179638556</v>
      </c>
      <c r="AN157" s="2">
        <v>0.83898403686086442</v>
      </c>
      <c r="AO157" s="6"/>
      <c r="AP157" s="90"/>
      <c r="AQ157" s="77"/>
    </row>
    <row r="158" spans="23:43">
      <c r="W158" s="42">
        <v>17</v>
      </c>
      <c r="X158" s="73">
        <v>193</v>
      </c>
      <c r="Y158" s="42" t="s">
        <v>18</v>
      </c>
      <c r="Z158" s="73" t="s">
        <v>30</v>
      </c>
      <c r="AA158" s="63">
        <v>180</v>
      </c>
      <c r="AB158" s="34">
        <v>5</v>
      </c>
      <c r="AC158" s="36">
        <f t="shared" si="7"/>
        <v>3.0544654994045031</v>
      </c>
      <c r="AD158" s="73"/>
      <c r="AE158" s="50">
        <v>0.52166906061152096</v>
      </c>
      <c r="AF158" s="2">
        <v>0.19862796671069061</v>
      </c>
      <c r="AG158" s="2">
        <v>0.16994301199999998</v>
      </c>
      <c r="AH158" s="53"/>
      <c r="AI158" s="50"/>
      <c r="AJ158" s="2"/>
      <c r="AK158" s="2"/>
      <c r="AL158" s="90"/>
      <c r="AM158" s="50">
        <v>0.68668630564380595</v>
      </c>
      <c r="AN158" s="2">
        <v>0.80326956922459736</v>
      </c>
      <c r="AO158" s="6"/>
      <c r="AP158" s="90"/>
      <c r="AQ158" s="77"/>
    </row>
    <row r="159" spans="23:43">
      <c r="W159" s="42">
        <v>17</v>
      </c>
      <c r="X159" s="73">
        <v>194</v>
      </c>
      <c r="Y159" s="42" t="s">
        <v>18</v>
      </c>
      <c r="Z159" s="73" t="s">
        <v>30</v>
      </c>
      <c r="AA159" s="63">
        <v>180</v>
      </c>
      <c r="AB159" s="34">
        <v>5</v>
      </c>
      <c r="AC159" s="36">
        <f t="shared" si="7"/>
        <v>3.0544654994045031</v>
      </c>
      <c r="AD159" s="73"/>
      <c r="AE159" s="50">
        <v>0.53109583427576168</v>
      </c>
      <c r="AF159" s="2">
        <v>0.19244307018195175</v>
      </c>
      <c r="AG159" s="2">
        <v>0.175153897</v>
      </c>
      <c r="AH159" s="53"/>
      <c r="AI159" s="50"/>
      <c r="AJ159" s="2"/>
      <c r="AK159" s="2"/>
      <c r="AL159" s="90"/>
      <c r="AM159" s="50">
        <v>0.66887363273037892</v>
      </c>
      <c r="AN159" s="2">
        <v>0.79400043464508596</v>
      </c>
      <c r="AO159" s="6"/>
      <c r="AP159" s="90"/>
      <c r="AQ159" s="77"/>
    </row>
    <row r="160" spans="23:43">
      <c r="W160" s="42">
        <v>17</v>
      </c>
      <c r="X160" s="73">
        <v>195</v>
      </c>
      <c r="Y160" s="42" t="s">
        <v>18</v>
      </c>
      <c r="Z160" s="73" t="s">
        <v>30</v>
      </c>
      <c r="AA160" s="63">
        <v>180</v>
      </c>
      <c r="AB160" s="34">
        <v>5</v>
      </c>
      <c r="AC160" s="36">
        <f t="shared" si="7"/>
        <v>3.0544654994045031</v>
      </c>
      <c r="AD160" s="73"/>
      <c r="AE160" s="50">
        <v>0.54022670086236591</v>
      </c>
      <c r="AF160" s="2">
        <v>0.19991091733186533</v>
      </c>
      <c r="AG160" s="2">
        <v>0.16620577</v>
      </c>
      <c r="AH160" s="53"/>
      <c r="AI160" s="50"/>
      <c r="AJ160" s="2"/>
      <c r="AK160" s="2"/>
      <c r="AL160" s="90"/>
      <c r="AM160" s="50">
        <v>0.65210771596006745</v>
      </c>
      <c r="AN160" s="2">
        <v>0.79511212224779482</v>
      </c>
      <c r="AO160" s="6"/>
      <c r="AP160" s="90"/>
      <c r="AQ160" s="77"/>
    </row>
    <row r="161" spans="23:43">
      <c r="W161" s="42">
        <v>17</v>
      </c>
      <c r="X161" s="73">
        <v>196</v>
      </c>
      <c r="Y161" s="42" t="s">
        <v>18</v>
      </c>
      <c r="Z161" s="73" t="s">
        <v>30</v>
      </c>
      <c r="AA161" s="63">
        <v>180</v>
      </c>
      <c r="AB161" s="34">
        <v>5</v>
      </c>
      <c r="AC161" s="36">
        <f t="shared" si="7"/>
        <v>3.0544654994045031</v>
      </c>
      <c r="AD161" s="73"/>
      <c r="AE161" s="50">
        <v>0.53188223778699895</v>
      </c>
      <c r="AF161" s="2">
        <v>0.19723953728666771</v>
      </c>
      <c r="AG161" s="2">
        <v>0.16454522799999999</v>
      </c>
      <c r="AH161" s="53"/>
      <c r="AI161" s="50"/>
      <c r="AJ161" s="2"/>
      <c r="AK161" s="2"/>
      <c r="AL161" s="90"/>
      <c r="AM161" s="50">
        <v>0.64454493052142259</v>
      </c>
      <c r="AN161" s="2">
        <v>0.86463633996906097</v>
      </c>
      <c r="AO161" s="6"/>
      <c r="AP161" s="90"/>
      <c r="AQ161" s="77"/>
    </row>
    <row r="162" spans="23:43">
      <c r="W162" s="42">
        <v>17</v>
      </c>
      <c r="X162" s="73">
        <v>197</v>
      </c>
      <c r="Y162" s="42" t="s">
        <v>18</v>
      </c>
      <c r="Z162" s="73" t="s">
        <v>30</v>
      </c>
      <c r="AA162" s="63">
        <v>180</v>
      </c>
      <c r="AB162" s="34">
        <v>5</v>
      </c>
      <c r="AC162" s="36">
        <f t="shared" si="7"/>
        <v>3.0544654994045031</v>
      </c>
      <c r="AD162" s="73"/>
      <c r="AE162" s="50">
        <v>0.53188399938601216</v>
      </c>
      <c r="AF162" s="2">
        <v>0.19210288771180115</v>
      </c>
      <c r="AG162" s="2">
        <v>0.16553295500000001</v>
      </c>
      <c r="AH162" s="53"/>
      <c r="AI162" s="50"/>
      <c r="AJ162" s="2"/>
      <c r="AK162" s="2"/>
      <c r="AL162" s="90"/>
      <c r="AM162" s="50">
        <v>0.70362146714700013</v>
      </c>
      <c r="AN162" s="2">
        <v>0.938280804253804</v>
      </c>
      <c r="AO162" s="6"/>
      <c r="AP162" s="90"/>
      <c r="AQ162" s="77"/>
    </row>
    <row r="163" spans="23:43">
      <c r="W163" s="42">
        <v>17</v>
      </c>
      <c r="X163" s="73">
        <v>198</v>
      </c>
      <c r="Y163" s="42" t="s">
        <v>18</v>
      </c>
      <c r="Z163" s="73" t="s">
        <v>30</v>
      </c>
      <c r="AA163" s="63">
        <v>180</v>
      </c>
      <c r="AB163" s="34">
        <v>5</v>
      </c>
      <c r="AC163" s="36">
        <f t="shared" si="7"/>
        <v>3.0544654994045031</v>
      </c>
      <c r="AD163" s="73"/>
      <c r="AE163" s="50">
        <v>0.54026022302267185</v>
      </c>
      <c r="AF163" s="2">
        <v>0.19189915842488478</v>
      </c>
      <c r="AG163" s="2">
        <v>0.15840069900000001</v>
      </c>
      <c r="AH163" s="53"/>
      <c r="AI163" s="50"/>
      <c r="AJ163" s="2"/>
      <c r="AK163" s="2"/>
      <c r="AL163" s="90"/>
      <c r="AM163" s="50">
        <v>0.6966531755646308</v>
      </c>
      <c r="AN163" s="2">
        <v>0.86793521032058651</v>
      </c>
      <c r="AO163" s="6"/>
      <c r="AP163" s="90"/>
      <c r="AQ163" s="77"/>
    </row>
    <row r="164" spans="23:43">
      <c r="W164" s="42">
        <v>17</v>
      </c>
      <c r="X164" s="73">
        <v>199</v>
      </c>
      <c r="Y164" s="42" t="s">
        <v>18</v>
      </c>
      <c r="Z164" s="73" t="s">
        <v>30</v>
      </c>
      <c r="AA164" s="63">
        <v>180</v>
      </c>
      <c r="AB164" s="34">
        <v>5</v>
      </c>
      <c r="AC164" s="36">
        <f t="shared" si="7"/>
        <v>3.0544654994045031</v>
      </c>
      <c r="AD164" s="73"/>
      <c r="AE164" s="50">
        <v>0.53946557230798076</v>
      </c>
      <c r="AF164" s="2">
        <v>0.19665676134845431</v>
      </c>
      <c r="AG164" s="2">
        <v>0.15788840900000001</v>
      </c>
      <c r="AH164" s="53"/>
      <c r="AI164" s="50"/>
      <c r="AJ164" s="2"/>
      <c r="AK164" s="2"/>
      <c r="AL164" s="90"/>
      <c r="AM164" s="50">
        <v>0.6725155758278456</v>
      </c>
      <c r="AN164" s="2">
        <v>0.8049518457537439</v>
      </c>
      <c r="AO164" s="6"/>
      <c r="AP164" s="90"/>
      <c r="AQ164" s="77"/>
    </row>
    <row r="165" spans="23:43">
      <c r="W165" s="42">
        <v>17</v>
      </c>
      <c r="X165" s="73">
        <v>200</v>
      </c>
      <c r="Y165" s="42" t="s">
        <v>18</v>
      </c>
      <c r="Z165" s="73" t="s">
        <v>30</v>
      </c>
      <c r="AA165" s="63">
        <v>180</v>
      </c>
      <c r="AB165" s="34">
        <v>5</v>
      </c>
      <c r="AC165" s="36">
        <f t="shared" si="7"/>
        <v>3.0544654994045031</v>
      </c>
      <c r="AD165" s="73"/>
      <c r="AE165" s="50">
        <v>0.52474645508464302</v>
      </c>
      <c r="AF165" s="2">
        <v>0.19639639856271898</v>
      </c>
      <c r="AG165" s="2">
        <v>0.156533072</v>
      </c>
      <c r="AH165" s="53"/>
      <c r="AI165" s="50"/>
      <c r="AJ165" s="2"/>
      <c r="AK165" s="2"/>
      <c r="AL165" s="90"/>
      <c r="AM165" s="50">
        <v>0.66934801864139193</v>
      </c>
      <c r="AN165" s="2">
        <v>0.81030250876089704</v>
      </c>
      <c r="AO165" s="6"/>
      <c r="AP165" s="90"/>
      <c r="AQ165" s="77"/>
    </row>
    <row r="166" spans="23:43">
      <c r="W166" s="42">
        <v>17</v>
      </c>
      <c r="X166" s="73">
        <v>201</v>
      </c>
      <c r="Y166" s="42" t="s">
        <v>18</v>
      </c>
      <c r="Z166" s="73" t="s">
        <v>30</v>
      </c>
      <c r="AA166" s="63">
        <v>180</v>
      </c>
      <c r="AB166" s="34">
        <v>5</v>
      </c>
      <c r="AC166" s="36">
        <f t="shared" si="7"/>
        <v>3.0544654994045031</v>
      </c>
      <c r="AD166" s="73"/>
      <c r="AE166" s="50">
        <v>0.40106017899999996</v>
      </c>
      <c r="AF166" s="2">
        <v>0.16527969049999999</v>
      </c>
      <c r="AG166" s="2">
        <v>0.20637667596351467</v>
      </c>
      <c r="AH166" s="53"/>
      <c r="AI166" s="50"/>
      <c r="AJ166" s="2"/>
      <c r="AK166" s="2"/>
      <c r="AL166" s="90"/>
      <c r="AM166" s="50">
        <v>0.53051140736662372</v>
      </c>
      <c r="AN166" s="2">
        <v>0.4166229085228858</v>
      </c>
      <c r="AO166" s="6"/>
      <c r="AP166" s="90"/>
      <c r="AQ166" s="77"/>
    </row>
    <row r="167" spans="23:43">
      <c r="W167" s="42">
        <v>17</v>
      </c>
      <c r="X167" s="73">
        <v>202</v>
      </c>
      <c r="Y167" s="42" t="s">
        <v>18</v>
      </c>
      <c r="Z167" s="73" t="s">
        <v>30</v>
      </c>
      <c r="AA167" s="63">
        <v>180</v>
      </c>
      <c r="AB167" s="34">
        <v>5</v>
      </c>
      <c r="AC167" s="36">
        <f t="shared" si="7"/>
        <v>3.0544654994045031</v>
      </c>
      <c r="AD167" s="73"/>
      <c r="AE167" s="50">
        <v>0.38279680499999996</v>
      </c>
      <c r="AF167" s="2">
        <v>0.16892732640000002</v>
      </c>
      <c r="AG167" s="2">
        <v>0.2216347842261718</v>
      </c>
      <c r="AH167" s="53"/>
      <c r="AI167" s="50"/>
      <c r="AJ167" s="2"/>
      <c r="AK167" s="2"/>
      <c r="AL167" s="90"/>
      <c r="AM167" s="50">
        <v>0.46459635419370865</v>
      </c>
      <c r="AN167" s="2">
        <v>0.35123494343823652</v>
      </c>
      <c r="AO167" s="6"/>
      <c r="AP167" s="90"/>
      <c r="AQ167" s="77"/>
    </row>
    <row r="168" spans="23:43">
      <c r="W168" s="42">
        <v>17</v>
      </c>
      <c r="X168" s="73">
        <v>203</v>
      </c>
      <c r="Y168" s="42" t="s">
        <v>18</v>
      </c>
      <c r="Z168" s="73" t="s">
        <v>30</v>
      </c>
      <c r="AA168" s="63">
        <v>180</v>
      </c>
      <c r="AB168" s="34">
        <v>5</v>
      </c>
      <c r="AC168" s="36">
        <f t="shared" si="7"/>
        <v>3.0544654994045031</v>
      </c>
      <c r="AD168" s="73"/>
      <c r="AE168" s="50">
        <v>0.370470721</v>
      </c>
      <c r="AF168" s="2">
        <v>0.17337676210000003</v>
      </c>
      <c r="AG168" s="2">
        <v>0.21295068469788114</v>
      </c>
      <c r="AH168" s="53"/>
      <c r="AI168" s="50"/>
      <c r="AJ168" s="2"/>
      <c r="AK168" s="2"/>
      <c r="AL168" s="90"/>
      <c r="AM168" s="50">
        <v>0.47552745740465674</v>
      </c>
      <c r="AN168" s="2">
        <v>0.41870093566285532</v>
      </c>
      <c r="AO168" s="6"/>
      <c r="AP168" s="90"/>
      <c r="AQ168" s="77"/>
    </row>
    <row r="169" spans="23:43">
      <c r="W169" s="42">
        <v>17</v>
      </c>
      <c r="X169" s="73">
        <v>204</v>
      </c>
      <c r="Y169" s="42" t="s">
        <v>18</v>
      </c>
      <c r="Z169" s="73" t="s">
        <v>30</v>
      </c>
      <c r="AA169" s="63">
        <v>180</v>
      </c>
      <c r="AB169" s="34">
        <v>5</v>
      </c>
      <c r="AC169" s="36">
        <f t="shared" si="7"/>
        <v>3.0544654994045031</v>
      </c>
      <c r="AD169" s="73"/>
      <c r="AE169" s="50">
        <v>0.42663316499999998</v>
      </c>
      <c r="AF169" s="2">
        <v>0.18991278850000001</v>
      </c>
      <c r="AG169" s="2">
        <v>0.14047847454547774</v>
      </c>
      <c r="AH169" s="53"/>
      <c r="AI169" s="50"/>
      <c r="AJ169" s="2"/>
      <c r="AK169" s="2"/>
      <c r="AL169" s="90"/>
      <c r="AM169" s="50">
        <v>0.78154261635988842</v>
      </c>
      <c r="AN169" s="2">
        <v>0.93402096854131966</v>
      </c>
      <c r="AO169" s="6"/>
      <c r="AP169" s="90"/>
      <c r="AQ169" s="77"/>
    </row>
    <row r="170" spans="23:43">
      <c r="W170" s="42">
        <v>17</v>
      </c>
      <c r="X170" s="73">
        <v>205</v>
      </c>
      <c r="Y170" s="42" t="s">
        <v>18</v>
      </c>
      <c r="Z170" s="73" t="s">
        <v>30</v>
      </c>
      <c r="AA170" s="63">
        <v>180</v>
      </c>
      <c r="AB170" s="34">
        <v>5</v>
      </c>
      <c r="AC170" s="36">
        <f t="shared" si="7"/>
        <v>3.0544654994045031</v>
      </c>
      <c r="AD170" s="73"/>
      <c r="AE170" s="50">
        <v>0.42445366800000001</v>
      </c>
      <c r="AF170" s="2">
        <v>0.17683749200000001</v>
      </c>
      <c r="AG170" s="2">
        <v>0.14897503680078039</v>
      </c>
      <c r="AH170" s="53"/>
      <c r="AI170" s="50"/>
      <c r="AJ170" s="2"/>
      <c r="AK170" s="2"/>
      <c r="AL170" s="90"/>
      <c r="AM170" s="50">
        <v>0.7750245192839279</v>
      </c>
      <c r="AN170" s="2">
        <v>0.98973603755736439</v>
      </c>
      <c r="AO170" s="6"/>
      <c r="AP170" s="90"/>
      <c r="AQ170" s="77"/>
    </row>
    <row r="171" spans="23:43">
      <c r="W171" s="42">
        <v>17</v>
      </c>
      <c r="X171" s="73">
        <v>206</v>
      </c>
      <c r="Y171" s="42" t="s">
        <v>18</v>
      </c>
      <c r="Z171" s="73" t="s">
        <v>30</v>
      </c>
      <c r="AA171" s="63">
        <v>180</v>
      </c>
      <c r="AB171" s="34">
        <v>5</v>
      </c>
      <c r="AC171" s="36">
        <f t="shared" si="7"/>
        <v>3.0544654994045031</v>
      </c>
      <c r="AD171" s="73"/>
      <c r="AE171" s="50">
        <v>0.42930112200000003</v>
      </c>
      <c r="AF171" s="2">
        <v>0.15982790499999999</v>
      </c>
      <c r="AG171" s="2">
        <v>0.21723345931653362</v>
      </c>
      <c r="AH171" s="53"/>
      <c r="AI171" s="50"/>
      <c r="AJ171" s="2"/>
      <c r="AK171" s="2"/>
      <c r="AL171" s="90"/>
      <c r="AM171" s="50">
        <v>0.50788127220408241</v>
      </c>
      <c r="AN171" s="2">
        <v>0.56123038459850727</v>
      </c>
      <c r="AO171" s="6"/>
      <c r="AP171" s="90"/>
      <c r="AQ171" s="77"/>
    </row>
    <row r="172" spans="23:43">
      <c r="W172" s="42">
        <v>17</v>
      </c>
      <c r="X172" s="73">
        <v>207</v>
      </c>
      <c r="Y172" s="42" t="s">
        <v>18</v>
      </c>
      <c r="Z172" s="73" t="s">
        <v>30</v>
      </c>
      <c r="AA172" s="63">
        <v>180</v>
      </c>
      <c r="AB172" s="34">
        <v>5</v>
      </c>
      <c r="AC172" s="36">
        <f t="shared" si="7"/>
        <v>3.0544654994045031</v>
      </c>
      <c r="AD172" s="73"/>
      <c r="AE172" s="50">
        <v>0.42582463300000001</v>
      </c>
      <c r="AF172" s="2">
        <v>0.16166160609999999</v>
      </c>
      <c r="AG172" s="2">
        <v>0.19754647955000837</v>
      </c>
      <c r="AH172" s="53"/>
      <c r="AI172" s="50"/>
      <c r="AJ172" s="2"/>
      <c r="AK172" s="2"/>
      <c r="AL172" s="90"/>
      <c r="AM172" s="50">
        <v>0.57105667722139497</v>
      </c>
      <c r="AN172" s="2">
        <v>0.50918104726363411</v>
      </c>
      <c r="AO172" s="6"/>
      <c r="AP172" s="90"/>
      <c r="AQ172" s="77"/>
    </row>
    <row r="173" spans="23:43">
      <c r="W173" s="42">
        <v>17</v>
      </c>
      <c r="X173" s="73">
        <v>208</v>
      </c>
      <c r="Y173" s="42" t="s">
        <v>18</v>
      </c>
      <c r="Z173" s="73" t="s">
        <v>30</v>
      </c>
      <c r="AA173" s="63">
        <v>180</v>
      </c>
      <c r="AB173" s="34">
        <v>5</v>
      </c>
      <c r="AC173" s="36">
        <f t="shared" si="7"/>
        <v>3.0544654994045031</v>
      </c>
      <c r="AD173" s="73"/>
      <c r="AE173" s="50">
        <v>0.41085994399999998</v>
      </c>
      <c r="AF173" s="2">
        <v>0.16654871260000001</v>
      </c>
      <c r="AG173" s="2">
        <v>0.22128234522729412</v>
      </c>
      <c r="AH173" s="53"/>
      <c r="AI173" s="50"/>
      <c r="AJ173" s="2"/>
      <c r="AK173" s="2"/>
      <c r="AL173" s="90"/>
      <c r="AM173" s="50">
        <v>0.51381012698575457</v>
      </c>
      <c r="AN173" s="2">
        <v>0.49359258332830463</v>
      </c>
      <c r="AO173" s="6"/>
      <c r="AP173" s="90"/>
      <c r="AQ173" s="77"/>
    </row>
    <row r="174" spans="23:43">
      <c r="W174" s="42">
        <v>17</v>
      </c>
      <c r="X174" s="73">
        <v>209</v>
      </c>
      <c r="Y174" s="42" t="s">
        <v>18</v>
      </c>
      <c r="Z174" s="73" t="s">
        <v>30</v>
      </c>
      <c r="AA174" s="63">
        <v>180</v>
      </c>
      <c r="AB174" s="34">
        <v>5</v>
      </c>
      <c r="AC174" s="36">
        <f t="shared" si="7"/>
        <v>3.0544654994045031</v>
      </c>
      <c r="AD174" s="73"/>
      <c r="AE174" s="50">
        <v>0.50897569300000001</v>
      </c>
      <c r="AF174" s="2">
        <v>0.21182957499999999</v>
      </c>
      <c r="AG174" s="2">
        <v>0.20334657974637857</v>
      </c>
      <c r="AH174" s="53"/>
      <c r="AI174" s="50"/>
      <c r="AJ174" s="2"/>
      <c r="AK174" s="2"/>
      <c r="AL174" s="90"/>
      <c r="AM174" s="50">
        <v>0.4728339748043725</v>
      </c>
      <c r="AN174" s="2">
        <v>0.36334933906994976</v>
      </c>
      <c r="AO174" s="6"/>
      <c r="AP174" s="90"/>
      <c r="AQ174" s="77"/>
    </row>
    <row r="175" spans="23:43">
      <c r="W175" s="42">
        <v>17</v>
      </c>
      <c r="X175" s="73">
        <v>210</v>
      </c>
      <c r="Y175" s="42" t="s">
        <v>18</v>
      </c>
      <c r="Z175" s="73" t="s">
        <v>30</v>
      </c>
      <c r="AA175" s="63">
        <v>180</v>
      </c>
      <c r="AB175" s="34">
        <v>5</v>
      </c>
      <c r="AC175" s="36">
        <f t="shared" si="7"/>
        <v>3.0544654994045031</v>
      </c>
      <c r="AD175" s="73"/>
      <c r="AE175" s="50">
        <v>0.42162143000000002</v>
      </c>
      <c r="AF175" s="2">
        <v>0.17874480480000002</v>
      </c>
      <c r="AG175" s="2">
        <v>0.20599999999999999</v>
      </c>
      <c r="AH175" s="53"/>
      <c r="AI175" s="50"/>
      <c r="AJ175" s="2"/>
      <c r="AK175" s="2"/>
      <c r="AL175" s="90"/>
      <c r="AM175" s="50">
        <v>0.47325867662846266</v>
      </c>
      <c r="AN175" s="2">
        <v>0.4441354153370764</v>
      </c>
      <c r="AO175" s="6"/>
      <c r="AP175" s="90"/>
      <c r="AQ175" s="77"/>
    </row>
    <row r="176" spans="23:43">
      <c r="W176" s="42">
        <v>17</v>
      </c>
      <c r="X176" s="73">
        <v>211</v>
      </c>
      <c r="Y176" s="42" t="s">
        <v>18</v>
      </c>
      <c r="Z176" s="73" t="s">
        <v>30</v>
      </c>
      <c r="AA176" s="63">
        <v>180</v>
      </c>
      <c r="AB176" s="34">
        <v>5</v>
      </c>
      <c r="AC176" s="36">
        <f t="shared" si="7"/>
        <v>3.0544654994045031</v>
      </c>
      <c r="AD176" s="73"/>
      <c r="AE176" s="50">
        <v>0.45662142999999999</v>
      </c>
      <c r="AF176" s="2">
        <v>0.1789779772</v>
      </c>
      <c r="AG176" s="2">
        <v>0.209592034203404</v>
      </c>
      <c r="AH176" s="53"/>
      <c r="AI176" s="50"/>
      <c r="AJ176" s="2"/>
      <c r="AK176" s="2"/>
      <c r="AL176" s="90"/>
      <c r="AM176" s="50">
        <v>0.45394277706151459</v>
      </c>
      <c r="AN176" s="2">
        <v>0.39597912518961659</v>
      </c>
      <c r="AO176" s="6"/>
      <c r="AP176" s="90"/>
      <c r="AQ176" s="77"/>
    </row>
    <row r="177" spans="23:43">
      <c r="W177" s="42">
        <v>17</v>
      </c>
      <c r="X177" s="73">
        <v>212</v>
      </c>
      <c r="Y177" s="42" t="s">
        <v>18</v>
      </c>
      <c r="Z177" s="73" t="s">
        <v>30</v>
      </c>
      <c r="AA177" s="63">
        <v>180</v>
      </c>
      <c r="AB177" s="34">
        <v>5</v>
      </c>
      <c r="AC177" s="36">
        <f t="shared" si="7"/>
        <v>3.0544654994045031</v>
      </c>
      <c r="AD177" s="73"/>
      <c r="AE177" s="50">
        <v>0.51561441100000005</v>
      </c>
      <c r="AF177" s="2">
        <v>0.2023454787</v>
      </c>
      <c r="AG177" s="2">
        <v>0.18971670295772713</v>
      </c>
      <c r="AH177" s="53"/>
      <c r="AI177" s="50"/>
      <c r="AJ177" s="2"/>
      <c r="AK177" s="2"/>
      <c r="AL177" s="90"/>
      <c r="AM177" s="50">
        <v>0.51783851324512342</v>
      </c>
      <c r="AN177" s="2">
        <v>0.496305542579693</v>
      </c>
      <c r="AO177" s="6"/>
      <c r="AP177" s="90"/>
      <c r="AQ177" s="77"/>
    </row>
    <row r="178" spans="23:43">
      <c r="W178" s="42">
        <v>17</v>
      </c>
      <c r="X178" s="73">
        <v>213</v>
      </c>
      <c r="Y178" s="42" t="s">
        <v>18</v>
      </c>
      <c r="Z178" s="73" t="s">
        <v>30</v>
      </c>
      <c r="AA178" s="63">
        <v>180</v>
      </c>
      <c r="AB178" s="34">
        <v>5</v>
      </c>
      <c r="AC178" s="36">
        <f t="shared" si="7"/>
        <v>3.0544654994045031</v>
      </c>
      <c r="AD178" s="73"/>
      <c r="AE178" s="50">
        <v>0.50897569300000001</v>
      </c>
      <c r="AF178" s="2">
        <v>0.21182957499999999</v>
      </c>
      <c r="AG178" s="2">
        <v>0.17859859658532606</v>
      </c>
      <c r="AH178" s="53"/>
      <c r="AI178" s="50"/>
      <c r="AJ178" s="2"/>
      <c r="AK178" s="2"/>
      <c r="AL178" s="90"/>
      <c r="AM178" s="50">
        <v>0.55620730791951589</v>
      </c>
      <c r="AN178" s="2">
        <v>0.59535534333668372</v>
      </c>
      <c r="AO178" s="6"/>
      <c r="AP178" s="90"/>
      <c r="AQ178" s="77"/>
    </row>
    <row r="179" spans="23:43">
      <c r="W179" s="42">
        <v>17</v>
      </c>
      <c r="X179" s="73">
        <v>214</v>
      </c>
      <c r="Y179" s="42" t="s">
        <v>18</v>
      </c>
      <c r="Z179" s="73" t="s">
        <v>30</v>
      </c>
      <c r="AA179" s="63">
        <v>180</v>
      </c>
      <c r="AB179" s="34">
        <v>5</v>
      </c>
      <c r="AC179" s="36">
        <f t="shared" si="7"/>
        <v>3.0544654994045031</v>
      </c>
      <c r="AD179" s="73"/>
      <c r="AE179" s="50">
        <v>0.51862941699999998</v>
      </c>
      <c r="AF179" s="2">
        <v>0.19981298330000002</v>
      </c>
      <c r="AG179" s="2">
        <v>0.18753446256418729</v>
      </c>
      <c r="AH179" s="53"/>
      <c r="AI179" s="50"/>
      <c r="AJ179" s="2"/>
      <c r="AK179" s="2"/>
      <c r="AL179" s="90"/>
      <c r="AM179" s="50">
        <v>0.52279911457471373</v>
      </c>
      <c r="AN179" s="2">
        <v>0.50237731242717432</v>
      </c>
      <c r="AO179" s="6"/>
      <c r="AP179" s="90"/>
      <c r="AQ179" s="77"/>
    </row>
    <row r="180" spans="23:43">
      <c r="W180" s="42">
        <v>17</v>
      </c>
      <c r="X180" s="73">
        <v>215</v>
      </c>
      <c r="Y180" s="42" t="s">
        <v>18</v>
      </c>
      <c r="Z180" s="73" t="s">
        <v>30</v>
      </c>
      <c r="AA180" s="63">
        <v>180</v>
      </c>
      <c r="AB180" s="34">
        <v>5</v>
      </c>
      <c r="AC180" s="36">
        <f t="shared" si="7"/>
        <v>3.0544654994045031</v>
      </c>
      <c r="AD180" s="73"/>
      <c r="AE180" s="50">
        <v>0.45055321200000004</v>
      </c>
      <c r="AF180" s="2">
        <v>0.1769153235</v>
      </c>
      <c r="AG180" s="2">
        <v>0.20169684896774889</v>
      </c>
      <c r="AH180" s="53"/>
      <c r="AI180" s="50"/>
      <c r="AJ180" s="2"/>
      <c r="AK180" s="2"/>
      <c r="AL180" s="90"/>
      <c r="AM180" s="50">
        <v>0.50159225143866026</v>
      </c>
      <c r="AN180" s="2">
        <v>0.49259575393729943</v>
      </c>
      <c r="AO180" s="6"/>
      <c r="AP180" s="90"/>
      <c r="AQ180" s="77"/>
    </row>
    <row r="181" spans="23:43">
      <c r="W181" s="42">
        <v>17</v>
      </c>
      <c r="X181" s="73">
        <v>216</v>
      </c>
      <c r="Y181" s="42" t="s">
        <v>18</v>
      </c>
      <c r="Z181" s="73" t="s">
        <v>30</v>
      </c>
      <c r="AA181" s="63">
        <v>180</v>
      </c>
      <c r="AB181" s="34">
        <v>5</v>
      </c>
      <c r="AC181" s="36">
        <f t="shared" si="7"/>
        <v>3.0544654994045031</v>
      </c>
      <c r="AD181" s="73"/>
      <c r="AE181" s="50">
        <v>0.46938092100000001</v>
      </c>
      <c r="AF181" s="2">
        <v>0.2055180147</v>
      </c>
      <c r="AG181" s="2">
        <v>0.21548024891773543</v>
      </c>
      <c r="AH181" s="53"/>
      <c r="AI181" s="50"/>
      <c r="AJ181" s="2"/>
      <c r="AK181" s="2"/>
      <c r="AL181" s="90"/>
      <c r="AM181" s="50">
        <v>0.45774549068218301</v>
      </c>
      <c r="AN181" s="2">
        <v>0.42865987439955611</v>
      </c>
      <c r="AO181" s="6"/>
      <c r="AP181" s="90"/>
      <c r="AQ181" s="77"/>
    </row>
    <row r="182" spans="23:43">
      <c r="W182" s="42">
        <v>17</v>
      </c>
      <c r="X182" s="73">
        <v>217</v>
      </c>
      <c r="Y182" s="42" t="s">
        <v>18</v>
      </c>
      <c r="Z182" s="73" t="s">
        <v>30</v>
      </c>
      <c r="AA182" s="63">
        <v>180</v>
      </c>
      <c r="AB182" s="34">
        <v>5</v>
      </c>
      <c r="AC182" s="36">
        <f t="shared" si="7"/>
        <v>3.0544654994045031</v>
      </c>
      <c r="AD182" s="73"/>
      <c r="AE182" s="50">
        <v>0.51286546600000005</v>
      </c>
      <c r="AF182" s="2">
        <v>0.1840998371</v>
      </c>
      <c r="AG182" s="2">
        <v>0.21082047025037493</v>
      </c>
      <c r="AH182" s="53"/>
      <c r="AI182" s="50"/>
      <c r="AJ182" s="2"/>
      <c r="AK182" s="2"/>
      <c r="AL182" s="90"/>
      <c r="AM182" s="50">
        <v>0.44035524903133166</v>
      </c>
      <c r="AN182" s="2">
        <v>0.46714277458427744</v>
      </c>
      <c r="AO182" s="6"/>
      <c r="AP182" s="90"/>
      <c r="AQ182" s="77"/>
    </row>
    <row r="183" spans="23:43">
      <c r="W183" s="42">
        <v>17</v>
      </c>
      <c r="X183" s="73">
        <v>218</v>
      </c>
      <c r="Y183" s="42" t="s">
        <v>18</v>
      </c>
      <c r="Z183" s="73" t="s">
        <v>30</v>
      </c>
      <c r="AA183" s="63">
        <v>180</v>
      </c>
      <c r="AB183" s="34">
        <v>5</v>
      </c>
      <c r="AC183" s="36">
        <f t="shared" si="7"/>
        <v>3.0544654994045031</v>
      </c>
      <c r="AD183" s="73"/>
      <c r="AE183" s="50">
        <v>0.51125655529650915</v>
      </c>
      <c r="AF183" s="2">
        <v>0.20280499298124638</v>
      </c>
      <c r="AG183" s="2">
        <v>0.16384526000000002</v>
      </c>
      <c r="AH183" s="53"/>
      <c r="AI183" s="50"/>
      <c r="AJ183" s="2"/>
      <c r="AK183" s="2"/>
      <c r="AL183" s="90"/>
      <c r="AM183" s="50">
        <v>0.74751902159641503</v>
      </c>
      <c r="AN183" s="2">
        <v>0.91775413239832193</v>
      </c>
      <c r="AO183" s="6"/>
      <c r="AP183" s="90"/>
      <c r="AQ183" s="77"/>
    </row>
    <row r="184" spans="23:43">
      <c r="W184" s="42">
        <v>17</v>
      </c>
      <c r="X184" s="73">
        <v>219</v>
      </c>
      <c r="Y184" s="42" t="s">
        <v>18</v>
      </c>
      <c r="Z184" s="73" t="s">
        <v>30</v>
      </c>
      <c r="AA184" s="63">
        <v>180</v>
      </c>
      <c r="AB184" s="34">
        <v>5</v>
      </c>
      <c r="AC184" s="36">
        <f t="shared" si="7"/>
        <v>3.0544654994045031</v>
      </c>
      <c r="AD184" s="73"/>
      <c r="AE184" s="50">
        <v>0.49352759304423344</v>
      </c>
      <c r="AF184" s="2">
        <v>0.19827670241986034</v>
      </c>
      <c r="AG184" s="2">
        <v>0.18331560099999997</v>
      </c>
      <c r="AH184" s="53"/>
      <c r="AI184" s="50"/>
      <c r="AJ184" s="2"/>
      <c r="AK184" s="2"/>
      <c r="AL184" s="90"/>
      <c r="AM184" s="50">
        <v>0.72072565954406498</v>
      </c>
      <c r="AN184" s="2">
        <v>0.87293971300000206</v>
      </c>
      <c r="AO184" s="6"/>
      <c r="AP184" s="90"/>
      <c r="AQ184" s="77"/>
    </row>
    <row r="185" spans="23:43">
      <c r="W185" s="42">
        <v>17</v>
      </c>
      <c r="X185" s="73">
        <v>220</v>
      </c>
      <c r="Y185" s="42" t="s">
        <v>18</v>
      </c>
      <c r="Z185" s="73" t="s">
        <v>30</v>
      </c>
      <c r="AA185" s="63">
        <v>180</v>
      </c>
      <c r="AB185" s="34">
        <v>5</v>
      </c>
      <c r="AC185" s="36">
        <f t="shared" si="7"/>
        <v>3.0544654994045031</v>
      </c>
      <c r="AD185" s="73"/>
      <c r="AE185" s="50">
        <v>0.49805084851925491</v>
      </c>
      <c r="AF185" s="2">
        <v>0.19865551444051838</v>
      </c>
      <c r="AG185" s="2">
        <v>0.17351466699999998</v>
      </c>
      <c r="AH185" s="53"/>
      <c r="AI185" s="50"/>
      <c r="AJ185" s="2"/>
      <c r="AK185" s="2"/>
      <c r="AL185" s="90"/>
      <c r="AM185" s="50">
        <v>0.69877202505467706</v>
      </c>
      <c r="AN185" s="2">
        <v>0.86517525999648592</v>
      </c>
      <c r="AO185" s="6"/>
      <c r="AP185" s="90"/>
      <c r="AQ185" s="77"/>
    </row>
    <row r="186" spans="23:43">
      <c r="W186" s="42">
        <v>17</v>
      </c>
      <c r="X186" s="73">
        <v>221</v>
      </c>
      <c r="Y186" s="42" t="s">
        <v>18</v>
      </c>
      <c r="Z186" s="73" t="s">
        <v>30</v>
      </c>
      <c r="AA186" s="63">
        <v>180</v>
      </c>
      <c r="AB186" s="34">
        <v>5</v>
      </c>
      <c r="AC186" s="36">
        <f t="shared" si="7"/>
        <v>3.0544654994045031</v>
      </c>
      <c r="AD186" s="73"/>
      <c r="AE186" s="50">
        <v>0.51237467754661414</v>
      </c>
      <c r="AF186" s="2">
        <v>0.164956028228159</v>
      </c>
      <c r="AG186" s="2">
        <v>0.177103016</v>
      </c>
      <c r="AH186" s="53"/>
      <c r="AI186" s="50"/>
      <c r="AJ186" s="2"/>
      <c r="AK186" s="2"/>
      <c r="AL186" s="90"/>
      <c r="AM186" s="50">
        <v>0.69193310195886126</v>
      </c>
      <c r="AN186" s="2">
        <v>0.71001453712484031</v>
      </c>
      <c r="AO186" s="6"/>
      <c r="AP186" s="90"/>
      <c r="AQ186" s="77"/>
    </row>
    <row r="187" spans="23:43">
      <c r="W187" s="42">
        <v>17</v>
      </c>
      <c r="X187" s="73">
        <v>222</v>
      </c>
      <c r="Y187" s="42" t="s">
        <v>18</v>
      </c>
      <c r="Z187" s="73" t="s">
        <v>30</v>
      </c>
      <c r="AA187" s="63">
        <v>180</v>
      </c>
      <c r="AB187" s="34">
        <v>5</v>
      </c>
      <c r="AC187" s="36">
        <f t="shared" si="7"/>
        <v>3.0544654994045031</v>
      </c>
      <c r="AD187" s="73"/>
      <c r="AE187" s="50">
        <v>0.54644345678174422</v>
      </c>
      <c r="AF187" s="2">
        <v>0.16622743080217933</v>
      </c>
      <c r="AG187" s="2">
        <v>0.180196774</v>
      </c>
      <c r="AH187" s="53"/>
      <c r="AI187" s="50"/>
      <c r="AJ187" s="2"/>
      <c r="AK187" s="2"/>
      <c r="AL187" s="90"/>
      <c r="AM187" s="50">
        <v>0.64604305462660638</v>
      </c>
      <c r="AN187" s="2">
        <v>0.70982272709143723</v>
      </c>
      <c r="AO187" s="6"/>
      <c r="AP187" s="90"/>
      <c r="AQ187" s="77"/>
    </row>
    <row r="188" spans="23:43">
      <c r="W188" s="42">
        <v>17</v>
      </c>
      <c r="X188" s="73">
        <v>223</v>
      </c>
      <c r="Y188" s="42" t="s">
        <v>18</v>
      </c>
      <c r="Z188" s="73" t="s">
        <v>30</v>
      </c>
      <c r="AA188" s="63">
        <v>180</v>
      </c>
      <c r="AB188" s="34">
        <v>5</v>
      </c>
      <c r="AC188" s="36">
        <f t="shared" si="7"/>
        <v>3.0544654994045031</v>
      </c>
      <c r="AD188" s="73"/>
      <c r="AE188" s="50">
        <v>0.54582661367568774</v>
      </c>
      <c r="AF188" s="2">
        <v>0.16411278622797495</v>
      </c>
      <c r="AG188" s="2">
        <v>0.182517396</v>
      </c>
      <c r="AH188" s="53"/>
      <c r="AI188" s="50"/>
      <c r="AJ188" s="2"/>
      <c r="AK188" s="2"/>
      <c r="AL188" s="90"/>
      <c r="AM188" s="50">
        <v>0.64492274869022115</v>
      </c>
      <c r="AN188" s="2">
        <v>0.6474431668259869</v>
      </c>
      <c r="AO188" s="6"/>
      <c r="AP188" s="90"/>
      <c r="AQ188" s="77"/>
    </row>
    <row r="189" spans="23:43">
      <c r="W189" s="42">
        <v>17</v>
      </c>
      <c r="X189" s="73">
        <v>224</v>
      </c>
      <c r="Y189" s="42" t="s">
        <v>18</v>
      </c>
      <c r="Z189" s="73" t="s">
        <v>30</v>
      </c>
      <c r="AA189" s="63">
        <v>180</v>
      </c>
      <c r="AB189" s="34">
        <v>5</v>
      </c>
      <c r="AC189" s="36">
        <f t="shared" si="7"/>
        <v>3.0544654994045031</v>
      </c>
      <c r="AD189" s="73"/>
      <c r="AE189" s="50">
        <v>0.51898275189737264</v>
      </c>
      <c r="AF189" s="2">
        <v>0.19853541425337454</v>
      </c>
      <c r="AG189" s="2">
        <v>0.156154073</v>
      </c>
      <c r="AH189" s="53"/>
      <c r="AI189" s="50"/>
      <c r="AJ189" s="2"/>
      <c r="AK189" s="2"/>
      <c r="AL189" s="90"/>
      <c r="AM189" s="50">
        <v>0.70724508407667219</v>
      </c>
      <c r="AN189" s="2">
        <v>0.8532770122364608</v>
      </c>
      <c r="AO189" s="6"/>
      <c r="AP189" s="90"/>
      <c r="AQ189" s="77"/>
    </row>
    <row r="190" spans="23:43">
      <c r="W190" s="42">
        <v>17</v>
      </c>
      <c r="X190" s="73">
        <v>225</v>
      </c>
      <c r="Y190" s="42" t="s">
        <v>18</v>
      </c>
      <c r="Z190" s="73" t="s">
        <v>30</v>
      </c>
      <c r="AA190" s="63">
        <v>180</v>
      </c>
      <c r="AB190" s="34">
        <v>5</v>
      </c>
      <c r="AC190" s="36">
        <f t="shared" si="7"/>
        <v>3.0544654994045031</v>
      </c>
      <c r="AD190" s="73"/>
      <c r="AE190" s="50">
        <v>0.51987232017584806</v>
      </c>
      <c r="AF190" s="2">
        <v>0.18321417240962304</v>
      </c>
      <c r="AG190" s="2">
        <v>0.17313516000000001</v>
      </c>
      <c r="AH190" s="53"/>
      <c r="AI190" s="50"/>
      <c r="AJ190" s="2"/>
      <c r="AK190" s="2"/>
      <c r="AL190" s="90"/>
      <c r="AM190" s="50">
        <v>0.57712055125095807</v>
      </c>
      <c r="AN190" s="2">
        <v>0.7077175129636164</v>
      </c>
      <c r="AO190" s="6"/>
      <c r="AP190" s="90"/>
      <c r="AQ190" s="77"/>
    </row>
    <row r="191" spans="23:43">
      <c r="W191" s="42">
        <v>17</v>
      </c>
      <c r="X191" s="73">
        <v>226</v>
      </c>
      <c r="Y191" s="42" t="s">
        <v>18</v>
      </c>
      <c r="Z191" s="73" t="s">
        <v>30</v>
      </c>
      <c r="AA191" s="63">
        <v>180</v>
      </c>
      <c r="AB191" s="34">
        <v>5</v>
      </c>
      <c r="AC191" s="36">
        <f t="shared" si="7"/>
        <v>3.0544654994045031</v>
      </c>
      <c r="AD191" s="73"/>
      <c r="AE191" s="50">
        <v>0.50282686845205382</v>
      </c>
      <c r="AF191" s="2">
        <v>0.20204715093156597</v>
      </c>
      <c r="AG191" s="2">
        <v>0.17473076599999998</v>
      </c>
      <c r="AH191" s="53"/>
      <c r="AI191" s="50"/>
      <c r="AJ191" s="2"/>
      <c r="AK191" s="2"/>
      <c r="AL191" s="90"/>
      <c r="AM191" s="50">
        <v>0.7103856663420528</v>
      </c>
      <c r="AN191" s="2">
        <v>0.85126351496784203</v>
      </c>
      <c r="AO191" s="6"/>
      <c r="AP191" s="90"/>
      <c r="AQ191" s="77"/>
    </row>
    <row r="192" spans="23:43">
      <c r="W192" s="42">
        <v>17</v>
      </c>
      <c r="X192" s="73">
        <v>227</v>
      </c>
      <c r="Y192" s="42" t="s">
        <v>18</v>
      </c>
      <c r="Z192" s="73" t="s">
        <v>30</v>
      </c>
      <c r="AA192" s="63">
        <v>180</v>
      </c>
      <c r="AB192" s="34">
        <v>5</v>
      </c>
      <c r="AC192" s="36">
        <f t="shared" si="7"/>
        <v>3.0544654994045031</v>
      </c>
      <c r="AD192" s="73"/>
      <c r="AE192" s="50">
        <v>0.45243215779749535</v>
      </c>
      <c r="AF192" s="2">
        <v>0.19766878612132779</v>
      </c>
      <c r="AG192" s="2">
        <v>0.22242929831397265</v>
      </c>
      <c r="AH192" s="53"/>
      <c r="AI192" s="50"/>
      <c r="AJ192" s="2"/>
      <c r="AK192" s="2"/>
      <c r="AL192" s="90"/>
      <c r="AM192" s="50">
        <v>0.45746527171624884</v>
      </c>
      <c r="AN192" s="2">
        <v>0.45948774241070028</v>
      </c>
      <c r="AO192" s="6"/>
      <c r="AP192" s="90"/>
      <c r="AQ192" s="77"/>
    </row>
    <row r="193" spans="23:43">
      <c r="W193" s="42">
        <v>17</v>
      </c>
      <c r="X193" s="73">
        <v>228</v>
      </c>
      <c r="Y193" s="42" t="s">
        <v>18</v>
      </c>
      <c r="Z193" s="73" t="s">
        <v>30</v>
      </c>
      <c r="AA193" s="63">
        <v>180</v>
      </c>
      <c r="AB193" s="34">
        <v>5</v>
      </c>
      <c r="AC193" s="36">
        <f t="shared" si="7"/>
        <v>3.0544654994045031</v>
      </c>
      <c r="AD193" s="73"/>
      <c r="AE193" s="50">
        <v>0.48777629668628131</v>
      </c>
      <c r="AF193" s="2">
        <v>0.23207403456930245</v>
      </c>
      <c r="AG193" s="2">
        <v>0.22726784013460211</v>
      </c>
      <c r="AH193" s="53"/>
      <c r="AI193" s="50"/>
      <c r="AJ193" s="2"/>
      <c r="AK193" s="2"/>
      <c r="AL193" s="90"/>
      <c r="AM193" s="50">
        <v>0.40718050743605555</v>
      </c>
      <c r="AN193" s="2">
        <v>0.45130820404592775</v>
      </c>
      <c r="AO193" s="6"/>
      <c r="AP193" s="90"/>
      <c r="AQ193" s="77"/>
    </row>
    <row r="194" spans="23:43">
      <c r="W194" s="42">
        <v>17</v>
      </c>
      <c r="X194" s="73">
        <v>229</v>
      </c>
      <c r="Y194" s="42" t="s">
        <v>18</v>
      </c>
      <c r="Z194" s="73" t="s">
        <v>30</v>
      </c>
      <c r="AA194" s="63">
        <v>180</v>
      </c>
      <c r="AB194" s="34">
        <v>5</v>
      </c>
      <c r="AC194" s="36">
        <f t="shared" si="7"/>
        <v>3.0544654994045031</v>
      </c>
      <c r="AD194" s="73"/>
      <c r="AE194" s="50">
        <v>0.5013028967731844</v>
      </c>
      <c r="AF194" s="2">
        <v>0.20223935840543344</v>
      </c>
      <c r="AG194" s="2">
        <v>0.207006771944103</v>
      </c>
      <c r="AH194" s="53"/>
      <c r="AI194" s="50"/>
      <c r="AJ194" s="2"/>
      <c r="AK194" s="2"/>
      <c r="AL194" s="90"/>
      <c r="AM194" s="50">
        <v>0.4682657960107699</v>
      </c>
      <c r="AN194" s="2">
        <v>0.43351813653037607</v>
      </c>
      <c r="AO194" s="6"/>
      <c r="AP194" s="90"/>
      <c r="AQ194" s="77"/>
    </row>
    <row r="195" spans="23:43">
      <c r="W195" s="42">
        <v>17</v>
      </c>
      <c r="X195" s="73">
        <v>230</v>
      </c>
      <c r="Y195" s="42" t="s">
        <v>18</v>
      </c>
      <c r="Z195" s="73" t="s">
        <v>30</v>
      </c>
      <c r="AA195" s="63">
        <v>180</v>
      </c>
      <c r="AB195" s="34">
        <v>5</v>
      </c>
      <c r="AC195" s="36">
        <f t="shared" si="7"/>
        <v>3.0544654994045031</v>
      </c>
      <c r="AD195" s="73"/>
      <c r="AE195" s="50">
        <v>0.47305165868032967</v>
      </c>
      <c r="AF195" s="2">
        <v>0.21663227550577574</v>
      </c>
      <c r="AG195" s="2">
        <v>0.21544071157526271</v>
      </c>
      <c r="AH195" s="53"/>
      <c r="AI195" s="50"/>
      <c r="AJ195" s="2"/>
      <c r="AK195" s="2"/>
      <c r="AL195" s="90"/>
      <c r="AM195" s="50">
        <v>0.52727010977156852</v>
      </c>
      <c r="AN195" s="2">
        <v>0.49573394269964172</v>
      </c>
      <c r="AO195" s="6"/>
      <c r="AP195" s="90"/>
      <c r="AQ195" s="77"/>
    </row>
    <row r="196" spans="23:43">
      <c r="W196" s="42">
        <v>17</v>
      </c>
      <c r="X196" s="73">
        <v>231</v>
      </c>
      <c r="Y196" s="42" t="s">
        <v>18</v>
      </c>
      <c r="Z196" s="73" t="s">
        <v>30</v>
      </c>
      <c r="AA196" s="63">
        <v>180</v>
      </c>
      <c r="AB196" s="34">
        <v>5</v>
      </c>
      <c r="AC196" s="36">
        <f t="shared" si="7"/>
        <v>3.0544654994045031</v>
      </c>
      <c r="AD196" s="73"/>
      <c r="AE196" s="50">
        <v>0.50097099674941281</v>
      </c>
      <c r="AF196" s="2">
        <v>0.21674562930504987</v>
      </c>
      <c r="AG196" s="2">
        <v>0.21369521541032249</v>
      </c>
      <c r="AH196" s="53"/>
      <c r="AI196" s="50"/>
      <c r="AJ196" s="2"/>
      <c r="AK196" s="2"/>
      <c r="AL196" s="90"/>
      <c r="AM196" s="50">
        <v>0.42921646441651418</v>
      </c>
      <c r="AN196" s="2">
        <v>0.4743454593482575</v>
      </c>
      <c r="AO196" s="6"/>
      <c r="AP196" s="90"/>
      <c r="AQ196" s="77"/>
    </row>
    <row r="197" spans="23:43">
      <c r="W197" s="42">
        <v>17</v>
      </c>
      <c r="X197" s="73">
        <v>232</v>
      </c>
      <c r="Y197" s="42" t="s">
        <v>18</v>
      </c>
      <c r="Z197" s="73" t="s">
        <v>30</v>
      </c>
      <c r="AA197" s="63">
        <v>180</v>
      </c>
      <c r="AB197" s="34">
        <v>5</v>
      </c>
      <c r="AC197" s="36">
        <f t="shared" si="7"/>
        <v>3.0544654994045031</v>
      </c>
      <c r="AD197" s="73"/>
      <c r="AE197" s="50">
        <v>0.48653501417939443</v>
      </c>
      <c r="AF197" s="2">
        <v>0.21322933958054108</v>
      </c>
      <c r="AG197" s="2">
        <v>0.16858030172526262</v>
      </c>
      <c r="AH197" s="53"/>
      <c r="AI197" s="50"/>
      <c r="AJ197" s="2"/>
      <c r="AK197" s="2"/>
      <c r="AL197" s="90"/>
      <c r="AM197" s="50">
        <v>0.49490990983686101</v>
      </c>
      <c r="AN197" s="2">
        <v>0.5070831919035137</v>
      </c>
      <c r="AO197" s="6"/>
      <c r="AP197" s="90"/>
      <c r="AQ197" s="77"/>
    </row>
    <row r="198" spans="23:43">
      <c r="W198" s="42">
        <v>17</v>
      </c>
      <c r="X198" s="73">
        <v>233</v>
      </c>
      <c r="Y198" s="42" t="s">
        <v>18</v>
      </c>
      <c r="Z198" s="73" t="s">
        <v>30</v>
      </c>
      <c r="AA198" s="63">
        <v>180</v>
      </c>
      <c r="AB198" s="34">
        <v>5</v>
      </c>
      <c r="AC198" s="36">
        <f t="shared" si="7"/>
        <v>3.0544654994045031</v>
      </c>
      <c r="AD198" s="73"/>
      <c r="AE198" s="50">
        <v>0.42714926577900802</v>
      </c>
      <c r="AF198" s="2">
        <v>0.22892608478069335</v>
      </c>
      <c r="AG198" s="2">
        <v>0.2189528461373029</v>
      </c>
      <c r="AH198" s="53"/>
      <c r="AI198" s="50"/>
      <c r="AJ198" s="2"/>
      <c r="AK198" s="2"/>
      <c r="AL198" s="90"/>
      <c r="AM198" s="50">
        <v>0.65671422725827311</v>
      </c>
      <c r="AN198" s="2">
        <v>0.70391922747083724</v>
      </c>
      <c r="AO198" s="6"/>
      <c r="AP198" s="90"/>
      <c r="AQ198" s="77"/>
    </row>
    <row r="199" spans="23:43">
      <c r="W199" s="42">
        <v>17</v>
      </c>
      <c r="X199" s="73">
        <v>234</v>
      </c>
      <c r="Y199" s="42" t="s">
        <v>18</v>
      </c>
      <c r="Z199" s="73" t="s">
        <v>30</v>
      </c>
      <c r="AA199" s="63">
        <v>180</v>
      </c>
      <c r="AB199" s="34">
        <v>5</v>
      </c>
      <c r="AC199" s="36">
        <f t="shared" si="7"/>
        <v>3.0544654994045031</v>
      </c>
      <c r="AD199" s="73"/>
      <c r="AE199" s="50">
        <v>0.448387971399342</v>
      </c>
      <c r="AF199" s="2">
        <v>0.23337476192598433</v>
      </c>
      <c r="AG199" s="2">
        <v>0.21376875816083465</v>
      </c>
      <c r="AH199" s="53"/>
      <c r="AI199" s="50"/>
      <c r="AJ199" s="2"/>
      <c r="AK199" s="2"/>
      <c r="AL199" s="90"/>
      <c r="AM199" s="50">
        <v>0.57062859916044451</v>
      </c>
      <c r="AN199" s="2">
        <v>0.6708491297817808</v>
      </c>
      <c r="AO199" s="6"/>
      <c r="AP199" s="90"/>
      <c r="AQ199" s="77"/>
    </row>
    <row r="200" spans="23:43">
      <c r="W200" s="42">
        <v>17</v>
      </c>
      <c r="X200" s="73">
        <v>235</v>
      </c>
      <c r="Y200" s="42" t="s">
        <v>18</v>
      </c>
      <c r="Z200" s="73" t="s">
        <v>30</v>
      </c>
      <c r="AA200" s="63">
        <v>180</v>
      </c>
      <c r="AB200" s="34">
        <v>5</v>
      </c>
      <c r="AC200" s="36">
        <f t="shared" si="7"/>
        <v>3.0544654994045031</v>
      </c>
      <c r="AD200" s="73"/>
      <c r="AE200" s="50">
        <v>0.4911426460482114</v>
      </c>
      <c r="AF200" s="2">
        <v>0.24438215994175139</v>
      </c>
      <c r="AG200" s="2">
        <v>0.21809009775199367</v>
      </c>
      <c r="AH200" s="53"/>
      <c r="AI200" s="50"/>
      <c r="AJ200" s="2"/>
      <c r="AK200" s="2"/>
      <c r="AL200" s="90"/>
      <c r="AM200" s="50">
        <v>0.53951128482129296</v>
      </c>
      <c r="AN200" s="2">
        <v>0.62906819633026667</v>
      </c>
      <c r="AO200" s="6"/>
      <c r="AP200" s="90"/>
      <c r="AQ200" s="77"/>
    </row>
    <row r="201" spans="23:43">
      <c r="W201" s="42">
        <v>17</v>
      </c>
      <c r="X201" s="73">
        <v>236</v>
      </c>
      <c r="Y201" s="42" t="s">
        <v>18</v>
      </c>
      <c r="Z201" s="73" t="s">
        <v>30</v>
      </c>
      <c r="AA201" s="63">
        <v>180</v>
      </c>
      <c r="AB201" s="34">
        <v>5</v>
      </c>
      <c r="AC201" s="36">
        <f t="shared" si="7"/>
        <v>3.0544654994045031</v>
      </c>
      <c r="AD201" s="73"/>
      <c r="AE201" s="50">
        <v>0.43138135599999999</v>
      </c>
      <c r="AF201" s="2">
        <v>0.2250402484</v>
      </c>
      <c r="AG201" s="2">
        <v>0.20176955939999999</v>
      </c>
      <c r="AH201" s="53"/>
      <c r="AI201" s="50"/>
      <c r="AJ201" s="2"/>
      <c r="AK201" s="2"/>
      <c r="AL201" s="90"/>
      <c r="AM201" s="50">
        <v>0.54147449061289521</v>
      </c>
      <c r="AN201" s="2">
        <v>0.61661429381644228</v>
      </c>
      <c r="AO201" s="6"/>
      <c r="AP201" s="90"/>
      <c r="AQ201" s="77"/>
    </row>
    <row r="202" spans="23:43">
      <c r="W202" s="42">
        <v>17</v>
      </c>
      <c r="X202" s="73">
        <v>237</v>
      </c>
      <c r="Y202" s="42" t="s">
        <v>18</v>
      </c>
      <c r="Z202" s="73" t="s">
        <v>30</v>
      </c>
      <c r="AA202" s="63">
        <v>180</v>
      </c>
      <c r="AB202" s="34">
        <v>5</v>
      </c>
      <c r="AC202" s="36">
        <f t="shared" si="7"/>
        <v>3.0544654994045031</v>
      </c>
      <c r="AD202" s="73"/>
      <c r="AE202" s="50">
        <v>0.435233117</v>
      </c>
      <c r="AF202" s="2">
        <v>0.22236131659999997</v>
      </c>
      <c r="AG202" s="2">
        <v>0.22564576150000001</v>
      </c>
      <c r="AH202" s="53"/>
      <c r="AI202" s="50"/>
      <c r="AJ202" s="2"/>
      <c r="AK202" s="2"/>
      <c r="AL202" s="90"/>
      <c r="AM202" s="50">
        <v>0.56691458062921252</v>
      </c>
      <c r="AN202" s="2">
        <v>0.63857662694691519</v>
      </c>
      <c r="AO202" s="6"/>
      <c r="AP202" s="90"/>
      <c r="AQ202" s="77"/>
    </row>
    <row r="203" spans="23:43">
      <c r="W203" s="42">
        <v>17</v>
      </c>
      <c r="X203" s="73">
        <v>238</v>
      </c>
      <c r="Y203" s="42" t="s">
        <v>18</v>
      </c>
      <c r="Z203" s="73" t="s">
        <v>30</v>
      </c>
      <c r="AA203" s="63">
        <v>180</v>
      </c>
      <c r="AB203" s="34">
        <v>5</v>
      </c>
      <c r="AC203" s="36">
        <f t="shared" si="7"/>
        <v>3.0544654994045031</v>
      </c>
      <c r="AD203" s="73"/>
      <c r="AE203" s="50">
        <v>0.42018201699999996</v>
      </c>
      <c r="AF203" s="2">
        <v>0.22406773269999999</v>
      </c>
      <c r="AG203" s="2">
        <v>0.20078259839999998</v>
      </c>
      <c r="AH203" s="53"/>
      <c r="AI203" s="50"/>
      <c r="AJ203" s="2"/>
      <c r="AK203" s="2"/>
      <c r="AL203" s="90"/>
      <c r="AM203" s="50">
        <v>0.53365920226900143</v>
      </c>
      <c r="AN203" s="2">
        <v>0.64863928772029233</v>
      </c>
      <c r="AO203" s="6"/>
      <c r="AP203" s="90"/>
      <c r="AQ203" s="77"/>
    </row>
    <row r="204" spans="23:43">
      <c r="W204" s="42">
        <v>17</v>
      </c>
      <c r="X204" s="73">
        <v>239</v>
      </c>
      <c r="Y204" s="42" t="s">
        <v>18</v>
      </c>
      <c r="Z204" s="73" t="s">
        <v>30</v>
      </c>
      <c r="AA204" s="63">
        <v>180</v>
      </c>
      <c r="AB204" s="34">
        <v>5</v>
      </c>
      <c r="AC204" s="36">
        <f t="shared" si="7"/>
        <v>3.0544654994045031</v>
      </c>
      <c r="AD204" s="73"/>
      <c r="AE204" s="50">
        <v>0.45270088999999997</v>
      </c>
      <c r="AF204" s="2">
        <v>0.20764630679999999</v>
      </c>
      <c r="AG204" s="2">
        <v>0.22240697800000001</v>
      </c>
      <c r="AH204" s="53"/>
      <c r="AI204" s="50"/>
      <c r="AJ204" s="2"/>
      <c r="AK204" s="2"/>
      <c r="AL204" s="90"/>
      <c r="AM204" s="50">
        <v>0.57695932517384707</v>
      </c>
      <c r="AN204" s="2">
        <v>0.7778233545957125</v>
      </c>
      <c r="AO204" s="6"/>
      <c r="AP204" s="90"/>
      <c r="AQ204" s="77"/>
    </row>
    <row r="205" spans="23:43">
      <c r="W205" s="42">
        <v>17</v>
      </c>
      <c r="X205" s="73">
        <v>240</v>
      </c>
      <c r="Y205" s="42" t="s">
        <v>18</v>
      </c>
      <c r="Z205" s="73" t="s">
        <v>30</v>
      </c>
      <c r="AA205" s="63">
        <v>180</v>
      </c>
      <c r="AB205" s="34">
        <v>5</v>
      </c>
      <c r="AC205" s="36">
        <f t="shared" si="7"/>
        <v>3.0544654994045031</v>
      </c>
      <c r="AD205" s="73"/>
      <c r="AE205" s="50">
        <v>0.45352486800000003</v>
      </c>
      <c r="AF205" s="2">
        <v>0.20758005019999998</v>
      </c>
      <c r="AG205" s="2">
        <v>0.21602954560000001</v>
      </c>
      <c r="AH205" s="53"/>
      <c r="AI205" s="50"/>
      <c r="AJ205" s="2"/>
      <c r="AK205" s="2"/>
      <c r="AL205" s="90"/>
      <c r="AM205" s="50">
        <v>0.5248422232052774</v>
      </c>
      <c r="AN205" s="2">
        <v>0.75680779482697902</v>
      </c>
      <c r="AO205" s="6"/>
      <c r="AP205" s="90"/>
      <c r="AQ205" s="77"/>
    </row>
    <row r="206" spans="23:43">
      <c r="W206" s="42">
        <v>17</v>
      </c>
      <c r="X206" s="73">
        <v>241</v>
      </c>
      <c r="Y206" s="42" t="s">
        <v>18</v>
      </c>
      <c r="Z206" s="73" t="s">
        <v>30</v>
      </c>
      <c r="AA206" s="63">
        <v>180</v>
      </c>
      <c r="AB206" s="34">
        <v>5</v>
      </c>
      <c r="AC206" s="36">
        <f t="shared" si="7"/>
        <v>3.0544654994045031</v>
      </c>
      <c r="AD206" s="73"/>
      <c r="AE206" s="50">
        <v>0.44540666199999995</v>
      </c>
      <c r="AF206" s="2">
        <v>0.20544212299999998</v>
      </c>
      <c r="AG206" s="2">
        <v>0.22112664899999998</v>
      </c>
      <c r="AH206" s="53"/>
      <c r="AI206" s="50"/>
      <c r="AJ206" s="2"/>
      <c r="AK206" s="2"/>
      <c r="AL206" s="90"/>
      <c r="AM206" s="50">
        <v>0.52367200560641824</v>
      </c>
      <c r="AN206" s="2">
        <v>0.75363372430997155</v>
      </c>
      <c r="AO206" s="6"/>
      <c r="AP206" s="90"/>
      <c r="AQ206" s="77"/>
    </row>
    <row r="207" spans="23:43">
      <c r="W207" s="42">
        <v>17</v>
      </c>
      <c r="X207" s="73">
        <v>242</v>
      </c>
      <c r="Y207" s="42" t="s">
        <v>18</v>
      </c>
      <c r="Z207" s="73" t="s">
        <v>30</v>
      </c>
      <c r="AA207" s="63">
        <v>180</v>
      </c>
      <c r="AB207" s="34">
        <v>5</v>
      </c>
      <c r="AC207" s="36">
        <f t="shared" si="7"/>
        <v>3.0544654994045031</v>
      </c>
      <c r="AD207" s="73"/>
      <c r="AE207" s="50">
        <v>0.45718141600000001</v>
      </c>
      <c r="AF207" s="2">
        <v>0.23219544920000001</v>
      </c>
      <c r="AG207" s="2">
        <v>0.13752254280000001</v>
      </c>
      <c r="AH207" s="53"/>
      <c r="AI207" s="50"/>
      <c r="AJ207" s="2"/>
      <c r="AK207" s="2"/>
      <c r="AL207" s="90"/>
      <c r="AM207" s="50">
        <v>0.77386128923490627</v>
      </c>
      <c r="AN207" s="2">
        <v>0.79722462780616976</v>
      </c>
      <c r="AO207" s="6"/>
      <c r="AP207" s="90"/>
      <c r="AQ207" s="77"/>
    </row>
    <row r="208" spans="23:43">
      <c r="W208" s="42">
        <v>17</v>
      </c>
      <c r="X208" s="73">
        <v>243</v>
      </c>
      <c r="Y208" s="42" t="s">
        <v>18</v>
      </c>
      <c r="Z208" s="73" t="s">
        <v>30</v>
      </c>
      <c r="AA208" s="63">
        <v>180</v>
      </c>
      <c r="AB208" s="34">
        <v>5</v>
      </c>
      <c r="AC208" s="36">
        <f t="shared" ref="AC208:AC271" si="8">LOG(AB208*EXP((AA208-100)/14.75))</f>
        <v>3.0544654994045031</v>
      </c>
      <c r="AD208" s="73"/>
      <c r="AE208" s="50">
        <v>0.46111039400000003</v>
      </c>
      <c r="AF208" s="2">
        <v>0.23359123539999999</v>
      </c>
      <c r="AG208" s="2">
        <v>0.19102198860000003</v>
      </c>
      <c r="AH208" s="53"/>
      <c r="AI208" s="50"/>
      <c r="AJ208" s="2"/>
      <c r="AK208" s="2"/>
      <c r="AL208" s="90"/>
      <c r="AM208" s="50">
        <v>0.75268092959101673</v>
      </c>
      <c r="AN208" s="2">
        <v>0.79760570961227661</v>
      </c>
      <c r="AO208" s="6"/>
      <c r="AP208" s="90"/>
      <c r="AQ208" s="77"/>
    </row>
    <row r="209" spans="23:43">
      <c r="W209" s="42">
        <v>17</v>
      </c>
      <c r="X209" s="73">
        <v>244</v>
      </c>
      <c r="Y209" s="42" t="s">
        <v>18</v>
      </c>
      <c r="Z209" s="73" t="s">
        <v>30</v>
      </c>
      <c r="AA209" s="63">
        <v>180</v>
      </c>
      <c r="AB209" s="34">
        <v>5</v>
      </c>
      <c r="AC209" s="36">
        <f t="shared" si="8"/>
        <v>3.0544654994045031</v>
      </c>
      <c r="AD209" s="73"/>
      <c r="AE209" s="50">
        <v>0.457645998</v>
      </c>
      <c r="AF209" s="2">
        <v>0.22766209539999999</v>
      </c>
      <c r="AG209" s="2">
        <v>0.14490046600000001</v>
      </c>
      <c r="AH209" s="53"/>
      <c r="AI209" s="50"/>
      <c r="AJ209" s="2"/>
      <c r="AK209" s="2"/>
      <c r="AL209" s="90"/>
      <c r="AM209" s="50">
        <v>0.81680163627258473</v>
      </c>
      <c r="AN209" s="2">
        <v>0.83836347686127199</v>
      </c>
      <c r="AO209" s="6"/>
      <c r="AP209" s="90"/>
      <c r="AQ209" s="77"/>
    </row>
    <row r="210" spans="23:43">
      <c r="W210" s="42">
        <v>17</v>
      </c>
      <c r="X210" s="73">
        <v>245</v>
      </c>
      <c r="Y210" s="42" t="s">
        <v>18</v>
      </c>
      <c r="Z210" s="73" t="s">
        <v>30</v>
      </c>
      <c r="AA210" s="63">
        <v>180</v>
      </c>
      <c r="AB210" s="34">
        <v>5</v>
      </c>
      <c r="AC210" s="36">
        <f t="shared" si="8"/>
        <v>3.0544654994045031</v>
      </c>
      <c r="AD210" s="73"/>
      <c r="AE210" s="50">
        <v>0.41635871799999996</v>
      </c>
      <c r="AF210" s="2">
        <v>0.1688172023</v>
      </c>
      <c r="AG210" s="2">
        <v>0.18037020079999999</v>
      </c>
      <c r="AH210" s="53"/>
      <c r="AI210" s="50"/>
      <c r="AJ210" s="2"/>
      <c r="AK210" s="2"/>
      <c r="AL210" s="90"/>
      <c r="AM210" s="50">
        <v>0.78668221857672271</v>
      </c>
      <c r="AN210" s="2">
        <v>0.79677996257047812</v>
      </c>
      <c r="AO210" s="6"/>
      <c r="AP210" s="90"/>
      <c r="AQ210" s="77"/>
    </row>
    <row r="211" spans="23:43">
      <c r="W211" s="42">
        <v>17</v>
      </c>
      <c r="X211" s="73">
        <v>246</v>
      </c>
      <c r="Y211" s="42" t="s">
        <v>18</v>
      </c>
      <c r="Z211" s="73" t="s">
        <v>30</v>
      </c>
      <c r="AA211" s="63">
        <v>180</v>
      </c>
      <c r="AB211" s="34">
        <v>5</v>
      </c>
      <c r="AC211" s="36">
        <f t="shared" si="8"/>
        <v>3.0544654994045031</v>
      </c>
      <c r="AD211" s="73"/>
      <c r="AE211" s="50">
        <v>0.42504075999999996</v>
      </c>
      <c r="AF211" s="2">
        <v>0.16705682620000001</v>
      </c>
      <c r="AG211" s="2">
        <v>0.18012437819999999</v>
      </c>
      <c r="AH211" s="53"/>
      <c r="AI211" s="50"/>
      <c r="AJ211" s="2"/>
      <c r="AK211" s="2"/>
      <c r="AL211" s="90"/>
      <c r="AM211" s="50">
        <v>0.74377572635622058</v>
      </c>
      <c r="AN211" s="2">
        <v>0.7768457372353117</v>
      </c>
      <c r="AO211" s="6"/>
      <c r="AP211" s="90"/>
      <c r="AQ211" s="77"/>
    </row>
    <row r="212" spans="23:43">
      <c r="W212" s="42">
        <v>17</v>
      </c>
      <c r="X212" s="73">
        <v>247</v>
      </c>
      <c r="Y212" s="42" t="s">
        <v>18</v>
      </c>
      <c r="Z212" s="73" t="s">
        <v>30</v>
      </c>
      <c r="AA212" s="63">
        <v>180</v>
      </c>
      <c r="AB212" s="34">
        <v>5</v>
      </c>
      <c r="AC212" s="36">
        <f t="shared" si="8"/>
        <v>3.0544654994045031</v>
      </c>
      <c r="AD212" s="73"/>
      <c r="AE212" s="50">
        <v>0.39772874899999999</v>
      </c>
      <c r="AF212" s="2">
        <v>0.15731892420000002</v>
      </c>
      <c r="AG212" s="2">
        <v>0.18113682139999998</v>
      </c>
      <c r="AH212" s="53"/>
      <c r="AI212" s="50"/>
      <c r="AJ212" s="2"/>
      <c r="AK212" s="2"/>
      <c r="AL212" s="90"/>
      <c r="AM212" s="50">
        <v>0.83253976694553711</v>
      </c>
      <c r="AN212" s="2">
        <v>0.94177733326857804</v>
      </c>
      <c r="AO212" s="6"/>
      <c r="AP212" s="90"/>
      <c r="AQ212" s="77"/>
    </row>
    <row r="213" spans="23:43">
      <c r="W213" s="42">
        <v>17</v>
      </c>
      <c r="X213" s="73">
        <v>248</v>
      </c>
      <c r="Y213" s="42" t="s">
        <v>18</v>
      </c>
      <c r="Z213" s="73" t="s">
        <v>30</v>
      </c>
      <c r="AA213" s="63">
        <v>180</v>
      </c>
      <c r="AB213" s="34">
        <v>5</v>
      </c>
      <c r="AC213" s="36">
        <f t="shared" si="8"/>
        <v>3.0544654994045031</v>
      </c>
      <c r="AD213" s="73"/>
      <c r="AE213" s="50">
        <v>0.45123793399999995</v>
      </c>
      <c r="AF213" s="2">
        <v>0.1961547656</v>
      </c>
      <c r="AG213" s="2">
        <v>0.1839074067</v>
      </c>
      <c r="AH213" s="53"/>
      <c r="AI213" s="50"/>
      <c r="AJ213" s="2"/>
      <c r="AK213" s="2"/>
      <c r="AL213" s="90"/>
      <c r="AM213" s="50">
        <v>0.55401813802294386</v>
      </c>
      <c r="AN213" s="2">
        <v>0.53864379996134681</v>
      </c>
      <c r="AO213" s="6"/>
      <c r="AP213" s="90"/>
      <c r="AQ213" s="77"/>
    </row>
    <row r="214" spans="23:43">
      <c r="W214" s="42">
        <v>17</v>
      </c>
      <c r="X214" s="73">
        <v>249</v>
      </c>
      <c r="Y214" s="42" t="s">
        <v>18</v>
      </c>
      <c r="Z214" s="73" t="s">
        <v>30</v>
      </c>
      <c r="AA214" s="63">
        <v>180</v>
      </c>
      <c r="AB214" s="34">
        <v>5</v>
      </c>
      <c r="AC214" s="36">
        <f t="shared" si="8"/>
        <v>3.0544654994045031</v>
      </c>
      <c r="AD214" s="73"/>
      <c r="AE214" s="50">
        <v>0.462448213</v>
      </c>
      <c r="AF214" s="2">
        <v>0.20056071200000003</v>
      </c>
      <c r="AG214" s="2">
        <v>0.1858768066</v>
      </c>
      <c r="AH214" s="53"/>
      <c r="AI214" s="50"/>
      <c r="AJ214" s="2"/>
      <c r="AK214" s="2"/>
      <c r="AL214" s="90"/>
      <c r="AM214" s="50">
        <v>0.55963239282751864</v>
      </c>
      <c r="AN214" s="2">
        <v>0.57944537039185029</v>
      </c>
      <c r="AO214" s="6"/>
      <c r="AP214" s="90"/>
      <c r="AQ214" s="77"/>
    </row>
    <row r="215" spans="23:43">
      <c r="W215" s="42">
        <v>17</v>
      </c>
      <c r="X215" s="73">
        <v>250</v>
      </c>
      <c r="Y215" s="42" t="s">
        <v>18</v>
      </c>
      <c r="Z215" s="73" t="s">
        <v>30</v>
      </c>
      <c r="AA215" s="63">
        <v>180</v>
      </c>
      <c r="AB215" s="34">
        <v>5</v>
      </c>
      <c r="AC215" s="36">
        <f t="shared" si="8"/>
        <v>3.0544654994045031</v>
      </c>
      <c r="AD215" s="73"/>
      <c r="AE215" s="50">
        <v>0.45420642499999997</v>
      </c>
      <c r="AF215" s="2">
        <v>0.18421255120000002</v>
      </c>
      <c r="AG215" s="2">
        <v>0.19306257439999999</v>
      </c>
      <c r="AH215" s="53"/>
      <c r="AI215" s="50"/>
      <c r="AJ215" s="2"/>
      <c r="AK215" s="2"/>
      <c r="AL215" s="90"/>
      <c r="AM215" s="50">
        <v>0.59925396255678254</v>
      </c>
      <c r="AN215" s="2">
        <v>0.61522573381100565</v>
      </c>
      <c r="AO215" s="6"/>
      <c r="AP215" s="90"/>
      <c r="AQ215" s="77"/>
    </row>
    <row r="216" spans="23:43">
      <c r="W216" s="42">
        <v>17</v>
      </c>
      <c r="X216" s="73">
        <v>251</v>
      </c>
      <c r="Y216" s="42" t="s">
        <v>18</v>
      </c>
      <c r="Z216" s="73" t="s">
        <v>30</v>
      </c>
      <c r="AA216" s="63">
        <v>180</v>
      </c>
      <c r="AB216" s="34">
        <v>5</v>
      </c>
      <c r="AC216" s="36">
        <f t="shared" si="8"/>
        <v>3.0544654994045031</v>
      </c>
      <c r="AD216" s="73"/>
      <c r="AE216" s="50">
        <v>0.53809998800000003</v>
      </c>
      <c r="AF216" s="2">
        <v>0.2046953041</v>
      </c>
      <c r="AG216" s="2">
        <v>0.18408620460000003</v>
      </c>
      <c r="AH216" s="53"/>
      <c r="AI216" s="50"/>
      <c r="AJ216" s="2"/>
      <c r="AK216" s="2"/>
      <c r="AL216" s="90"/>
      <c r="AM216" s="50">
        <v>0.59551943346261516</v>
      </c>
      <c r="AN216" s="2">
        <v>0.67921164549273494</v>
      </c>
      <c r="AO216" s="6"/>
      <c r="AP216" s="90"/>
      <c r="AQ216" s="77"/>
    </row>
    <row r="217" spans="23:43">
      <c r="W217" s="42">
        <v>17</v>
      </c>
      <c r="X217" s="73">
        <v>252</v>
      </c>
      <c r="Y217" s="42" t="s">
        <v>18</v>
      </c>
      <c r="Z217" s="73" t="s">
        <v>30</v>
      </c>
      <c r="AA217" s="63">
        <v>180</v>
      </c>
      <c r="AB217" s="34">
        <v>5</v>
      </c>
      <c r="AC217" s="36">
        <f t="shared" si="8"/>
        <v>3.0544654994045031</v>
      </c>
      <c r="AD217" s="73"/>
      <c r="AE217" s="50">
        <v>0.53319189999999994</v>
      </c>
      <c r="AF217" s="2">
        <v>0.18969798580000002</v>
      </c>
      <c r="AG217" s="2">
        <v>0.18257599209999997</v>
      </c>
      <c r="AH217" s="53"/>
      <c r="AI217" s="50"/>
      <c r="AJ217" s="2"/>
      <c r="AK217" s="2"/>
      <c r="AL217" s="90"/>
      <c r="AM217" s="50">
        <v>0.60985547604905477</v>
      </c>
      <c r="AN217" s="2">
        <v>0.75509823883548077</v>
      </c>
      <c r="AO217" s="6"/>
      <c r="AP217" s="90"/>
      <c r="AQ217" s="77"/>
    </row>
    <row r="218" spans="23:43">
      <c r="W218" s="42">
        <v>17</v>
      </c>
      <c r="X218" s="73">
        <v>253</v>
      </c>
      <c r="Y218" s="42" t="s">
        <v>18</v>
      </c>
      <c r="Z218" s="73" t="s">
        <v>30</v>
      </c>
      <c r="AA218" s="63">
        <v>180</v>
      </c>
      <c r="AB218" s="34">
        <v>5</v>
      </c>
      <c r="AC218" s="36">
        <f t="shared" si="8"/>
        <v>3.0544654994045031</v>
      </c>
      <c r="AD218" s="73"/>
      <c r="AE218" s="50">
        <v>0.51575062799999993</v>
      </c>
      <c r="AF218" s="2">
        <v>0.20626434100000002</v>
      </c>
      <c r="AG218" s="2">
        <v>0.17861499659999999</v>
      </c>
      <c r="AH218" s="53"/>
      <c r="AI218" s="50"/>
      <c r="AJ218" s="2"/>
      <c r="AK218" s="2"/>
      <c r="AL218" s="90"/>
      <c r="AM218" s="50">
        <v>0.6548959548722062</v>
      </c>
      <c r="AN218" s="2">
        <v>0.63547199204923632</v>
      </c>
      <c r="AO218" s="6"/>
      <c r="AP218" s="90"/>
      <c r="AQ218" s="77"/>
    </row>
    <row r="219" spans="23:43">
      <c r="W219" s="42">
        <v>17</v>
      </c>
      <c r="X219" s="73">
        <v>254</v>
      </c>
      <c r="Y219" s="42" t="s">
        <v>18</v>
      </c>
      <c r="Z219" s="73" t="s">
        <v>30</v>
      </c>
      <c r="AA219" s="63">
        <v>180</v>
      </c>
      <c r="AB219" s="34">
        <v>5</v>
      </c>
      <c r="AC219" s="36">
        <f t="shared" si="8"/>
        <v>3.0544654994045031</v>
      </c>
      <c r="AD219" s="73"/>
      <c r="AE219" s="50">
        <v>0.5706911572075194</v>
      </c>
      <c r="AF219" s="2">
        <v>0.25435423693831599</v>
      </c>
      <c r="AG219" s="2">
        <v>0.18413861386139896</v>
      </c>
      <c r="AH219" s="53"/>
      <c r="AI219" s="50"/>
      <c r="AJ219" s="2"/>
      <c r="AK219" s="2"/>
      <c r="AL219" s="90"/>
      <c r="AM219" s="50">
        <v>0.4111295523625621</v>
      </c>
      <c r="AN219" s="2">
        <v>0.42072077931157492</v>
      </c>
      <c r="AO219" s="6"/>
      <c r="AP219" s="90"/>
      <c r="AQ219" s="77"/>
    </row>
    <row r="220" spans="23:43">
      <c r="W220" s="42">
        <v>17</v>
      </c>
      <c r="X220" s="73">
        <v>255</v>
      </c>
      <c r="Y220" s="42" t="s">
        <v>18</v>
      </c>
      <c r="Z220" s="73" t="s">
        <v>30</v>
      </c>
      <c r="AA220" s="63">
        <v>180</v>
      </c>
      <c r="AB220" s="34">
        <v>5</v>
      </c>
      <c r="AC220" s="36">
        <f t="shared" si="8"/>
        <v>3.0544654994045031</v>
      </c>
      <c r="AD220" s="73"/>
      <c r="AE220" s="50">
        <v>0.62329119308136227</v>
      </c>
      <c r="AF220" s="2">
        <v>0.28820773131743943</v>
      </c>
      <c r="AG220" s="2">
        <v>0.13601932571048145</v>
      </c>
      <c r="AH220" s="53"/>
      <c r="AI220" s="50"/>
      <c r="AJ220" s="2"/>
      <c r="AK220" s="2"/>
      <c r="AL220" s="90"/>
      <c r="AM220" s="50">
        <v>0.6406122923477251</v>
      </c>
      <c r="AN220" s="2">
        <v>0.67466991352073435</v>
      </c>
      <c r="AO220" s="6"/>
      <c r="AP220" s="90"/>
      <c r="AQ220" s="77"/>
    </row>
    <row r="221" spans="23:43">
      <c r="W221" s="42">
        <v>17</v>
      </c>
      <c r="X221" s="73">
        <v>256</v>
      </c>
      <c r="Y221" s="42" t="s">
        <v>18</v>
      </c>
      <c r="Z221" s="73" t="s">
        <v>30</v>
      </c>
      <c r="AA221" s="63">
        <v>180</v>
      </c>
      <c r="AB221" s="34">
        <v>5</v>
      </c>
      <c r="AC221" s="36">
        <f t="shared" si="8"/>
        <v>3.0544654994045031</v>
      </c>
      <c r="AD221" s="73"/>
      <c r="AE221" s="50">
        <v>0.54142692292916317</v>
      </c>
      <c r="AF221" s="2">
        <v>0.2347629526503493</v>
      </c>
      <c r="AG221" s="2">
        <v>0.13417070231119496</v>
      </c>
      <c r="AH221" s="53"/>
      <c r="AI221" s="50"/>
      <c r="AJ221" s="2"/>
      <c r="AK221" s="2"/>
      <c r="AL221" s="90"/>
      <c r="AM221" s="50">
        <v>0.77051210852804353</v>
      </c>
      <c r="AN221" s="2">
        <v>0.80023573266177794</v>
      </c>
      <c r="AO221" s="6"/>
      <c r="AP221" s="90"/>
      <c r="AQ221" s="77"/>
    </row>
    <row r="222" spans="23:43">
      <c r="W222" s="42">
        <v>17</v>
      </c>
      <c r="X222" s="73">
        <v>257</v>
      </c>
      <c r="Y222" s="42" t="s">
        <v>18</v>
      </c>
      <c r="Z222" s="73" t="s">
        <v>30</v>
      </c>
      <c r="AA222" s="63">
        <v>180</v>
      </c>
      <c r="AB222" s="34">
        <v>5</v>
      </c>
      <c r="AC222" s="36">
        <f t="shared" si="8"/>
        <v>3.0544654994045031</v>
      </c>
      <c r="AD222" s="73"/>
      <c r="AE222" s="50">
        <v>0.54596023753454337</v>
      </c>
      <c r="AF222" s="2">
        <v>0.24241600159987015</v>
      </c>
      <c r="AG222" s="2">
        <v>0.13241579889120683</v>
      </c>
      <c r="AH222" s="53"/>
      <c r="AI222" s="50"/>
      <c r="AJ222" s="2"/>
      <c r="AK222" s="2"/>
      <c r="AL222" s="90"/>
      <c r="AM222" s="50">
        <v>0.74243685186753872</v>
      </c>
      <c r="AN222" s="2">
        <v>0.76049342903979589</v>
      </c>
      <c r="AO222" s="6"/>
      <c r="AP222" s="90"/>
      <c r="AQ222" s="77"/>
    </row>
    <row r="223" spans="23:43">
      <c r="W223" s="42">
        <v>17</v>
      </c>
      <c r="X223" s="73">
        <v>258</v>
      </c>
      <c r="Y223" s="42" t="s">
        <v>18</v>
      </c>
      <c r="Z223" s="73" t="s">
        <v>30</v>
      </c>
      <c r="AA223" s="63">
        <v>180</v>
      </c>
      <c r="AB223" s="34">
        <v>5</v>
      </c>
      <c r="AC223" s="36">
        <f t="shared" si="8"/>
        <v>3.0544654994045031</v>
      </c>
      <c r="AD223" s="73"/>
      <c r="AE223" s="50">
        <v>0.66896586663897561</v>
      </c>
      <c r="AF223" s="2">
        <v>0.2962435452619861</v>
      </c>
      <c r="AG223" s="2">
        <v>0.11908631340537325</v>
      </c>
      <c r="AH223" s="53"/>
      <c r="AI223" s="50"/>
      <c r="AJ223" s="2"/>
      <c r="AK223" s="2"/>
      <c r="AL223" s="90"/>
      <c r="AM223" s="50">
        <v>0.64451270461110799</v>
      </c>
      <c r="AN223" s="2">
        <v>0.67608374726725873</v>
      </c>
      <c r="AO223" s="6"/>
      <c r="AP223" s="90"/>
      <c r="AQ223" s="77"/>
    </row>
    <row r="224" spans="23:43">
      <c r="W224" s="42">
        <v>17</v>
      </c>
      <c r="X224" s="73">
        <v>259</v>
      </c>
      <c r="Y224" s="42" t="s">
        <v>18</v>
      </c>
      <c r="Z224" s="73" t="s">
        <v>30</v>
      </c>
      <c r="AA224" s="63">
        <v>180</v>
      </c>
      <c r="AB224" s="34">
        <v>5</v>
      </c>
      <c r="AC224" s="36">
        <f t="shared" si="8"/>
        <v>3.0544654994045031</v>
      </c>
      <c r="AD224" s="73"/>
      <c r="AE224" s="50">
        <v>0.54516989859347387</v>
      </c>
      <c r="AF224" s="2">
        <v>0.22583054017579499</v>
      </c>
      <c r="AG224" s="2">
        <v>0.10940611182768478</v>
      </c>
      <c r="AH224" s="53"/>
      <c r="AI224" s="50"/>
      <c r="AJ224" s="2"/>
      <c r="AK224" s="2"/>
      <c r="AL224" s="90"/>
      <c r="AM224" s="50">
        <v>0.82736592971055767</v>
      </c>
      <c r="AN224" s="2">
        <v>0.81448337328099696</v>
      </c>
      <c r="AO224" s="6"/>
      <c r="AP224" s="90"/>
      <c r="AQ224" s="77"/>
    </row>
    <row r="225" spans="23:43">
      <c r="W225" s="42">
        <v>17</v>
      </c>
      <c r="X225" s="73">
        <v>260</v>
      </c>
      <c r="Y225" s="42" t="s">
        <v>18</v>
      </c>
      <c r="Z225" s="73" t="s">
        <v>30</v>
      </c>
      <c r="AA225" s="63">
        <v>180</v>
      </c>
      <c r="AB225" s="34">
        <v>5</v>
      </c>
      <c r="AC225" s="36">
        <f t="shared" si="8"/>
        <v>3.0544654994045031</v>
      </c>
      <c r="AD225" s="73"/>
      <c r="AE225" s="50">
        <v>0.52113838379362076</v>
      </c>
      <c r="AF225" s="2">
        <v>0.23637449832025895</v>
      </c>
      <c r="AG225" s="2">
        <v>0.12380585614451854</v>
      </c>
      <c r="AH225" s="53"/>
      <c r="AI225" s="50"/>
      <c r="AJ225" s="2"/>
      <c r="AK225" s="2"/>
      <c r="AL225" s="90"/>
      <c r="AM225" s="50">
        <v>0.77474815242143424</v>
      </c>
      <c r="AN225" s="2">
        <v>0.82095974799469873</v>
      </c>
      <c r="AO225" s="6"/>
      <c r="AP225" s="90"/>
      <c r="AQ225" s="77"/>
    </row>
    <row r="226" spans="23:43">
      <c r="W226" s="42">
        <v>17</v>
      </c>
      <c r="X226" s="73">
        <v>261</v>
      </c>
      <c r="Y226" s="42" t="s">
        <v>18</v>
      </c>
      <c r="Z226" s="73" t="s">
        <v>30</v>
      </c>
      <c r="AA226" s="63">
        <v>180</v>
      </c>
      <c r="AB226" s="34">
        <v>5</v>
      </c>
      <c r="AC226" s="36">
        <f t="shared" si="8"/>
        <v>3.0544654994045031</v>
      </c>
      <c r="AD226" s="73"/>
      <c r="AE226" s="50">
        <v>0.50354591399999993</v>
      </c>
      <c r="AF226" s="2">
        <v>0.20528220259999996</v>
      </c>
      <c r="AG226" s="2">
        <v>9.9136315500000002E-2</v>
      </c>
      <c r="AH226" s="53"/>
      <c r="AI226" s="50"/>
      <c r="AJ226" s="2"/>
      <c r="AK226" s="2"/>
      <c r="AL226" s="90"/>
      <c r="AM226" s="50">
        <v>0.8786289148599864</v>
      </c>
      <c r="AN226" s="2">
        <v>0.90327452803258368</v>
      </c>
      <c r="AO226" s="6"/>
      <c r="AP226" s="90"/>
      <c r="AQ226" s="77"/>
    </row>
    <row r="227" spans="23:43">
      <c r="W227" s="42">
        <v>17</v>
      </c>
      <c r="X227" s="73">
        <v>262</v>
      </c>
      <c r="Y227" s="42" t="s">
        <v>18</v>
      </c>
      <c r="Z227" s="73" t="s">
        <v>30</v>
      </c>
      <c r="AA227" s="63">
        <v>180</v>
      </c>
      <c r="AB227" s="34">
        <v>5</v>
      </c>
      <c r="AC227" s="36">
        <f t="shared" si="8"/>
        <v>3.0544654994045031</v>
      </c>
      <c r="AD227" s="73"/>
      <c r="AE227" s="50">
        <v>0.47236932600000003</v>
      </c>
      <c r="AF227" s="2">
        <v>0.1857486475</v>
      </c>
      <c r="AG227" s="2">
        <v>0.13836025540000002</v>
      </c>
      <c r="AH227" s="53"/>
      <c r="AI227" s="50"/>
      <c r="AJ227" s="2"/>
      <c r="AK227" s="2"/>
      <c r="AL227" s="90"/>
      <c r="AM227" s="50">
        <v>0.88130828376438641</v>
      </c>
      <c r="AN227" s="2">
        <v>0.9520145822074092</v>
      </c>
      <c r="AO227" s="6"/>
      <c r="AP227" s="90"/>
      <c r="AQ227" s="77"/>
    </row>
    <row r="228" spans="23:43">
      <c r="W228" s="42">
        <v>17</v>
      </c>
      <c r="X228" s="73">
        <v>263</v>
      </c>
      <c r="Y228" s="42" t="s">
        <v>18</v>
      </c>
      <c r="Z228" s="73" t="s">
        <v>30</v>
      </c>
      <c r="AA228" s="63">
        <v>180</v>
      </c>
      <c r="AB228" s="34">
        <v>5</v>
      </c>
      <c r="AC228" s="36">
        <f t="shared" si="8"/>
        <v>3.0544654994045031</v>
      </c>
      <c r="AD228" s="73"/>
      <c r="AE228" s="50">
        <v>0.45918241399999998</v>
      </c>
      <c r="AF228" s="2">
        <v>0.18195914260000001</v>
      </c>
      <c r="AG228" s="2">
        <v>0.12538878140000001</v>
      </c>
      <c r="AH228" s="53"/>
      <c r="AI228" s="50"/>
      <c r="AJ228" s="2"/>
      <c r="AK228" s="2"/>
      <c r="AL228" s="90"/>
      <c r="AM228" s="50">
        <v>0.91078618703372205</v>
      </c>
      <c r="AN228" s="2">
        <v>0.95247019963652002</v>
      </c>
      <c r="AO228" s="6"/>
      <c r="AP228" s="90"/>
      <c r="AQ228" s="77"/>
    </row>
    <row r="229" spans="23:43">
      <c r="W229" s="42">
        <v>17</v>
      </c>
      <c r="X229" s="73">
        <v>264</v>
      </c>
      <c r="Y229" s="42" t="s">
        <v>18</v>
      </c>
      <c r="Z229" s="73" t="s">
        <v>30</v>
      </c>
      <c r="AA229" s="63">
        <v>180</v>
      </c>
      <c r="AB229" s="34">
        <v>5</v>
      </c>
      <c r="AC229" s="36">
        <f t="shared" si="8"/>
        <v>3.0544654994045031</v>
      </c>
      <c r="AD229" s="73"/>
      <c r="AE229" s="50">
        <v>0.47265740299999998</v>
      </c>
      <c r="AF229" s="2">
        <v>0.20944346789999999</v>
      </c>
      <c r="AG229" s="2">
        <v>0.10963605610000002</v>
      </c>
      <c r="AH229" s="53"/>
      <c r="AI229" s="50"/>
      <c r="AJ229" s="2"/>
      <c r="AK229" s="2"/>
      <c r="AL229" s="90"/>
      <c r="AM229" s="50">
        <v>0.88439533020495187</v>
      </c>
      <c r="AN229" s="2">
        <v>0.80035558084602443</v>
      </c>
      <c r="AO229" s="6"/>
      <c r="AP229" s="90"/>
      <c r="AQ229" s="77"/>
    </row>
    <row r="230" spans="23:43">
      <c r="W230" s="42">
        <v>17</v>
      </c>
      <c r="X230" s="73">
        <v>265</v>
      </c>
      <c r="Y230" s="42" t="s">
        <v>18</v>
      </c>
      <c r="Z230" s="73" t="s">
        <v>30</v>
      </c>
      <c r="AA230" s="63">
        <v>180</v>
      </c>
      <c r="AB230" s="34">
        <v>5</v>
      </c>
      <c r="AC230" s="36">
        <f t="shared" si="8"/>
        <v>3.0544654994045031</v>
      </c>
      <c r="AD230" s="73"/>
      <c r="AE230" s="50">
        <v>0.52170536200000006</v>
      </c>
      <c r="AF230" s="2">
        <v>0.2073166857</v>
      </c>
      <c r="AG230" s="2">
        <v>9.3986287299999999E-2</v>
      </c>
      <c r="AH230" s="53"/>
      <c r="AI230" s="50"/>
      <c r="AJ230" s="2"/>
      <c r="AK230" s="2"/>
      <c r="AL230" s="90"/>
      <c r="AM230" s="50">
        <v>0.81431212125437202</v>
      </c>
      <c r="AN230" s="2">
        <v>0.8224606864100058</v>
      </c>
      <c r="AO230" s="6"/>
      <c r="AP230" s="90"/>
      <c r="AQ230" s="77"/>
    </row>
    <row r="231" spans="23:43">
      <c r="W231" s="42">
        <v>17</v>
      </c>
      <c r="X231" s="73">
        <v>266</v>
      </c>
      <c r="Y231" s="42" t="s">
        <v>18</v>
      </c>
      <c r="Z231" s="73" t="s">
        <v>30</v>
      </c>
      <c r="AA231" s="63">
        <v>180</v>
      </c>
      <c r="AB231" s="34">
        <v>5</v>
      </c>
      <c r="AC231" s="36">
        <f t="shared" si="8"/>
        <v>3.0544654994045031</v>
      </c>
      <c r="AD231" s="73"/>
      <c r="AE231" s="50">
        <v>0.50747645699999999</v>
      </c>
      <c r="AF231" s="2">
        <v>0.21108141119999999</v>
      </c>
      <c r="AG231" s="2">
        <v>0.10246688450000001</v>
      </c>
      <c r="AH231" s="53"/>
      <c r="AI231" s="50"/>
      <c r="AJ231" s="2"/>
      <c r="AK231" s="2"/>
      <c r="AL231" s="90"/>
      <c r="AM231" s="50">
        <v>0.7972310723372138</v>
      </c>
      <c r="AN231" s="2">
        <v>0.88492345600334688</v>
      </c>
      <c r="AO231" s="6"/>
      <c r="AP231" s="90"/>
      <c r="AQ231" s="77"/>
    </row>
    <row r="232" spans="23:43">
      <c r="W232" s="42">
        <v>17</v>
      </c>
      <c r="X232" s="73">
        <v>267</v>
      </c>
      <c r="Y232" s="42" t="s">
        <v>18</v>
      </c>
      <c r="Z232" s="73" t="s">
        <v>30</v>
      </c>
      <c r="AA232" s="63">
        <v>180</v>
      </c>
      <c r="AB232" s="34">
        <v>5</v>
      </c>
      <c r="AC232" s="36">
        <f t="shared" si="8"/>
        <v>3.0544654994045031</v>
      </c>
      <c r="AD232" s="73"/>
      <c r="AE232" s="50">
        <v>0.453653099</v>
      </c>
      <c r="AF232" s="2">
        <v>0.19432544639999999</v>
      </c>
      <c r="AG232" s="2">
        <v>0.19793578849999999</v>
      </c>
      <c r="AH232" s="53"/>
      <c r="AI232" s="50"/>
      <c r="AJ232" s="2"/>
      <c r="AK232" s="2"/>
      <c r="AL232" s="90"/>
      <c r="AM232" s="50">
        <v>0.59207354825101721</v>
      </c>
      <c r="AN232" s="2">
        <v>0.59146189328348009</v>
      </c>
      <c r="AO232" s="6"/>
      <c r="AP232" s="90"/>
      <c r="AQ232" s="77"/>
    </row>
    <row r="233" spans="23:43">
      <c r="W233" s="42">
        <v>17</v>
      </c>
      <c r="X233" s="73">
        <v>268</v>
      </c>
      <c r="Y233" s="42" t="s">
        <v>18</v>
      </c>
      <c r="Z233" s="73" t="s">
        <v>30</v>
      </c>
      <c r="AA233" s="63">
        <v>180</v>
      </c>
      <c r="AB233" s="34">
        <v>5</v>
      </c>
      <c r="AC233" s="36">
        <f t="shared" si="8"/>
        <v>3.0544654994045031</v>
      </c>
      <c r="AD233" s="73"/>
      <c r="AE233" s="50">
        <v>0.46187672699999999</v>
      </c>
      <c r="AF233" s="2">
        <v>0.18783124040000002</v>
      </c>
      <c r="AG233" s="2">
        <v>0.19349154860000004</v>
      </c>
      <c r="AH233" s="53"/>
      <c r="AI233" s="50"/>
      <c r="AJ233" s="2"/>
      <c r="AK233" s="2"/>
      <c r="AL233" s="90"/>
      <c r="AM233" s="50">
        <v>0.54516277889879483</v>
      </c>
      <c r="AN233" s="2">
        <v>0.53344882171567098</v>
      </c>
      <c r="AO233" s="6"/>
      <c r="AP233" s="90"/>
      <c r="AQ233" s="77"/>
    </row>
    <row r="234" spans="23:43">
      <c r="W234" s="42">
        <v>17</v>
      </c>
      <c r="X234" s="73">
        <v>269</v>
      </c>
      <c r="Y234" s="42" t="s">
        <v>18</v>
      </c>
      <c r="Z234" s="73" t="s">
        <v>30</v>
      </c>
      <c r="AA234" s="63">
        <v>180</v>
      </c>
      <c r="AB234" s="34">
        <v>5</v>
      </c>
      <c r="AC234" s="36">
        <f t="shared" si="8"/>
        <v>3.0544654994045031</v>
      </c>
      <c r="AD234" s="73"/>
      <c r="AE234" s="50">
        <v>0.419280239</v>
      </c>
      <c r="AF234" s="2">
        <v>0.16936410239999999</v>
      </c>
      <c r="AG234" s="2">
        <v>0.2175463406</v>
      </c>
      <c r="AH234" s="53"/>
      <c r="AI234" s="50"/>
      <c r="AJ234" s="2"/>
      <c r="AK234" s="2"/>
      <c r="AL234" s="90"/>
      <c r="AM234" s="50">
        <v>0.54364594082384121</v>
      </c>
      <c r="AN234" s="2">
        <v>0.58185005330065576</v>
      </c>
      <c r="AO234" s="6"/>
      <c r="AP234" s="90"/>
      <c r="AQ234" s="77"/>
    </row>
    <row r="235" spans="23:43">
      <c r="W235" s="42">
        <v>17</v>
      </c>
      <c r="X235" s="73">
        <v>270</v>
      </c>
      <c r="Y235" s="42" t="s">
        <v>18</v>
      </c>
      <c r="Z235" s="73" t="s">
        <v>30</v>
      </c>
      <c r="AA235" s="63">
        <v>180</v>
      </c>
      <c r="AB235" s="34">
        <v>5</v>
      </c>
      <c r="AC235" s="36">
        <f t="shared" si="8"/>
        <v>3.0544654994045031</v>
      </c>
      <c r="AD235" s="73"/>
      <c r="AE235" s="50">
        <v>0.41026126099999999</v>
      </c>
      <c r="AF235" s="2">
        <v>0.1626270125</v>
      </c>
      <c r="AG235" s="2">
        <v>0.20562179380000001</v>
      </c>
      <c r="AH235" s="53"/>
      <c r="AI235" s="50"/>
      <c r="AJ235" s="2"/>
      <c r="AK235" s="2"/>
      <c r="AL235" s="90"/>
      <c r="AM235" s="50">
        <v>0.58576819905986688</v>
      </c>
      <c r="AN235" s="2">
        <v>0.71661027624303375</v>
      </c>
      <c r="AO235" s="6"/>
      <c r="AP235" s="90"/>
      <c r="AQ235" s="77"/>
    </row>
    <row r="236" spans="23:43">
      <c r="W236" s="42">
        <v>17</v>
      </c>
      <c r="X236" s="73">
        <v>271</v>
      </c>
      <c r="Y236" s="42" t="s">
        <v>18</v>
      </c>
      <c r="Z236" s="73" t="s">
        <v>30</v>
      </c>
      <c r="AA236" s="63">
        <v>180</v>
      </c>
      <c r="AB236" s="34">
        <v>5</v>
      </c>
      <c r="AC236" s="36">
        <f t="shared" si="8"/>
        <v>3.0544654994045031</v>
      </c>
      <c r="AD236" s="73"/>
      <c r="AE236" s="50">
        <v>0.43879850300000001</v>
      </c>
      <c r="AF236" s="2">
        <v>0.16517379220000003</v>
      </c>
      <c r="AG236" s="2">
        <v>0.19728440759999999</v>
      </c>
      <c r="AH236" s="53"/>
      <c r="AI236" s="50"/>
      <c r="AJ236" s="2"/>
      <c r="AK236" s="2"/>
      <c r="AL236" s="90"/>
      <c r="AM236" s="50">
        <v>0.60917710104402967</v>
      </c>
      <c r="AN236" s="2">
        <v>0.71937309930930393</v>
      </c>
      <c r="AO236" s="6"/>
      <c r="AP236" s="90"/>
      <c r="AQ236" s="77"/>
    </row>
    <row r="237" spans="23:43">
      <c r="W237" s="42">
        <v>17</v>
      </c>
      <c r="X237" s="73">
        <v>272</v>
      </c>
      <c r="Y237" s="42" t="s">
        <v>18</v>
      </c>
      <c r="Z237" s="73" t="s">
        <v>30</v>
      </c>
      <c r="AA237" s="63">
        <v>180</v>
      </c>
      <c r="AB237" s="34">
        <v>5</v>
      </c>
      <c r="AC237" s="36">
        <f t="shared" si="8"/>
        <v>3.0544654994045031</v>
      </c>
      <c r="AD237" s="73"/>
      <c r="AE237" s="50">
        <v>0.45929288800000001</v>
      </c>
      <c r="AF237" s="2">
        <v>0.18590632119999997</v>
      </c>
      <c r="AG237" s="2">
        <v>0.18155787069999998</v>
      </c>
      <c r="AH237" s="53"/>
      <c r="AI237" s="50"/>
      <c r="AJ237" s="2"/>
      <c r="AK237" s="2"/>
      <c r="AL237" s="90"/>
      <c r="AM237" s="50">
        <v>0.56382105354960343</v>
      </c>
      <c r="AN237" s="2">
        <v>0.60600703444246706</v>
      </c>
      <c r="AO237" s="6"/>
      <c r="AP237" s="90"/>
      <c r="AQ237" s="77"/>
    </row>
    <row r="238" spans="23:43">
      <c r="W238" s="42">
        <v>17</v>
      </c>
      <c r="X238" s="73">
        <v>273</v>
      </c>
      <c r="Y238" s="42" t="s">
        <v>18</v>
      </c>
      <c r="Z238" s="73" t="s">
        <v>30</v>
      </c>
      <c r="AA238" s="63">
        <v>180</v>
      </c>
      <c r="AB238" s="34">
        <v>5</v>
      </c>
      <c r="AC238" s="36">
        <f t="shared" si="8"/>
        <v>3.0544654994045031</v>
      </c>
      <c r="AD238" s="73"/>
      <c r="AE238" s="50">
        <v>0.46659770700000003</v>
      </c>
      <c r="AF238" s="2">
        <v>0.17978968100000001</v>
      </c>
      <c r="AG238" s="2">
        <v>0.16945989459999999</v>
      </c>
      <c r="AH238" s="53"/>
      <c r="AI238" s="50"/>
      <c r="AJ238" s="2"/>
      <c r="AK238" s="2"/>
      <c r="AL238" s="90"/>
      <c r="AM238" s="50">
        <v>0.7305608126359695</v>
      </c>
      <c r="AN238" s="2">
        <v>0.66753664342882923</v>
      </c>
      <c r="AO238" s="6"/>
      <c r="AP238" s="90"/>
      <c r="AQ238" s="77"/>
    </row>
    <row r="239" spans="23:43">
      <c r="W239" s="42">
        <v>17</v>
      </c>
      <c r="X239" s="73">
        <v>274</v>
      </c>
      <c r="Y239" s="42" t="s">
        <v>18</v>
      </c>
      <c r="Z239" s="73" t="s">
        <v>30</v>
      </c>
      <c r="AA239" s="63">
        <v>180</v>
      </c>
      <c r="AB239" s="34">
        <v>5</v>
      </c>
      <c r="AC239" s="36">
        <f t="shared" si="8"/>
        <v>3.0544654994045031</v>
      </c>
      <c r="AD239" s="73"/>
      <c r="AE239" s="50">
        <v>0.52204603800000005</v>
      </c>
      <c r="AF239" s="2">
        <v>0.19811878360000001</v>
      </c>
      <c r="AG239" s="2">
        <v>0.17969184399999999</v>
      </c>
      <c r="AH239" s="53"/>
      <c r="AI239" s="50"/>
      <c r="AJ239" s="2"/>
      <c r="AK239" s="2"/>
      <c r="AL239" s="90"/>
      <c r="AM239" s="50">
        <v>0.62380130543199341</v>
      </c>
      <c r="AN239" s="2">
        <v>0.62791044743965618</v>
      </c>
      <c r="AO239" s="6"/>
      <c r="AP239" s="90"/>
      <c r="AQ239" s="77"/>
    </row>
    <row r="240" spans="23:43">
      <c r="W240" s="42">
        <v>17</v>
      </c>
      <c r="X240" s="73">
        <v>275</v>
      </c>
      <c r="Y240" s="42" t="s">
        <v>18</v>
      </c>
      <c r="Z240" s="73" t="s">
        <v>30</v>
      </c>
      <c r="AA240" s="63">
        <v>180</v>
      </c>
      <c r="AB240" s="34">
        <v>5</v>
      </c>
      <c r="AC240" s="36">
        <f t="shared" si="8"/>
        <v>3.0544654994045031</v>
      </c>
      <c r="AD240" s="73"/>
      <c r="AE240" s="50">
        <v>0.50704661299999998</v>
      </c>
      <c r="AF240" s="2">
        <v>0.19285256740000001</v>
      </c>
      <c r="AG240" s="2">
        <v>0.17898876209999998</v>
      </c>
      <c r="AH240" s="53"/>
      <c r="AI240" s="50"/>
      <c r="AJ240" s="2"/>
      <c r="AK240" s="2"/>
      <c r="AL240" s="90"/>
      <c r="AM240" s="50">
        <v>0.67027368152442424</v>
      </c>
      <c r="AN240" s="2">
        <v>0.63962518987444472</v>
      </c>
      <c r="AO240" s="6"/>
      <c r="AP240" s="90"/>
      <c r="AQ240" s="77"/>
    </row>
    <row r="241" spans="23:43">
      <c r="W241" s="42">
        <v>17</v>
      </c>
      <c r="X241" s="73">
        <v>276</v>
      </c>
      <c r="Y241" s="42" t="s">
        <v>18</v>
      </c>
      <c r="Z241" s="73" t="s">
        <v>30</v>
      </c>
      <c r="AA241" s="63">
        <v>180</v>
      </c>
      <c r="AB241" s="34">
        <v>5</v>
      </c>
      <c r="AC241" s="36">
        <f t="shared" si="8"/>
        <v>3.0544654994045031</v>
      </c>
      <c r="AD241" s="73"/>
      <c r="AE241" s="50">
        <v>0.512483986</v>
      </c>
      <c r="AF241" s="2">
        <v>0.19304990750000001</v>
      </c>
      <c r="AG241" s="2">
        <v>0.17938823819999999</v>
      </c>
      <c r="AH241" s="53"/>
      <c r="AI241" s="50"/>
      <c r="AJ241" s="2"/>
      <c r="AK241" s="2"/>
      <c r="AL241" s="90"/>
      <c r="AM241" s="50">
        <v>0.60239345703184577</v>
      </c>
      <c r="AN241" s="2">
        <v>0.6523735215206623</v>
      </c>
      <c r="AO241" s="6"/>
      <c r="AP241" s="90"/>
      <c r="AQ241" s="77"/>
    </row>
    <row r="242" spans="23:43">
      <c r="W242" s="42">
        <v>17</v>
      </c>
      <c r="X242" s="73">
        <v>277</v>
      </c>
      <c r="Y242" s="42" t="s">
        <v>18</v>
      </c>
      <c r="Z242" s="73" t="s">
        <v>30</v>
      </c>
      <c r="AA242" s="63">
        <v>180</v>
      </c>
      <c r="AB242" s="34">
        <v>5</v>
      </c>
      <c r="AC242" s="36">
        <f t="shared" si="8"/>
        <v>3.0544654994045031</v>
      </c>
      <c r="AD242" s="73"/>
      <c r="AE242" s="50">
        <v>0.50744752699999995</v>
      </c>
      <c r="AF242" s="2">
        <v>0.19961661950000001</v>
      </c>
      <c r="AG242" s="2">
        <v>0.18704663959999998</v>
      </c>
      <c r="AH242" s="53"/>
      <c r="AI242" s="50"/>
      <c r="AJ242" s="2"/>
      <c r="AK242" s="2"/>
      <c r="AL242" s="90"/>
      <c r="AM242" s="50">
        <v>0.56430465173988331</v>
      </c>
      <c r="AN242" s="2">
        <v>0.6380257040942694</v>
      </c>
      <c r="AO242" s="6"/>
      <c r="AP242" s="90"/>
      <c r="AQ242" s="77"/>
    </row>
    <row r="243" spans="23:43">
      <c r="W243" s="42">
        <v>17</v>
      </c>
      <c r="X243" s="73">
        <v>278</v>
      </c>
      <c r="Y243" s="42" t="s">
        <v>18</v>
      </c>
      <c r="Z243" s="73" t="s">
        <v>30</v>
      </c>
      <c r="AA243" s="63">
        <v>180</v>
      </c>
      <c r="AB243" s="34">
        <v>5</v>
      </c>
      <c r="AC243" s="36">
        <f t="shared" si="8"/>
        <v>3.0544654994045031</v>
      </c>
      <c r="AD243" s="73"/>
      <c r="AE243" s="50">
        <v>0.49676569800000003</v>
      </c>
      <c r="AF243" s="2">
        <v>0.19432206399999999</v>
      </c>
      <c r="AG243" s="2">
        <v>0.18482988640000003</v>
      </c>
      <c r="AH243" s="53"/>
      <c r="AI243" s="50"/>
      <c r="AJ243" s="2"/>
      <c r="AK243" s="2"/>
      <c r="AL243" s="90"/>
      <c r="AM243" s="50">
        <v>0.58469616797092139</v>
      </c>
      <c r="AN243" s="2">
        <v>0.6556481131569607</v>
      </c>
      <c r="AO243" s="6"/>
      <c r="AP243" s="90"/>
      <c r="AQ243" s="77"/>
    </row>
    <row r="244" spans="23:43">
      <c r="W244" s="42">
        <v>17</v>
      </c>
      <c r="X244" s="73">
        <v>279</v>
      </c>
      <c r="Y244" s="42" t="s">
        <v>18</v>
      </c>
      <c r="Z244" s="73" t="s">
        <v>30</v>
      </c>
      <c r="AA244" s="63">
        <v>180</v>
      </c>
      <c r="AB244" s="34">
        <v>5</v>
      </c>
      <c r="AC244" s="36">
        <f t="shared" si="8"/>
        <v>3.0544654994045031</v>
      </c>
      <c r="AD244" s="73"/>
      <c r="AE244" s="50">
        <v>0.47399741000000001</v>
      </c>
      <c r="AF244" s="2">
        <v>0.17469007240000001</v>
      </c>
      <c r="AG244" s="2">
        <v>0.17963972349999999</v>
      </c>
      <c r="AH244" s="53"/>
      <c r="AI244" s="50"/>
      <c r="AJ244" s="2"/>
      <c r="AK244" s="2"/>
      <c r="AL244" s="90"/>
      <c r="AM244" s="50">
        <v>0.65616181320484435</v>
      </c>
      <c r="AN244" s="2">
        <v>0.69769522954174545</v>
      </c>
      <c r="AO244" s="6"/>
      <c r="AP244" s="90"/>
      <c r="AQ244" s="77"/>
    </row>
    <row r="245" spans="23:43">
      <c r="W245" s="42">
        <v>17</v>
      </c>
      <c r="X245" s="73">
        <v>280</v>
      </c>
      <c r="Y245" s="42" t="s">
        <v>18</v>
      </c>
      <c r="Z245" s="73" t="s">
        <v>30</v>
      </c>
      <c r="AA245" s="63">
        <v>180</v>
      </c>
      <c r="AB245" s="34">
        <v>5</v>
      </c>
      <c r="AC245" s="36">
        <f t="shared" si="8"/>
        <v>3.0544654994045031</v>
      </c>
      <c r="AD245" s="73"/>
      <c r="AE245" s="50">
        <v>0.49946594</v>
      </c>
      <c r="AF245" s="2">
        <v>0.17967671639999999</v>
      </c>
      <c r="AG245" s="2">
        <v>0.1768656626</v>
      </c>
      <c r="AH245" s="53"/>
      <c r="AI245" s="50"/>
      <c r="AJ245" s="2"/>
      <c r="AK245" s="2"/>
      <c r="AL245" s="90"/>
      <c r="AM245" s="50">
        <v>0.60056948027326951</v>
      </c>
      <c r="AN245" s="2">
        <v>0.63404219962297403</v>
      </c>
      <c r="AO245" s="6"/>
      <c r="AP245" s="90"/>
      <c r="AQ245" s="77"/>
    </row>
    <row r="246" spans="23:43">
      <c r="W246" s="42">
        <v>17</v>
      </c>
      <c r="X246" s="73">
        <v>281</v>
      </c>
      <c r="Y246" s="42" t="s">
        <v>18</v>
      </c>
      <c r="Z246" s="73" t="s">
        <v>30</v>
      </c>
      <c r="AA246" s="63">
        <v>180</v>
      </c>
      <c r="AB246" s="34">
        <v>5</v>
      </c>
      <c r="AC246" s="36">
        <f t="shared" si="8"/>
        <v>3.0544654994045031</v>
      </c>
      <c r="AD246" s="73"/>
      <c r="AE246" s="50">
        <v>0.47421898099999998</v>
      </c>
      <c r="AF246" s="2">
        <v>0.16508700239999999</v>
      </c>
      <c r="AG246" s="2">
        <v>0.17640265469999999</v>
      </c>
      <c r="AH246" s="53"/>
      <c r="AI246" s="50"/>
      <c r="AJ246" s="2"/>
      <c r="AK246" s="2"/>
      <c r="AL246" s="90"/>
      <c r="AM246" s="50">
        <v>0.73501697309749825</v>
      </c>
      <c r="AN246" s="2">
        <v>0.74471356656554577</v>
      </c>
      <c r="AO246" s="6"/>
      <c r="AP246" s="90"/>
      <c r="AQ246" s="77"/>
    </row>
    <row r="247" spans="23:43">
      <c r="W247" s="42">
        <v>17</v>
      </c>
      <c r="X247" s="73">
        <v>282</v>
      </c>
      <c r="Y247" s="42" t="s">
        <v>18</v>
      </c>
      <c r="Z247" s="73" t="s">
        <v>30</v>
      </c>
      <c r="AA247" s="63">
        <v>180</v>
      </c>
      <c r="AB247" s="34">
        <v>5</v>
      </c>
      <c r="AC247" s="36">
        <f t="shared" si="8"/>
        <v>3.0544654994045031</v>
      </c>
      <c r="AD247" s="73"/>
      <c r="AE247" s="50">
        <v>0.55982295800000004</v>
      </c>
      <c r="AF247" s="2">
        <v>0.20776251470000001</v>
      </c>
      <c r="AG247" s="2">
        <v>0.2181010505</v>
      </c>
      <c r="AH247" s="53"/>
      <c r="AI247" s="50"/>
      <c r="AJ247" s="2"/>
      <c r="AK247" s="2"/>
      <c r="AL247" s="90"/>
      <c r="AM247" s="50">
        <v>0.42393759778604861</v>
      </c>
      <c r="AN247" s="2">
        <v>0.5619447391115967</v>
      </c>
      <c r="AO247" s="6"/>
      <c r="AP247" s="90"/>
      <c r="AQ247" s="77"/>
    </row>
    <row r="248" spans="23:43">
      <c r="W248" s="42">
        <v>17</v>
      </c>
      <c r="X248" s="73">
        <v>283</v>
      </c>
      <c r="Y248" s="42" t="s">
        <v>18</v>
      </c>
      <c r="Z248" s="73" t="s">
        <v>30</v>
      </c>
      <c r="AA248" s="63">
        <v>180</v>
      </c>
      <c r="AB248" s="34">
        <v>5</v>
      </c>
      <c r="AC248" s="36">
        <f t="shared" si="8"/>
        <v>3.0544654994045031</v>
      </c>
      <c r="AD248" s="73"/>
      <c r="AE248" s="50">
        <v>0.54449219599999998</v>
      </c>
      <c r="AF248" s="2">
        <v>0.19895551179999998</v>
      </c>
      <c r="AG248" s="2">
        <v>0.21470888439999999</v>
      </c>
      <c r="AH248" s="53"/>
      <c r="AI248" s="50"/>
      <c r="AJ248" s="2"/>
      <c r="AK248" s="2"/>
      <c r="AL248" s="90"/>
      <c r="AM248" s="50">
        <v>0.3675644967370662</v>
      </c>
      <c r="AN248" s="2">
        <v>0.57914066109461637</v>
      </c>
      <c r="AO248" s="6"/>
      <c r="AP248" s="90"/>
      <c r="AQ248" s="77"/>
    </row>
    <row r="249" spans="23:43">
      <c r="W249" s="42">
        <v>17</v>
      </c>
      <c r="X249" s="73">
        <v>284</v>
      </c>
      <c r="Y249" s="42" t="s">
        <v>18</v>
      </c>
      <c r="Z249" s="73" t="s">
        <v>30</v>
      </c>
      <c r="AA249" s="63">
        <v>180</v>
      </c>
      <c r="AB249" s="34">
        <v>5</v>
      </c>
      <c r="AC249" s="36">
        <f t="shared" si="8"/>
        <v>3.0544654994045031</v>
      </c>
      <c r="AD249" s="73"/>
      <c r="AE249" s="50">
        <v>0.53718066100000006</v>
      </c>
      <c r="AF249" s="2">
        <v>0.20154635460000001</v>
      </c>
      <c r="AG249" s="2">
        <v>0.21645101220000001</v>
      </c>
      <c r="AH249" s="53"/>
      <c r="AI249" s="50"/>
      <c r="AJ249" s="2"/>
      <c r="AK249" s="2"/>
      <c r="AL249" s="90"/>
      <c r="AM249" s="50">
        <v>0.36291514969486216</v>
      </c>
      <c r="AN249" s="2">
        <v>0.42268709530309145</v>
      </c>
      <c r="AO249" s="6"/>
      <c r="AP249" s="90"/>
      <c r="AQ249" s="77"/>
    </row>
    <row r="250" spans="23:43">
      <c r="W250" s="42">
        <v>17</v>
      </c>
      <c r="X250" s="73">
        <v>285</v>
      </c>
      <c r="Y250" s="42" t="s">
        <v>18</v>
      </c>
      <c r="Z250" s="73" t="s">
        <v>30</v>
      </c>
      <c r="AA250" s="63">
        <v>180</v>
      </c>
      <c r="AB250" s="34">
        <v>5</v>
      </c>
      <c r="AC250" s="36">
        <f t="shared" si="8"/>
        <v>3.0544654994045031</v>
      </c>
      <c r="AD250" s="73"/>
      <c r="AE250" s="50">
        <v>0.51120153700000004</v>
      </c>
      <c r="AF250" s="2">
        <v>0.19938558379999999</v>
      </c>
      <c r="AG250" s="2">
        <v>0.18519393869999998</v>
      </c>
      <c r="AH250" s="53"/>
      <c r="AI250" s="50"/>
      <c r="AJ250" s="2"/>
      <c r="AK250" s="2"/>
      <c r="AL250" s="90"/>
      <c r="AM250" s="50">
        <v>0.54695453703223118</v>
      </c>
      <c r="AN250" s="2">
        <v>0.57419616538865748</v>
      </c>
      <c r="AO250" s="6"/>
      <c r="AP250" s="90"/>
      <c r="AQ250" s="77"/>
    </row>
    <row r="251" spans="23:43">
      <c r="W251" s="42">
        <v>17</v>
      </c>
      <c r="X251" s="73">
        <v>286</v>
      </c>
      <c r="Y251" s="42" t="s">
        <v>18</v>
      </c>
      <c r="Z251" s="73" t="s">
        <v>30</v>
      </c>
      <c r="AA251" s="63">
        <v>180</v>
      </c>
      <c r="AB251" s="34">
        <v>5</v>
      </c>
      <c r="AC251" s="36">
        <f t="shared" si="8"/>
        <v>3.0544654994045031</v>
      </c>
      <c r="AD251" s="73"/>
      <c r="AE251" s="50">
        <v>0.53919139199999999</v>
      </c>
      <c r="AF251" s="2">
        <v>0.20927135240000003</v>
      </c>
      <c r="AG251" s="2">
        <v>0.19359176380000001</v>
      </c>
      <c r="AH251" s="53"/>
      <c r="AI251" s="50"/>
      <c r="AJ251" s="2"/>
      <c r="AK251" s="2"/>
      <c r="AL251" s="90"/>
      <c r="AM251" s="50">
        <v>0.5360248777858827</v>
      </c>
      <c r="AN251" s="2">
        <v>0.55264787268781124</v>
      </c>
      <c r="AO251" s="6"/>
      <c r="AP251" s="90"/>
      <c r="AQ251" s="77"/>
    </row>
    <row r="252" spans="23:43">
      <c r="W252" s="42">
        <v>17</v>
      </c>
      <c r="X252" s="73">
        <v>287</v>
      </c>
      <c r="Y252" s="42" t="s">
        <v>18</v>
      </c>
      <c r="Z252" s="73" t="s">
        <v>30</v>
      </c>
      <c r="AA252" s="63">
        <v>180</v>
      </c>
      <c r="AB252" s="34">
        <v>5</v>
      </c>
      <c r="AC252" s="36">
        <f t="shared" si="8"/>
        <v>3.0544654994045031</v>
      </c>
      <c r="AD252" s="73"/>
      <c r="AE252" s="50">
        <v>0.52669456299999995</v>
      </c>
      <c r="AF252" s="2">
        <v>0.2035015</v>
      </c>
      <c r="AG252" s="2">
        <v>0.21159508130000002</v>
      </c>
      <c r="AH252" s="53"/>
      <c r="AI252" s="50"/>
      <c r="AJ252" s="2"/>
      <c r="AK252" s="2"/>
      <c r="AL252" s="90"/>
      <c r="AM252" s="50">
        <v>0.50181076199945518</v>
      </c>
      <c r="AN252" s="2">
        <v>0.51159308054612018</v>
      </c>
      <c r="AO252" s="6"/>
      <c r="AP252" s="90"/>
      <c r="AQ252" s="77"/>
    </row>
    <row r="253" spans="23:43">
      <c r="W253" s="42">
        <v>17</v>
      </c>
      <c r="X253" s="73">
        <v>288</v>
      </c>
      <c r="Y253" s="42" t="s">
        <v>18</v>
      </c>
      <c r="Z253" s="73" t="s">
        <v>30</v>
      </c>
      <c r="AA253" s="63">
        <v>180</v>
      </c>
      <c r="AB253" s="34">
        <v>5</v>
      </c>
      <c r="AC253" s="36">
        <f t="shared" si="8"/>
        <v>3.0544654994045031</v>
      </c>
      <c r="AD253" s="73"/>
      <c r="AE253" s="50">
        <v>0.44616057799999997</v>
      </c>
      <c r="AF253" s="2">
        <v>0.20247310670000002</v>
      </c>
      <c r="AG253" s="2">
        <v>0.24180252079999998</v>
      </c>
      <c r="AH253" s="53"/>
      <c r="AI253" s="50"/>
      <c r="AJ253" s="2"/>
      <c r="AK253" s="2"/>
      <c r="AL253" s="90"/>
      <c r="AM253" s="50">
        <v>0.44999269298956307</v>
      </c>
      <c r="AN253" s="2">
        <v>0.52990144811611417</v>
      </c>
      <c r="AO253" s="6"/>
      <c r="AP253" s="90"/>
      <c r="AQ253" s="77"/>
    </row>
    <row r="254" spans="23:43">
      <c r="W254" s="42">
        <v>17</v>
      </c>
      <c r="X254" s="73">
        <v>289</v>
      </c>
      <c r="Y254" s="42" t="s">
        <v>18</v>
      </c>
      <c r="Z254" s="73" t="s">
        <v>30</v>
      </c>
      <c r="AA254" s="63">
        <v>180</v>
      </c>
      <c r="AB254" s="34">
        <v>5</v>
      </c>
      <c r="AC254" s="36">
        <f t="shared" si="8"/>
        <v>3.0544654994045031</v>
      </c>
      <c r="AD254" s="73"/>
      <c r="AE254" s="50">
        <v>0.47553175799999997</v>
      </c>
      <c r="AF254" s="2">
        <v>0.20500825069999998</v>
      </c>
      <c r="AG254" s="2">
        <v>0.21533776630000001</v>
      </c>
      <c r="AH254" s="53"/>
      <c r="AI254" s="50"/>
      <c r="AJ254" s="2"/>
      <c r="AK254" s="2"/>
      <c r="AL254" s="90"/>
      <c r="AM254" s="50">
        <v>0.44047951893046861</v>
      </c>
      <c r="AN254" s="2">
        <v>0.47392127670248679</v>
      </c>
      <c r="AO254" s="6"/>
      <c r="AP254" s="90"/>
      <c r="AQ254" s="77"/>
    </row>
    <row r="255" spans="23:43">
      <c r="W255" s="42">
        <v>17</v>
      </c>
      <c r="X255" s="73">
        <v>290</v>
      </c>
      <c r="Y255" s="42" t="s">
        <v>18</v>
      </c>
      <c r="Z255" s="73" t="s">
        <v>30</v>
      </c>
      <c r="AA255" s="63">
        <v>180</v>
      </c>
      <c r="AB255" s="34">
        <v>5</v>
      </c>
      <c r="AC255" s="36">
        <f t="shared" si="8"/>
        <v>3.0544654994045031</v>
      </c>
      <c r="AD255" s="73"/>
      <c r="AE255" s="50">
        <v>0.43227538399999998</v>
      </c>
      <c r="AF255" s="2">
        <v>0.20780839989999997</v>
      </c>
      <c r="AG255" s="2">
        <v>0.23055936469999999</v>
      </c>
      <c r="AH255" s="53"/>
      <c r="AI255" s="50"/>
      <c r="AJ255" s="2"/>
      <c r="AK255" s="2"/>
      <c r="AL255" s="90"/>
      <c r="AM255" s="50">
        <v>0.38128934956888499</v>
      </c>
      <c r="AN255" s="2">
        <v>0.31626328674660614</v>
      </c>
      <c r="AO255" s="6"/>
      <c r="AP255" s="90"/>
      <c r="AQ255" s="77"/>
    </row>
    <row r="256" spans="23:43">
      <c r="W256" s="42">
        <v>17</v>
      </c>
      <c r="X256" s="73">
        <v>291</v>
      </c>
      <c r="Y256" s="42" t="s">
        <v>18</v>
      </c>
      <c r="Z256" s="73" t="s">
        <v>30</v>
      </c>
      <c r="AA256" s="63">
        <v>180</v>
      </c>
      <c r="AB256" s="34">
        <v>5</v>
      </c>
      <c r="AC256" s="36">
        <f t="shared" si="8"/>
        <v>3.0544654994045031</v>
      </c>
      <c r="AD256" s="73"/>
      <c r="AE256" s="50">
        <v>0.40657526900000002</v>
      </c>
      <c r="AF256" s="2">
        <v>0.19192019520000003</v>
      </c>
      <c r="AG256" s="2">
        <v>0.2368719094</v>
      </c>
      <c r="AH256" s="53"/>
      <c r="AI256" s="50"/>
      <c r="AJ256" s="2"/>
      <c r="AK256" s="2"/>
      <c r="AL256" s="90"/>
      <c r="AM256" s="50">
        <v>0.38615236088056304</v>
      </c>
      <c r="AN256" s="2">
        <v>0.32467709755421897</v>
      </c>
      <c r="AO256" s="6"/>
      <c r="AP256" s="90"/>
      <c r="AQ256" s="77"/>
    </row>
    <row r="257" spans="23:43">
      <c r="W257" s="42">
        <v>17</v>
      </c>
      <c r="X257" s="73">
        <v>292</v>
      </c>
      <c r="Y257" s="42" t="s">
        <v>18</v>
      </c>
      <c r="Z257" s="73" t="s">
        <v>30</v>
      </c>
      <c r="AA257" s="63">
        <v>180</v>
      </c>
      <c r="AB257" s="34">
        <v>5</v>
      </c>
      <c r="AC257" s="36">
        <f t="shared" si="8"/>
        <v>3.0544654994045031</v>
      </c>
      <c r="AD257" s="73"/>
      <c r="AE257" s="50">
        <v>0.40995310699999998</v>
      </c>
      <c r="AF257" s="2">
        <v>0.18460682489999999</v>
      </c>
      <c r="AG257" s="2">
        <v>0.23909453020000002</v>
      </c>
      <c r="AH257" s="53"/>
      <c r="AI257" s="50"/>
      <c r="AJ257" s="2"/>
      <c r="AK257" s="2"/>
      <c r="AL257" s="90"/>
      <c r="AM257" s="50">
        <v>0.4558789695915148</v>
      </c>
      <c r="AN257" s="2">
        <v>0.40025167476344659</v>
      </c>
      <c r="AO257" s="6"/>
      <c r="AP257" s="90"/>
      <c r="AQ257" s="77"/>
    </row>
    <row r="258" spans="23:43">
      <c r="W258" s="42">
        <v>17</v>
      </c>
      <c r="X258" s="73">
        <v>293</v>
      </c>
      <c r="Y258" s="42" t="s">
        <v>18</v>
      </c>
      <c r="Z258" s="73" t="s">
        <v>30</v>
      </c>
      <c r="AA258" s="63">
        <v>180</v>
      </c>
      <c r="AB258" s="34">
        <v>5</v>
      </c>
      <c r="AC258" s="36">
        <f t="shared" si="8"/>
        <v>3.0544654994045031</v>
      </c>
      <c r="AD258" s="73"/>
      <c r="AE258" s="50">
        <v>0.53200000000000003</v>
      </c>
      <c r="AF258" s="2">
        <v>0.191</v>
      </c>
      <c r="AG258" s="2">
        <v>0.223</v>
      </c>
      <c r="AH258" s="53"/>
      <c r="AI258" s="50"/>
      <c r="AJ258" s="2"/>
      <c r="AK258" s="2"/>
      <c r="AL258" s="90"/>
      <c r="AM258" s="50">
        <v>0.57838721804511273</v>
      </c>
      <c r="AN258" s="2">
        <v>0.61029411764705876</v>
      </c>
      <c r="AO258" s="6"/>
      <c r="AP258" s="90"/>
      <c r="AQ258" s="77"/>
    </row>
    <row r="259" spans="23:43">
      <c r="W259" s="42">
        <v>17</v>
      </c>
      <c r="X259" s="73">
        <v>294</v>
      </c>
      <c r="Y259" s="42" t="s">
        <v>18</v>
      </c>
      <c r="Z259" s="73" t="s">
        <v>30</v>
      </c>
      <c r="AA259" s="63">
        <v>180</v>
      </c>
      <c r="AB259" s="34">
        <v>5</v>
      </c>
      <c r="AC259" s="36">
        <f t="shared" si="8"/>
        <v>3.0544654994045031</v>
      </c>
      <c r="AD259" s="73"/>
      <c r="AE259" s="50">
        <v>0.52900000000000003</v>
      </c>
      <c r="AF259" s="2">
        <v>0.19899999999999998</v>
      </c>
      <c r="AG259" s="2">
        <v>0.214</v>
      </c>
      <c r="AH259" s="53"/>
      <c r="AI259" s="50"/>
      <c r="AJ259" s="2"/>
      <c r="AK259" s="2"/>
      <c r="AL259" s="90"/>
      <c r="AM259" s="50">
        <v>0.53042155009451797</v>
      </c>
      <c r="AN259" s="2">
        <v>0.59746835443037971</v>
      </c>
      <c r="AO259" s="6"/>
      <c r="AP259" s="90"/>
      <c r="AQ259" s="77"/>
    </row>
    <row r="260" spans="23:43">
      <c r="W260" s="42">
        <v>17</v>
      </c>
      <c r="X260" s="73">
        <v>295</v>
      </c>
      <c r="Y260" s="42" t="s">
        <v>18</v>
      </c>
      <c r="Z260" s="73" t="s">
        <v>30</v>
      </c>
      <c r="AA260" s="63">
        <v>180</v>
      </c>
      <c r="AB260" s="34">
        <v>5</v>
      </c>
      <c r="AC260" s="36">
        <f t="shared" si="8"/>
        <v>3.0544654994045031</v>
      </c>
      <c r="AD260" s="73"/>
      <c r="AE260" s="50">
        <v>0.53100000000000003</v>
      </c>
      <c r="AF260" s="2">
        <v>0.20600000000000002</v>
      </c>
      <c r="AG260" s="2">
        <v>0.217</v>
      </c>
      <c r="AH260" s="53"/>
      <c r="AI260" s="50"/>
      <c r="AJ260" s="2"/>
      <c r="AK260" s="2"/>
      <c r="AL260" s="90"/>
      <c r="AM260" s="50">
        <v>0.55268549905838049</v>
      </c>
      <c r="AN260" s="2">
        <v>0.59356790123456793</v>
      </c>
      <c r="AO260" s="6"/>
      <c r="AP260" s="90"/>
      <c r="AQ260" s="77"/>
    </row>
    <row r="261" spans="23:43">
      <c r="W261" s="42">
        <v>17</v>
      </c>
      <c r="X261" s="73">
        <v>296</v>
      </c>
      <c r="Y261" s="42" t="s">
        <v>18</v>
      </c>
      <c r="Z261" s="73" t="s">
        <v>30</v>
      </c>
      <c r="AA261" s="63">
        <v>180</v>
      </c>
      <c r="AB261" s="34">
        <v>5</v>
      </c>
      <c r="AC261" s="36">
        <f t="shared" si="8"/>
        <v>3.0544654994045031</v>
      </c>
      <c r="AD261" s="73"/>
      <c r="AE261" s="50">
        <v>0.49813792066727525</v>
      </c>
      <c r="AF261" s="2">
        <v>0.20306421326329915</v>
      </c>
      <c r="AG261" s="2">
        <v>0.21395771099999997</v>
      </c>
      <c r="AH261" s="53"/>
      <c r="AI261" s="50"/>
      <c r="AJ261" s="2"/>
      <c r="AK261" s="2"/>
      <c r="AL261" s="90"/>
      <c r="AM261" s="50">
        <v>0.52474021582186281</v>
      </c>
      <c r="AN261" s="2">
        <v>0.64990640122707388</v>
      </c>
      <c r="AO261" s="6"/>
      <c r="AP261" s="90"/>
      <c r="AQ261" s="77"/>
    </row>
    <row r="262" spans="23:43">
      <c r="W262" s="42">
        <v>17</v>
      </c>
      <c r="X262" s="73">
        <v>297</v>
      </c>
      <c r="Y262" s="42" t="s">
        <v>18</v>
      </c>
      <c r="Z262" s="73" t="s">
        <v>30</v>
      </c>
      <c r="AA262" s="63">
        <v>180</v>
      </c>
      <c r="AB262" s="34">
        <v>5</v>
      </c>
      <c r="AC262" s="36">
        <f t="shared" si="8"/>
        <v>3.0544654994045031</v>
      </c>
      <c r="AD262" s="73"/>
      <c r="AE262" s="50">
        <v>0.49364229865173315</v>
      </c>
      <c r="AF262" s="2">
        <v>0.19917112453956842</v>
      </c>
      <c r="AG262" s="2">
        <v>0.21258503000000001</v>
      </c>
      <c r="AH262" s="53"/>
      <c r="AI262" s="50"/>
      <c r="AJ262" s="2"/>
      <c r="AK262" s="2"/>
      <c r="AL262" s="90"/>
      <c r="AM262" s="50">
        <v>0.52066648401483695</v>
      </c>
      <c r="AN262" s="2">
        <v>0.62870715882820816</v>
      </c>
      <c r="AO262" s="6"/>
      <c r="AP262" s="90"/>
      <c r="AQ262" s="77"/>
    </row>
    <row r="263" spans="23:43">
      <c r="W263" s="42">
        <v>17</v>
      </c>
      <c r="X263" s="73">
        <v>298</v>
      </c>
      <c r="Y263" s="42" t="s">
        <v>18</v>
      </c>
      <c r="Z263" s="73" t="s">
        <v>30</v>
      </c>
      <c r="AA263" s="63">
        <v>180</v>
      </c>
      <c r="AB263" s="34">
        <v>5</v>
      </c>
      <c r="AC263" s="36">
        <f t="shared" si="8"/>
        <v>3.0544654994045031</v>
      </c>
      <c r="AD263" s="73"/>
      <c r="AE263" s="50">
        <v>0.4985286670845443</v>
      </c>
      <c r="AF263" s="2">
        <v>0.19805911717455843</v>
      </c>
      <c r="AG263" s="2">
        <v>0.21002654500000001</v>
      </c>
      <c r="AH263" s="53"/>
      <c r="AI263" s="50"/>
      <c r="AJ263" s="2"/>
      <c r="AK263" s="2"/>
      <c r="AL263" s="90"/>
      <c r="AM263" s="50">
        <v>0.53277578108654056</v>
      </c>
      <c r="AN263" s="2">
        <v>0.64596026997185929</v>
      </c>
      <c r="AO263" s="6"/>
      <c r="AP263" s="90"/>
      <c r="AQ263" s="77"/>
    </row>
    <row r="264" spans="23:43">
      <c r="W264" s="42">
        <v>17</v>
      </c>
      <c r="X264" s="73">
        <v>299</v>
      </c>
      <c r="Y264" s="42" t="s">
        <v>18</v>
      </c>
      <c r="Z264" s="73" t="s">
        <v>30</v>
      </c>
      <c r="AA264" s="63">
        <v>180</v>
      </c>
      <c r="AB264" s="34">
        <v>5</v>
      </c>
      <c r="AC264" s="36">
        <f t="shared" si="8"/>
        <v>3.0544654994045031</v>
      </c>
      <c r="AD264" s="73"/>
      <c r="AE264" s="50">
        <v>0.48100628700000003</v>
      </c>
      <c r="AF264" s="2">
        <v>0.18454956920000001</v>
      </c>
      <c r="AG264" s="2">
        <v>0.2209123298</v>
      </c>
      <c r="AH264" s="53"/>
      <c r="AI264" s="50"/>
      <c r="AJ264" s="2"/>
      <c r="AK264" s="2"/>
      <c r="AL264" s="90"/>
      <c r="AM264" s="50">
        <v>0.55438360621677285</v>
      </c>
      <c r="AN264" s="2">
        <v>0.55543691604426715</v>
      </c>
      <c r="AO264" s="6"/>
      <c r="AP264" s="90"/>
      <c r="AQ264" s="77"/>
    </row>
    <row r="265" spans="23:43">
      <c r="W265" s="42">
        <v>17</v>
      </c>
      <c r="X265" s="73">
        <v>300</v>
      </c>
      <c r="Y265" s="42" t="s">
        <v>18</v>
      </c>
      <c r="Z265" s="73" t="s">
        <v>30</v>
      </c>
      <c r="AA265" s="63">
        <v>180</v>
      </c>
      <c r="AB265" s="34">
        <v>5</v>
      </c>
      <c r="AC265" s="36">
        <f t="shared" si="8"/>
        <v>3.0544654994045031</v>
      </c>
      <c r="AD265" s="73"/>
      <c r="AE265" s="50">
        <v>0.42150154299999998</v>
      </c>
      <c r="AF265" s="2">
        <v>0.2055662462</v>
      </c>
      <c r="AG265" s="2">
        <v>0.23261136440000002</v>
      </c>
      <c r="AH265" s="53"/>
      <c r="AI265" s="50"/>
      <c r="AJ265" s="2"/>
      <c r="AK265" s="2"/>
      <c r="AL265" s="90"/>
      <c r="AM265" s="50">
        <v>0.47245141401534563</v>
      </c>
      <c r="AN265" s="2">
        <v>0.59826754253867009</v>
      </c>
      <c r="AO265" s="6"/>
      <c r="AP265" s="90"/>
      <c r="AQ265" s="77"/>
    </row>
    <row r="266" spans="23:43">
      <c r="W266" s="42">
        <v>17</v>
      </c>
      <c r="X266" s="73">
        <v>301</v>
      </c>
      <c r="Y266" s="42" t="s">
        <v>18</v>
      </c>
      <c r="Z266" s="73" t="s">
        <v>30</v>
      </c>
      <c r="AA266" s="63">
        <v>180</v>
      </c>
      <c r="AB266" s="34">
        <v>5</v>
      </c>
      <c r="AC266" s="36">
        <f t="shared" si="8"/>
        <v>3.0544654994045031</v>
      </c>
      <c r="AD266" s="73"/>
      <c r="AE266" s="50">
        <v>0.420602965</v>
      </c>
      <c r="AF266" s="2">
        <v>0.20605926359999999</v>
      </c>
      <c r="AG266" s="2">
        <v>0.2263243137</v>
      </c>
      <c r="AH266" s="53"/>
      <c r="AI266" s="50"/>
      <c r="AJ266" s="2"/>
      <c r="AK266" s="2"/>
      <c r="AL266" s="90"/>
      <c r="AM266" s="50">
        <v>0.51697685963768703</v>
      </c>
      <c r="AN266" s="2">
        <v>0.62828677118887932</v>
      </c>
      <c r="AO266" s="6"/>
      <c r="AP266" s="90"/>
      <c r="AQ266" s="77"/>
    </row>
    <row r="267" spans="23:43">
      <c r="W267" s="42">
        <v>17</v>
      </c>
      <c r="X267" s="73">
        <v>302</v>
      </c>
      <c r="Y267" s="42" t="s">
        <v>18</v>
      </c>
      <c r="Z267" s="73" t="s">
        <v>30</v>
      </c>
      <c r="AA267" s="63">
        <v>180</v>
      </c>
      <c r="AB267" s="34">
        <v>5</v>
      </c>
      <c r="AC267" s="36">
        <f t="shared" si="8"/>
        <v>3.0544654994045031</v>
      </c>
      <c r="AD267" s="73"/>
      <c r="AE267" s="50">
        <v>0.42035099399999998</v>
      </c>
      <c r="AF267" s="2">
        <v>0.21459352270000001</v>
      </c>
      <c r="AG267" s="2">
        <v>0.22086226109999998</v>
      </c>
      <c r="AH267" s="53"/>
      <c r="AI267" s="50"/>
      <c r="AJ267" s="2"/>
      <c r="AK267" s="2"/>
      <c r="AL267" s="90"/>
      <c r="AM267" s="50">
        <v>0.51370878880329229</v>
      </c>
      <c r="AN267" s="2">
        <v>0.45610628854778734</v>
      </c>
      <c r="AO267" s="6"/>
      <c r="AP267" s="90"/>
      <c r="AQ267" s="77"/>
    </row>
    <row r="268" spans="23:43">
      <c r="W268" s="42">
        <v>17</v>
      </c>
      <c r="X268" s="73">
        <v>303</v>
      </c>
      <c r="Y268" s="42" t="s">
        <v>18</v>
      </c>
      <c r="Z268" s="73" t="s">
        <v>30</v>
      </c>
      <c r="AA268" s="63">
        <v>180</v>
      </c>
      <c r="AB268" s="34">
        <v>5</v>
      </c>
      <c r="AC268" s="36">
        <f t="shared" si="8"/>
        <v>3.0544654994045031</v>
      </c>
      <c r="AD268" s="73"/>
      <c r="AE268" s="50">
        <v>0.42325240999999997</v>
      </c>
      <c r="AF268" s="2">
        <v>0.2226306881</v>
      </c>
      <c r="AG268" s="2">
        <v>0.23245421669999999</v>
      </c>
      <c r="AH268" s="53"/>
      <c r="AI268" s="50"/>
      <c r="AJ268" s="2"/>
      <c r="AK268" s="2"/>
      <c r="AL268" s="90"/>
      <c r="AM268" s="50">
        <v>0.51611283205688063</v>
      </c>
      <c r="AN268" s="2">
        <v>0.4325301590600279</v>
      </c>
      <c r="AO268" s="6"/>
      <c r="AP268" s="90"/>
      <c r="AQ268" s="77"/>
    </row>
    <row r="269" spans="23:43">
      <c r="W269" s="42">
        <v>17</v>
      </c>
      <c r="X269" s="73">
        <v>304</v>
      </c>
      <c r="Y269" s="42" t="s">
        <v>18</v>
      </c>
      <c r="Z269" s="73" t="s">
        <v>30</v>
      </c>
      <c r="AA269" s="63">
        <v>180</v>
      </c>
      <c r="AB269" s="34">
        <v>5</v>
      </c>
      <c r="AC269" s="36">
        <f t="shared" si="8"/>
        <v>3.0544654994045031</v>
      </c>
      <c r="AD269" s="73"/>
      <c r="AE269" s="50">
        <v>0.43136611199999997</v>
      </c>
      <c r="AF269" s="2">
        <v>0.22508500380000002</v>
      </c>
      <c r="AG269" s="2">
        <v>0.22783436569999999</v>
      </c>
      <c r="AH269" s="53"/>
      <c r="AI269" s="50"/>
      <c r="AJ269" s="2"/>
      <c r="AK269" s="2"/>
      <c r="AL269" s="90"/>
      <c r="AM269" s="50">
        <v>0.52763069158293086</v>
      </c>
      <c r="AN269" s="2">
        <v>0.44181061376416036</v>
      </c>
      <c r="AO269" s="6"/>
      <c r="AP269" s="90"/>
      <c r="AQ269" s="77"/>
    </row>
    <row r="270" spans="23:43">
      <c r="W270" s="42">
        <v>17</v>
      </c>
      <c r="X270" s="73">
        <v>305</v>
      </c>
      <c r="Y270" s="42" t="s">
        <v>18</v>
      </c>
      <c r="Z270" s="73" t="s">
        <v>30</v>
      </c>
      <c r="AA270" s="63">
        <v>180</v>
      </c>
      <c r="AB270" s="34">
        <v>5</v>
      </c>
      <c r="AC270" s="36">
        <f t="shared" si="8"/>
        <v>3.0544654994045031</v>
      </c>
      <c r="AD270" s="73"/>
      <c r="AE270" s="50">
        <v>0.43696811099999999</v>
      </c>
      <c r="AF270" s="2">
        <v>0.22637899489999999</v>
      </c>
      <c r="AG270" s="2">
        <v>0.23627665580000001</v>
      </c>
      <c r="AH270" s="53"/>
      <c r="AI270" s="50"/>
      <c r="AJ270" s="2"/>
      <c r="AK270" s="2"/>
      <c r="AL270" s="90"/>
      <c r="AM270" s="50">
        <v>0.52069932398339258</v>
      </c>
      <c r="AN270" s="2">
        <v>0.56338017736942014</v>
      </c>
      <c r="AO270" s="6"/>
      <c r="AP270" s="90"/>
      <c r="AQ270" s="77"/>
    </row>
    <row r="271" spans="23:43">
      <c r="W271" s="42">
        <v>17</v>
      </c>
      <c r="X271" s="73">
        <v>306</v>
      </c>
      <c r="Y271" s="42" t="s">
        <v>18</v>
      </c>
      <c r="Z271" s="73" t="s">
        <v>30</v>
      </c>
      <c r="AA271" s="63">
        <v>180</v>
      </c>
      <c r="AB271" s="34">
        <v>5</v>
      </c>
      <c r="AC271" s="36">
        <f t="shared" si="8"/>
        <v>3.0544654994045031</v>
      </c>
      <c r="AD271" s="73"/>
      <c r="AE271" s="50">
        <v>0.44636197699999997</v>
      </c>
      <c r="AF271" s="2">
        <v>0.22681370049999999</v>
      </c>
      <c r="AG271" s="2">
        <v>0.2264708946</v>
      </c>
      <c r="AH271" s="53"/>
      <c r="AI271" s="50"/>
      <c r="AJ271" s="2"/>
      <c r="AK271" s="2"/>
      <c r="AL271" s="90"/>
      <c r="AM271" s="50">
        <v>0.50879781814390534</v>
      </c>
      <c r="AN271" s="2">
        <v>0.57609760166513913</v>
      </c>
      <c r="AO271" s="6"/>
      <c r="AP271" s="90"/>
      <c r="AQ271" s="77"/>
    </row>
    <row r="272" spans="23:43">
      <c r="W272" s="42">
        <v>17</v>
      </c>
      <c r="X272" s="73">
        <v>307</v>
      </c>
      <c r="Y272" s="42" t="s">
        <v>18</v>
      </c>
      <c r="Z272" s="73" t="s">
        <v>30</v>
      </c>
      <c r="AA272" s="63">
        <v>180</v>
      </c>
      <c r="AB272" s="34">
        <v>5</v>
      </c>
      <c r="AC272" s="36">
        <f t="shared" ref="AC272:AC284" si="9">LOG(AB272*EXP((AA272-100)/14.75))</f>
        <v>3.0544654994045031</v>
      </c>
      <c r="AD272" s="73"/>
      <c r="AE272" s="50">
        <v>0.44195899900000002</v>
      </c>
      <c r="AF272" s="2">
        <v>0.21677185559999998</v>
      </c>
      <c r="AG272" s="2">
        <v>0.25029028529999997</v>
      </c>
      <c r="AH272" s="53"/>
      <c r="AI272" s="50"/>
      <c r="AJ272" s="2"/>
      <c r="AK272" s="2"/>
      <c r="AL272" s="90"/>
      <c r="AM272" s="50">
        <v>0.55781871295260133</v>
      </c>
      <c r="AN272" s="2">
        <v>0.6145488127558526</v>
      </c>
      <c r="AO272" s="6"/>
      <c r="AP272" s="90"/>
      <c r="AQ272" s="77"/>
    </row>
    <row r="273" spans="23:43">
      <c r="W273" s="42">
        <v>17</v>
      </c>
      <c r="X273" s="73">
        <v>308</v>
      </c>
      <c r="Y273" s="42" t="s">
        <v>18</v>
      </c>
      <c r="Z273" s="73" t="s">
        <v>30</v>
      </c>
      <c r="AA273" s="63">
        <v>180</v>
      </c>
      <c r="AB273" s="34">
        <v>5</v>
      </c>
      <c r="AC273" s="36">
        <f t="shared" si="9"/>
        <v>3.0544654994045031</v>
      </c>
      <c r="AD273" s="73"/>
      <c r="AE273" s="50">
        <v>0.43389716</v>
      </c>
      <c r="AF273" s="2">
        <v>0.21776538629999997</v>
      </c>
      <c r="AG273" s="2">
        <v>0.22043942880000003</v>
      </c>
      <c r="AH273" s="53"/>
      <c r="AI273" s="50"/>
      <c r="AJ273" s="2"/>
      <c r="AK273" s="2"/>
      <c r="AL273" s="90"/>
      <c r="AM273" s="50">
        <v>0.59734200611038801</v>
      </c>
      <c r="AN273" s="2">
        <v>0.62815603198710079</v>
      </c>
      <c r="AO273" s="6"/>
      <c r="AP273" s="90"/>
      <c r="AQ273" s="77"/>
    </row>
    <row r="274" spans="23:43">
      <c r="W274" s="42">
        <v>17</v>
      </c>
      <c r="X274" s="73">
        <v>309</v>
      </c>
      <c r="Y274" s="42" t="s">
        <v>18</v>
      </c>
      <c r="Z274" s="73" t="s">
        <v>30</v>
      </c>
      <c r="AA274" s="63">
        <v>180</v>
      </c>
      <c r="AB274" s="34">
        <v>5</v>
      </c>
      <c r="AC274" s="36">
        <f t="shared" si="9"/>
        <v>3.0544654994045031</v>
      </c>
      <c r="AD274" s="73"/>
      <c r="AE274" s="50">
        <v>0.42998437500000003</v>
      </c>
      <c r="AF274" s="2">
        <v>0.2210519926</v>
      </c>
      <c r="AG274" s="2">
        <v>0.21005810960000001</v>
      </c>
      <c r="AH274" s="53"/>
      <c r="AI274" s="50"/>
      <c r="AJ274" s="2"/>
      <c r="AK274" s="2"/>
      <c r="AL274" s="90"/>
      <c r="AM274" s="50">
        <v>0.48551764235619027</v>
      </c>
      <c r="AN274" s="2">
        <v>0.58096305685405925</v>
      </c>
      <c r="AO274" s="6"/>
      <c r="AP274" s="90"/>
      <c r="AQ274" s="77"/>
    </row>
    <row r="275" spans="23:43">
      <c r="W275" s="42">
        <v>17</v>
      </c>
      <c r="X275" s="73">
        <v>310</v>
      </c>
      <c r="Y275" s="42" t="s">
        <v>18</v>
      </c>
      <c r="Z275" s="73" t="s">
        <v>30</v>
      </c>
      <c r="AA275" s="63">
        <v>180</v>
      </c>
      <c r="AB275" s="34">
        <v>5</v>
      </c>
      <c r="AC275" s="36">
        <f t="shared" si="9"/>
        <v>3.0544654994045031</v>
      </c>
      <c r="AD275" s="73"/>
      <c r="AE275" s="50">
        <v>0.42330894899999999</v>
      </c>
      <c r="AF275" s="2">
        <v>0.22507458929999999</v>
      </c>
      <c r="AG275" s="2">
        <v>0.22641632990000002</v>
      </c>
      <c r="AH275" s="53"/>
      <c r="AI275" s="50"/>
      <c r="AJ275" s="2"/>
      <c r="AK275" s="2"/>
      <c r="AL275" s="90"/>
      <c r="AM275" s="50">
        <v>0.49587659437835324</v>
      </c>
      <c r="AN275" s="2">
        <v>0.59498961057178035</v>
      </c>
      <c r="AO275" s="6"/>
      <c r="AP275" s="90"/>
      <c r="AQ275" s="77"/>
    </row>
    <row r="276" spans="23:43">
      <c r="W276" s="43">
        <v>17</v>
      </c>
      <c r="X276" s="74">
        <v>311</v>
      </c>
      <c r="Y276" s="43" t="s">
        <v>18</v>
      </c>
      <c r="Z276" s="74" t="s">
        <v>30</v>
      </c>
      <c r="AA276" s="64">
        <v>180</v>
      </c>
      <c r="AB276" s="29">
        <v>5</v>
      </c>
      <c r="AC276" s="30">
        <f t="shared" si="9"/>
        <v>3.0544654994045031</v>
      </c>
      <c r="AD276" s="74"/>
      <c r="AE276" s="51">
        <v>0.43732436800000002</v>
      </c>
      <c r="AF276" s="3">
        <v>0.224138754</v>
      </c>
      <c r="AG276" s="3">
        <v>0.23734080399999999</v>
      </c>
      <c r="AH276" s="54"/>
      <c r="AI276" s="51"/>
      <c r="AJ276" s="3"/>
      <c r="AK276" s="3"/>
      <c r="AL276" s="91"/>
      <c r="AM276" s="51">
        <v>0.48402059315386692</v>
      </c>
      <c r="AN276" s="3">
        <v>0.54639864641487013</v>
      </c>
      <c r="AO276" s="7"/>
      <c r="AP276" s="91"/>
      <c r="AQ276" s="78"/>
    </row>
    <row r="277" spans="23:43">
      <c r="W277" s="40">
        <v>18</v>
      </c>
      <c r="X277" s="65">
        <v>312</v>
      </c>
      <c r="Y277" s="40" t="s">
        <v>7</v>
      </c>
      <c r="Z277" s="65" t="s">
        <v>61</v>
      </c>
      <c r="AA277" s="75">
        <v>200</v>
      </c>
      <c r="AB277" s="8">
        <v>32</v>
      </c>
      <c r="AC277" s="11">
        <f t="shared" si="9"/>
        <v>4.449519347155511</v>
      </c>
      <c r="AD277" s="56" t="s">
        <v>9</v>
      </c>
      <c r="AE277" s="49">
        <v>0.37200000000000005</v>
      </c>
      <c r="AF277" s="1">
        <v>0.309</v>
      </c>
      <c r="AG277" s="1">
        <v>0.21899999999999997</v>
      </c>
      <c r="AH277" s="52" t="s">
        <v>15</v>
      </c>
      <c r="AI277" s="49"/>
      <c r="AJ277" s="1"/>
      <c r="AK277" s="1"/>
      <c r="AL277" s="89"/>
      <c r="AM277" s="49">
        <v>0.28000000000000003</v>
      </c>
      <c r="AN277" s="1"/>
      <c r="AO277" s="5"/>
      <c r="AP277" s="89" t="s">
        <v>28</v>
      </c>
      <c r="AQ277" s="44" t="s">
        <v>81</v>
      </c>
    </row>
    <row r="278" spans="23:43">
      <c r="W278" s="38">
        <v>18</v>
      </c>
      <c r="X278" s="66">
        <v>313</v>
      </c>
      <c r="Y278" s="38" t="s">
        <v>7</v>
      </c>
      <c r="Z278" s="66" t="s">
        <v>61</v>
      </c>
      <c r="AA278" s="63">
        <v>200</v>
      </c>
      <c r="AB278" s="9">
        <v>32</v>
      </c>
      <c r="AC278" s="14">
        <f t="shared" si="9"/>
        <v>4.449519347155511</v>
      </c>
      <c r="AD278" s="58"/>
      <c r="AE278" s="50">
        <v>0.44299999999999995</v>
      </c>
      <c r="AF278" s="2">
        <v>0.30299999999999999</v>
      </c>
      <c r="AG278" s="2">
        <v>0.217</v>
      </c>
      <c r="AH278" s="53"/>
      <c r="AI278" s="50"/>
      <c r="AJ278" s="2"/>
      <c r="AK278" s="2"/>
      <c r="AL278" s="90"/>
      <c r="AM278" s="50">
        <v>0.2</v>
      </c>
      <c r="AN278" s="2"/>
      <c r="AO278" s="6"/>
      <c r="AP278" s="90"/>
      <c r="AQ278" s="45"/>
    </row>
    <row r="279" spans="23:43">
      <c r="W279" s="38">
        <v>18</v>
      </c>
      <c r="X279" s="66">
        <v>314</v>
      </c>
      <c r="Y279" s="38" t="s">
        <v>7</v>
      </c>
      <c r="Z279" s="66" t="s">
        <v>61</v>
      </c>
      <c r="AA279" s="63">
        <v>200</v>
      </c>
      <c r="AB279" s="9">
        <v>32</v>
      </c>
      <c r="AC279" s="14">
        <f t="shared" si="9"/>
        <v>4.449519347155511</v>
      </c>
      <c r="AD279" s="58"/>
      <c r="AE279" s="50">
        <v>0.44400000000000001</v>
      </c>
      <c r="AF279" s="2">
        <v>0.29100000000000004</v>
      </c>
      <c r="AG279" s="2">
        <v>0.20399999999999999</v>
      </c>
      <c r="AH279" s="53"/>
      <c r="AI279" s="50"/>
      <c r="AJ279" s="2"/>
      <c r="AK279" s="2"/>
      <c r="AL279" s="90"/>
      <c r="AM279" s="50">
        <v>0.26</v>
      </c>
      <c r="AN279" s="2"/>
      <c r="AO279" s="6"/>
      <c r="AP279" s="90"/>
      <c r="AQ279" s="45"/>
    </row>
    <row r="280" spans="23:43">
      <c r="W280" s="38">
        <v>18</v>
      </c>
      <c r="X280" s="66">
        <v>315</v>
      </c>
      <c r="Y280" s="38" t="s">
        <v>7</v>
      </c>
      <c r="Z280" s="66" t="s">
        <v>61</v>
      </c>
      <c r="AA280" s="63">
        <v>200</v>
      </c>
      <c r="AB280" s="9">
        <v>32</v>
      </c>
      <c r="AC280" s="14">
        <f t="shared" si="9"/>
        <v>4.449519347155511</v>
      </c>
      <c r="AD280" s="58"/>
      <c r="AE280" s="50">
        <v>0.441</v>
      </c>
      <c r="AF280" s="2">
        <v>0.29399999999999998</v>
      </c>
      <c r="AG280" s="2">
        <v>0.22699999999999998</v>
      </c>
      <c r="AH280" s="53"/>
      <c r="AI280" s="50"/>
      <c r="AJ280" s="2"/>
      <c r="AK280" s="2"/>
      <c r="AL280" s="90"/>
      <c r="AM280" s="50">
        <v>0.21</v>
      </c>
      <c r="AN280" s="2"/>
      <c r="AO280" s="6"/>
      <c r="AP280" s="90"/>
      <c r="AQ280" s="45"/>
    </row>
    <row r="281" spans="23:43">
      <c r="W281" s="38">
        <v>18</v>
      </c>
      <c r="X281" s="66">
        <v>316</v>
      </c>
      <c r="Y281" s="38" t="s">
        <v>7</v>
      </c>
      <c r="Z281" s="66" t="s">
        <v>61</v>
      </c>
      <c r="AA281" s="63">
        <v>200</v>
      </c>
      <c r="AB281" s="9">
        <v>32</v>
      </c>
      <c r="AC281" s="14">
        <f t="shared" si="9"/>
        <v>4.449519347155511</v>
      </c>
      <c r="AD281" s="58"/>
      <c r="AE281" s="50">
        <v>0.39500000000000002</v>
      </c>
      <c r="AF281" s="2">
        <v>0.30499999999999999</v>
      </c>
      <c r="AG281" s="2">
        <v>0.22</v>
      </c>
      <c r="AH281" s="53"/>
      <c r="AI281" s="50"/>
      <c r="AJ281" s="2"/>
      <c r="AK281" s="2"/>
      <c r="AL281" s="90"/>
      <c r="AM281" s="50">
        <v>0.28999999999999998</v>
      </c>
      <c r="AN281" s="2"/>
      <c r="AO281" s="6"/>
      <c r="AP281" s="90"/>
      <c r="AQ281" s="45"/>
    </row>
    <row r="282" spans="23:43">
      <c r="W282" s="38">
        <v>18</v>
      </c>
      <c r="X282" s="66">
        <v>317</v>
      </c>
      <c r="Y282" s="38" t="s">
        <v>7</v>
      </c>
      <c r="Z282" s="66" t="s">
        <v>61</v>
      </c>
      <c r="AA282" s="63">
        <v>200</v>
      </c>
      <c r="AB282" s="9">
        <v>32</v>
      </c>
      <c r="AC282" s="14">
        <f t="shared" si="9"/>
        <v>4.449519347155511</v>
      </c>
      <c r="AD282" s="58"/>
      <c r="AE282" s="50">
        <v>0.371</v>
      </c>
      <c r="AF282" s="2">
        <v>0.27399999999999997</v>
      </c>
      <c r="AG282" s="2">
        <v>0.215</v>
      </c>
      <c r="AH282" s="53"/>
      <c r="AI282" s="50"/>
      <c r="AJ282" s="2"/>
      <c r="AK282" s="2"/>
      <c r="AL282" s="90"/>
      <c r="AM282" s="50">
        <v>0.22</v>
      </c>
      <c r="AN282" s="2"/>
      <c r="AO282" s="6"/>
      <c r="AP282" s="90"/>
      <c r="AQ282" s="45"/>
    </row>
    <row r="283" spans="23:43">
      <c r="W283" s="38">
        <v>18</v>
      </c>
      <c r="X283" s="66">
        <v>318</v>
      </c>
      <c r="Y283" s="38" t="s">
        <v>7</v>
      </c>
      <c r="Z283" s="66" t="s">
        <v>61</v>
      </c>
      <c r="AA283" s="63">
        <v>200</v>
      </c>
      <c r="AB283" s="9">
        <v>32</v>
      </c>
      <c r="AC283" s="14">
        <f t="shared" si="9"/>
        <v>4.449519347155511</v>
      </c>
      <c r="AD283" s="58"/>
      <c r="AE283" s="50">
        <v>0.39700000000000002</v>
      </c>
      <c r="AF283" s="2">
        <v>0.28999999999999998</v>
      </c>
      <c r="AG283" s="2">
        <v>0.20199999999999999</v>
      </c>
      <c r="AH283" s="53"/>
      <c r="AI283" s="50"/>
      <c r="AJ283" s="2"/>
      <c r="AK283" s="2"/>
      <c r="AL283" s="90"/>
      <c r="AM283" s="50">
        <v>0.23</v>
      </c>
      <c r="AN283" s="2"/>
      <c r="AO283" s="6"/>
      <c r="AP283" s="90"/>
      <c r="AQ283" s="45"/>
    </row>
    <row r="284" spans="23:43">
      <c r="W284" s="39">
        <v>18</v>
      </c>
      <c r="X284" s="67">
        <v>319</v>
      </c>
      <c r="Y284" s="39" t="s">
        <v>7</v>
      </c>
      <c r="Z284" s="67" t="s">
        <v>61</v>
      </c>
      <c r="AA284" s="64">
        <v>200</v>
      </c>
      <c r="AB284" s="16">
        <v>32</v>
      </c>
      <c r="AC284" s="18">
        <f t="shared" si="9"/>
        <v>4.449519347155511</v>
      </c>
      <c r="AD284" s="60"/>
      <c r="AE284" s="51">
        <v>0.39299999999999996</v>
      </c>
      <c r="AF284" s="3">
        <v>0.29499999999999998</v>
      </c>
      <c r="AG284" s="3">
        <v>0.192</v>
      </c>
      <c r="AH284" s="54"/>
      <c r="AI284" s="51"/>
      <c r="AJ284" s="3"/>
      <c r="AK284" s="3"/>
      <c r="AL284" s="91"/>
      <c r="AM284" s="51">
        <v>0.19</v>
      </c>
      <c r="AN284" s="3"/>
      <c r="AO284" s="7"/>
      <c r="AP284" s="91"/>
      <c r="AQ284" s="46"/>
    </row>
    <row r="285" spans="23:43">
      <c r="W285" s="40">
        <v>19</v>
      </c>
      <c r="X285" s="65">
        <v>320</v>
      </c>
      <c r="Y285" s="40" t="s">
        <v>26</v>
      </c>
      <c r="Z285" s="65" t="s">
        <v>27</v>
      </c>
      <c r="AA285" s="55">
        <v>110</v>
      </c>
      <c r="AB285" s="8">
        <v>40</v>
      </c>
      <c r="AC285" s="11">
        <f>LOG(AB285*EXP((AA285-100)/14.75))</f>
        <v>1.8964969282115229</v>
      </c>
      <c r="AD285" s="56" t="s">
        <v>45</v>
      </c>
      <c r="AE285" s="49">
        <v>0.55399999999999994</v>
      </c>
      <c r="AF285" s="1">
        <v>5.5999999999999994E-2</v>
      </c>
      <c r="AG285" s="1">
        <v>0.28699999999999998</v>
      </c>
      <c r="AH285" s="52" t="s">
        <v>15</v>
      </c>
      <c r="AI285" s="49"/>
      <c r="AJ285" s="1"/>
      <c r="AK285" s="1"/>
      <c r="AL285" s="89"/>
      <c r="AM285" s="49">
        <v>0.15</v>
      </c>
      <c r="AN285" s="1"/>
      <c r="AO285" s="5"/>
      <c r="AP285" s="89" t="s">
        <v>28</v>
      </c>
      <c r="AQ285" s="44" t="s">
        <v>82</v>
      </c>
    </row>
    <row r="286" spans="23:43">
      <c r="W286" s="38">
        <v>19</v>
      </c>
      <c r="X286" s="66">
        <v>321</v>
      </c>
      <c r="Y286" s="38" t="s">
        <v>18</v>
      </c>
      <c r="Z286" s="66" t="s">
        <v>62</v>
      </c>
      <c r="AA286" s="57">
        <v>110</v>
      </c>
      <c r="AB286" s="9">
        <v>40</v>
      </c>
      <c r="AC286" s="14">
        <f>LOG(AB286*EXP((AA286-100)/14.75))</f>
        <v>1.8964969282115229</v>
      </c>
      <c r="AD286" s="58"/>
      <c r="AE286" s="50">
        <v>0.44700000000000001</v>
      </c>
      <c r="AF286" s="2">
        <v>0.16</v>
      </c>
      <c r="AG286" s="2">
        <v>0.26700000000000002</v>
      </c>
      <c r="AH286" s="53"/>
      <c r="AI286" s="50"/>
      <c r="AJ286" s="2"/>
      <c r="AK286" s="2"/>
      <c r="AL286" s="90"/>
      <c r="AM286" s="50">
        <v>0.06</v>
      </c>
      <c r="AN286" s="2"/>
      <c r="AO286" s="6"/>
      <c r="AP286" s="90"/>
      <c r="AQ286" s="45"/>
    </row>
    <row r="287" spans="23:43">
      <c r="W287" s="39">
        <v>19</v>
      </c>
      <c r="X287" s="67">
        <v>322</v>
      </c>
      <c r="Y287" s="39" t="s">
        <v>7</v>
      </c>
      <c r="Z287" s="67" t="s">
        <v>16</v>
      </c>
      <c r="AA287" s="59">
        <v>110</v>
      </c>
      <c r="AB287" s="16">
        <v>40</v>
      </c>
      <c r="AC287" s="18">
        <f>LOG(AB287*EXP((AA287-100)/14.75))</f>
        <v>1.8964969282115229</v>
      </c>
      <c r="AD287" s="60"/>
      <c r="AE287" s="51">
        <v>0.44799999999999995</v>
      </c>
      <c r="AF287" s="3">
        <v>0.25700000000000001</v>
      </c>
      <c r="AG287" s="3">
        <v>0.23800000000000002</v>
      </c>
      <c r="AH287" s="54"/>
      <c r="AI287" s="51"/>
      <c r="AJ287" s="3"/>
      <c r="AK287" s="3"/>
      <c r="AL287" s="91"/>
      <c r="AM287" s="51">
        <v>0.11</v>
      </c>
      <c r="AN287" s="3"/>
      <c r="AO287" s="7"/>
      <c r="AP287" s="91"/>
      <c r="AQ287" s="46"/>
    </row>
    <row r="288" spans="23:43">
      <c r="W288" s="40">
        <v>20</v>
      </c>
      <c r="X288" s="65">
        <v>323</v>
      </c>
      <c r="Y288" s="40" t="s">
        <v>7</v>
      </c>
      <c r="Z288" s="65" t="s">
        <v>16</v>
      </c>
      <c r="AA288" s="75">
        <v>120</v>
      </c>
      <c r="AB288" s="8">
        <f>4*60</f>
        <v>240</v>
      </c>
      <c r="AC288" s="11">
        <f>LOG(AB288*EXP((AA288-100)/14.75))</f>
        <v>2.9690851154787272</v>
      </c>
      <c r="AD288" s="56" t="s">
        <v>45</v>
      </c>
      <c r="AE288" s="49">
        <v>0.37019999999999997</v>
      </c>
      <c r="AF288" s="1">
        <v>0.3357</v>
      </c>
      <c r="AG288" s="1">
        <v>6.8699999999999997E-2</v>
      </c>
      <c r="AH288" s="52" t="s">
        <v>15</v>
      </c>
      <c r="AI288" s="49"/>
      <c r="AJ288" s="1"/>
      <c r="AK288" s="1"/>
      <c r="AL288" s="89"/>
      <c r="AM288" s="49">
        <v>0.2439222042139384</v>
      </c>
      <c r="AN288" s="1"/>
      <c r="AO288" s="5"/>
      <c r="AP288" s="89" t="s">
        <v>88</v>
      </c>
      <c r="AQ288" s="44" t="s">
        <v>83</v>
      </c>
    </row>
    <row r="289" spans="23:43">
      <c r="W289" s="38">
        <v>20</v>
      </c>
      <c r="X289" s="66">
        <v>324</v>
      </c>
      <c r="Y289" s="38" t="s">
        <v>7</v>
      </c>
      <c r="Z289" s="66" t="s">
        <v>16</v>
      </c>
      <c r="AA289" s="63">
        <v>120</v>
      </c>
      <c r="AB289" s="9">
        <f t="shared" ref="AB289:AB296" si="10">4*60</f>
        <v>240</v>
      </c>
      <c r="AC289" s="14">
        <f>LOG(AB289*EXP((AA289-100)/14.75))</f>
        <v>2.9690851154787272</v>
      </c>
      <c r="AD289" s="58"/>
      <c r="AE289" s="50">
        <v>0.37010000000000004</v>
      </c>
      <c r="AF289" s="2">
        <v>0.3301</v>
      </c>
      <c r="AG289" s="2">
        <v>7.7700000000000005E-2</v>
      </c>
      <c r="AH289" s="53"/>
      <c r="AI289" s="50"/>
      <c r="AJ289" s="2"/>
      <c r="AK289" s="2"/>
      <c r="AL289" s="90"/>
      <c r="AM289" s="50">
        <v>0.2361523912456093</v>
      </c>
      <c r="AN289" s="2"/>
      <c r="AO289" s="6"/>
      <c r="AP289" s="90" t="s">
        <v>89</v>
      </c>
      <c r="AQ289" s="45"/>
    </row>
    <row r="290" spans="23:43">
      <c r="W290" s="38">
        <v>20</v>
      </c>
      <c r="X290" s="66">
        <v>325</v>
      </c>
      <c r="Y290" s="38" t="s">
        <v>7</v>
      </c>
      <c r="Z290" s="66" t="s">
        <v>16</v>
      </c>
      <c r="AA290" s="63">
        <v>120</v>
      </c>
      <c r="AB290" s="9">
        <f t="shared" si="10"/>
        <v>240</v>
      </c>
      <c r="AC290" s="14">
        <f t="shared" ref="AC290:AC296" si="11">LOG(AB290*EXP((AA290-100)/14.75))</f>
        <v>2.9690851154787272</v>
      </c>
      <c r="AD290" s="58"/>
      <c r="AE290" s="50">
        <v>0.46179999999999999</v>
      </c>
      <c r="AF290" s="2">
        <v>0.35399999999999998</v>
      </c>
      <c r="AG290" s="2">
        <v>9.1200000000000003E-2</v>
      </c>
      <c r="AH290" s="53"/>
      <c r="AI290" s="50"/>
      <c r="AJ290" s="2"/>
      <c r="AK290" s="2"/>
      <c r="AL290" s="90"/>
      <c r="AM290" s="50">
        <v>0.11606756171502815</v>
      </c>
      <c r="AN290" s="2"/>
      <c r="AO290" s="6"/>
      <c r="AP290" s="90"/>
      <c r="AQ290" s="45"/>
    </row>
    <row r="291" spans="23:43">
      <c r="W291" s="38">
        <v>20</v>
      </c>
      <c r="X291" s="66">
        <v>326</v>
      </c>
      <c r="Y291" s="38" t="s">
        <v>7</v>
      </c>
      <c r="Z291" s="66" t="s">
        <v>16</v>
      </c>
      <c r="AA291" s="63">
        <v>120</v>
      </c>
      <c r="AB291" s="9">
        <f t="shared" si="10"/>
        <v>240</v>
      </c>
      <c r="AC291" s="14">
        <f t="shared" si="11"/>
        <v>2.9690851154787272</v>
      </c>
      <c r="AD291" s="58"/>
      <c r="AE291" s="50">
        <v>0.47489999999999999</v>
      </c>
      <c r="AF291" s="2">
        <v>0.33429999999999999</v>
      </c>
      <c r="AG291" s="2">
        <v>0.10590000000000001</v>
      </c>
      <c r="AH291" s="53"/>
      <c r="AI291" s="50"/>
      <c r="AJ291" s="2"/>
      <c r="AK291" s="2"/>
      <c r="AL291" s="90"/>
      <c r="AM291" s="50">
        <v>0.13392293114339862</v>
      </c>
      <c r="AN291" s="2"/>
      <c r="AO291" s="6"/>
      <c r="AP291" s="90"/>
      <c r="AQ291" s="45"/>
    </row>
    <row r="292" spans="23:43">
      <c r="W292" s="38">
        <v>20</v>
      </c>
      <c r="X292" s="66">
        <v>327</v>
      </c>
      <c r="Y292" s="38" t="s">
        <v>7</v>
      </c>
      <c r="Z292" s="66" t="s">
        <v>16</v>
      </c>
      <c r="AA292" s="63">
        <v>120</v>
      </c>
      <c r="AB292" s="9">
        <f t="shared" si="10"/>
        <v>240</v>
      </c>
      <c r="AC292" s="14">
        <f t="shared" si="11"/>
        <v>2.9690851154787272</v>
      </c>
      <c r="AD292" s="58"/>
      <c r="AE292" s="50">
        <v>0.45960000000000001</v>
      </c>
      <c r="AF292" s="2">
        <v>0.33860000000000001</v>
      </c>
      <c r="AG292" s="2">
        <v>0.10479999999999999</v>
      </c>
      <c r="AH292" s="53"/>
      <c r="AI292" s="50"/>
      <c r="AJ292" s="2"/>
      <c r="AK292" s="2"/>
      <c r="AL292" s="90"/>
      <c r="AM292" s="50">
        <v>0.16144473455178415</v>
      </c>
      <c r="AN292" s="2"/>
      <c r="AO292" s="6"/>
      <c r="AP292" s="90"/>
      <c r="AQ292" s="45"/>
    </row>
    <row r="293" spans="23:43">
      <c r="W293" s="38">
        <v>20</v>
      </c>
      <c r="X293" s="66">
        <v>328</v>
      </c>
      <c r="Y293" s="38" t="s">
        <v>7</v>
      </c>
      <c r="Z293" s="66" t="s">
        <v>16</v>
      </c>
      <c r="AA293" s="63">
        <v>120</v>
      </c>
      <c r="AB293" s="9">
        <f t="shared" si="10"/>
        <v>240</v>
      </c>
      <c r="AC293" s="14">
        <f t="shared" si="11"/>
        <v>2.9690851154787272</v>
      </c>
      <c r="AD293" s="58"/>
      <c r="AE293" s="50">
        <v>0.44750000000000001</v>
      </c>
      <c r="AF293" s="2">
        <v>0.31739999999999996</v>
      </c>
      <c r="AG293" s="2">
        <v>0.10290000000000001</v>
      </c>
      <c r="AH293" s="53"/>
      <c r="AI293" s="50"/>
      <c r="AJ293" s="2"/>
      <c r="AK293" s="2"/>
      <c r="AL293" s="90"/>
      <c r="AM293" s="50">
        <v>0.1477094972067039</v>
      </c>
      <c r="AN293" s="2"/>
      <c r="AO293" s="6"/>
      <c r="AP293" s="90"/>
      <c r="AQ293" s="45"/>
    </row>
    <row r="294" spans="23:43">
      <c r="W294" s="38">
        <v>20</v>
      </c>
      <c r="X294" s="66">
        <v>329</v>
      </c>
      <c r="Y294" s="38" t="s">
        <v>7</v>
      </c>
      <c r="Z294" s="66" t="s">
        <v>16</v>
      </c>
      <c r="AA294" s="63">
        <v>120</v>
      </c>
      <c r="AB294" s="9">
        <f t="shared" si="10"/>
        <v>240</v>
      </c>
      <c r="AC294" s="14">
        <f t="shared" si="11"/>
        <v>2.9690851154787272</v>
      </c>
      <c r="AD294" s="58"/>
      <c r="AE294" s="50">
        <v>0.50009999999999999</v>
      </c>
      <c r="AF294" s="2">
        <v>0.28320000000000001</v>
      </c>
      <c r="AG294" s="2">
        <v>0.12459999999999999</v>
      </c>
      <c r="AH294" s="53"/>
      <c r="AI294" s="50"/>
      <c r="AJ294" s="2"/>
      <c r="AK294" s="2"/>
      <c r="AL294" s="90"/>
      <c r="AM294" s="50">
        <v>0.11117776444711057</v>
      </c>
      <c r="AN294" s="2"/>
      <c r="AO294" s="6"/>
      <c r="AP294" s="90"/>
      <c r="AQ294" s="45"/>
    </row>
    <row r="295" spans="23:43">
      <c r="W295" s="38">
        <v>20</v>
      </c>
      <c r="X295" s="66">
        <v>330</v>
      </c>
      <c r="Y295" s="38" t="s">
        <v>7</v>
      </c>
      <c r="Z295" s="66" t="s">
        <v>16</v>
      </c>
      <c r="AA295" s="63">
        <v>120</v>
      </c>
      <c r="AB295" s="9">
        <f t="shared" si="10"/>
        <v>240</v>
      </c>
      <c r="AC295" s="14">
        <f t="shared" si="11"/>
        <v>2.9690851154787272</v>
      </c>
      <c r="AD295" s="58"/>
      <c r="AE295" s="50">
        <v>0.47520000000000001</v>
      </c>
      <c r="AF295" s="2">
        <v>0.29519999999999996</v>
      </c>
      <c r="AG295" s="2">
        <v>0.1258</v>
      </c>
      <c r="AH295" s="53"/>
      <c r="AI295" s="50"/>
      <c r="AJ295" s="2"/>
      <c r="AK295" s="2"/>
      <c r="AL295" s="90"/>
      <c r="AM295" s="50">
        <v>0.10648148148148148</v>
      </c>
      <c r="AN295" s="2"/>
      <c r="AO295" s="6"/>
      <c r="AP295" s="90"/>
      <c r="AQ295" s="45"/>
    </row>
    <row r="296" spans="23:43">
      <c r="W296" s="39">
        <v>20</v>
      </c>
      <c r="X296" s="67">
        <v>331</v>
      </c>
      <c r="Y296" s="39" t="s">
        <v>7</v>
      </c>
      <c r="Z296" s="67" t="s">
        <v>16</v>
      </c>
      <c r="AA296" s="64">
        <v>120</v>
      </c>
      <c r="AB296" s="16">
        <f t="shared" si="10"/>
        <v>240</v>
      </c>
      <c r="AC296" s="18">
        <f t="shared" si="11"/>
        <v>2.9690851154787272</v>
      </c>
      <c r="AD296" s="60"/>
      <c r="AE296" s="51">
        <v>0.44930000000000003</v>
      </c>
      <c r="AF296" s="3">
        <v>0.31839999999999996</v>
      </c>
      <c r="AG296" s="3">
        <v>0.12759999999999999</v>
      </c>
      <c r="AH296" s="54"/>
      <c r="AI296" s="51"/>
      <c r="AJ296" s="3"/>
      <c r="AK296" s="3"/>
      <c r="AL296" s="91"/>
      <c r="AM296" s="51">
        <v>0.120186957489428</v>
      </c>
      <c r="AN296" s="3"/>
      <c r="AO296" s="7"/>
      <c r="AP296" s="91"/>
      <c r="AQ296" s="46"/>
    </row>
    <row r="316" spans="1:42" s="9" customFormat="1" ht="16" customHeight="1">
      <c r="A316" s="34"/>
      <c r="B316" s="35"/>
      <c r="C316" s="34"/>
      <c r="D316" s="34"/>
      <c r="E316" s="33"/>
      <c r="F316" s="34"/>
      <c r="G316" s="36"/>
      <c r="H316" s="34"/>
      <c r="I316" s="2"/>
      <c r="J316" s="2"/>
      <c r="K316" s="2"/>
      <c r="L316" s="31"/>
      <c r="M316" s="2"/>
      <c r="N316" s="2"/>
      <c r="O316" s="2"/>
      <c r="P316" s="31"/>
      <c r="Q316" s="2"/>
      <c r="R316" s="2"/>
      <c r="S316" s="6"/>
      <c r="T316" s="31"/>
      <c r="U316" s="35"/>
      <c r="AH316" s="15"/>
      <c r="AL316" s="15"/>
      <c r="AO316" s="15"/>
      <c r="AP316" s="15"/>
    </row>
    <row r="317" spans="1:42" s="9" customFormat="1">
      <c r="A317" s="34"/>
      <c r="B317" s="35"/>
      <c r="C317" s="34"/>
      <c r="D317" s="34"/>
      <c r="E317" s="33"/>
      <c r="F317" s="34"/>
      <c r="G317" s="36"/>
      <c r="H317" s="34"/>
      <c r="I317" s="2"/>
      <c r="J317" s="2"/>
      <c r="K317" s="2"/>
      <c r="L317" s="31"/>
      <c r="M317" s="2"/>
      <c r="N317" s="2"/>
      <c r="O317" s="2"/>
      <c r="P317" s="31"/>
      <c r="Q317" s="2"/>
      <c r="R317" s="2"/>
      <c r="S317" s="6"/>
      <c r="T317" s="31"/>
      <c r="U317" s="35"/>
      <c r="AH317" s="15"/>
      <c r="AL317" s="15"/>
      <c r="AO317" s="15"/>
      <c r="AP317" s="15"/>
    </row>
    <row r="318" spans="1:42" s="9" customFormat="1">
      <c r="A318" s="34"/>
      <c r="B318" s="35"/>
      <c r="C318" s="34"/>
      <c r="D318" s="34"/>
      <c r="E318" s="33"/>
      <c r="F318" s="34"/>
      <c r="G318" s="36"/>
      <c r="H318" s="34"/>
      <c r="I318" s="2"/>
      <c r="J318" s="2"/>
      <c r="K318" s="2"/>
      <c r="L318" s="31"/>
      <c r="M318" s="2"/>
      <c r="N318" s="2"/>
      <c r="O318" s="2"/>
      <c r="P318" s="31"/>
      <c r="Q318" s="2"/>
      <c r="R318" s="2"/>
      <c r="S318" s="6"/>
      <c r="T318" s="31"/>
      <c r="U318" s="35"/>
      <c r="AH318" s="15"/>
      <c r="AL318" s="15"/>
      <c r="AO318" s="15"/>
      <c r="AP318" s="15"/>
    </row>
    <row r="319" spans="1:42" s="9" customFormat="1">
      <c r="A319" s="34"/>
      <c r="B319" s="35"/>
      <c r="C319" s="34"/>
      <c r="D319" s="34"/>
      <c r="E319" s="33"/>
      <c r="F319" s="34"/>
      <c r="G319" s="36"/>
      <c r="H319" s="34"/>
      <c r="I319" s="2"/>
      <c r="J319" s="2"/>
      <c r="K319" s="2"/>
      <c r="L319" s="31"/>
      <c r="M319" s="2"/>
      <c r="N319" s="2"/>
      <c r="O319" s="2"/>
      <c r="P319" s="31"/>
      <c r="Q319" s="2"/>
      <c r="R319" s="2"/>
      <c r="S319" s="6"/>
      <c r="T319" s="31"/>
      <c r="U319" s="35"/>
      <c r="AH319" s="15"/>
      <c r="AL319" s="15"/>
      <c r="AO319" s="15"/>
      <c r="AP319" s="15"/>
    </row>
    <row r="320" spans="1:42" s="9" customFormat="1">
      <c r="A320" s="34"/>
      <c r="B320" s="35"/>
      <c r="C320" s="34"/>
      <c r="D320" s="34"/>
      <c r="E320" s="33"/>
      <c r="F320" s="34"/>
      <c r="G320" s="36"/>
      <c r="H320" s="34"/>
      <c r="I320" s="2"/>
      <c r="J320" s="2"/>
      <c r="K320" s="2"/>
      <c r="L320" s="31"/>
      <c r="M320" s="2"/>
      <c r="N320" s="2"/>
      <c r="O320" s="2"/>
      <c r="P320" s="31"/>
      <c r="Q320" s="2"/>
      <c r="R320" s="2"/>
      <c r="S320" s="6"/>
      <c r="T320" s="31"/>
      <c r="U320" s="35"/>
      <c r="AH320" s="15"/>
      <c r="AL320" s="15"/>
      <c r="AO320" s="15"/>
      <c r="AP320" s="15"/>
    </row>
    <row r="321" spans="1:42" s="9" customFormat="1">
      <c r="A321" s="34"/>
      <c r="B321" s="35"/>
      <c r="C321" s="34"/>
      <c r="D321" s="34"/>
      <c r="E321" s="33"/>
      <c r="F321" s="34"/>
      <c r="G321" s="36"/>
      <c r="H321" s="34"/>
      <c r="I321" s="2"/>
      <c r="J321" s="2"/>
      <c r="K321" s="2"/>
      <c r="L321" s="31"/>
      <c r="M321" s="2"/>
      <c r="N321" s="2"/>
      <c r="O321" s="2"/>
      <c r="P321" s="31"/>
      <c r="Q321" s="2"/>
      <c r="R321" s="2"/>
      <c r="S321" s="6"/>
      <c r="T321" s="31"/>
      <c r="U321" s="35"/>
      <c r="AH321" s="15"/>
      <c r="AL321" s="15"/>
      <c r="AO321" s="15"/>
      <c r="AP321" s="15"/>
    </row>
    <row r="322" spans="1:42" s="9" customFormat="1">
      <c r="A322" s="34"/>
      <c r="B322" s="35"/>
      <c r="C322" s="34"/>
      <c r="D322" s="34"/>
      <c r="E322" s="33"/>
      <c r="F322" s="34"/>
      <c r="G322" s="36"/>
      <c r="H322" s="34"/>
      <c r="I322" s="2"/>
      <c r="J322" s="2"/>
      <c r="K322" s="2"/>
      <c r="L322" s="31"/>
      <c r="M322" s="2"/>
      <c r="N322" s="2"/>
      <c r="O322" s="2"/>
      <c r="P322" s="31"/>
      <c r="Q322" s="2"/>
      <c r="R322" s="2"/>
      <c r="S322" s="6"/>
      <c r="T322" s="31"/>
      <c r="U322" s="35"/>
      <c r="AH322" s="15"/>
      <c r="AL322" s="15"/>
      <c r="AO322" s="15"/>
      <c r="AP322" s="15"/>
    </row>
    <row r="323" spans="1:42" s="9" customFormat="1">
      <c r="A323" s="34"/>
      <c r="B323" s="35"/>
      <c r="C323" s="34"/>
      <c r="D323" s="34"/>
      <c r="E323" s="33"/>
      <c r="F323" s="34"/>
      <c r="G323" s="36"/>
      <c r="H323" s="34"/>
      <c r="I323" s="2"/>
      <c r="J323" s="2"/>
      <c r="K323" s="2"/>
      <c r="L323" s="31"/>
      <c r="M323" s="2"/>
      <c r="N323" s="2"/>
      <c r="O323" s="2"/>
      <c r="P323" s="31"/>
      <c r="Q323" s="2"/>
      <c r="R323" s="2"/>
      <c r="S323" s="6"/>
      <c r="T323" s="31"/>
      <c r="U323" s="35"/>
      <c r="AH323" s="15"/>
      <c r="AL323" s="15"/>
      <c r="AO323" s="15"/>
      <c r="AP323" s="15"/>
    </row>
    <row r="324" spans="1:42" s="9" customFormat="1" ht="16" customHeight="1">
      <c r="A324" s="34"/>
      <c r="B324" s="35"/>
      <c r="C324" s="34"/>
      <c r="D324" s="34"/>
      <c r="E324" s="33"/>
      <c r="F324" s="34"/>
      <c r="G324" s="36"/>
      <c r="H324" s="34"/>
      <c r="I324" s="2"/>
      <c r="J324" s="2"/>
      <c r="K324" s="2"/>
      <c r="L324" s="31"/>
      <c r="M324" s="2"/>
      <c r="N324" s="2"/>
      <c r="O324" s="2"/>
      <c r="P324" s="31"/>
      <c r="Q324" s="2"/>
      <c r="R324" s="2"/>
      <c r="S324" s="6"/>
      <c r="T324" s="31"/>
      <c r="U324" s="35"/>
      <c r="AH324" s="15"/>
      <c r="AL324" s="15"/>
      <c r="AO324" s="15"/>
      <c r="AP324" s="15"/>
    </row>
    <row r="325" spans="1:42" s="9" customFormat="1">
      <c r="A325" s="34"/>
      <c r="B325" s="35"/>
      <c r="C325" s="34"/>
      <c r="D325" s="34"/>
      <c r="E325" s="33"/>
      <c r="F325" s="34"/>
      <c r="G325" s="36"/>
      <c r="H325" s="34"/>
      <c r="I325" s="2"/>
      <c r="J325" s="2"/>
      <c r="K325" s="2"/>
      <c r="L325" s="31"/>
      <c r="M325" s="2"/>
      <c r="N325" s="2"/>
      <c r="O325" s="2"/>
      <c r="P325" s="31"/>
      <c r="Q325" s="2"/>
      <c r="R325" s="2"/>
      <c r="S325" s="6"/>
      <c r="T325" s="31"/>
      <c r="U325" s="35"/>
      <c r="AH325" s="15"/>
      <c r="AL325" s="15"/>
      <c r="AO325" s="15"/>
      <c r="AP325" s="15"/>
    </row>
    <row r="326" spans="1:42" s="9" customFormat="1">
      <c r="A326" s="34"/>
      <c r="B326" s="35"/>
      <c r="C326" s="34"/>
      <c r="D326" s="34"/>
      <c r="E326" s="33"/>
      <c r="F326" s="34"/>
      <c r="G326" s="36"/>
      <c r="H326" s="34"/>
      <c r="I326" s="2"/>
      <c r="J326" s="2"/>
      <c r="K326" s="2"/>
      <c r="L326" s="31"/>
      <c r="M326" s="2"/>
      <c r="N326" s="2"/>
      <c r="O326" s="2"/>
      <c r="P326" s="31"/>
      <c r="Q326" s="2"/>
      <c r="R326" s="2"/>
      <c r="S326" s="6"/>
      <c r="T326" s="31"/>
      <c r="U326" s="35"/>
      <c r="AH326" s="15"/>
      <c r="AL326" s="15"/>
      <c r="AO326" s="15"/>
      <c r="AP326" s="15"/>
    </row>
    <row r="327" spans="1:42" s="9" customFormat="1" ht="16" customHeight="1">
      <c r="A327" s="34"/>
      <c r="B327" s="35"/>
      <c r="C327" s="34"/>
      <c r="D327" s="34"/>
      <c r="E327" s="33"/>
      <c r="F327" s="34"/>
      <c r="G327" s="36"/>
      <c r="H327" s="34"/>
      <c r="I327" s="2"/>
      <c r="J327" s="2"/>
      <c r="K327" s="2"/>
      <c r="L327" s="31"/>
      <c r="M327" s="2"/>
      <c r="N327" s="2"/>
      <c r="O327" s="2"/>
      <c r="P327" s="31"/>
      <c r="Q327" s="2"/>
      <c r="R327" s="2"/>
      <c r="S327" s="6"/>
      <c r="T327" s="31"/>
      <c r="U327" s="35"/>
      <c r="AH327" s="15"/>
      <c r="AL327" s="15"/>
      <c r="AO327" s="15"/>
      <c r="AP327" s="15"/>
    </row>
    <row r="328" spans="1:42" s="9" customFormat="1">
      <c r="A328" s="34"/>
      <c r="B328" s="35"/>
      <c r="C328" s="34"/>
      <c r="D328" s="34"/>
      <c r="E328" s="33"/>
      <c r="F328" s="34"/>
      <c r="G328" s="36"/>
      <c r="H328" s="34"/>
      <c r="I328" s="2"/>
      <c r="J328" s="2"/>
      <c r="K328" s="2"/>
      <c r="L328" s="31"/>
      <c r="M328" s="2"/>
      <c r="N328" s="2"/>
      <c r="O328" s="2"/>
      <c r="P328" s="31"/>
      <c r="Q328" s="2"/>
      <c r="R328" s="2"/>
      <c r="S328" s="6"/>
      <c r="T328" s="31"/>
      <c r="U328" s="35"/>
      <c r="AH328" s="15"/>
      <c r="AL328" s="15"/>
      <c r="AO328" s="15"/>
      <c r="AP328" s="15"/>
    </row>
    <row r="329" spans="1:42" s="9" customFormat="1">
      <c r="A329" s="34"/>
      <c r="B329" s="35"/>
      <c r="C329" s="34"/>
      <c r="D329" s="34"/>
      <c r="E329" s="33"/>
      <c r="F329" s="34"/>
      <c r="G329" s="36"/>
      <c r="H329" s="34"/>
      <c r="I329" s="2"/>
      <c r="J329" s="2"/>
      <c r="K329" s="2"/>
      <c r="L329" s="31"/>
      <c r="M329" s="2"/>
      <c r="N329" s="2"/>
      <c r="O329" s="2"/>
      <c r="P329" s="31"/>
      <c r="Q329" s="2"/>
      <c r="R329" s="2"/>
      <c r="S329" s="6"/>
      <c r="T329" s="31"/>
      <c r="U329" s="35"/>
      <c r="AH329" s="15"/>
      <c r="AL329" s="15"/>
      <c r="AO329" s="15"/>
      <c r="AP329" s="15"/>
    </row>
    <row r="330" spans="1:42" s="9" customFormat="1">
      <c r="A330" s="34"/>
      <c r="B330" s="35"/>
      <c r="C330" s="34"/>
      <c r="D330" s="34"/>
      <c r="E330" s="33"/>
      <c r="F330" s="34"/>
      <c r="G330" s="36"/>
      <c r="H330" s="34"/>
      <c r="I330" s="2"/>
      <c r="J330" s="2"/>
      <c r="K330" s="2"/>
      <c r="L330" s="31"/>
      <c r="M330" s="2"/>
      <c r="N330" s="2"/>
      <c r="O330" s="2"/>
      <c r="P330" s="31"/>
      <c r="Q330" s="2"/>
      <c r="R330" s="2"/>
      <c r="S330" s="6"/>
      <c r="T330" s="31"/>
      <c r="U330" s="35"/>
      <c r="AH330" s="15"/>
      <c r="AL330" s="15"/>
      <c r="AO330" s="15"/>
      <c r="AP330" s="15"/>
    </row>
    <row r="331" spans="1:42" s="9" customFormat="1">
      <c r="A331" s="34"/>
      <c r="B331" s="35"/>
      <c r="C331" s="34"/>
      <c r="D331" s="34"/>
      <c r="E331" s="33"/>
      <c r="F331" s="34"/>
      <c r="G331" s="36"/>
      <c r="H331" s="34"/>
      <c r="I331" s="2"/>
      <c r="J331" s="2"/>
      <c r="K331" s="2"/>
      <c r="L331" s="31"/>
      <c r="M331" s="2"/>
      <c r="N331" s="2"/>
      <c r="O331" s="2"/>
      <c r="P331" s="31"/>
      <c r="Q331" s="2"/>
      <c r="R331" s="2"/>
      <c r="S331" s="6"/>
      <c r="T331" s="31"/>
      <c r="U331" s="35"/>
      <c r="AH331" s="15"/>
      <c r="AL331" s="15"/>
      <c r="AO331" s="15"/>
      <c r="AP331" s="15"/>
    </row>
    <row r="332" spans="1:42" s="9" customFormat="1">
      <c r="A332" s="34"/>
      <c r="B332" s="35"/>
      <c r="C332" s="34"/>
      <c r="D332" s="34"/>
      <c r="E332" s="33"/>
      <c r="F332" s="34"/>
      <c r="G332" s="36"/>
      <c r="H332" s="34"/>
      <c r="I332" s="2"/>
      <c r="J332" s="2"/>
      <c r="K332" s="2"/>
      <c r="L332" s="31"/>
      <c r="M332" s="2"/>
      <c r="N332" s="2"/>
      <c r="O332" s="2"/>
      <c r="P332" s="31"/>
      <c r="Q332" s="2"/>
      <c r="R332" s="2"/>
      <c r="S332" s="6"/>
      <c r="T332" s="31"/>
      <c r="U332" s="35"/>
      <c r="AH332" s="15"/>
      <c r="AL332" s="15"/>
      <c r="AO332" s="15"/>
      <c r="AP332" s="15"/>
    </row>
    <row r="333" spans="1:42" s="9" customFormat="1">
      <c r="A333" s="34"/>
      <c r="B333" s="35"/>
      <c r="C333" s="34"/>
      <c r="D333" s="34"/>
      <c r="E333" s="33"/>
      <c r="F333" s="34"/>
      <c r="G333" s="36"/>
      <c r="H333" s="34"/>
      <c r="I333" s="2"/>
      <c r="J333" s="2"/>
      <c r="K333" s="2"/>
      <c r="L333" s="31"/>
      <c r="M333" s="2"/>
      <c r="N333" s="2"/>
      <c r="O333" s="2"/>
      <c r="P333" s="31"/>
      <c r="Q333" s="2"/>
      <c r="R333" s="2"/>
      <c r="S333" s="6"/>
      <c r="T333" s="31"/>
      <c r="U333" s="35"/>
      <c r="AH333" s="15"/>
      <c r="AL333" s="15"/>
      <c r="AO333" s="15"/>
      <c r="AP333" s="15"/>
    </row>
    <row r="334" spans="1:42" s="9" customFormat="1">
      <c r="A334" s="34"/>
      <c r="B334" s="35"/>
      <c r="C334" s="34"/>
      <c r="D334" s="34"/>
      <c r="E334" s="33"/>
      <c r="F334" s="34"/>
      <c r="G334" s="36"/>
      <c r="H334" s="34"/>
      <c r="I334" s="2"/>
      <c r="J334" s="2"/>
      <c r="K334" s="2"/>
      <c r="L334" s="31"/>
      <c r="M334" s="2"/>
      <c r="N334" s="2"/>
      <c r="O334" s="2"/>
      <c r="P334" s="31"/>
      <c r="Q334" s="2"/>
      <c r="R334" s="2"/>
      <c r="S334" s="6"/>
      <c r="T334" s="31"/>
      <c r="U334" s="35"/>
      <c r="AH334" s="15"/>
      <c r="AL334" s="15"/>
      <c r="AO334" s="15"/>
      <c r="AP334" s="15"/>
    </row>
    <row r="335" spans="1:42" s="9" customFormat="1">
      <c r="A335" s="34"/>
      <c r="B335" s="35"/>
      <c r="C335" s="34"/>
      <c r="D335" s="34"/>
      <c r="E335" s="33"/>
      <c r="F335" s="34"/>
      <c r="G335" s="36"/>
      <c r="H335" s="34"/>
      <c r="I335" s="2"/>
      <c r="J335" s="2"/>
      <c r="K335" s="2"/>
      <c r="L335" s="31"/>
      <c r="M335" s="2"/>
      <c r="N335" s="2"/>
      <c r="O335" s="2"/>
      <c r="P335" s="31"/>
      <c r="Q335" s="2"/>
      <c r="R335" s="2"/>
      <c r="S335" s="6"/>
      <c r="T335" s="31"/>
      <c r="U335" s="35"/>
      <c r="AH335" s="15"/>
      <c r="AL335" s="15"/>
      <c r="AO335" s="15"/>
      <c r="AP335" s="15"/>
    </row>
  </sheetData>
  <mergeCells count="16">
    <mergeCell ref="W1:AQ1"/>
    <mergeCell ref="W2:X2"/>
    <mergeCell ref="Y2:Z2"/>
    <mergeCell ref="AA2:AD2"/>
    <mergeCell ref="AE2:AH2"/>
    <mergeCell ref="AI2:AL2"/>
    <mergeCell ref="AM2:AP2"/>
    <mergeCell ref="AQ2:AQ3"/>
    <mergeCell ref="A2:B2"/>
    <mergeCell ref="A1:U1"/>
    <mergeCell ref="U2:U3"/>
    <mergeCell ref="C2:D2"/>
    <mergeCell ref="E2:H2"/>
    <mergeCell ref="I2:L2"/>
    <mergeCell ref="M2:P2"/>
    <mergeCell ref="Q2:T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A9D3-0D10-C544-B424-4F6055D201AF}">
  <sheetPr>
    <tabColor rgb="FFF9BCBE"/>
  </sheetPr>
  <dimension ref="A1:AU454"/>
  <sheetViews>
    <sheetView workbookViewId="0">
      <pane ySplit="3" topLeftCell="A4" activePane="bottomLeft" state="frozen"/>
      <selection pane="bottomLeft" activeCell="AN112" sqref="AN112"/>
    </sheetView>
  </sheetViews>
  <sheetFormatPr baseColWidth="10" defaultColWidth="10.83203125" defaultRowHeight="16"/>
  <cols>
    <col min="1" max="1" width="10.33203125" style="108" bestFit="1" customWidth="1"/>
    <col min="2" max="2" width="6.6640625" style="108" bestFit="1" customWidth="1"/>
    <col min="3" max="3" width="5.1640625" style="108" bestFit="1" customWidth="1"/>
    <col min="4" max="4" width="23.5" style="108" bestFit="1" customWidth="1"/>
    <col min="5" max="5" width="5.6640625" style="109" bestFit="1" customWidth="1"/>
    <col min="6" max="6" width="6.83203125" style="109" bestFit="1" customWidth="1"/>
    <col min="7" max="7" width="7.1640625" style="110" bestFit="1" customWidth="1"/>
    <col min="8" max="8" width="6.6640625" style="108" bestFit="1" customWidth="1"/>
    <col min="9" max="9" width="7.5" style="87" bestFit="1" customWidth="1"/>
    <col min="10" max="10" width="8.83203125" style="108" bestFit="1" customWidth="1"/>
    <col min="11" max="11" width="8.5" style="86" bestFit="1" customWidth="1"/>
    <col min="12" max="12" width="12.83203125" style="86" bestFit="1" customWidth="1"/>
    <col min="13" max="13" width="6" style="86" bestFit="1" customWidth="1"/>
    <col min="14" max="14" width="13" style="96" bestFit="1" customWidth="1"/>
    <col min="15" max="15" width="8.5" style="86" bestFit="1" customWidth="1"/>
    <col min="16" max="16" width="12.83203125" style="86" bestFit="1" customWidth="1"/>
    <col min="17" max="17" width="6" style="86" bestFit="1" customWidth="1"/>
    <col min="18" max="18" width="11" style="96" bestFit="1" customWidth="1"/>
    <col min="19" max="19" width="8.5" style="86" bestFit="1" customWidth="1"/>
    <col min="20" max="20" width="12.83203125" style="86" bestFit="1" customWidth="1"/>
    <col min="21" max="21" width="6.83203125" style="88" bestFit="1" customWidth="1"/>
    <col min="22" max="22" width="18.5" style="96" bestFit="1" customWidth="1"/>
    <col min="23" max="23" width="66.5" style="108" bestFit="1" customWidth="1"/>
    <col min="24" max="24" width="10.83203125" style="108"/>
    <col min="25" max="25" width="10.33203125" style="108" bestFit="1" customWidth="1"/>
    <col min="26" max="26" width="6.6640625" style="108" bestFit="1" customWidth="1"/>
    <col min="27" max="27" width="5.1640625" style="108" bestFit="1" customWidth="1"/>
    <col min="28" max="28" width="20.1640625" style="108" bestFit="1" customWidth="1"/>
    <col min="29" max="29" width="5.6640625" style="108" bestFit="1" customWidth="1"/>
    <col min="30" max="30" width="6.83203125" style="108" bestFit="1" customWidth="1"/>
    <col min="31" max="31" width="7.1640625" style="108" bestFit="1" customWidth="1"/>
    <col min="32" max="32" width="6.6640625" style="108" bestFit="1" customWidth="1"/>
    <col min="33" max="33" width="7.5" style="108" bestFit="1" customWidth="1"/>
    <col min="34" max="34" width="8.83203125" style="108" bestFit="1" customWidth="1"/>
    <col min="35" max="35" width="8.5" style="108" bestFit="1" customWidth="1"/>
    <col min="36" max="36" width="12.83203125" style="108" bestFit="1" customWidth="1"/>
    <col min="37" max="37" width="6" style="108" bestFit="1" customWidth="1"/>
    <col min="38" max="38" width="11" style="184" bestFit="1" customWidth="1"/>
    <col min="39" max="39" width="8.5" style="108" bestFit="1" customWidth="1"/>
    <col min="40" max="40" width="12.83203125" style="108" bestFit="1" customWidth="1"/>
    <col min="41" max="41" width="6" style="108" bestFit="1" customWidth="1"/>
    <col min="42" max="42" width="11" style="184" bestFit="1" customWidth="1"/>
    <col min="43" max="43" width="8.5" style="108" bestFit="1" customWidth="1"/>
    <col min="44" max="44" width="12.83203125" style="108" bestFit="1" customWidth="1"/>
    <col min="45" max="45" width="6.83203125" style="184" bestFit="1" customWidth="1"/>
    <col min="46" max="46" width="18.1640625" style="184" bestFit="1" customWidth="1"/>
    <col min="47" max="47" width="56.83203125" style="108" bestFit="1" customWidth="1"/>
    <col min="48" max="16384" width="10.83203125" style="108"/>
  </cols>
  <sheetData>
    <row r="1" spans="1:47">
      <c r="A1" s="220" t="s">
        <v>6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2"/>
      <c r="Y1" s="220" t="s">
        <v>188</v>
      </c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2"/>
    </row>
    <row r="2" spans="1:47">
      <c r="A2" s="225" t="s">
        <v>104</v>
      </c>
      <c r="B2" s="225"/>
      <c r="C2" s="225" t="s">
        <v>1</v>
      </c>
      <c r="D2" s="225"/>
      <c r="E2" s="226" t="s">
        <v>96</v>
      </c>
      <c r="F2" s="227"/>
      <c r="G2" s="227"/>
      <c r="H2" s="227"/>
      <c r="I2" s="227"/>
      <c r="J2" s="228"/>
      <c r="K2" s="229" t="s">
        <v>97</v>
      </c>
      <c r="L2" s="229"/>
      <c r="M2" s="229"/>
      <c r="N2" s="229"/>
      <c r="O2" s="229" t="s">
        <v>98</v>
      </c>
      <c r="P2" s="229"/>
      <c r="Q2" s="229"/>
      <c r="R2" s="229"/>
      <c r="S2" s="229" t="s">
        <v>102</v>
      </c>
      <c r="T2" s="229"/>
      <c r="U2" s="229"/>
      <c r="V2" s="229"/>
      <c r="W2" s="223" t="s">
        <v>63</v>
      </c>
      <c r="Y2" s="225" t="s">
        <v>104</v>
      </c>
      <c r="Z2" s="225"/>
      <c r="AA2" s="225" t="s">
        <v>1</v>
      </c>
      <c r="AB2" s="225"/>
      <c r="AC2" s="226" t="s">
        <v>96</v>
      </c>
      <c r="AD2" s="227"/>
      <c r="AE2" s="227"/>
      <c r="AF2" s="227"/>
      <c r="AG2" s="227"/>
      <c r="AH2" s="228"/>
      <c r="AI2" s="229" t="s">
        <v>97</v>
      </c>
      <c r="AJ2" s="229"/>
      <c r="AK2" s="229"/>
      <c r="AL2" s="229"/>
      <c r="AM2" s="229" t="s">
        <v>98</v>
      </c>
      <c r="AN2" s="229"/>
      <c r="AO2" s="229"/>
      <c r="AP2" s="229"/>
      <c r="AQ2" s="229" t="s">
        <v>102</v>
      </c>
      <c r="AR2" s="229"/>
      <c r="AS2" s="229"/>
      <c r="AT2" s="229"/>
      <c r="AU2" s="223" t="s">
        <v>63</v>
      </c>
    </row>
    <row r="3" spans="1:47" s="32" customFormat="1">
      <c r="A3" s="112" t="s">
        <v>94</v>
      </c>
      <c r="B3" s="112" t="s">
        <v>95</v>
      </c>
      <c r="C3" s="112" t="s">
        <v>0</v>
      </c>
      <c r="D3" s="112" t="s">
        <v>203</v>
      </c>
      <c r="E3" s="118" t="s">
        <v>2</v>
      </c>
      <c r="F3" s="118" t="s">
        <v>3</v>
      </c>
      <c r="G3" s="119" t="s">
        <v>4</v>
      </c>
      <c r="H3" s="119" t="s">
        <v>105</v>
      </c>
      <c r="I3" s="120" t="s">
        <v>106</v>
      </c>
      <c r="J3" s="112" t="s">
        <v>5</v>
      </c>
      <c r="K3" s="113" t="s">
        <v>99</v>
      </c>
      <c r="L3" s="113" t="s">
        <v>100</v>
      </c>
      <c r="M3" s="113" t="s">
        <v>101</v>
      </c>
      <c r="N3" s="114" t="s">
        <v>103</v>
      </c>
      <c r="O3" s="113" t="s">
        <v>99</v>
      </c>
      <c r="P3" s="113" t="s">
        <v>100</v>
      </c>
      <c r="Q3" s="113" t="s">
        <v>101</v>
      </c>
      <c r="R3" s="114" t="s">
        <v>103</v>
      </c>
      <c r="S3" s="113" t="s">
        <v>99</v>
      </c>
      <c r="T3" s="113" t="s">
        <v>100</v>
      </c>
      <c r="U3" s="183" t="s">
        <v>93</v>
      </c>
      <c r="V3" s="114" t="s">
        <v>103</v>
      </c>
      <c r="W3" s="224"/>
      <c r="Y3" s="112" t="s">
        <v>94</v>
      </c>
      <c r="Z3" s="112" t="s">
        <v>95</v>
      </c>
      <c r="AA3" s="112" t="s">
        <v>0</v>
      </c>
      <c r="AB3" s="112" t="s">
        <v>203</v>
      </c>
      <c r="AC3" s="118" t="s">
        <v>2</v>
      </c>
      <c r="AD3" s="118" t="s">
        <v>3</v>
      </c>
      <c r="AE3" s="119" t="s">
        <v>4</v>
      </c>
      <c r="AF3" s="119" t="s">
        <v>105</v>
      </c>
      <c r="AG3" s="120" t="s">
        <v>106</v>
      </c>
      <c r="AH3" s="112" t="s">
        <v>5</v>
      </c>
      <c r="AI3" s="113" t="s">
        <v>99</v>
      </c>
      <c r="AJ3" s="113" t="s">
        <v>100</v>
      </c>
      <c r="AK3" s="113" t="s">
        <v>101</v>
      </c>
      <c r="AL3" s="114" t="s">
        <v>103</v>
      </c>
      <c r="AM3" s="113" t="s">
        <v>99</v>
      </c>
      <c r="AN3" s="113" t="s">
        <v>100</v>
      </c>
      <c r="AO3" s="113" t="s">
        <v>101</v>
      </c>
      <c r="AP3" s="114" t="s">
        <v>103</v>
      </c>
      <c r="AQ3" s="113" t="s">
        <v>99</v>
      </c>
      <c r="AR3" s="113" t="s">
        <v>100</v>
      </c>
      <c r="AS3" s="183" t="s">
        <v>93</v>
      </c>
      <c r="AT3" s="114" t="s">
        <v>103</v>
      </c>
      <c r="AU3" s="224"/>
    </row>
    <row r="4" spans="1:47" s="9" customFormat="1">
      <c r="A4" s="40">
        <v>1</v>
      </c>
      <c r="B4" s="65">
        <v>1</v>
      </c>
      <c r="C4" s="40" t="s">
        <v>7</v>
      </c>
      <c r="D4" s="65" t="s">
        <v>13</v>
      </c>
      <c r="E4" s="55">
        <v>170</v>
      </c>
      <c r="F4" s="8">
        <v>90</v>
      </c>
      <c r="G4" s="11">
        <f t="shared" ref="G4:G14" si="0">LOG(F4*EXP((E4-100)/14.75))</f>
        <v>4.0153010676242484</v>
      </c>
      <c r="H4" s="11" t="s">
        <v>107</v>
      </c>
      <c r="I4" s="103">
        <v>5.0000000000000001E-4</v>
      </c>
      <c r="J4" s="56" t="s">
        <v>9</v>
      </c>
      <c r="K4" s="49">
        <v>0.315</v>
      </c>
      <c r="L4" s="1">
        <v>0.20399999999999999</v>
      </c>
      <c r="M4" s="1">
        <v>0.14099999999999999</v>
      </c>
      <c r="N4" s="89" t="s">
        <v>15</v>
      </c>
      <c r="O4" s="49"/>
      <c r="P4" s="1"/>
      <c r="Q4" s="1"/>
      <c r="R4" s="89"/>
      <c r="S4" s="49">
        <v>0.7</v>
      </c>
      <c r="T4" s="1"/>
      <c r="U4" s="5"/>
      <c r="V4" s="89" t="s">
        <v>32</v>
      </c>
      <c r="W4" s="44" t="s">
        <v>214</v>
      </c>
      <c r="Y4" s="40">
        <v>1</v>
      </c>
      <c r="Z4" s="65">
        <v>150</v>
      </c>
      <c r="AA4" s="40" t="s">
        <v>7</v>
      </c>
      <c r="AB4" s="65" t="s">
        <v>13</v>
      </c>
      <c r="AC4" s="55">
        <v>170</v>
      </c>
      <c r="AD4" s="8">
        <v>90</v>
      </c>
      <c r="AE4" s="11">
        <f t="shared" ref="AE4:AE20" si="1">LOG(AD4*EXP((AC4-100)/14.75))</f>
        <v>4.0153010676242484</v>
      </c>
      <c r="AF4" s="11" t="s">
        <v>107</v>
      </c>
      <c r="AG4" s="103">
        <v>5.0000000000000001E-4</v>
      </c>
      <c r="AH4" s="56" t="s">
        <v>9</v>
      </c>
      <c r="AI4" s="49">
        <v>0.315</v>
      </c>
      <c r="AJ4" s="1">
        <v>0.20399999999999999</v>
      </c>
      <c r="AK4" s="1">
        <v>0.14099999999999999</v>
      </c>
      <c r="AL4" s="89" t="s">
        <v>15</v>
      </c>
      <c r="AM4" s="49"/>
      <c r="AN4" s="1"/>
      <c r="AO4" s="1"/>
      <c r="AP4" s="89"/>
      <c r="AQ4" s="49">
        <v>0.4</v>
      </c>
      <c r="AR4" s="1"/>
      <c r="AS4" s="5"/>
      <c r="AT4" s="89" t="s">
        <v>51</v>
      </c>
      <c r="AU4" s="44" t="s">
        <v>214</v>
      </c>
    </row>
    <row r="5" spans="1:47" s="9" customFormat="1">
      <c r="A5" s="38">
        <v>1</v>
      </c>
      <c r="B5" s="66">
        <v>2</v>
      </c>
      <c r="C5" s="38" t="s">
        <v>7</v>
      </c>
      <c r="D5" s="66" t="s">
        <v>108</v>
      </c>
      <c r="E5" s="57">
        <v>170</v>
      </c>
      <c r="F5" s="9">
        <v>90</v>
      </c>
      <c r="G5" s="14">
        <f t="shared" si="0"/>
        <v>4.0153010676242484</v>
      </c>
      <c r="H5" s="14" t="s">
        <v>107</v>
      </c>
      <c r="I5" s="101">
        <v>5.0000000000000001E-4</v>
      </c>
      <c r="J5" s="58"/>
      <c r="K5" s="50">
        <v>0.33299999999999996</v>
      </c>
      <c r="L5" s="2">
        <v>0.19900000000000007</v>
      </c>
      <c r="M5" s="2">
        <v>0.17600000000000002</v>
      </c>
      <c r="N5" s="90"/>
      <c r="O5" s="50"/>
      <c r="P5" s="2"/>
      <c r="Q5" s="2"/>
      <c r="R5" s="90"/>
      <c r="S5" s="50">
        <v>0.5</v>
      </c>
      <c r="T5" s="2"/>
      <c r="U5" s="6"/>
      <c r="V5" s="90"/>
      <c r="W5" s="45"/>
      <c r="Y5" s="38">
        <v>1</v>
      </c>
      <c r="Z5" s="66">
        <v>151</v>
      </c>
      <c r="AA5" s="38" t="s">
        <v>7</v>
      </c>
      <c r="AB5" s="66" t="s">
        <v>108</v>
      </c>
      <c r="AC5" s="57">
        <v>170</v>
      </c>
      <c r="AD5" s="9">
        <v>90</v>
      </c>
      <c r="AE5" s="14">
        <f t="shared" si="1"/>
        <v>4.0153010676242484</v>
      </c>
      <c r="AF5" s="14" t="s">
        <v>107</v>
      </c>
      <c r="AG5" s="101">
        <v>5.0000000000000001E-4</v>
      </c>
      <c r="AH5" s="58"/>
      <c r="AI5" s="50">
        <v>0.33299999999999996</v>
      </c>
      <c r="AJ5" s="2">
        <v>0.19900000000000007</v>
      </c>
      <c r="AK5" s="2">
        <v>0.17600000000000002</v>
      </c>
      <c r="AL5" s="90"/>
      <c r="AM5" s="50"/>
      <c r="AN5" s="2"/>
      <c r="AO5" s="2"/>
      <c r="AP5" s="90"/>
      <c r="AQ5" s="50">
        <v>0.46</v>
      </c>
      <c r="AR5" s="2"/>
      <c r="AS5" s="6"/>
      <c r="AT5" s="90"/>
      <c r="AU5" s="45"/>
    </row>
    <row r="6" spans="1:47" s="9" customFormat="1">
      <c r="A6" s="39">
        <v>1</v>
      </c>
      <c r="B6" s="67">
        <v>3</v>
      </c>
      <c r="C6" s="39" t="s">
        <v>7</v>
      </c>
      <c r="D6" s="67" t="s">
        <v>17</v>
      </c>
      <c r="E6" s="59">
        <v>170</v>
      </c>
      <c r="F6" s="16">
        <v>90</v>
      </c>
      <c r="G6" s="18">
        <f t="shared" si="0"/>
        <v>4.0153010676242484</v>
      </c>
      <c r="H6" s="18" t="s">
        <v>107</v>
      </c>
      <c r="I6" s="102">
        <v>5.0000000000000001E-4</v>
      </c>
      <c r="J6" s="60"/>
      <c r="K6" s="51">
        <v>0.32799999999999996</v>
      </c>
      <c r="L6" s="3">
        <v>0.32299999999999995</v>
      </c>
      <c r="M6" s="3">
        <v>0.13800000000000001</v>
      </c>
      <c r="N6" s="91"/>
      <c r="O6" s="51"/>
      <c r="P6" s="3"/>
      <c r="Q6" s="3"/>
      <c r="R6" s="91"/>
      <c r="S6" s="51">
        <v>0.9</v>
      </c>
      <c r="T6" s="3"/>
      <c r="U6" s="7"/>
      <c r="V6" s="91"/>
      <c r="W6" s="46"/>
      <c r="Y6" s="39">
        <v>1</v>
      </c>
      <c r="Z6" s="67">
        <v>152</v>
      </c>
      <c r="AA6" s="39" t="s">
        <v>7</v>
      </c>
      <c r="AB6" s="67" t="s">
        <v>17</v>
      </c>
      <c r="AC6" s="59">
        <v>170</v>
      </c>
      <c r="AD6" s="16">
        <v>90</v>
      </c>
      <c r="AE6" s="18">
        <f t="shared" si="1"/>
        <v>4.0153010676242484</v>
      </c>
      <c r="AF6" s="18" t="s">
        <v>107</v>
      </c>
      <c r="AG6" s="102">
        <v>5.0000000000000001E-4</v>
      </c>
      <c r="AH6" s="60"/>
      <c r="AI6" s="51">
        <v>0.32799999999999996</v>
      </c>
      <c r="AJ6" s="3">
        <v>0.32299999999999995</v>
      </c>
      <c r="AK6" s="3">
        <v>0.13800000000000001</v>
      </c>
      <c r="AL6" s="91"/>
      <c r="AM6" s="51"/>
      <c r="AN6" s="3"/>
      <c r="AO6" s="3"/>
      <c r="AP6" s="91"/>
      <c r="AQ6" s="51">
        <v>0.78</v>
      </c>
      <c r="AR6" s="3"/>
      <c r="AS6" s="7"/>
      <c r="AT6" s="91"/>
      <c r="AU6" s="46"/>
    </row>
    <row r="7" spans="1:47" s="9" customFormat="1">
      <c r="A7" s="38">
        <v>2</v>
      </c>
      <c r="B7" s="66">
        <v>4</v>
      </c>
      <c r="C7" s="38" t="s">
        <v>7</v>
      </c>
      <c r="D7" s="66" t="s">
        <v>109</v>
      </c>
      <c r="E7" s="57">
        <v>190</v>
      </c>
      <c r="F7" s="13">
        <v>1</v>
      </c>
      <c r="G7" s="14">
        <f t="shared" si="0"/>
        <v>2.649932431952045</v>
      </c>
      <c r="H7" s="14" t="s">
        <v>107</v>
      </c>
      <c r="I7" s="98">
        <v>1.6199999999999999E-2</v>
      </c>
      <c r="J7" s="58" t="s">
        <v>9</v>
      </c>
      <c r="K7" s="50">
        <v>0.35</v>
      </c>
      <c r="L7" s="2">
        <v>0.185</v>
      </c>
      <c r="M7" s="2">
        <v>0.13900000000000001</v>
      </c>
      <c r="N7" s="90" t="s">
        <v>37</v>
      </c>
      <c r="O7" s="50"/>
      <c r="P7" s="2"/>
      <c r="Q7" s="2"/>
      <c r="R7" s="90"/>
      <c r="S7" s="50">
        <v>0.69</v>
      </c>
      <c r="T7" s="2"/>
      <c r="U7" s="6"/>
      <c r="V7" s="90" t="s">
        <v>10</v>
      </c>
      <c r="W7" s="45" t="s">
        <v>215</v>
      </c>
      <c r="Y7" s="40">
        <v>2</v>
      </c>
      <c r="Z7" s="65">
        <v>153</v>
      </c>
      <c r="AA7" s="40" t="s">
        <v>7</v>
      </c>
      <c r="AB7" s="65" t="s">
        <v>109</v>
      </c>
      <c r="AC7" s="55">
        <v>190</v>
      </c>
      <c r="AD7" s="10">
        <v>1</v>
      </c>
      <c r="AE7" s="11">
        <f t="shared" si="1"/>
        <v>2.649932431952045</v>
      </c>
      <c r="AF7" s="11" t="s">
        <v>107</v>
      </c>
      <c r="AG7" s="100">
        <v>1.6199999999999999E-2</v>
      </c>
      <c r="AH7" s="56" t="s">
        <v>9</v>
      </c>
      <c r="AI7" s="49">
        <v>0.35</v>
      </c>
      <c r="AJ7" s="1">
        <v>0.185</v>
      </c>
      <c r="AK7" s="1">
        <v>0.13900000000000001</v>
      </c>
      <c r="AL7" s="89" t="s">
        <v>37</v>
      </c>
      <c r="AM7" s="49"/>
      <c r="AN7" s="1"/>
      <c r="AO7" s="1"/>
      <c r="AP7" s="89"/>
      <c r="AQ7" s="49"/>
      <c r="AR7" s="1">
        <v>0.52</v>
      </c>
      <c r="AS7" s="5" t="s">
        <v>9</v>
      </c>
      <c r="AT7" s="89" t="s">
        <v>11</v>
      </c>
      <c r="AU7" s="44" t="s">
        <v>215</v>
      </c>
    </row>
    <row r="8" spans="1:47" s="9" customFormat="1">
      <c r="A8" s="38">
        <v>2</v>
      </c>
      <c r="B8" s="66">
        <v>5</v>
      </c>
      <c r="C8" s="38" t="s">
        <v>7</v>
      </c>
      <c r="D8" s="66" t="s">
        <v>110</v>
      </c>
      <c r="E8" s="57">
        <v>190</v>
      </c>
      <c r="F8" s="13">
        <v>1</v>
      </c>
      <c r="G8" s="14">
        <f t="shared" si="0"/>
        <v>2.649932431952045</v>
      </c>
      <c r="H8" s="14" t="s">
        <v>107</v>
      </c>
      <c r="I8" s="98">
        <v>1.6199999999999999E-2</v>
      </c>
      <c r="J8" s="58"/>
      <c r="K8" s="50">
        <v>0.35200000000000004</v>
      </c>
      <c r="L8" s="2">
        <v>0.32200000000000001</v>
      </c>
      <c r="M8" s="2">
        <v>0.14499999999999999</v>
      </c>
      <c r="N8" s="90"/>
      <c r="O8" s="50"/>
      <c r="P8" s="2"/>
      <c r="Q8" s="2"/>
      <c r="R8" s="90"/>
      <c r="S8" s="50">
        <v>0.89</v>
      </c>
      <c r="T8" s="2"/>
      <c r="U8" s="6"/>
      <c r="V8" s="90"/>
      <c r="W8" s="45"/>
      <c r="Y8" s="38">
        <v>2</v>
      </c>
      <c r="Z8" s="66">
        <v>154</v>
      </c>
      <c r="AA8" s="38" t="s">
        <v>7</v>
      </c>
      <c r="AB8" s="66" t="s">
        <v>110</v>
      </c>
      <c r="AC8" s="57">
        <v>190</v>
      </c>
      <c r="AD8" s="13">
        <v>1</v>
      </c>
      <c r="AE8" s="14">
        <f t="shared" si="1"/>
        <v>2.649932431952045</v>
      </c>
      <c r="AF8" s="14" t="s">
        <v>107</v>
      </c>
      <c r="AG8" s="98">
        <v>1.6199999999999999E-2</v>
      </c>
      <c r="AH8" s="58"/>
      <c r="AI8" s="50">
        <v>0.35200000000000004</v>
      </c>
      <c r="AJ8" s="2">
        <v>0.32200000000000001</v>
      </c>
      <c r="AK8" s="2">
        <v>0.14499999999999999</v>
      </c>
      <c r="AL8" s="90"/>
      <c r="AM8" s="50"/>
      <c r="AN8" s="2"/>
      <c r="AO8" s="2"/>
      <c r="AP8" s="90"/>
      <c r="AQ8" s="50"/>
      <c r="AR8" s="2">
        <v>0.71</v>
      </c>
      <c r="AS8" s="6"/>
      <c r="AT8" s="90"/>
      <c r="AU8" s="45"/>
    </row>
    <row r="9" spans="1:47" s="9" customFormat="1">
      <c r="A9" s="38">
        <v>2</v>
      </c>
      <c r="B9" s="66">
        <v>6</v>
      </c>
      <c r="C9" s="38" t="s">
        <v>7</v>
      </c>
      <c r="D9" s="66" t="s">
        <v>111</v>
      </c>
      <c r="E9" s="57">
        <v>190</v>
      </c>
      <c r="F9" s="13">
        <v>1</v>
      </c>
      <c r="G9" s="14">
        <f t="shared" si="0"/>
        <v>2.649932431952045</v>
      </c>
      <c r="H9" s="14" t="s">
        <v>107</v>
      </c>
      <c r="I9" s="98">
        <v>1.6199999999999999E-2</v>
      </c>
      <c r="J9" s="58"/>
      <c r="K9" s="50">
        <v>0.32400000000000001</v>
      </c>
      <c r="L9" s="2">
        <v>0.29799999999999999</v>
      </c>
      <c r="M9" s="2">
        <v>0.13</v>
      </c>
      <c r="N9" s="90"/>
      <c r="O9" s="50"/>
      <c r="P9" s="2"/>
      <c r="Q9" s="2"/>
      <c r="R9" s="90"/>
      <c r="S9" s="50">
        <v>0.85</v>
      </c>
      <c r="T9" s="2"/>
      <c r="U9" s="6"/>
      <c r="V9" s="90"/>
      <c r="W9" s="45"/>
      <c r="Y9" s="38">
        <v>2</v>
      </c>
      <c r="Z9" s="66">
        <v>155</v>
      </c>
      <c r="AA9" s="38" t="s">
        <v>7</v>
      </c>
      <c r="AB9" s="66" t="s">
        <v>111</v>
      </c>
      <c r="AC9" s="57">
        <v>190</v>
      </c>
      <c r="AD9" s="13">
        <v>1</v>
      </c>
      <c r="AE9" s="14">
        <f t="shared" si="1"/>
        <v>2.649932431952045</v>
      </c>
      <c r="AF9" s="14" t="s">
        <v>107</v>
      </c>
      <c r="AG9" s="98">
        <v>1.6199999999999999E-2</v>
      </c>
      <c r="AH9" s="58"/>
      <c r="AI9" s="50">
        <v>0.32400000000000001</v>
      </c>
      <c r="AJ9" s="2">
        <v>0.29799999999999999</v>
      </c>
      <c r="AK9" s="2">
        <v>0.13</v>
      </c>
      <c r="AL9" s="90"/>
      <c r="AM9" s="50"/>
      <c r="AN9" s="2"/>
      <c r="AO9" s="2"/>
      <c r="AP9" s="90"/>
      <c r="AQ9" s="50"/>
      <c r="AR9" s="2">
        <v>0.69</v>
      </c>
      <c r="AS9" s="6"/>
      <c r="AT9" s="90"/>
      <c r="AU9" s="45"/>
    </row>
    <row r="10" spans="1:47" s="9" customFormat="1">
      <c r="A10" s="38">
        <v>2</v>
      </c>
      <c r="B10" s="66">
        <v>7</v>
      </c>
      <c r="C10" s="38" t="s">
        <v>7</v>
      </c>
      <c r="D10" s="66" t="s">
        <v>112</v>
      </c>
      <c r="E10" s="57">
        <v>190</v>
      </c>
      <c r="F10" s="13">
        <v>1</v>
      </c>
      <c r="G10" s="14">
        <f t="shared" si="0"/>
        <v>2.649932431952045</v>
      </c>
      <c r="H10" s="14" t="s">
        <v>107</v>
      </c>
      <c r="I10" s="98">
        <v>1.6199999999999999E-2</v>
      </c>
      <c r="J10" s="58"/>
      <c r="K10" s="50">
        <v>0.34600000000000003</v>
      </c>
      <c r="L10" s="2">
        <v>0.30299999999999999</v>
      </c>
      <c r="M10" s="2">
        <v>0.13200000000000001</v>
      </c>
      <c r="N10" s="90"/>
      <c r="O10" s="50"/>
      <c r="P10" s="2"/>
      <c r="Q10" s="2"/>
      <c r="R10" s="90"/>
      <c r="S10" s="50">
        <v>0.83</v>
      </c>
      <c r="T10" s="2"/>
      <c r="U10" s="6"/>
      <c r="V10" s="90"/>
      <c r="W10" s="45"/>
      <c r="Y10" s="38">
        <v>2</v>
      </c>
      <c r="Z10" s="66">
        <v>156</v>
      </c>
      <c r="AA10" s="38" t="s">
        <v>7</v>
      </c>
      <c r="AB10" s="66" t="s">
        <v>112</v>
      </c>
      <c r="AC10" s="57">
        <v>190</v>
      </c>
      <c r="AD10" s="13">
        <v>1</v>
      </c>
      <c r="AE10" s="14">
        <f t="shared" si="1"/>
        <v>2.649932431952045</v>
      </c>
      <c r="AF10" s="14" t="s">
        <v>107</v>
      </c>
      <c r="AG10" s="98">
        <v>1.6199999999999999E-2</v>
      </c>
      <c r="AH10" s="58"/>
      <c r="AI10" s="50">
        <v>0.34600000000000003</v>
      </c>
      <c r="AJ10" s="2">
        <v>0.30299999999999999</v>
      </c>
      <c r="AK10" s="2">
        <v>0.13200000000000001</v>
      </c>
      <c r="AL10" s="90"/>
      <c r="AM10" s="50"/>
      <c r="AN10" s="2"/>
      <c r="AO10" s="2"/>
      <c r="AP10" s="90"/>
      <c r="AQ10" s="50"/>
      <c r="AR10" s="2">
        <v>0.59</v>
      </c>
      <c r="AS10" s="6"/>
      <c r="AT10" s="90"/>
      <c r="AU10" s="45"/>
    </row>
    <row r="11" spans="1:47" s="9" customFormat="1">
      <c r="A11" s="39">
        <v>2</v>
      </c>
      <c r="B11" s="67">
        <v>8</v>
      </c>
      <c r="C11" s="39" t="s">
        <v>7</v>
      </c>
      <c r="D11" s="67" t="s">
        <v>113</v>
      </c>
      <c r="E11" s="59">
        <v>190</v>
      </c>
      <c r="F11" s="17">
        <v>1</v>
      </c>
      <c r="G11" s="18">
        <f t="shared" si="0"/>
        <v>2.649932431952045</v>
      </c>
      <c r="H11" s="18" t="s">
        <v>107</v>
      </c>
      <c r="I11" s="99">
        <v>1.6199999999999999E-2</v>
      </c>
      <c r="J11" s="60"/>
      <c r="K11" s="51">
        <v>0.34200000000000003</v>
      </c>
      <c r="L11" s="3">
        <v>0.308</v>
      </c>
      <c r="M11" s="3">
        <v>0.14899999999999999</v>
      </c>
      <c r="N11" s="91"/>
      <c r="O11" s="51"/>
      <c r="P11" s="3"/>
      <c r="Q11" s="3"/>
      <c r="R11" s="91"/>
      <c r="S11" s="51">
        <v>0.83</v>
      </c>
      <c r="T11" s="3"/>
      <c r="U11" s="7"/>
      <c r="V11" s="91"/>
      <c r="W11" s="46"/>
      <c r="Y11" s="39">
        <v>2</v>
      </c>
      <c r="Z11" s="67">
        <v>157</v>
      </c>
      <c r="AA11" s="39" t="s">
        <v>7</v>
      </c>
      <c r="AB11" s="67" t="s">
        <v>113</v>
      </c>
      <c r="AC11" s="59">
        <v>190</v>
      </c>
      <c r="AD11" s="17">
        <v>1</v>
      </c>
      <c r="AE11" s="18">
        <f t="shared" si="1"/>
        <v>2.649932431952045</v>
      </c>
      <c r="AF11" s="18" t="s">
        <v>107</v>
      </c>
      <c r="AG11" s="99">
        <v>1.6199999999999999E-2</v>
      </c>
      <c r="AH11" s="60"/>
      <c r="AI11" s="51">
        <v>0.34200000000000003</v>
      </c>
      <c r="AJ11" s="3">
        <v>0.308</v>
      </c>
      <c r="AK11" s="3">
        <v>0.14899999999999999</v>
      </c>
      <c r="AL11" s="91"/>
      <c r="AM11" s="51"/>
      <c r="AN11" s="3"/>
      <c r="AO11" s="3"/>
      <c r="AP11" s="91"/>
      <c r="AQ11" s="51"/>
      <c r="AR11" s="3">
        <v>0.66</v>
      </c>
      <c r="AS11" s="7"/>
      <c r="AT11" s="91"/>
      <c r="AU11" s="46"/>
    </row>
    <row r="12" spans="1:47" s="9" customFormat="1">
      <c r="A12" s="40">
        <v>3</v>
      </c>
      <c r="B12" s="65">
        <v>9</v>
      </c>
      <c r="C12" s="40" t="s">
        <v>7</v>
      </c>
      <c r="D12" s="65" t="s">
        <v>8</v>
      </c>
      <c r="E12" s="55">
        <v>160</v>
      </c>
      <c r="F12" s="10">
        <v>10</v>
      </c>
      <c r="G12" s="11">
        <f t="shared" si="0"/>
        <v>2.766621621301363</v>
      </c>
      <c r="H12" s="11" t="s">
        <v>107</v>
      </c>
      <c r="I12" s="100">
        <v>5.0000000000000001E-3</v>
      </c>
      <c r="J12" s="56" t="s">
        <v>9</v>
      </c>
      <c r="K12" s="49">
        <v>0.39500000000000002</v>
      </c>
      <c r="L12" s="1">
        <v>0.23899999999999999</v>
      </c>
      <c r="M12" s="1">
        <v>0.188</v>
      </c>
      <c r="N12" s="89" t="s">
        <v>10</v>
      </c>
      <c r="O12" s="49"/>
      <c r="P12" s="1"/>
      <c r="Q12" s="1"/>
      <c r="R12" s="89" t="s">
        <v>11</v>
      </c>
      <c r="S12" s="49">
        <v>0.9</v>
      </c>
      <c r="T12" s="1">
        <v>0.77</v>
      </c>
      <c r="U12" s="5" t="s">
        <v>9</v>
      </c>
      <c r="V12" s="89" t="s">
        <v>12</v>
      </c>
      <c r="W12" s="44" t="s">
        <v>64</v>
      </c>
      <c r="Y12" s="40">
        <v>4</v>
      </c>
      <c r="Z12" s="65">
        <v>158</v>
      </c>
      <c r="AA12" s="40" t="s">
        <v>7</v>
      </c>
      <c r="AB12" s="65" t="s">
        <v>114</v>
      </c>
      <c r="AC12" s="55">
        <v>185</v>
      </c>
      <c r="AD12" s="10">
        <v>15</v>
      </c>
      <c r="AE12" s="11">
        <f t="shared" si="1"/>
        <v>3.6788052225659458</v>
      </c>
      <c r="AF12" s="11" t="s">
        <v>107</v>
      </c>
      <c r="AG12" s="1">
        <v>1.6E-2</v>
      </c>
      <c r="AH12" s="56" t="s">
        <v>9</v>
      </c>
      <c r="AI12" s="49">
        <v>0.30360934182590232</v>
      </c>
      <c r="AJ12" s="1">
        <v>0.20700636942675157</v>
      </c>
      <c r="AK12" s="1">
        <v>0.21868365180467092</v>
      </c>
      <c r="AL12" s="89" t="s">
        <v>24</v>
      </c>
      <c r="AM12" s="49">
        <v>0.42599999999999999</v>
      </c>
      <c r="AN12" s="1">
        <v>2.1000000000000001E-2</v>
      </c>
      <c r="AO12" s="1">
        <v>0.32799999999999996</v>
      </c>
      <c r="AP12" s="89" t="s">
        <v>37</v>
      </c>
      <c r="AQ12" s="49">
        <v>0.70717191608391627</v>
      </c>
      <c r="AR12" s="1"/>
      <c r="AS12" s="5"/>
      <c r="AT12" s="89" t="s">
        <v>86</v>
      </c>
      <c r="AU12" s="44" t="s">
        <v>216</v>
      </c>
    </row>
    <row r="13" spans="1:47" s="9" customFormat="1">
      <c r="A13" s="38">
        <v>3</v>
      </c>
      <c r="B13" s="66">
        <v>10</v>
      </c>
      <c r="C13" s="38" t="s">
        <v>7</v>
      </c>
      <c r="D13" s="66" t="s">
        <v>8</v>
      </c>
      <c r="E13" s="57">
        <v>160</v>
      </c>
      <c r="F13" s="13">
        <v>10</v>
      </c>
      <c r="G13" s="14">
        <f t="shared" si="0"/>
        <v>2.766621621301363</v>
      </c>
      <c r="H13" s="14" t="s">
        <v>107</v>
      </c>
      <c r="I13" s="98">
        <v>5.0000000000000001E-3</v>
      </c>
      <c r="J13" s="58"/>
      <c r="K13" s="50">
        <v>0.39099999999999996</v>
      </c>
      <c r="L13" s="2">
        <v>0.23100000000000001</v>
      </c>
      <c r="M13" s="2">
        <v>0.19699999999999998</v>
      </c>
      <c r="N13" s="90"/>
      <c r="O13" s="50"/>
      <c r="P13" s="2"/>
      <c r="Q13" s="2"/>
      <c r="R13" s="90"/>
      <c r="S13" s="50">
        <v>0.89</v>
      </c>
      <c r="T13" s="2">
        <v>0.88</v>
      </c>
      <c r="U13" s="6"/>
      <c r="V13" s="90"/>
      <c r="W13" s="45"/>
      <c r="Y13" s="38">
        <v>4</v>
      </c>
      <c r="Z13" s="66">
        <v>159</v>
      </c>
      <c r="AA13" s="38" t="s">
        <v>7</v>
      </c>
      <c r="AB13" s="66" t="s">
        <v>22</v>
      </c>
      <c r="AC13" s="57">
        <v>185</v>
      </c>
      <c r="AD13" s="13">
        <v>15</v>
      </c>
      <c r="AE13" s="14">
        <f t="shared" si="1"/>
        <v>3.6788052225659458</v>
      </c>
      <c r="AF13" s="14" t="s">
        <v>107</v>
      </c>
      <c r="AG13" s="2">
        <v>1.6E-2</v>
      </c>
      <c r="AH13" s="58"/>
      <c r="AI13" s="50">
        <v>0.40405117270788915</v>
      </c>
      <c r="AJ13" s="2">
        <v>0.25053304904051177</v>
      </c>
      <c r="AK13" s="2">
        <v>0.26226012793176973</v>
      </c>
      <c r="AL13" s="90"/>
      <c r="AM13" s="50">
        <v>0.501</v>
      </c>
      <c r="AN13" s="2">
        <v>0</v>
      </c>
      <c r="AO13" s="2">
        <v>0.39299999999999996</v>
      </c>
      <c r="AP13" s="90"/>
      <c r="AQ13" s="50">
        <v>0.63981004749340376</v>
      </c>
      <c r="AR13" s="2"/>
      <c r="AS13" s="6"/>
      <c r="AT13" s="90" t="s">
        <v>206</v>
      </c>
      <c r="AU13" s="45"/>
    </row>
    <row r="14" spans="1:47" s="9" customFormat="1">
      <c r="A14" s="39">
        <v>3</v>
      </c>
      <c r="B14" s="67">
        <v>11</v>
      </c>
      <c r="C14" s="39" t="s">
        <v>7</v>
      </c>
      <c r="D14" s="67" t="s">
        <v>8</v>
      </c>
      <c r="E14" s="59">
        <v>160</v>
      </c>
      <c r="F14" s="17">
        <v>10</v>
      </c>
      <c r="G14" s="18">
        <f t="shared" si="0"/>
        <v>2.766621621301363</v>
      </c>
      <c r="H14" s="18" t="s">
        <v>107</v>
      </c>
      <c r="I14" s="99">
        <v>5.0000000000000001E-3</v>
      </c>
      <c r="J14" s="60"/>
      <c r="K14" s="51">
        <v>0.36099999999999993</v>
      </c>
      <c r="L14" s="3">
        <v>0.25600000000000001</v>
      </c>
      <c r="M14" s="3">
        <v>0.22600000000000001</v>
      </c>
      <c r="N14" s="91"/>
      <c r="O14" s="51">
        <v>0.3</v>
      </c>
      <c r="P14" s="3">
        <v>0.05</v>
      </c>
      <c r="Q14" s="3">
        <v>0.18</v>
      </c>
      <c r="R14" s="91"/>
      <c r="S14" s="51">
        <v>0.8</v>
      </c>
      <c r="T14" s="3">
        <v>0.63</v>
      </c>
      <c r="U14" s="7"/>
      <c r="V14" s="91"/>
      <c r="W14" s="46"/>
      <c r="Y14" s="38">
        <v>4</v>
      </c>
      <c r="Z14" s="66">
        <v>160</v>
      </c>
      <c r="AA14" s="38" t="s">
        <v>7</v>
      </c>
      <c r="AB14" s="66" t="s">
        <v>13</v>
      </c>
      <c r="AC14" s="57">
        <v>185</v>
      </c>
      <c r="AD14" s="13">
        <v>15</v>
      </c>
      <c r="AE14" s="14">
        <f t="shared" si="1"/>
        <v>3.6788052225659458</v>
      </c>
      <c r="AF14" s="14" t="s">
        <v>107</v>
      </c>
      <c r="AG14" s="2">
        <v>1.6E-2</v>
      </c>
      <c r="AH14" s="58"/>
      <c r="AI14" s="50">
        <v>0.34653465346534651</v>
      </c>
      <c r="AJ14" s="2">
        <v>0.21672167216721674</v>
      </c>
      <c r="AK14" s="2">
        <v>0.2189218921892189</v>
      </c>
      <c r="AL14" s="90"/>
      <c r="AM14" s="50">
        <v>0.56000000000000005</v>
      </c>
      <c r="AN14" s="2">
        <v>3.2000000000000001E-2</v>
      </c>
      <c r="AO14" s="2">
        <v>0.36799999999999999</v>
      </c>
      <c r="AP14" s="90"/>
      <c r="AQ14" s="50">
        <v>0.66837760000000013</v>
      </c>
      <c r="AR14" s="2"/>
      <c r="AS14" s="6"/>
      <c r="AT14" s="90" t="s">
        <v>207</v>
      </c>
      <c r="AU14" s="45"/>
    </row>
    <row r="15" spans="1:47" s="9" customFormat="1">
      <c r="A15" s="40">
        <v>4</v>
      </c>
      <c r="B15" s="65">
        <v>12</v>
      </c>
      <c r="C15" s="40" t="s">
        <v>7</v>
      </c>
      <c r="D15" s="65" t="s">
        <v>114</v>
      </c>
      <c r="E15" s="55">
        <v>185</v>
      </c>
      <c r="F15" s="10">
        <v>15</v>
      </c>
      <c r="G15" s="11">
        <f>LOG(F15*EXP((E15-100)/14.75))</f>
        <v>3.6788052225659458</v>
      </c>
      <c r="H15" s="11" t="s">
        <v>107</v>
      </c>
      <c r="I15" s="100">
        <v>1.6E-2</v>
      </c>
      <c r="J15" s="56" t="s">
        <v>9</v>
      </c>
      <c r="K15" s="49">
        <v>0.30360934182590232</v>
      </c>
      <c r="L15" s="1">
        <v>0.20700636942675157</v>
      </c>
      <c r="M15" s="1">
        <v>0.21868365180467092</v>
      </c>
      <c r="N15" s="89" t="s">
        <v>24</v>
      </c>
      <c r="O15" s="49">
        <v>0.42599999999999999</v>
      </c>
      <c r="P15" s="1">
        <v>2.1000000000000001E-2</v>
      </c>
      <c r="Q15" s="1">
        <v>0.32799999999999996</v>
      </c>
      <c r="R15" s="89" t="s">
        <v>37</v>
      </c>
      <c r="S15" s="49">
        <v>0.90900000000000003</v>
      </c>
      <c r="T15" s="1"/>
      <c r="U15" s="5"/>
      <c r="V15" s="89" t="s">
        <v>32</v>
      </c>
      <c r="W15" s="44" t="s">
        <v>216</v>
      </c>
      <c r="Y15" s="38">
        <v>4</v>
      </c>
      <c r="Z15" s="66">
        <v>161</v>
      </c>
      <c r="AA15" s="38" t="s">
        <v>18</v>
      </c>
      <c r="AB15" s="66" t="s">
        <v>115</v>
      </c>
      <c r="AC15" s="57">
        <v>185</v>
      </c>
      <c r="AD15" s="13">
        <v>15</v>
      </c>
      <c r="AE15" s="14">
        <f t="shared" si="1"/>
        <v>3.6788052225659458</v>
      </c>
      <c r="AF15" s="14" t="s">
        <v>107</v>
      </c>
      <c r="AG15" s="2">
        <v>1.6E-2</v>
      </c>
      <c r="AH15" s="58"/>
      <c r="AI15" s="50">
        <v>0.33551198257080611</v>
      </c>
      <c r="AJ15" s="2">
        <v>0.20152505446623095</v>
      </c>
      <c r="AK15" s="2">
        <v>0.27342047930283225</v>
      </c>
      <c r="AL15" s="90"/>
      <c r="AM15" s="50">
        <v>0.51200000000000001</v>
      </c>
      <c r="AN15" s="2">
        <v>6.7000000000000004E-2</v>
      </c>
      <c r="AO15" s="2">
        <v>0.40200000000000002</v>
      </c>
      <c r="AP15" s="90"/>
      <c r="AQ15" s="50">
        <v>0.58111069090909107</v>
      </c>
      <c r="AR15" s="2"/>
      <c r="AS15" s="6"/>
      <c r="AT15" s="90"/>
      <c r="AU15" s="45"/>
    </row>
    <row r="16" spans="1:47" s="9" customFormat="1">
      <c r="A16" s="38">
        <v>4</v>
      </c>
      <c r="B16" s="66">
        <v>13</v>
      </c>
      <c r="C16" s="38" t="s">
        <v>7</v>
      </c>
      <c r="D16" s="66" t="s">
        <v>22</v>
      </c>
      <c r="E16" s="57">
        <v>185</v>
      </c>
      <c r="F16" s="13">
        <v>15</v>
      </c>
      <c r="G16" s="14">
        <f t="shared" ref="G16:G18" si="2">LOG(F16*EXP((E16-100)/14.75))</f>
        <v>3.6788052225659458</v>
      </c>
      <c r="H16" s="14" t="s">
        <v>107</v>
      </c>
      <c r="I16" s="98">
        <v>1.6E-2</v>
      </c>
      <c r="J16" s="58"/>
      <c r="K16" s="50">
        <v>0.40405117270788915</v>
      </c>
      <c r="L16" s="2">
        <v>0.25053304904051177</v>
      </c>
      <c r="M16" s="2">
        <v>0.26226012793176973</v>
      </c>
      <c r="N16" s="90"/>
      <c r="O16" s="50">
        <v>0.501</v>
      </c>
      <c r="P16" s="2">
        <v>0</v>
      </c>
      <c r="Q16" s="2">
        <v>0.39299999999999996</v>
      </c>
      <c r="R16" s="90"/>
      <c r="S16" s="50">
        <v>0.86</v>
      </c>
      <c r="T16" s="2"/>
      <c r="U16" s="6"/>
      <c r="V16" s="90"/>
      <c r="W16" s="45"/>
      <c r="Y16" s="39">
        <v>4</v>
      </c>
      <c r="Z16" s="67">
        <v>162</v>
      </c>
      <c r="AA16" s="39" t="s">
        <v>7</v>
      </c>
      <c r="AB16" s="67" t="s">
        <v>35</v>
      </c>
      <c r="AC16" s="59">
        <v>185</v>
      </c>
      <c r="AD16" s="17">
        <v>15</v>
      </c>
      <c r="AE16" s="18">
        <f t="shared" si="1"/>
        <v>3.6788052225659458</v>
      </c>
      <c r="AF16" s="18" t="s">
        <v>107</v>
      </c>
      <c r="AG16" s="3">
        <v>1.6E-2</v>
      </c>
      <c r="AH16" s="60"/>
      <c r="AI16" s="51">
        <v>0.35016835016835018</v>
      </c>
      <c r="AJ16" s="3">
        <v>0.16498316498316501</v>
      </c>
      <c r="AK16" s="3">
        <v>0.17508417508417509</v>
      </c>
      <c r="AL16" s="91"/>
      <c r="AM16" s="51">
        <v>0.39799999999999996</v>
      </c>
      <c r="AN16" s="3">
        <v>5.2999999999999999E-2</v>
      </c>
      <c r="AO16" s="3">
        <v>0.22399999999999998</v>
      </c>
      <c r="AP16" s="91"/>
      <c r="AQ16" s="51">
        <v>0.41372099999999989</v>
      </c>
      <c r="AR16" s="3"/>
      <c r="AS16" s="7"/>
      <c r="AT16" s="91"/>
      <c r="AU16" s="46"/>
    </row>
    <row r="17" spans="1:47" s="9" customFormat="1">
      <c r="A17" s="38">
        <v>4</v>
      </c>
      <c r="B17" s="66">
        <v>14</v>
      </c>
      <c r="C17" s="38" t="s">
        <v>7</v>
      </c>
      <c r="D17" s="66" t="s">
        <v>13</v>
      </c>
      <c r="E17" s="57">
        <v>185</v>
      </c>
      <c r="F17" s="13">
        <v>15</v>
      </c>
      <c r="G17" s="14">
        <f t="shared" si="2"/>
        <v>3.6788052225659458</v>
      </c>
      <c r="H17" s="14" t="s">
        <v>107</v>
      </c>
      <c r="I17" s="98">
        <v>1.6E-2</v>
      </c>
      <c r="J17" s="58"/>
      <c r="K17" s="50">
        <v>0.34653465346534651</v>
      </c>
      <c r="L17" s="2">
        <v>0.21672167216721674</v>
      </c>
      <c r="M17" s="2">
        <v>0.2189218921892189</v>
      </c>
      <c r="N17" s="90"/>
      <c r="O17" s="50">
        <v>0.56000000000000005</v>
      </c>
      <c r="P17" s="2">
        <v>3.2000000000000001E-2</v>
      </c>
      <c r="Q17" s="2">
        <v>0.36799999999999999</v>
      </c>
      <c r="R17" s="90"/>
      <c r="S17" s="50">
        <v>0.88800000000000001</v>
      </c>
      <c r="T17" s="2"/>
      <c r="U17" s="6"/>
      <c r="V17" s="90"/>
      <c r="W17" s="45"/>
      <c r="Y17" s="38">
        <v>9</v>
      </c>
      <c r="Z17" s="66">
        <v>163</v>
      </c>
      <c r="AA17" s="38" t="s">
        <v>7</v>
      </c>
      <c r="AB17" s="66" t="s">
        <v>35</v>
      </c>
      <c r="AC17" s="57">
        <v>130</v>
      </c>
      <c r="AD17" s="13">
        <v>15</v>
      </c>
      <c r="AE17" s="14">
        <f t="shared" si="1"/>
        <v>2.0594020697063629</v>
      </c>
      <c r="AF17" s="14" t="s">
        <v>107</v>
      </c>
      <c r="AG17" s="2">
        <v>1.7142857142857144E-2</v>
      </c>
      <c r="AH17" s="73" t="s">
        <v>45</v>
      </c>
      <c r="AI17" s="50">
        <v>0.34600000000000003</v>
      </c>
      <c r="AJ17" s="2">
        <v>0.251</v>
      </c>
      <c r="AK17" s="2">
        <v>0.13</v>
      </c>
      <c r="AL17" s="90" t="s">
        <v>15</v>
      </c>
      <c r="AM17" s="50">
        <v>0.47899999999999998</v>
      </c>
      <c r="AN17" s="2">
        <v>4.2000000000000003E-2</v>
      </c>
      <c r="AO17" s="2">
        <v>0.193</v>
      </c>
      <c r="AP17" s="90" t="s">
        <v>15</v>
      </c>
      <c r="AQ17" s="50">
        <v>0.88</v>
      </c>
      <c r="AR17" s="2">
        <v>0.77</v>
      </c>
      <c r="AS17" s="6" t="s">
        <v>9</v>
      </c>
      <c r="AT17" s="90" t="s">
        <v>10</v>
      </c>
      <c r="AU17" s="45" t="s">
        <v>220</v>
      </c>
    </row>
    <row r="18" spans="1:47" s="9" customFormat="1">
      <c r="A18" s="38">
        <v>4</v>
      </c>
      <c r="B18" s="66">
        <v>15</v>
      </c>
      <c r="C18" s="38" t="s">
        <v>18</v>
      </c>
      <c r="D18" s="66" t="s">
        <v>115</v>
      </c>
      <c r="E18" s="57">
        <v>185</v>
      </c>
      <c r="F18" s="13">
        <v>15</v>
      </c>
      <c r="G18" s="14">
        <f t="shared" si="2"/>
        <v>3.6788052225659458</v>
      </c>
      <c r="H18" s="14" t="s">
        <v>107</v>
      </c>
      <c r="I18" s="98">
        <v>1.6E-2</v>
      </c>
      <c r="J18" s="58"/>
      <c r="K18" s="50">
        <v>0.33551198257080611</v>
      </c>
      <c r="L18" s="2">
        <v>0.20152505446623095</v>
      </c>
      <c r="M18" s="2">
        <v>0.27342047930283225</v>
      </c>
      <c r="N18" s="90"/>
      <c r="O18" s="50">
        <v>0.51200000000000001</v>
      </c>
      <c r="P18" s="2">
        <v>6.7000000000000004E-2</v>
      </c>
      <c r="Q18" s="2">
        <v>0.40200000000000002</v>
      </c>
      <c r="R18" s="90"/>
      <c r="S18" s="50">
        <v>0.69199999999999995</v>
      </c>
      <c r="T18" s="2"/>
      <c r="U18" s="6"/>
      <c r="V18" s="90"/>
      <c r="W18" s="45"/>
      <c r="Y18" s="38">
        <v>9</v>
      </c>
      <c r="Z18" s="66">
        <v>164</v>
      </c>
      <c r="AA18" s="38" t="s">
        <v>7</v>
      </c>
      <c r="AB18" s="66" t="s">
        <v>126</v>
      </c>
      <c r="AC18" s="57">
        <v>130</v>
      </c>
      <c r="AD18" s="13">
        <v>15</v>
      </c>
      <c r="AE18" s="14">
        <f t="shared" si="1"/>
        <v>2.0594020697063629</v>
      </c>
      <c r="AF18" s="14" t="s">
        <v>107</v>
      </c>
      <c r="AG18" s="2">
        <v>0.02</v>
      </c>
      <c r="AH18" s="58"/>
      <c r="AI18" s="50">
        <v>0.40700000000000003</v>
      </c>
      <c r="AJ18" s="2">
        <v>0.27700000000000002</v>
      </c>
      <c r="AK18" s="2">
        <v>0.188</v>
      </c>
      <c r="AL18" s="90"/>
      <c r="AM18" s="50">
        <v>0.59</v>
      </c>
      <c r="AN18" s="2">
        <v>4.4999999999999998E-2</v>
      </c>
      <c r="AO18" s="2">
        <v>0.23100000000000001</v>
      </c>
      <c r="AP18" s="90"/>
      <c r="AQ18" s="50">
        <v>0.44999999999999996</v>
      </c>
      <c r="AR18" s="2">
        <v>0.68</v>
      </c>
      <c r="AS18" s="6"/>
      <c r="AT18" s="90"/>
      <c r="AU18" s="45"/>
    </row>
    <row r="19" spans="1:47" s="9" customFormat="1">
      <c r="A19" s="39">
        <v>4</v>
      </c>
      <c r="B19" s="67">
        <v>16</v>
      </c>
      <c r="C19" s="39" t="s">
        <v>7</v>
      </c>
      <c r="D19" s="67" t="s">
        <v>35</v>
      </c>
      <c r="E19" s="59">
        <v>185</v>
      </c>
      <c r="F19" s="17">
        <v>15</v>
      </c>
      <c r="G19" s="18">
        <f>LOG(F19*EXP((E19-100)/14.75))</f>
        <v>3.6788052225659458</v>
      </c>
      <c r="H19" s="18" t="s">
        <v>107</v>
      </c>
      <c r="I19" s="99">
        <v>1.6E-2</v>
      </c>
      <c r="J19" s="60"/>
      <c r="K19" s="51">
        <v>0.35016835016835018</v>
      </c>
      <c r="L19" s="3">
        <v>0.16498316498316501</v>
      </c>
      <c r="M19" s="3">
        <v>0.17508417508417509</v>
      </c>
      <c r="N19" s="91"/>
      <c r="O19" s="51">
        <v>0.39799999999999996</v>
      </c>
      <c r="P19" s="3">
        <v>5.2999999999999999E-2</v>
      </c>
      <c r="Q19" s="3">
        <v>0.22399999999999998</v>
      </c>
      <c r="R19" s="91"/>
      <c r="S19" s="51">
        <v>0.72599999999999998</v>
      </c>
      <c r="T19" s="3"/>
      <c r="U19" s="7"/>
      <c r="V19" s="91"/>
      <c r="W19" s="46"/>
      <c r="Y19" s="39">
        <v>9</v>
      </c>
      <c r="Z19" s="67">
        <v>165</v>
      </c>
      <c r="AA19" s="39" t="s">
        <v>7</v>
      </c>
      <c r="AB19" s="67" t="s">
        <v>127</v>
      </c>
      <c r="AC19" s="59">
        <v>130</v>
      </c>
      <c r="AD19" s="17">
        <v>15</v>
      </c>
      <c r="AE19" s="18">
        <f t="shared" si="1"/>
        <v>2.0594020697063629</v>
      </c>
      <c r="AF19" s="18" t="s">
        <v>107</v>
      </c>
      <c r="AG19" s="3">
        <v>0.02</v>
      </c>
      <c r="AH19" s="60"/>
      <c r="AI19" s="51">
        <v>0.374</v>
      </c>
      <c r="AJ19" s="3">
        <v>0.27</v>
      </c>
      <c r="AK19" s="3">
        <v>0.18600000000000003</v>
      </c>
      <c r="AL19" s="91"/>
      <c r="AM19" s="51">
        <v>0.56700000000000006</v>
      </c>
      <c r="AN19" s="3">
        <v>4.4999999999999998E-2</v>
      </c>
      <c r="AO19" s="3">
        <v>0.217</v>
      </c>
      <c r="AP19" s="91"/>
      <c r="AQ19" s="51">
        <v>0.41000000000000003</v>
      </c>
      <c r="AR19" s="3">
        <v>0.6</v>
      </c>
      <c r="AS19" s="7"/>
      <c r="AT19" s="91"/>
      <c r="AU19" s="46"/>
    </row>
    <row r="20" spans="1:47" s="9" customFormat="1">
      <c r="A20" s="38">
        <v>5</v>
      </c>
      <c r="B20" s="66">
        <v>17</v>
      </c>
      <c r="C20" s="38" t="s">
        <v>7</v>
      </c>
      <c r="D20" s="66" t="s">
        <v>23</v>
      </c>
      <c r="E20" s="57">
        <v>140</v>
      </c>
      <c r="F20" s="9">
        <v>30</v>
      </c>
      <c r="G20" s="14">
        <f>LOG(F20*EXP((E20-100)/14.75))</f>
        <v>2.6548690022539048</v>
      </c>
      <c r="H20" s="14" t="s">
        <v>107</v>
      </c>
      <c r="I20" s="2">
        <v>0.02</v>
      </c>
      <c r="J20" s="58" t="s">
        <v>9</v>
      </c>
      <c r="K20" s="50">
        <v>0.26</v>
      </c>
      <c r="L20" s="2">
        <v>0.27</v>
      </c>
      <c r="M20" s="2">
        <v>0.33</v>
      </c>
      <c r="N20" s="90" t="s">
        <v>24</v>
      </c>
      <c r="O20" s="50">
        <v>0.35200000000000004</v>
      </c>
      <c r="P20" s="2">
        <v>0.19600000000000001</v>
      </c>
      <c r="Q20" s="2">
        <v>0.44299999999999995</v>
      </c>
      <c r="R20" s="90" t="s">
        <v>15</v>
      </c>
      <c r="S20" s="50">
        <v>0.59</v>
      </c>
      <c r="T20" s="2">
        <v>0.48</v>
      </c>
      <c r="U20" s="6" t="s">
        <v>9</v>
      </c>
      <c r="V20" s="90" t="s">
        <v>12</v>
      </c>
      <c r="W20" s="45" t="s">
        <v>68</v>
      </c>
      <c r="Y20" s="38">
        <v>15</v>
      </c>
      <c r="Z20" s="66">
        <v>166</v>
      </c>
      <c r="AA20" s="38" t="s">
        <v>26</v>
      </c>
      <c r="AB20" s="66" t="s">
        <v>134</v>
      </c>
      <c r="AC20" s="57">
        <v>180</v>
      </c>
      <c r="AD20" s="13">
        <v>45</v>
      </c>
      <c r="AE20" s="14">
        <f t="shared" si="1"/>
        <v>4.0087080088438283</v>
      </c>
      <c r="AF20" s="14" t="s">
        <v>107</v>
      </c>
      <c r="AG20" s="2">
        <v>0.01</v>
      </c>
      <c r="AH20" s="58" t="s">
        <v>9</v>
      </c>
      <c r="AI20" s="50">
        <v>0.40799999999999997</v>
      </c>
      <c r="AJ20" s="2">
        <v>0.15400000000000005</v>
      </c>
      <c r="AK20" s="2">
        <v>0.33100000000000002</v>
      </c>
      <c r="AL20" s="90" t="s">
        <v>15</v>
      </c>
      <c r="AM20" s="50">
        <v>0.40100000000000002</v>
      </c>
      <c r="AN20" s="2"/>
      <c r="AO20" s="2"/>
      <c r="AP20" s="90" t="s">
        <v>135</v>
      </c>
      <c r="AQ20" s="50">
        <v>0.06</v>
      </c>
      <c r="AR20" s="2">
        <v>0.65300000000000002</v>
      </c>
      <c r="AS20" s="6" t="s">
        <v>9</v>
      </c>
      <c r="AT20" s="90" t="s">
        <v>86</v>
      </c>
      <c r="AU20" s="45" t="s">
        <v>226</v>
      </c>
    </row>
    <row r="21" spans="1:47" s="9" customFormat="1">
      <c r="A21" s="38">
        <v>5</v>
      </c>
      <c r="B21" s="66">
        <v>18</v>
      </c>
      <c r="C21" s="38" t="s">
        <v>7</v>
      </c>
      <c r="D21" s="66" t="s">
        <v>22</v>
      </c>
      <c r="E21" s="57">
        <v>140</v>
      </c>
      <c r="F21" s="9">
        <v>30</v>
      </c>
      <c r="G21" s="14">
        <f>LOG(F21*EXP((E21-100)/14.75))</f>
        <v>2.6548690022539048</v>
      </c>
      <c r="H21" s="14" t="s">
        <v>107</v>
      </c>
      <c r="I21" s="2">
        <v>0.02</v>
      </c>
      <c r="J21" s="58"/>
      <c r="K21" s="50">
        <v>0.37</v>
      </c>
      <c r="L21" s="2">
        <v>0.26</v>
      </c>
      <c r="M21" s="2">
        <v>0.28000000000000003</v>
      </c>
      <c r="N21" s="90"/>
      <c r="O21" s="50">
        <v>0.39799999999999996</v>
      </c>
      <c r="P21" s="2">
        <v>8.4000000000000005E-2</v>
      </c>
      <c r="Q21" s="2">
        <v>0.2</v>
      </c>
      <c r="R21" s="90"/>
      <c r="S21" s="50">
        <v>0.64</v>
      </c>
      <c r="T21" s="2">
        <v>0.26</v>
      </c>
      <c r="U21" s="6"/>
      <c r="V21" s="90"/>
      <c r="W21" s="45"/>
      <c r="Y21" s="38">
        <v>15</v>
      </c>
      <c r="Z21" s="66">
        <v>167</v>
      </c>
      <c r="AA21" s="38" t="s">
        <v>18</v>
      </c>
      <c r="AB21" s="66" t="s">
        <v>136</v>
      </c>
      <c r="AC21" s="57">
        <v>180</v>
      </c>
      <c r="AD21" s="13">
        <v>45</v>
      </c>
      <c r="AE21" s="14">
        <f t="shared" ref="AE21:AE73" si="3">LOG(AD21*EXP((AC21-100)/14.75))</f>
        <v>4.0087080088438283</v>
      </c>
      <c r="AF21" s="14" t="s">
        <v>107</v>
      </c>
      <c r="AG21" s="2">
        <v>0.01</v>
      </c>
      <c r="AH21" s="58"/>
      <c r="AI21" s="50">
        <v>0.46700000000000003</v>
      </c>
      <c r="AJ21" s="2">
        <v>0.17299999999999996</v>
      </c>
      <c r="AK21" s="2">
        <v>0.28000000000000003</v>
      </c>
      <c r="AL21" s="90"/>
      <c r="AM21" s="50">
        <v>0.53799999999999992</v>
      </c>
      <c r="AN21" s="2"/>
      <c r="AO21" s="2"/>
      <c r="AP21" s="90"/>
      <c r="AQ21" s="50">
        <v>0.151</v>
      </c>
      <c r="AR21" s="2">
        <v>0.64300000000000002</v>
      </c>
      <c r="AS21" s="6"/>
      <c r="AT21" s="90" t="s">
        <v>208</v>
      </c>
      <c r="AU21" s="45"/>
    </row>
    <row r="22" spans="1:47" s="9" customFormat="1">
      <c r="A22" s="39">
        <v>5</v>
      </c>
      <c r="B22" s="67">
        <v>19</v>
      </c>
      <c r="C22" s="39" t="s">
        <v>7</v>
      </c>
      <c r="D22" s="67" t="s">
        <v>25</v>
      </c>
      <c r="E22" s="59">
        <v>140</v>
      </c>
      <c r="F22" s="16">
        <v>30</v>
      </c>
      <c r="G22" s="18">
        <f>LOG(F22*EXP((E22-100)/14.75))</f>
        <v>2.6548690022539048</v>
      </c>
      <c r="H22" s="18" t="s">
        <v>107</v>
      </c>
      <c r="I22" s="3">
        <v>0.02</v>
      </c>
      <c r="J22" s="60"/>
      <c r="K22" s="51">
        <v>0.35</v>
      </c>
      <c r="L22" s="3">
        <v>0.33</v>
      </c>
      <c r="M22" s="3">
        <v>0.24</v>
      </c>
      <c r="N22" s="91"/>
      <c r="O22" s="51">
        <v>0.41</v>
      </c>
      <c r="P22" s="3">
        <v>0.17</v>
      </c>
      <c r="Q22" s="3">
        <v>0.214</v>
      </c>
      <c r="R22" s="91"/>
      <c r="S22" s="51">
        <v>0.57999999999999996</v>
      </c>
      <c r="T22" s="3">
        <v>0.26</v>
      </c>
      <c r="U22" s="7"/>
      <c r="V22" s="91"/>
      <c r="W22" s="46"/>
      <c r="Y22" s="38">
        <v>15</v>
      </c>
      <c r="Z22" s="66">
        <v>168</v>
      </c>
      <c r="AA22" s="38" t="s">
        <v>7</v>
      </c>
      <c r="AB22" s="66" t="s">
        <v>137</v>
      </c>
      <c r="AC22" s="57">
        <v>180</v>
      </c>
      <c r="AD22" s="13">
        <v>45</v>
      </c>
      <c r="AE22" s="14">
        <f t="shared" si="3"/>
        <v>4.0087080088438283</v>
      </c>
      <c r="AF22" s="14" t="s">
        <v>107</v>
      </c>
      <c r="AG22" s="2">
        <v>0.01</v>
      </c>
      <c r="AH22" s="58"/>
      <c r="AI22" s="50">
        <v>0.42100000000000004</v>
      </c>
      <c r="AJ22" s="2">
        <v>0.215</v>
      </c>
      <c r="AK22" s="2">
        <v>0.24</v>
      </c>
      <c r="AL22" s="90"/>
      <c r="AM22" s="50">
        <v>0.53</v>
      </c>
      <c r="AN22" s="2"/>
      <c r="AO22" s="2"/>
      <c r="AP22" s="90"/>
      <c r="AQ22" s="50">
        <v>0.182</v>
      </c>
      <c r="AR22" s="2">
        <v>0.55300000000000005</v>
      </c>
      <c r="AS22" s="6"/>
      <c r="AT22" s="90"/>
      <c r="AU22" s="45"/>
    </row>
    <row r="23" spans="1:47" s="9" customFormat="1" ht="15" customHeight="1">
      <c r="A23" s="38">
        <v>6</v>
      </c>
      <c r="B23" s="66">
        <v>20</v>
      </c>
      <c r="C23" s="38" t="s">
        <v>7</v>
      </c>
      <c r="D23" s="66" t="s">
        <v>116</v>
      </c>
      <c r="E23" s="63">
        <v>150</v>
      </c>
      <c r="F23" s="33">
        <v>30</v>
      </c>
      <c r="G23" s="36">
        <f t="shared" ref="G23:G29" si="4">LOG(F23*EXP((E23-100)/14.75))</f>
        <v>2.949305939137465</v>
      </c>
      <c r="H23" s="36" t="s">
        <v>107</v>
      </c>
      <c r="I23" s="2">
        <v>0.01</v>
      </c>
      <c r="J23" s="73" t="s">
        <v>45</v>
      </c>
      <c r="K23" s="50">
        <v>0.53859999999999997</v>
      </c>
      <c r="L23" s="2">
        <v>0.106</v>
      </c>
      <c r="M23" s="2">
        <v>8.7599999999999997E-2</v>
      </c>
      <c r="N23" s="90" t="s">
        <v>15</v>
      </c>
      <c r="O23" s="50"/>
      <c r="P23" s="2"/>
      <c r="Q23" s="2"/>
      <c r="R23" s="90"/>
      <c r="S23" s="50">
        <v>0.56000000000000005</v>
      </c>
      <c r="U23" s="15"/>
      <c r="V23" s="115" t="s">
        <v>12</v>
      </c>
      <c r="W23" s="45" t="s">
        <v>217</v>
      </c>
      <c r="Y23" s="38">
        <v>15</v>
      </c>
      <c r="Z23" s="66">
        <v>169</v>
      </c>
      <c r="AA23" s="38" t="s">
        <v>18</v>
      </c>
      <c r="AB23" s="66" t="s">
        <v>139</v>
      </c>
      <c r="AC23" s="57">
        <v>180</v>
      </c>
      <c r="AD23" s="13">
        <v>45</v>
      </c>
      <c r="AE23" s="14">
        <f t="shared" si="3"/>
        <v>4.0087080088438283</v>
      </c>
      <c r="AF23" s="14" t="s">
        <v>107</v>
      </c>
      <c r="AG23" s="2">
        <v>0.01</v>
      </c>
      <c r="AH23" s="58"/>
      <c r="AI23" s="50">
        <v>0.41899999999999998</v>
      </c>
      <c r="AJ23" s="2">
        <v>0.18200000000000002</v>
      </c>
      <c r="AK23" s="2">
        <v>0.21600000000000003</v>
      </c>
      <c r="AL23" s="90"/>
      <c r="AM23" s="50">
        <v>0.52300000000000002</v>
      </c>
      <c r="AN23" s="2"/>
      <c r="AO23" s="2"/>
      <c r="AP23" s="90"/>
      <c r="AQ23" s="50">
        <v>0.09</v>
      </c>
      <c r="AR23" s="2">
        <v>0.81599999999999995</v>
      </c>
      <c r="AS23" s="6"/>
      <c r="AT23" s="90"/>
      <c r="AU23" s="45"/>
    </row>
    <row r="24" spans="1:47" s="9" customFormat="1" ht="15" customHeight="1">
      <c r="A24" s="38">
        <v>6</v>
      </c>
      <c r="B24" s="66">
        <v>21</v>
      </c>
      <c r="C24" s="38" t="s">
        <v>7</v>
      </c>
      <c r="D24" s="66" t="s">
        <v>117</v>
      </c>
      <c r="E24" s="63">
        <v>150</v>
      </c>
      <c r="F24" s="33">
        <v>30</v>
      </c>
      <c r="G24" s="36">
        <f t="shared" si="4"/>
        <v>2.949305939137465</v>
      </c>
      <c r="H24" s="36" t="s">
        <v>107</v>
      </c>
      <c r="I24" s="2">
        <v>0.01</v>
      </c>
      <c r="J24" s="73"/>
      <c r="K24" s="50">
        <v>0.42829999999999996</v>
      </c>
      <c r="L24" s="2">
        <v>0.27860000000000001</v>
      </c>
      <c r="M24" s="2">
        <v>6.5099999999999991E-2</v>
      </c>
      <c r="N24" s="90"/>
      <c r="O24" s="50"/>
      <c r="P24" s="2"/>
      <c r="Q24" s="2"/>
      <c r="R24" s="90"/>
      <c r="S24" s="50">
        <v>0.71</v>
      </c>
      <c r="U24" s="15"/>
      <c r="V24" s="115"/>
      <c r="W24" s="45"/>
      <c r="Y24" s="39">
        <v>15</v>
      </c>
      <c r="Z24" s="67">
        <v>170</v>
      </c>
      <c r="AA24" s="39" t="s">
        <v>7</v>
      </c>
      <c r="AB24" s="67" t="s">
        <v>138</v>
      </c>
      <c r="AC24" s="59">
        <v>180</v>
      </c>
      <c r="AD24" s="17">
        <v>45</v>
      </c>
      <c r="AE24" s="18">
        <f t="shared" si="3"/>
        <v>4.0087080088438283</v>
      </c>
      <c r="AF24" s="18" t="s">
        <v>107</v>
      </c>
      <c r="AG24" s="3">
        <v>0.01</v>
      </c>
      <c r="AH24" s="60"/>
      <c r="AI24" s="51">
        <v>0.318</v>
      </c>
      <c r="AJ24" s="3">
        <v>0.17499999999999996</v>
      </c>
      <c r="AK24" s="3">
        <v>0.20100000000000001</v>
      </c>
      <c r="AL24" s="91"/>
      <c r="AM24" s="51">
        <v>0.51600000000000001</v>
      </c>
      <c r="AN24" s="3"/>
      <c r="AO24" s="3"/>
      <c r="AP24" s="91"/>
      <c r="AQ24" s="51">
        <v>0.32599999999999996</v>
      </c>
      <c r="AR24" s="3">
        <v>0.81599999999999995</v>
      </c>
      <c r="AS24" s="7"/>
      <c r="AT24" s="91"/>
      <c r="AU24" s="46"/>
    </row>
    <row r="25" spans="1:47" s="9" customFormat="1" ht="15" customHeight="1">
      <c r="A25" s="38">
        <v>6</v>
      </c>
      <c r="B25" s="66">
        <v>22</v>
      </c>
      <c r="C25" s="38" t="s">
        <v>7</v>
      </c>
      <c r="D25" s="66" t="s">
        <v>118</v>
      </c>
      <c r="E25" s="63">
        <v>150</v>
      </c>
      <c r="F25" s="33">
        <v>30</v>
      </c>
      <c r="G25" s="36">
        <f t="shared" si="4"/>
        <v>2.949305939137465</v>
      </c>
      <c r="H25" s="36" t="s">
        <v>107</v>
      </c>
      <c r="I25" s="2">
        <v>0.01</v>
      </c>
      <c r="J25" s="73"/>
      <c r="K25" s="50">
        <v>0.42</v>
      </c>
      <c r="L25" s="2">
        <v>0.30149999999999999</v>
      </c>
      <c r="M25" s="2">
        <v>7.0000000000000007E-2</v>
      </c>
      <c r="N25" s="90"/>
      <c r="O25" s="50"/>
      <c r="P25" s="2"/>
      <c r="Q25" s="2"/>
      <c r="R25" s="90"/>
      <c r="S25" s="50">
        <v>0.57999999999999996</v>
      </c>
      <c r="U25" s="15"/>
      <c r="V25" s="115"/>
      <c r="W25" s="45"/>
      <c r="Y25" s="40">
        <v>16</v>
      </c>
      <c r="Z25" s="65">
        <v>171</v>
      </c>
      <c r="AA25" s="40" t="s">
        <v>18</v>
      </c>
      <c r="AB25" s="65" t="s">
        <v>140</v>
      </c>
      <c r="AC25" s="75">
        <v>180</v>
      </c>
      <c r="AD25" s="26">
        <v>10</v>
      </c>
      <c r="AE25" s="105">
        <f t="shared" si="3"/>
        <v>3.3554954950684843</v>
      </c>
      <c r="AF25" s="105" t="s">
        <v>107</v>
      </c>
      <c r="AG25" s="100">
        <v>2.5000000000000001E-3</v>
      </c>
      <c r="AH25" s="72" t="s">
        <v>45</v>
      </c>
      <c r="AI25" s="49">
        <v>0.41100000000000003</v>
      </c>
      <c r="AJ25" s="1">
        <v>0.20110000000000003</v>
      </c>
      <c r="AK25" s="1">
        <v>0.2492</v>
      </c>
      <c r="AL25" s="89" t="s">
        <v>24</v>
      </c>
      <c r="AM25" s="49">
        <v>0.59860000000000002</v>
      </c>
      <c r="AN25" s="1">
        <v>3.49E-2</v>
      </c>
      <c r="AO25" s="1">
        <v>0.36320000000000002</v>
      </c>
      <c r="AP25" s="89"/>
      <c r="AQ25" s="49">
        <v>0.58637469586374702</v>
      </c>
      <c r="AR25" s="1">
        <v>0.85764131193300763</v>
      </c>
      <c r="AS25" s="5" t="s">
        <v>45</v>
      </c>
      <c r="AT25" s="89" t="s">
        <v>86</v>
      </c>
      <c r="AU25" s="44" t="s">
        <v>227</v>
      </c>
    </row>
    <row r="26" spans="1:47" s="9" customFormat="1" ht="15" customHeight="1">
      <c r="A26" s="38">
        <v>6</v>
      </c>
      <c r="B26" s="66">
        <v>23</v>
      </c>
      <c r="C26" s="38" t="s">
        <v>7</v>
      </c>
      <c r="D26" s="66" t="s">
        <v>119</v>
      </c>
      <c r="E26" s="63">
        <v>150</v>
      </c>
      <c r="F26" s="33">
        <v>30</v>
      </c>
      <c r="G26" s="36">
        <f t="shared" si="4"/>
        <v>2.949305939137465</v>
      </c>
      <c r="H26" s="36" t="s">
        <v>107</v>
      </c>
      <c r="I26" s="2">
        <v>0.01</v>
      </c>
      <c r="J26" s="73"/>
      <c r="K26" s="50">
        <v>0.39270000000000005</v>
      </c>
      <c r="L26" s="2">
        <v>0.2596</v>
      </c>
      <c r="M26" s="2">
        <v>9.0200000000000002E-2</v>
      </c>
      <c r="N26" s="90"/>
      <c r="O26" s="50"/>
      <c r="P26" s="2"/>
      <c r="Q26" s="2"/>
      <c r="R26" s="90"/>
      <c r="S26" s="50">
        <v>0.57999999999999996</v>
      </c>
      <c r="U26" s="15"/>
      <c r="V26" s="115"/>
      <c r="W26" s="45"/>
      <c r="Y26" s="38">
        <v>16</v>
      </c>
      <c r="Z26" s="66">
        <v>172</v>
      </c>
      <c r="AA26" s="38" t="s">
        <v>18</v>
      </c>
      <c r="AB26" s="66" t="s">
        <v>141</v>
      </c>
      <c r="AC26" s="63">
        <v>180</v>
      </c>
      <c r="AD26" s="33">
        <v>10</v>
      </c>
      <c r="AE26" s="36">
        <f t="shared" si="3"/>
        <v>3.3554954950684843</v>
      </c>
      <c r="AF26" s="36" t="s">
        <v>107</v>
      </c>
      <c r="AG26" s="98">
        <v>2.5000000000000001E-3</v>
      </c>
      <c r="AH26" s="73"/>
      <c r="AI26" s="50">
        <v>0.3856</v>
      </c>
      <c r="AJ26" s="2">
        <v>0.2109</v>
      </c>
      <c r="AK26" s="2">
        <v>0.25869999999999999</v>
      </c>
      <c r="AL26" s="90"/>
      <c r="AM26" s="50">
        <v>0.57940000000000003</v>
      </c>
      <c r="AN26" s="2">
        <v>4.3799999999999999E-2</v>
      </c>
      <c r="AO26" s="2">
        <v>0.37479999999999997</v>
      </c>
      <c r="AP26" s="90"/>
      <c r="AQ26" s="50">
        <v>0.55757261410788383</v>
      </c>
      <c r="AR26" s="2">
        <v>0.81811594202898541</v>
      </c>
      <c r="AS26" s="6"/>
      <c r="AT26" s="90" t="s">
        <v>209</v>
      </c>
      <c r="AU26" s="45"/>
    </row>
    <row r="27" spans="1:47" s="9" customFormat="1" ht="15" customHeight="1">
      <c r="A27" s="38">
        <v>6</v>
      </c>
      <c r="B27" s="66">
        <v>24</v>
      </c>
      <c r="C27" s="38" t="s">
        <v>7</v>
      </c>
      <c r="D27" s="66" t="s">
        <v>120</v>
      </c>
      <c r="E27" s="63">
        <v>150</v>
      </c>
      <c r="F27" s="33">
        <v>30</v>
      </c>
      <c r="G27" s="36">
        <f t="shared" si="4"/>
        <v>2.949305939137465</v>
      </c>
      <c r="H27" s="36" t="s">
        <v>107</v>
      </c>
      <c r="I27" s="2">
        <v>0.01</v>
      </c>
      <c r="J27" s="73"/>
      <c r="K27" s="50">
        <v>0.3785</v>
      </c>
      <c r="L27" s="2">
        <v>0.27329999999999999</v>
      </c>
      <c r="M27" s="2">
        <v>9.6500000000000002E-2</v>
      </c>
      <c r="N27" s="90"/>
      <c r="O27" s="50"/>
      <c r="P27" s="2"/>
      <c r="Q27" s="2"/>
      <c r="R27" s="90"/>
      <c r="S27" s="50">
        <v>0.71</v>
      </c>
      <c r="U27" s="15"/>
      <c r="V27" s="115"/>
      <c r="W27" s="45"/>
      <c r="Y27" s="38">
        <v>16</v>
      </c>
      <c r="Z27" s="66">
        <v>173</v>
      </c>
      <c r="AA27" s="38" t="s">
        <v>18</v>
      </c>
      <c r="AB27" s="66" t="s">
        <v>142</v>
      </c>
      <c r="AC27" s="63">
        <v>180</v>
      </c>
      <c r="AD27" s="33">
        <v>10</v>
      </c>
      <c r="AE27" s="36">
        <f t="shared" si="3"/>
        <v>3.3554954950684843</v>
      </c>
      <c r="AF27" s="36" t="s">
        <v>107</v>
      </c>
      <c r="AG27" s="98">
        <v>2.5000000000000001E-3</v>
      </c>
      <c r="AH27" s="73"/>
      <c r="AI27" s="50">
        <v>0.40630000000000005</v>
      </c>
      <c r="AJ27" s="2">
        <v>0.22339999999999996</v>
      </c>
      <c r="AK27" s="2">
        <v>0.24530000000000002</v>
      </c>
      <c r="AL27" s="90"/>
      <c r="AM27" s="50">
        <v>0.57820000000000005</v>
      </c>
      <c r="AN27" s="2">
        <v>3.73E-2</v>
      </c>
      <c r="AO27" s="2">
        <v>0.38350000000000001</v>
      </c>
      <c r="AP27" s="90"/>
      <c r="AQ27" s="50">
        <v>0.49470834358848143</v>
      </c>
      <c r="AR27" s="2">
        <v>0.82461786001609017</v>
      </c>
      <c r="AS27" s="6"/>
      <c r="AT27" s="90" t="s">
        <v>210</v>
      </c>
      <c r="AU27" s="45"/>
    </row>
    <row r="28" spans="1:47" s="9" customFormat="1" ht="15" customHeight="1">
      <c r="A28" s="38">
        <v>6</v>
      </c>
      <c r="B28" s="66">
        <v>25</v>
      </c>
      <c r="C28" s="38" t="s">
        <v>7</v>
      </c>
      <c r="D28" s="66" t="s">
        <v>121</v>
      </c>
      <c r="E28" s="63">
        <v>150</v>
      </c>
      <c r="F28" s="33">
        <v>30</v>
      </c>
      <c r="G28" s="36">
        <f t="shared" si="4"/>
        <v>2.949305939137465</v>
      </c>
      <c r="H28" s="36" t="s">
        <v>107</v>
      </c>
      <c r="I28" s="2">
        <v>0.01</v>
      </c>
      <c r="J28" s="73"/>
      <c r="K28" s="50">
        <v>0.25989999999999996</v>
      </c>
      <c r="L28" s="2">
        <v>4.4999999999999998E-2</v>
      </c>
      <c r="M28" s="2">
        <v>5.7000000000000002E-2</v>
      </c>
      <c r="N28" s="90"/>
      <c r="O28" s="50"/>
      <c r="P28" s="2"/>
      <c r="Q28" s="2"/>
      <c r="R28" s="90"/>
      <c r="S28" s="50">
        <v>0.74</v>
      </c>
      <c r="U28" s="15"/>
      <c r="V28" s="115"/>
      <c r="W28" s="45"/>
      <c r="Y28" s="38">
        <v>16</v>
      </c>
      <c r="Z28" s="66">
        <v>174</v>
      </c>
      <c r="AA28" s="38" t="s">
        <v>18</v>
      </c>
      <c r="AB28" s="66" t="s">
        <v>143</v>
      </c>
      <c r="AC28" s="63">
        <v>180</v>
      </c>
      <c r="AD28" s="33">
        <v>10</v>
      </c>
      <c r="AE28" s="36">
        <f t="shared" si="3"/>
        <v>3.3554954950684843</v>
      </c>
      <c r="AF28" s="36" t="s">
        <v>107</v>
      </c>
      <c r="AG28" s="98">
        <v>2.5000000000000001E-3</v>
      </c>
      <c r="AH28" s="73"/>
      <c r="AI28" s="50">
        <v>0.3901</v>
      </c>
      <c r="AJ28" s="2">
        <v>0.2341</v>
      </c>
      <c r="AK28" s="2">
        <v>0.2571</v>
      </c>
      <c r="AL28" s="90"/>
      <c r="AM28" s="50">
        <v>0.57999999999999996</v>
      </c>
      <c r="AN28" s="2">
        <v>4.6500000000000007E-2</v>
      </c>
      <c r="AO28" s="2">
        <v>0.37240000000000001</v>
      </c>
      <c r="AP28" s="90"/>
      <c r="AQ28" s="50">
        <v>0.52037938990002564</v>
      </c>
      <c r="AR28" s="2">
        <v>0.80714285714285716</v>
      </c>
      <c r="AS28" s="6"/>
      <c r="AT28" s="90"/>
      <c r="AU28" s="45"/>
    </row>
    <row r="29" spans="1:47" s="9" customFormat="1" ht="15" customHeight="1">
      <c r="A29" s="39">
        <v>6</v>
      </c>
      <c r="B29" s="67">
        <v>26</v>
      </c>
      <c r="C29" s="39" t="s">
        <v>7</v>
      </c>
      <c r="D29" s="67" t="s">
        <v>122</v>
      </c>
      <c r="E29" s="64">
        <v>150</v>
      </c>
      <c r="F29" s="24">
        <v>30</v>
      </c>
      <c r="G29" s="30">
        <f t="shared" si="4"/>
        <v>2.949305939137465</v>
      </c>
      <c r="H29" s="30" t="s">
        <v>107</v>
      </c>
      <c r="I29" s="3">
        <v>0.01</v>
      </c>
      <c r="J29" s="74"/>
      <c r="K29" s="51">
        <v>0.20949999999999999</v>
      </c>
      <c r="L29" s="3">
        <v>5.4800000000000001E-2</v>
      </c>
      <c r="M29" s="3">
        <v>5.0499999999999996E-2</v>
      </c>
      <c r="N29" s="91"/>
      <c r="O29" s="51"/>
      <c r="P29" s="3"/>
      <c r="Q29" s="3"/>
      <c r="R29" s="91"/>
      <c r="S29" s="51">
        <v>0.77</v>
      </c>
      <c r="T29" s="16"/>
      <c r="U29" s="19"/>
      <c r="V29" s="116"/>
      <c r="W29" s="46"/>
      <c r="Y29" s="38">
        <v>16</v>
      </c>
      <c r="Z29" s="66">
        <v>175</v>
      </c>
      <c r="AA29" s="38" t="s">
        <v>18</v>
      </c>
      <c r="AB29" s="66" t="s">
        <v>144</v>
      </c>
      <c r="AC29" s="63">
        <v>180</v>
      </c>
      <c r="AD29" s="33">
        <v>10</v>
      </c>
      <c r="AE29" s="36">
        <f t="shared" si="3"/>
        <v>3.3554954950684843</v>
      </c>
      <c r="AF29" s="36" t="s">
        <v>107</v>
      </c>
      <c r="AG29" s="98">
        <v>2.5000000000000001E-3</v>
      </c>
      <c r="AH29" s="73"/>
      <c r="AI29" s="50">
        <v>0.38689999999999997</v>
      </c>
      <c r="AJ29" s="2">
        <v>0.21490000000000001</v>
      </c>
      <c r="AK29" s="2">
        <v>0.24859999999999999</v>
      </c>
      <c r="AL29" s="90"/>
      <c r="AM29" s="50">
        <v>0.56200000000000006</v>
      </c>
      <c r="AN29" s="2">
        <v>4.6199999999999998E-2</v>
      </c>
      <c r="AO29" s="2">
        <v>0.39069999999999999</v>
      </c>
      <c r="AP29" s="90"/>
      <c r="AQ29" s="50">
        <v>0.54794520547945202</v>
      </c>
      <c r="AR29" s="2">
        <v>0.82167352537722915</v>
      </c>
      <c r="AS29" s="6"/>
      <c r="AT29" s="90"/>
      <c r="AU29" s="45"/>
    </row>
    <row r="30" spans="1:47" s="9" customFormat="1">
      <c r="A30" s="38">
        <v>7</v>
      </c>
      <c r="B30" s="66">
        <v>27</v>
      </c>
      <c r="C30" s="38" t="s">
        <v>7</v>
      </c>
      <c r="D30" s="66" t="s">
        <v>123</v>
      </c>
      <c r="E30" s="57">
        <v>121</v>
      </c>
      <c r="F30" s="13">
        <v>30</v>
      </c>
      <c r="G30" s="14">
        <f>LOG(F30*EXP((E30-100)/14.75))</f>
        <v>2.0954388221751397</v>
      </c>
      <c r="H30" s="14" t="s">
        <v>107</v>
      </c>
      <c r="I30" s="98">
        <v>1.4999999999999999E-2</v>
      </c>
      <c r="J30" s="58" t="s">
        <v>9</v>
      </c>
      <c r="K30" s="50">
        <v>0.41090000000000004</v>
      </c>
      <c r="L30" s="2">
        <v>0.35070000000000001</v>
      </c>
      <c r="M30" s="2">
        <v>0.11130000000000001</v>
      </c>
      <c r="N30" s="90" t="s">
        <v>15</v>
      </c>
      <c r="O30" s="50">
        <v>0.48060000000000003</v>
      </c>
      <c r="P30" s="2">
        <v>6.3700000000000007E-2</v>
      </c>
      <c r="Q30" s="2">
        <v>0.31819999999999998</v>
      </c>
      <c r="R30" s="90" t="s">
        <v>24</v>
      </c>
      <c r="S30" s="50">
        <v>0.52529999999999999</v>
      </c>
      <c r="T30" s="2"/>
      <c r="U30" s="6"/>
      <c r="V30" s="90" t="s">
        <v>41</v>
      </c>
      <c r="W30" s="45" t="s">
        <v>218</v>
      </c>
      <c r="Y30" s="38">
        <v>16</v>
      </c>
      <c r="Z30" s="66">
        <v>176</v>
      </c>
      <c r="AA30" s="38" t="s">
        <v>18</v>
      </c>
      <c r="AB30" s="66" t="s">
        <v>145</v>
      </c>
      <c r="AC30" s="63">
        <v>180</v>
      </c>
      <c r="AD30" s="33">
        <v>10</v>
      </c>
      <c r="AE30" s="36">
        <f t="shared" si="3"/>
        <v>3.3554954950684843</v>
      </c>
      <c r="AF30" s="36" t="s">
        <v>107</v>
      </c>
      <c r="AG30" s="98">
        <v>2.5000000000000001E-3</v>
      </c>
      <c r="AH30" s="73"/>
      <c r="AI30" s="50">
        <v>0.39429999999999998</v>
      </c>
      <c r="AJ30" s="2">
        <v>0.22390000000000002</v>
      </c>
      <c r="AK30" s="2">
        <v>0.24359999999999998</v>
      </c>
      <c r="AL30" s="90"/>
      <c r="AM30" s="50">
        <v>0.56030000000000002</v>
      </c>
      <c r="AN30" s="2">
        <v>4.0500000000000001E-2</v>
      </c>
      <c r="AO30" s="2">
        <v>0.39700000000000002</v>
      </c>
      <c r="AP30" s="90"/>
      <c r="AQ30" s="50">
        <v>0.51230027897539943</v>
      </c>
      <c r="AR30" s="2">
        <v>0.82611885546588404</v>
      </c>
      <c r="AS30" s="6"/>
      <c r="AT30" s="90"/>
      <c r="AU30" s="45"/>
    </row>
    <row r="31" spans="1:47" s="9" customFormat="1">
      <c r="A31" s="38">
        <v>7</v>
      </c>
      <c r="B31" s="66">
        <v>28</v>
      </c>
      <c r="C31" s="38" t="s">
        <v>7</v>
      </c>
      <c r="D31" s="66" t="s">
        <v>124</v>
      </c>
      <c r="E31" s="57">
        <v>121</v>
      </c>
      <c r="F31" s="13">
        <v>30</v>
      </c>
      <c r="G31" s="14">
        <f>LOG(F31*EXP((E31-100)/14.75))</f>
        <v>2.0954388221751397</v>
      </c>
      <c r="H31" s="14" t="s">
        <v>107</v>
      </c>
      <c r="I31" s="98">
        <v>1.4999999999999999E-2</v>
      </c>
      <c r="J31" s="58"/>
      <c r="K31" s="50">
        <v>0.3468</v>
      </c>
      <c r="L31" s="2">
        <v>0.35920000000000002</v>
      </c>
      <c r="M31" s="2">
        <v>0.08</v>
      </c>
      <c r="N31" s="90"/>
      <c r="O31" s="50">
        <v>0.51340000000000008</v>
      </c>
      <c r="P31" s="2">
        <v>7.5399999999999995E-2</v>
      </c>
      <c r="Q31" s="2">
        <v>0.29620000000000002</v>
      </c>
      <c r="R31" s="90"/>
      <c r="S31" s="50">
        <v>0.65540000000000009</v>
      </c>
      <c r="T31" s="2"/>
      <c r="U31" s="6"/>
      <c r="V31" s="90"/>
      <c r="W31" s="45"/>
      <c r="Y31" s="38">
        <v>16</v>
      </c>
      <c r="Z31" s="66">
        <v>177</v>
      </c>
      <c r="AA31" s="38" t="s">
        <v>18</v>
      </c>
      <c r="AB31" s="66" t="s">
        <v>146</v>
      </c>
      <c r="AC31" s="63">
        <v>180</v>
      </c>
      <c r="AD31" s="33">
        <v>10</v>
      </c>
      <c r="AE31" s="36">
        <f t="shared" si="3"/>
        <v>3.3554954950684843</v>
      </c>
      <c r="AF31" s="36" t="s">
        <v>107</v>
      </c>
      <c r="AG31" s="98">
        <v>2.5000000000000001E-3</v>
      </c>
      <c r="AH31" s="73"/>
      <c r="AI31" s="50">
        <v>0.39030000000000004</v>
      </c>
      <c r="AJ31" s="2">
        <v>0.20770000000000002</v>
      </c>
      <c r="AK31" s="2">
        <v>0.25290000000000001</v>
      </c>
      <c r="AL31" s="90"/>
      <c r="AM31" s="50">
        <v>0.57899999999999996</v>
      </c>
      <c r="AN31" s="2">
        <v>4.4699999999999997E-2</v>
      </c>
      <c r="AO31" s="2">
        <v>0.36249999999999999</v>
      </c>
      <c r="AP31" s="90"/>
      <c r="AQ31" s="50">
        <v>0.55854470919805277</v>
      </c>
      <c r="AR31" s="2">
        <v>0.82596291012838807</v>
      </c>
      <c r="AS31" s="6"/>
      <c r="AT31" s="90"/>
      <c r="AU31" s="45"/>
    </row>
    <row r="32" spans="1:47" s="9" customFormat="1">
      <c r="A32" s="38">
        <v>7</v>
      </c>
      <c r="B32" s="66">
        <v>29</v>
      </c>
      <c r="C32" s="38" t="s">
        <v>7</v>
      </c>
      <c r="D32" s="66" t="s">
        <v>22</v>
      </c>
      <c r="E32" s="57">
        <v>121</v>
      </c>
      <c r="F32" s="13">
        <v>30</v>
      </c>
      <c r="G32" s="14">
        <f t="shared" ref="G32:G60" si="5">LOG(F32*EXP((E32-100)/14.75))</f>
        <v>2.0954388221751397</v>
      </c>
      <c r="H32" s="14" t="s">
        <v>107</v>
      </c>
      <c r="I32" s="98">
        <v>1.4999999999999999E-2</v>
      </c>
      <c r="J32" s="58"/>
      <c r="K32" s="50">
        <v>0.36599999999999999</v>
      </c>
      <c r="L32" s="2">
        <v>0.28449999999999998</v>
      </c>
      <c r="M32" s="2">
        <v>0.1381</v>
      </c>
      <c r="N32" s="90"/>
      <c r="O32" s="50">
        <v>0.49369999999999997</v>
      </c>
      <c r="P32" s="2">
        <v>7.690000000000001E-2</v>
      </c>
      <c r="Q32" s="2">
        <v>0.30370000000000003</v>
      </c>
      <c r="R32" s="90"/>
      <c r="S32" s="50">
        <v>0.35820000000000002</v>
      </c>
      <c r="T32" s="2"/>
      <c r="U32" s="6"/>
      <c r="V32" s="90"/>
      <c r="W32" s="45"/>
      <c r="Y32" s="38">
        <v>16</v>
      </c>
      <c r="Z32" s="66">
        <v>178</v>
      </c>
      <c r="AA32" s="38" t="s">
        <v>18</v>
      </c>
      <c r="AB32" s="66" t="s">
        <v>147</v>
      </c>
      <c r="AC32" s="63">
        <v>180</v>
      </c>
      <c r="AD32" s="33">
        <v>10</v>
      </c>
      <c r="AE32" s="36">
        <f t="shared" si="3"/>
        <v>3.3554954950684843</v>
      </c>
      <c r="AF32" s="36" t="s">
        <v>107</v>
      </c>
      <c r="AG32" s="98">
        <v>2.5000000000000001E-3</v>
      </c>
      <c r="AH32" s="73"/>
      <c r="AI32" s="50">
        <v>0.3972</v>
      </c>
      <c r="AJ32" s="2">
        <v>0.2069</v>
      </c>
      <c r="AK32" s="2">
        <v>0.25540000000000002</v>
      </c>
      <c r="AL32" s="90"/>
      <c r="AM32" s="50">
        <v>0.57119999999999993</v>
      </c>
      <c r="AN32" s="2">
        <v>4.7199999999999999E-2</v>
      </c>
      <c r="AO32" s="2">
        <v>0.38060000000000005</v>
      </c>
      <c r="AP32" s="90"/>
      <c r="AQ32" s="50">
        <v>0.54380664652567978</v>
      </c>
      <c r="AR32" s="2">
        <v>0.81241184767277852</v>
      </c>
      <c r="AS32" s="6"/>
      <c r="AT32" s="90"/>
      <c r="AU32" s="45"/>
    </row>
    <row r="33" spans="1:47" s="9" customFormat="1">
      <c r="A33" s="38">
        <v>7</v>
      </c>
      <c r="B33" s="66">
        <v>30</v>
      </c>
      <c r="C33" s="38" t="s">
        <v>7</v>
      </c>
      <c r="D33" s="66" t="s">
        <v>123</v>
      </c>
      <c r="E33" s="57">
        <v>121</v>
      </c>
      <c r="F33" s="13">
        <v>30</v>
      </c>
      <c r="G33" s="14">
        <f t="shared" si="5"/>
        <v>2.0954388221751397</v>
      </c>
      <c r="H33" s="14" t="s">
        <v>107</v>
      </c>
      <c r="I33" s="98">
        <v>1.4999999999999999E-2</v>
      </c>
      <c r="J33" s="58"/>
      <c r="K33" s="50">
        <v>0.42119999999999996</v>
      </c>
      <c r="L33" s="2">
        <v>0.35930000000000001</v>
      </c>
      <c r="M33" s="2">
        <v>0.12039999999999999</v>
      </c>
      <c r="N33" s="90"/>
      <c r="O33" s="50">
        <v>0.47439999999999999</v>
      </c>
      <c r="P33" s="2">
        <v>6.3799999999999996E-2</v>
      </c>
      <c r="Q33" s="2">
        <v>0.32319999999999999</v>
      </c>
      <c r="R33" s="90"/>
      <c r="S33" s="50">
        <v>0.51680000000000004</v>
      </c>
      <c r="T33" s="2"/>
      <c r="U33" s="6"/>
      <c r="V33" s="90"/>
      <c r="W33" s="45"/>
      <c r="Y33" s="38">
        <v>16</v>
      </c>
      <c r="Z33" s="66">
        <v>179</v>
      </c>
      <c r="AA33" s="38" t="s">
        <v>18</v>
      </c>
      <c r="AB33" s="66" t="s">
        <v>148</v>
      </c>
      <c r="AC33" s="63">
        <v>180</v>
      </c>
      <c r="AD33" s="33">
        <v>10</v>
      </c>
      <c r="AE33" s="36">
        <f t="shared" si="3"/>
        <v>3.3554954950684843</v>
      </c>
      <c r="AF33" s="36" t="s">
        <v>107</v>
      </c>
      <c r="AG33" s="98">
        <v>2.5000000000000001E-3</v>
      </c>
      <c r="AH33" s="73"/>
      <c r="AI33" s="50">
        <v>0.38479999999999998</v>
      </c>
      <c r="AJ33" s="2">
        <v>0.21510000000000001</v>
      </c>
      <c r="AK33" s="2">
        <v>0.25370000000000004</v>
      </c>
      <c r="AL33" s="90"/>
      <c r="AM33" s="50">
        <v>0.57420000000000004</v>
      </c>
      <c r="AN33" s="2">
        <v>3.8300000000000001E-2</v>
      </c>
      <c r="AO33" s="2">
        <v>0.38439999999999996</v>
      </c>
      <c r="AP33" s="90"/>
      <c r="AQ33" s="50">
        <v>0.57692307692307698</v>
      </c>
      <c r="AR33" s="2">
        <v>0.84637473079684133</v>
      </c>
      <c r="AS33" s="6"/>
      <c r="AT33" s="90"/>
      <c r="AU33" s="45"/>
    </row>
    <row r="34" spans="1:47" s="9" customFormat="1">
      <c r="A34" s="38">
        <v>7</v>
      </c>
      <c r="B34" s="66">
        <v>31</v>
      </c>
      <c r="C34" s="38" t="s">
        <v>7</v>
      </c>
      <c r="D34" s="66" t="s">
        <v>124</v>
      </c>
      <c r="E34" s="57">
        <v>121</v>
      </c>
      <c r="F34" s="13">
        <v>30</v>
      </c>
      <c r="G34" s="14">
        <f t="shared" si="5"/>
        <v>2.0954388221751397</v>
      </c>
      <c r="H34" s="14" t="s">
        <v>107</v>
      </c>
      <c r="I34" s="98">
        <v>1.4999999999999999E-2</v>
      </c>
      <c r="J34" s="58"/>
      <c r="K34" s="50">
        <v>0.35020000000000001</v>
      </c>
      <c r="L34" s="2">
        <v>0.37270000000000003</v>
      </c>
      <c r="M34" s="2">
        <v>8.9499999999999996E-2</v>
      </c>
      <c r="N34" s="90"/>
      <c r="O34" s="50">
        <v>0.49180000000000001</v>
      </c>
      <c r="P34" s="2">
        <v>7.7300000000000008E-2</v>
      </c>
      <c r="Q34" s="2">
        <v>0.30149999999999999</v>
      </c>
      <c r="R34" s="90"/>
      <c r="S34" s="50">
        <v>0.67449999999999999</v>
      </c>
      <c r="T34" s="2"/>
      <c r="U34" s="6"/>
      <c r="V34" s="90"/>
      <c r="W34" s="45"/>
      <c r="Y34" s="38">
        <v>16</v>
      </c>
      <c r="Z34" s="66">
        <v>180</v>
      </c>
      <c r="AA34" s="38" t="s">
        <v>18</v>
      </c>
      <c r="AB34" s="66" t="s">
        <v>149</v>
      </c>
      <c r="AC34" s="63">
        <v>180</v>
      </c>
      <c r="AD34" s="33">
        <v>10</v>
      </c>
      <c r="AE34" s="36">
        <f t="shared" si="3"/>
        <v>3.3554954950684843</v>
      </c>
      <c r="AF34" s="36" t="s">
        <v>107</v>
      </c>
      <c r="AG34" s="98">
        <v>2.5000000000000001E-3</v>
      </c>
      <c r="AH34" s="73"/>
      <c r="AI34" s="50">
        <v>0.39439999999999997</v>
      </c>
      <c r="AJ34" s="2">
        <v>0.19759999999999997</v>
      </c>
      <c r="AK34" s="2">
        <v>0.26229999999999998</v>
      </c>
      <c r="AL34" s="90"/>
      <c r="AM34" s="50">
        <v>0.5766</v>
      </c>
      <c r="AN34" s="2">
        <v>3.78E-2</v>
      </c>
      <c r="AO34" s="2">
        <v>0.38130000000000003</v>
      </c>
      <c r="AP34" s="90"/>
      <c r="AQ34" s="50">
        <v>0.46906693711967551</v>
      </c>
      <c r="AR34" s="2">
        <v>0.82890624999999996</v>
      </c>
      <c r="AS34" s="6"/>
      <c r="AT34" s="90"/>
      <c r="AU34" s="45"/>
    </row>
    <row r="35" spans="1:47" s="9" customFormat="1">
      <c r="A35" s="38">
        <v>7</v>
      </c>
      <c r="B35" s="66">
        <v>32</v>
      </c>
      <c r="C35" s="38" t="s">
        <v>7</v>
      </c>
      <c r="D35" s="66" t="s">
        <v>22</v>
      </c>
      <c r="E35" s="57">
        <v>121</v>
      </c>
      <c r="F35" s="13">
        <v>30</v>
      </c>
      <c r="G35" s="14">
        <f t="shared" si="5"/>
        <v>2.0954388221751397</v>
      </c>
      <c r="H35" s="14" t="s">
        <v>107</v>
      </c>
      <c r="I35" s="98">
        <v>1.4999999999999999E-2</v>
      </c>
      <c r="J35" s="58"/>
      <c r="K35" s="50">
        <v>0.38469999999999999</v>
      </c>
      <c r="L35" s="2">
        <v>0.28859999999999997</v>
      </c>
      <c r="M35" s="2">
        <v>0.13449999999999998</v>
      </c>
      <c r="N35" s="90"/>
      <c r="O35" s="50">
        <v>0.47979999999999995</v>
      </c>
      <c r="P35" s="2">
        <v>7.8799999999999995E-2</v>
      </c>
      <c r="Q35" s="2">
        <v>0.3085</v>
      </c>
      <c r="R35" s="90"/>
      <c r="S35" s="50">
        <v>0.35450000000000004</v>
      </c>
      <c r="T35" s="2"/>
      <c r="U35" s="6"/>
      <c r="V35" s="90"/>
      <c r="W35" s="45"/>
      <c r="Y35" s="38">
        <v>16</v>
      </c>
      <c r="Z35" s="66">
        <v>181</v>
      </c>
      <c r="AA35" s="38" t="s">
        <v>18</v>
      </c>
      <c r="AB35" s="66" t="s">
        <v>150</v>
      </c>
      <c r="AC35" s="63">
        <v>180</v>
      </c>
      <c r="AD35" s="33">
        <v>10</v>
      </c>
      <c r="AE35" s="36">
        <f t="shared" si="3"/>
        <v>3.3554954950684843</v>
      </c>
      <c r="AF35" s="36" t="s">
        <v>107</v>
      </c>
      <c r="AG35" s="98">
        <v>2.5000000000000001E-3</v>
      </c>
      <c r="AH35" s="73"/>
      <c r="AI35" s="50">
        <v>0.39119999999999999</v>
      </c>
      <c r="AJ35" s="2">
        <v>0.19520000000000004</v>
      </c>
      <c r="AK35" s="2">
        <v>0.2452</v>
      </c>
      <c r="AL35" s="90"/>
      <c r="AM35" s="50">
        <v>0.56859999999999999</v>
      </c>
      <c r="AN35" s="2">
        <v>4.0800000000000003E-2</v>
      </c>
      <c r="AO35" s="2">
        <v>0.38840000000000002</v>
      </c>
      <c r="AP35" s="90"/>
      <c r="AQ35" s="50">
        <v>0.52402862985685073</v>
      </c>
      <c r="AR35" s="2">
        <v>0.81687898089171973</v>
      </c>
      <c r="AS35" s="6"/>
      <c r="AT35" s="90"/>
      <c r="AU35" s="45"/>
    </row>
    <row r="36" spans="1:47" s="9" customFormat="1">
      <c r="A36" s="38">
        <v>7</v>
      </c>
      <c r="B36" s="66">
        <v>33</v>
      </c>
      <c r="C36" s="38" t="s">
        <v>7</v>
      </c>
      <c r="D36" s="66" t="s">
        <v>123</v>
      </c>
      <c r="E36" s="57">
        <v>121</v>
      </c>
      <c r="F36" s="13">
        <v>30</v>
      </c>
      <c r="G36" s="14">
        <f t="shared" si="5"/>
        <v>2.0954388221751397</v>
      </c>
      <c r="H36" s="14" t="s">
        <v>107</v>
      </c>
      <c r="I36" s="98">
        <v>1.4999999999999999E-2</v>
      </c>
      <c r="J36" s="58"/>
      <c r="K36" s="50">
        <v>0.41270000000000001</v>
      </c>
      <c r="L36" s="2">
        <v>0.36530000000000001</v>
      </c>
      <c r="M36" s="2">
        <v>0.1133</v>
      </c>
      <c r="N36" s="90"/>
      <c r="O36" s="50">
        <v>0.4703</v>
      </c>
      <c r="P36" s="2">
        <v>6.8900000000000003E-2</v>
      </c>
      <c r="Q36" s="2">
        <v>0.32909999999999995</v>
      </c>
      <c r="R36" s="90"/>
      <c r="S36" s="50">
        <v>0.51259999999999994</v>
      </c>
      <c r="T36" s="2"/>
      <c r="U36" s="6"/>
      <c r="V36" s="90"/>
      <c r="W36" s="45"/>
      <c r="Y36" s="38">
        <v>16</v>
      </c>
      <c r="Z36" s="66">
        <v>182</v>
      </c>
      <c r="AA36" s="38" t="s">
        <v>18</v>
      </c>
      <c r="AB36" s="66" t="s">
        <v>151</v>
      </c>
      <c r="AC36" s="63">
        <v>180</v>
      </c>
      <c r="AD36" s="33">
        <v>10</v>
      </c>
      <c r="AE36" s="36">
        <f t="shared" si="3"/>
        <v>3.3554954950684843</v>
      </c>
      <c r="AF36" s="36" t="s">
        <v>107</v>
      </c>
      <c r="AG36" s="98">
        <v>2.5000000000000001E-3</v>
      </c>
      <c r="AH36" s="73"/>
      <c r="AI36" s="50">
        <v>0.40399999999999997</v>
      </c>
      <c r="AJ36" s="2">
        <v>0.19020000000000001</v>
      </c>
      <c r="AK36" s="2">
        <v>0.25659999999999999</v>
      </c>
      <c r="AL36" s="90"/>
      <c r="AM36" s="50">
        <v>0.56999999999999995</v>
      </c>
      <c r="AN36" s="2">
        <v>4.1299999999999996E-2</v>
      </c>
      <c r="AO36" s="2">
        <v>0.38659999999999994</v>
      </c>
      <c r="AP36" s="90"/>
      <c r="AQ36" s="50">
        <v>0.49504950495049505</v>
      </c>
      <c r="AR36" s="2">
        <v>0.81604844814534439</v>
      </c>
      <c r="AS36" s="6"/>
      <c r="AT36" s="90"/>
      <c r="AU36" s="45"/>
    </row>
    <row r="37" spans="1:47" s="9" customFormat="1">
      <c r="A37" s="38">
        <v>7</v>
      </c>
      <c r="B37" s="66">
        <v>34</v>
      </c>
      <c r="C37" s="38" t="s">
        <v>7</v>
      </c>
      <c r="D37" s="66" t="s">
        <v>124</v>
      </c>
      <c r="E37" s="57">
        <v>121</v>
      </c>
      <c r="F37" s="13">
        <v>30</v>
      </c>
      <c r="G37" s="14">
        <f t="shared" si="5"/>
        <v>2.0954388221751397</v>
      </c>
      <c r="H37" s="14" t="s">
        <v>107</v>
      </c>
      <c r="I37" s="98">
        <v>1.4999999999999999E-2</v>
      </c>
      <c r="J37" s="58"/>
      <c r="K37" s="50">
        <v>0.34049999999999997</v>
      </c>
      <c r="L37" s="2">
        <v>0.38789999999999997</v>
      </c>
      <c r="M37" s="2">
        <v>9.0800000000000006E-2</v>
      </c>
      <c r="N37" s="90"/>
      <c r="O37" s="50">
        <v>0.48869999999999997</v>
      </c>
      <c r="P37" s="2">
        <v>7.2599999999999998E-2</v>
      </c>
      <c r="Q37" s="2">
        <v>0.31409999999999999</v>
      </c>
      <c r="R37" s="90"/>
      <c r="S37" s="50">
        <v>0.70200000000000007</v>
      </c>
      <c r="T37" s="2"/>
      <c r="U37" s="6"/>
      <c r="V37" s="90"/>
      <c r="W37" s="45"/>
      <c r="Y37" s="38">
        <v>16</v>
      </c>
      <c r="Z37" s="66">
        <v>183</v>
      </c>
      <c r="AA37" s="38" t="s">
        <v>18</v>
      </c>
      <c r="AB37" s="66" t="s">
        <v>152</v>
      </c>
      <c r="AC37" s="63">
        <v>180</v>
      </c>
      <c r="AD37" s="33">
        <v>10</v>
      </c>
      <c r="AE37" s="36">
        <f t="shared" si="3"/>
        <v>3.3554954950684843</v>
      </c>
      <c r="AF37" s="36" t="s">
        <v>107</v>
      </c>
      <c r="AG37" s="98">
        <v>2.5000000000000001E-3</v>
      </c>
      <c r="AH37" s="73"/>
      <c r="AI37" s="50">
        <v>0.40450000000000003</v>
      </c>
      <c r="AJ37" s="2">
        <v>0.18920000000000001</v>
      </c>
      <c r="AK37" s="2">
        <v>0.23879999999999998</v>
      </c>
      <c r="AL37" s="90"/>
      <c r="AM37" s="50">
        <v>0.59460000000000002</v>
      </c>
      <c r="AN37" s="2">
        <v>4.1900000000000007E-2</v>
      </c>
      <c r="AO37" s="2">
        <v>0.3614</v>
      </c>
      <c r="AP37" s="90"/>
      <c r="AQ37" s="50">
        <v>0.57354758961681085</v>
      </c>
      <c r="AR37" s="2">
        <v>0.82435424354243536</v>
      </c>
      <c r="AS37" s="6"/>
      <c r="AT37" s="90"/>
      <c r="AU37" s="45"/>
    </row>
    <row r="38" spans="1:47" s="9" customFormat="1">
      <c r="A38" s="38">
        <v>7</v>
      </c>
      <c r="B38" s="66">
        <v>35</v>
      </c>
      <c r="C38" s="38" t="s">
        <v>7</v>
      </c>
      <c r="D38" s="66" t="s">
        <v>22</v>
      </c>
      <c r="E38" s="57">
        <v>121</v>
      </c>
      <c r="F38" s="13">
        <v>30</v>
      </c>
      <c r="G38" s="14">
        <f t="shared" si="5"/>
        <v>2.0954388221751397</v>
      </c>
      <c r="H38" s="14" t="s">
        <v>107</v>
      </c>
      <c r="I38" s="98">
        <v>1.4999999999999999E-2</v>
      </c>
      <c r="J38" s="58"/>
      <c r="K38" s="50">
        <v>0.36130000000000001</v>
      </c>
      <c r="L38" s="2">
        <v>0.29189999999999999</v>
      </c>
      <c r="M38" s="2">
        <v>0.1283</v>
      </c>
      <c r="N38" s="90"/>
      <c r="O38" s="50">
        <v>0.47720000000000001</v>
      </c>
      <c r="P38" s="2">
        <v>7.5399999999999995E-2</v>
      </c>
      <c r="Q38" s="2">
        <v>0.32479999999999998</v>
      </c>
      <c r="R38" s="90"/>
      <c r="S38" s="50">
        <v>0.35909999999999997</v>
      </c>
      <c r="T38" s="2"/>
      <c r="U38" s="6"/>
      <c r="V38" s="90"/>
      <c r="W38" s="45"/>
      <c r="Y38" s="38">
        <v>16</v>
      </c>
      <c r="Z38" s="66">
        <v>184</v>
      </c>
      <c r="AA38" s="38" t="s">
        <v>18</v>
      </c>
      <c r="AB38" s="66" t="s">
        <v>153</v>
      </c>
      <c r="AC38" s="63">
        <v>180</v>
      </c>
      <c r="AD38" s="33">
        <v>10</v>
      </c>
      <c r="AE38" s="36">
        <f t="shared" si="3"/>
        <v>3.3554954950684843</v>
      </c>
      <c r="AF38" s="36" t="s">
        <v>107</v>
      </c>
      <c r="AG38" s="98">
        <v>2.5000000000000001E-3</v>
      </c>
      <c r="AH38" s="73"/>
      <c r="AI38" s="50">
        <v>0.36759999999999998</v>
      </c>
      <c r="AJ38" s="2">
        <v>0.21009999999999998</v>
      </c>
      <c r="AK38" s="2">
        <v>0.25650000000000001</v>
      </c>
      <c r="AL38" s="90"/>
      <c r="AM38" s="50">
        <v>0.55330000000000001</v>
      </c>
      <c r="AN38" s="2">
        <v>3.6900000000000002E-2</v>
      </c>
      <c r="AO38" s="2">
        <v>0.40659999999999996</v>
      </c>
      <c r="AP38" s="90"/>
      <c r="AQ38" s="50">
        <v>0.50326441784548426</v>
      </c>
      <c r="AR38" s="2">
        <v>0.83602771362586603</v>
      </c>
      <c r="AS38" s="6"/>
      <c r="AT38" s="90"/>
      <c r="AU38" s="45"/>
    </row>
    <row r="39" spans="1:47" s="9" customFormat="1">
      <c r="A39" s="38">
        <v>7</v>
      </c>
      <c r="B39" s="66">
        <v>36</v>
      </c>
      <c r="C39" s="38" t="s">
        <v>7</v>
      </c>
      <c r="D39" s="66" t="s">
        <v>123</v>
      </c>
      <c r="E39" s="57">
        <v>121</v>
      </c>
      <c r="F39" s="13">
        <v>30</v>
      </c>
      <c r="G39" s="14">
        <f t="shared" si="5"/>
        <v>2.0954388221751397</v>
      </c>
      <c r="H39" s="14" t="s">
        <v>107</v>
      </c>
      <c r="I39" s="98">
        <v>1.4999999999999999E-2</v>
      </c>
      <c r="J39" s="58"/>
      <c r="K39" s="50">
        <v>0.39909999999999995</v>
      </c>
      <c r="L39" s="2">
        <v>0.37070000000000003</v>
      </c>
      <c r="M39" s="2">
        <v>0.11259999999999999</v>
      </c>
      <c r="N39" s="90"/>
      <c r="O39" s="50">
        <v>0.49209999999999998</v>
      </c>
      <c r="P39" s="2">
        <v>6.1799999999999994E-2</v>
      </c>
      <c r="Q39" s="2">
        <v>0.32939999999999997</v>
      </c>
      <c r="R39" s="90"/>
      <c r="S39" s="50">
        <v>0.51759999999999995</v>
      </c>
      <c r="T39" s="2"/>
      <c r="U39" s="6"/>
      <c r="V39" s="90"/>
      <c r="W39" s="45"/>
      <c r="Y39" s="38">
        <v>16</v>
      </c>
      <c r="Z39" s="66">
        <v>185</v>
      </c>
      <c r="AA39" s="38" t="s">
        <v>18</v>
      </c>
      <c r="AB39" s="66" t="s">
        <v>154</v>
      </c>
      <c r="AC39" s="63">
        <v>180</v>
      </c>
      <c r="AD39" s="33">
        <v>10</v>
      </c>
      <c r="AE39" s="36">
        <f t="shared" si="3"/>
        <v>3.3554954950684843</v>
      </c>
      <c r="AF39" s="36" t="s">
        <v>107</v>
      </c>
      <c r="AG39" s="98">
        <v>2.5000000000000001E-3</v>
      </c>
      <c r="AH39" s="73"/>
      <c r="AI39" s="50">
        <v>0.37310000000000004</v>
      </c>
      <c r="AJ39" s="2">
        <v>0.19790000000000002</v>
      </c>
      <c r="AK39" s="2">
        <v>0.25879999999999997</v>
      </c>
      <c r="AL39" s="90"/>
      <c r="AM39" s="50">
        <v>0.55349999999999999</v>
      </c>
      <c r="AN39" s="2">
        <v>4.1200000000000001E-2</v>
      </c>
      <c r="AO39" s="2">
        <v>0.4032</v>
      </c>
      <c r="AP39" s="90"/>
      <c r="AQ39" s="50">
        <v>0.47440364513535238</v>
      </c>
      <c r="AR39" s="2">
        <v>0.82434402332361512</v>
      </c>
      <c r="AS39" s="6"/>
      <c r="AT39" s="90"/>
      <c r="AU39" s="45"/>
    </row>
    <row r="40" spans="1:47" s="9" customFormat="1">
      <c r="A40" s="38">
        <v>7</v>
      </c>
      <c r="B40" s="66">
        <v>37</v>
      </c>
      <c r="C40" s="38" t="s">
        <v>7</v>
      </c>
      <c r="D40" s="66" t="s">
        <v>124</v>
      </c>
      <c r="E40" s="57">
        <v>121</v>
      </c>
      <c r="F40" s="13">
        <v>30</v>
      </c>
      <c r="G40" s="14">
        <f t="shared" si="5"/>
        <v>2.0954388221751397</v>
      </c>
      <c r="H40" s="14" t="s">
        <v>107</v>
      </c>
      <c r="I40" s="98">
        <v>1.4999999999999999E-2</v>
      </c>
      <c r="J40" s="58"/>
      <c r="K40" s="50">
        <v>0.37079999999999996</v>
      </c>
      <c r="L40" s="2">
        <v>0.3876</v>
      </c>
      <c r="M40" s="2">
        <v>7.5899999999999995E-2</v>
      </c>
      <c r="N40" s="90"/>
      <c r="O40" s="50">
        <v>0.51880000000000004</v>
      </c>
      <c r="P40" s="2">
        <v>7.5399999999999995E-2</v>
      </c>
      <c r="Q40" s="2">
        <v>0.30370000000000003</v>
      </c>
      <c r="R40" s="90"/>
      <c r="S40" s="50">
        <v>0.64370000000000005</v>
      </c>
      <c r="T40" s="2"/>
      <c r="U40" s="6"/>
      <c r="V40" s="90"/>
      <c r="W40" s="45"/>
      <c r="Y40" s="38">
        <v>16</v>
      </c>
      <c r="Z40" s="66">
        <v>186</v>
      </c>
      <c r="AA40" s="38" t="s">
        <v>18</v>
      </c>
      <c r="AB40" s="66" t="s">
        <v>155</v>
      </c>
      <c r="AC40" s="63">
        <v>180</v>
      </c>
      <c r="AD40" s="33">
        <v>10</v>
      </c>
      <c r="AE40" s="36">
        <f t="shared" si="3"/>
        <v>3.3554954950684843</v>
      </c>
      <c r="AF40" s="36" t="s">
        <v>107</v>
      </c>
      <c r="AG40" s="98">
        <v>2.5000000000000001E-3</v>
      </c>
      <c r="AH40" s="73"/>
      <c r="AI40" s="50">
        <v>0.37310000000000004</v>
      </c>
      <c r="AJ40" s="2">
        <v>0.18410000000000004</v>
      </c>
      <c r="AK40" s="2">
        <v>0.27989999999999998</v>
      </c>
      <c r="AL40" s="90"/>
      <c r="AM40" s="50">
        <v>0.56289999999999996</v>
      </c>
      <c r="AN40" s="2">
        <v>3.1400000000000004E-2</v>
      </c>
      <c r="AO40" s="2">
        <v>0.40360000000000001</v>
      </c>
      <c r="AP40" s="90"/>
      <c r="AQ40" s="50">
        <v>0.41811846689895465</v>
      </c>
      <c r="AR40" s="2">
        <v>0.84956452889944578</v>
      </c>
      <c r="AS40" s="6"/>
      <c r="AT40" s="90"/>
      <c r="AU40" s="45"/>
    </row>
    <row r="41" spans="1:47" s="9" customFormat="1">
      <c r="A41" s="39">
        <v>7</v>
      </c>
      <c r="B41" s="67">
        <v>38</v>
      </c>
      <c r="C41" s="39" t="s">
        <v>7</v>
      </c>
      <c r="D41" s="67" t="s">
        <v>22</v>
      </c>
      <c r="E41" s="59">
        <v>121</v>
      </c>
      <c r="F41" s="17">
        <v>30</v>
      </c>
      <c r="G41" s="18">
        <f t="shared" si="5"/>
        <v>2.0954388221751397</v>
      </c>
      <c r="H41" s="18" t="s">
        <v>107</v>
      </c>
      <c r="I41" s="99">
        <v>1.4999999999999999E-2</v>
      </c>
      <c r="J41" s="60"/>
      <c r="K41" s="51">
        <v>0.39069999999999999</v>
      </c>
      <c r="L41" s="3">
        <v>0.31019999999999998</v>
      </c>
      <c r="M41" s="3">
        <v>0.12890000000000001</v>
      </c>
      <c r="N41" s="91"/>
      <c r="O41" s="51">
        <v>0.505</v>
      </c>
      <c r="P41" s="3">
        <v>7.7699999999999991E-2</v>
      </c>
      <c r="Q41" s="3">
        <v>0.31989999999999996</v>
      </c>
      <c r="R41" s="91"/>
      <c r="S41" s="51">
        <v>0.34979999999999994</v>
      </c>
      <c r="T41" s="3"/>
      <c r="U41" s="7"/>
      <c r="V41" s="91"/>
      <c r="W41" s="46"/>
      <c r="Y41" s="38">
        <v>16</v>
      </c>
      <c r="Z41" s="66">
        <v>187</v>
      </c>
      <c r="AA41" s="38" t="s">
        <v>18</v>
      </c>
      <c r="AB41" s="66" t="s">
        <v>156</v>
      </c>
      <c r="AC41" s="63">
        <v>180</v>
      </c>
      <c r="AD41" s="33">
        <v>10</v>
      </c>
      <c r="AE41" s="36">
        <f t="shared" si="3"/>
        <v>3.3554954950684843</v>
      </c>
      <c r="AF41" s="36" t="s">
        <v>107</v>
      </c>
      <c r="AG41" s="98">
        <v>2.5000000000000001E-3</v>
      </c>
      <c r="AH41" s="73"/>
      <c r="AI41" s="50">
        <v>0.38909999999999995</v>
      </c>
      <c r="AJ41" s="2">
        <v>0.19</v>
      </c>
      <c r="AK41" s="2">
        <v>0.28809999999999997</v>
      </c>
      <c r="AL41" s="90"/>
      <c r="AM41" s="50">
        <v>0.53129999999999999</v>
      </c>
      <c r="AN41" s="2">
        <v>4.2599999999999999E-2</v>
      </c>
      <c r="AO41" s="2">
        <v>0.42499999999999999</v>
      </c>
      <c r="AP41" s="90"/>
      <c r="AQ41" s="50">
        <v>0.55769725006425086</v>
      </c>
      <c r="AR41" s="2">
        <v>0.80401234567901225</v>
      </c>
      <c r="AS41" s="6"/>
      <c r="AT41" s="90"/>
      <c r="AU41" s="45"/>
    </row>
    <row r="42" spans="1:47" s="9" customFormat="1">
      <c r="A42" s="38">
        <v>8</v>
      </c>
      <c r="B42" s="66">
        <v>39</v>
      </c>
      <c r="C42" s="38" t="s">
        <v>7</v>
      </c>
      <c r="D42" s="66" t="s">
        <v>125</v>
      </c>
      <c r="E42" s="63">
        <v>121</v>
      </c>
      <c r="F42" s="33">
        <v>60</v>
      </c>
      <c r="G42" s="36">
        <f t="shared" si="5"/>
        <v>2.3964688178391209</v>
      </c>
      <c r="H42" s="36" t="s">
        <v>107</v>
      </c>
      <c r="I42" s="101">
        <v>1.7500000000000002E-2</v>
      </c>
      <c r="J42" s="73" t="s">
        <v>9</v>
      </c>
      <c r="K42" s="50">
        <v>0.32</v>
      </c>
      <c r="L42" s="2">
        <v>0.13500000000000001</v>
      </c>
      <c r="M42" s="2">
        <v>0.112</v>
      </c>
      <c r="N42" s="90" t="s">
        <v>89</v>
      </c>
      <c r="O42" s="50"/>
      <c r="P42" s="2"/>
      <c r="Q42" s="2">
        <v>0.629</v>
      </c>
      <c r="R42" s="90"/>
      <c r="S42" s="50">
        <v>0.85</v>
      </c>
      <c r="T42" s="2">
        <v>1.0169999999999999</v>
      </c>
      <c r="U42" s="6" t="s">
        <v>9</v>
      </c>
      <c r="V42" s="90" t="s">
        <v>41</v>
      </c>
      <c r="W42" s="45" t="s">
        <v>219</v>
      </c>
      <c r="Y42" s="38">
        <v>16</v>
      </c>
      <c r="Z42" s="66">
        <v>188</v>
      </c>
      <c r="AA42" s="38" t="s">
        <v>18</v>
      </c>
      <c r="AB42" s="66" t="s">
        <v>157</v>
      </c>
      <c r="AC42" s="63">
        <v>180</v>
      </c>
      <c r="AD42" s="33">
        <v>10</v>
      </c>
      <c r="AE42" s="36">
        <f t="shared" si="3"/>
        <v>3.3554954950684843</v>
      </c>
      <c r="AF42" s="36" t="s">
        <v>107</v>
      </c>
      <c r="AG42" s="98">
        <v>2.5000000000000001E-3</v>
      </c>
      <c r="AH42" s="73"/>
      <c r="AI42" s="50">
        <v>0.36210000000000003</v>
      </c>
      <c r="AJ42" s="2">
        <v>0.19339999999999999</v>
      </c>
      <c r="AK42" s="2">
        <v>0.25459999999999999</v>
      </c>
      <c r="AL42" s="90"/>
      <c r="AM42" s="50">
        <v>0.55359999999999998</v>
      </c>
      <c r="AN42" s="2">
        <v>4.99E-2</v>
      </c>
      <c r="AO42" s="2">
        <v>0.39329999999999998</v>
      </c>
      <c r="AP42" s="90"/>
      <c r="AQ42" s="50">
        <v>0.41977354322010491</v>
      </c>
      <c r="AR42" s="2">
        <v>0.78576615831517793</v>
      </c>
      <c r="AS42" s="6"/>
      <c r="AT42" s="90"/>
      <c r="AU42" s="45"/>
    </row>
    <row r="43" spans="1:47" s="9" customFormat="1">
      <c r="A43" s="38">
        <v>8</v>
      </c>
      <c r="B43" s="66">
        <v>40</v>
      </c>
      <c r="C43" s="38" t="s">
        <v>7</v>
      </c>
      <c r="D43" s="66" t="s">
        <v>125</v>
      </c>
      <c r="E43" s="63">
        <v>121</v>
      </c>
      <c r="F43" s="33">
        <v>60</v>
      </c>
      <c r="G43" s="36">
        <f t="shared" si="5"/>
        <v>2.3964688178391209</v>
      </c>
      <c r="H43" s="36" t="s">
        <v>107</v>
      </c>
      <c r="I43" s="101">
        <v>1.7500000000000002E-2</v>
      </c>
      <c r="J43" s="73"/>
      <c r="K43" s="50">
        <v>0.29299999999999998</v>
      </c>
      <c r="L43" s="2">
        <v>0.17599999999999999</v>
      </c>
      <c r="M43" s="2">
        <v>0.1</v>
      </c>
      <c r="N43" s="90"/>
      <c r="O43" s="50"/>
      <c r="P43" s="2"/>
      <c r="Q43" s="2">
        <v>0.89900000000000002</v>
      </c>
      <c r="R43" s="90"/>
      <c r="S43" s="50">
        <v>0.89900000000000002</v>
      </c>
      <c r="T43" s="2">
        <v>1.0149999999999999</v>
      </c>
      <c r="U43" s="6"/>
      <c r="V43" s="90"/>
      <c r="W43" s="45"/>
      <c r="Y43" s="38">
        <v>16</v>
      </c>
      <c r="Z43" s="66">
        <v>189</v>
      </c>
      <c r="AA43" s="38" t="s">
        <v>18</v>
      </c>
      <c r="AB43" s="66" t="s">
        <v>158</v>
      </c>
      <c r="AC43" s="63">
        <v>180</v>
      </c>
      <c r="AD43" s="33">
        <v>10</v>
      </c>
      <c r="AE43" s="36">
        <f t="shared" si="3"/>
        <v>3.3554954950684843</v>
      </c>
      <c r="AF43" s="36" t="s">
        <v>107</v>
      </c>
      <c r="AG43" s="98">
        <v>2.5000000000000001E-3</v>
      </c>
      <c r="AH43" s="73"/>
      <c r="AI43" s="50">
        <v>0.39659999999999995</v>
      </c>
      <c r="AJ43" s="2">
        <v>0.2263</v>
      </c>
      <c r="AK43" s="2">
        <v>0.2767</v>
      </c>
      <c r="AL43" s="90"/>
      <c r="AM43" s="50">
        <v>0.5323</v>
      </c>
      <c r="AN43" s="2">
        <v>3.9900000000000005E-2</v>
      </c>
      <c r="AO43" s="2">
        <v>0.42670000000000002</v>
      </c>
      <c r="AP43" s="90"/>
      <c r="AQ43" s="50">
        <v>0.58749369641956639</v>
      </c>
      <c r="AR43" s="2">
        <v>0.85170603674540679</v>
      </c>
      <c r="AS43" s="6"/>
      <c r="AT43" s="90"/>
      <c r="AU43" s="45"/>
    </row>
    <row r="44" spans="1:47" s="9" customFormat="1" ht="15" customHeight="1">
      <c r="A44" s="38">
        <v>8</v>
      </c>
      <c r="B44" s="66">
        <v>41</v>
      </c>
      <c r="C44" s="38" t="s">
        <v>7</v>
      </c>
      <c r="D44" s="66" t="s">
        <v>125</v>
      </c>
      <c r="E44" s="63">
        <v>121</v>
      </c>
      <c r="F44" s="33">
        <v>60</v>
      </c>
      <c r="G44" s="36">
        <f t="shared" si="5"/>
        <v>2.3964688178391209</v>
      </c>
      <c r="H44" s="36" t="s">
        <v>107</v>
      </c>
      <c r="I44" s="101">
        <v>1.7500000000000002E-2</v>
      </c>
      <c r="J44" s="73"/>
      <c r="K44" s="50">
        <v>0.29899999999999999</v>
      </c>
      <c r="L44" s="2">
        <v>0.13600000000000001</v>
      </c>
      <c r="M44" s="2">
        <v>0.129</v>
      </c>
      <c r="N44" s="90"/>
      <c r="O44" s="50"/>
      <c r="P44" s="2"/>
      <c r="Q44" s="2"/>
      <c r="R44" s="90"/>
      <c r="S44" s="50">
        <v>0.78600000000000003</v>
      </c>
      <c r="T44" s="2">
        <v>0.94199999999999995</v>
      </c>
      <c r="U44" s="6"/>
      <c r="V44" s="90"/>
      <c r="W44" s="45"/>
      <c r="Y44" s="38">
        <v>16</v>
      </c>
      <c r="Z44" s="66">
        <v>190</v>
      </c>
      <c r="AA44" s="38" t="s">
        <v>18</v>
      </c>
      <c r="AB44" s="66" t="s">
        <v>159</v>
      </c>
      <c r="AC44" s="63">
        <v>180</v>
      </c>
      <c r="AD44" s="33">
        <v>10</v>
      </c>
      <c r="AE44" s="36">
        <f t="shared" si="3"/>
        <v>3.3554954950684843</v>
      </c>
      <c r="AF44" s="36" t="s">
        <v>107</v>
      </c>
      <c r="AG44" s="98">
        <v>2.5000000000000001E-3</v>
      </c>
      <c r="AH44" s="73"/>
      <c r="AI44" s="50">
        <v>0.40289999999999998</v>
      </c>
      <c r="AJ44" s="2">
        <v>0.2114</v>
      </c>
      <c r="AK44" s="2">
        <v>0.25690000000000002</v>
      </c>
      <c r="AL44" s="90"/>
      <c r="AM44" s="50">
        <v>0.57569999999999999</v>
      </c>
      <c r="AN44" s="2">
        <v>0.04</v>
      </c>
      <c r="AO44" s="2">
        <v>0.38219999999999998</v>
      </c>
      <c r="AP44" s="90"/>
      <c r="AQ44" s="50">
        <v>0.58078927773641098</v>
      </c>
      <c r="AR44" s="2">
        <v>0.84969939879759515</v>
      </c>
      <c r="AS44" s="6"/>
      <c r="AT44" s="90"/>
      <c r="AU44" s="45"/>
    </row>
    <row r="45" spans="1:47" s="9" customFormat="1">
      <c r="A45" s="38">
        <v>8</v>
      </c>
      <c r="B45" s="66">
        <v>42</v>
      </c>
      <c r="C45" s="38" t="s">
        <v>7</v>
      </c>
      <c r="D45" s="66" t="s">
        <v>125</v>
      </c>
      <c r="E45" s="63">
        <v>121</v>
      </c>
      <c r="F45" s="33">
        <v>60</v>
      </c>
      <c r="G45" s="36">
        <f t="shared" si="5"/>
        <v>2.3964688178391209</v>
      </c>
      <c r="H45" s="36" t="s">
        <v>107</v>
      </c>
      <c r="I45" s="101">
        <v>1.7500000000000002E-2</v>
      </c>
      <c r="J45" s="73"/>
      <c r="K45" s="50">
        <v>0.28100000000000003</v>
      </c>
      <c r="L45" s="2">
        <v>0.156</v>
      </c>
      <c r="M45" s="2">
        <v>0.11899999999999999</v>
      </c>
      <c r="N45" s="90"/>
      <c r="O45" s="50"/>
      <c r="P45" s="2"/>
      <c r="Q45" s="2">
        <v>0.89400000000000002</v>
      </c>
      <c r="R45" s="90"/>
      <c r="S45" s="50">
        <v>0.79100000000000004</v>
      </c>
      <c r="T45" s="2">
        <v>0.97199999999999998</v>
      </c>
      <c r="U45" s="6"/>
      <c r="V45" s="90"/>
      <c r="W45" s="45"/>
      <c r="Y45" s="38">
        <v>16</v>
      </c>
      <c r="Z45" s="66">
        <v>191</v>
      </c>
      <c r="AA45" s="38" t="s">
        <v>18</v>
      </c>
      <c r="AB45" s="66" t="s">
        <v>160</v>
      </c>
      <c r="AC45" s="63">
        <v>180</v>
      </c>
      <c r="AD45" s="33">
        <v>10</v>
      </c>
      <c r="AE45" s="36">
        <f t="shared" si="3"/>
        <v>3.3554954950684843</v>
      </c>
      <c r="AF45" s="36" t="s">
        <v>107</v>
      </c>
      <c r="AG45" s="98">
        <v>2.5000000000000001E-3</v>
      </c>
      <c r="AH45" s="73"/>
      <c r="AI45" s="50">
        <v>0.36499999999999999</v>
      </c>
      <c r="AJ45" s="2">
        <v>0.19700000000000004</v>
      </c>
      <c r="AK45" s="2">
        <v>0.2631</v>
      </c>
      <c r="AL45" s="90"/>
      <c r="AM45" s="50">
        <v>0.5575</v>
      </c>
      <c r="AN45" s="2">
        <v>3.3399999999999999E-2</v>
      </c>
      <c r="AO45" s="2">
        <v>0.40689999999999998</v>
      </c>
      <c r="AP45" s="90"/>
      <c r="AQ45" s="50">
        <v>0.49041095890410957</v>
      </c>
      <c r="AR45" s="2">
        <v>0.86370262390670549</v>
      </c>
      <c r="AS45" s="6"/>
      <c r="AT45" s="90"/>
      <c r="AU45" s="45"/>
    </row>
    <row r="46" spans="1:47" s="9" customFormat="1">
      <c r="A46" s="38">
        <v>8</v>
      </c>
      <c r="B46" s="66">
        <v>43</v>
      </c>
      <c r="C46" s="38" t="s">
        <v>7</v>
      </c>
      <c r="D46" s="66" t="s">
        <v>125</v>
      </c>
      <c r="E46" s="63">
        <v>121</v>
      </c>
      <c r="F46" s="33">
        <v>60</v>
      </c>
      <c r="G46" s="36">
        <f t="shared" si="5"/>
        <v>2.3964688178391209</v>
      </c>
      <c r="H46" s="36" t="s">
        <v>107</v>
      </c>
      <c r="I46" s="101">
        <v>1.7500000000000002E-2</v>
      </c>
      <c r="J46" s="73"/>
      <c r="K46" s="50">
        <v>0.26700000000000002</v>
      </c>
      <c r="L46" s="2">
        <v>0.185</v>
      </c>
      <c r="M46" s="2">
        <v>0.125</v>
      </c>
      <c r="N46" s="90"/>
      <c r="O46" s="50"/>
      <c r="P46" s="2"/>
      <c r="Q46" s="2">
        <v>1.048</v>
      </c>
      <c r="R46" s="90"/>
      <c r="S46" s="50">
        <v>0.77300000000000002</v>
      </c>
      <c r="T46" s="2">
        <v>0.89400000000000002</v>
      </c>
      <c r="U46" s="6"/>
      <c r="V46" s="90"/>
      <c r="W46" s="45"/>
      <c r="Y46" s="38">
        <v>16</v>
      </c>
      <c r="Z46" s="66">
        <v>192</v>
      </c>
      <c r="AA46" s="38" t="s">
        <v>18</v>
      </c>
      <c r="AB46" s="66" t="s">
        <v>161</v>
      </c>
      <c r="AC46" s="63">
        <v>180</v>
      </c>
      <c r="AD46" s="33">
        <v>10</v>
      </c>
      <c r="AE46" s="36">
        <f t="shared" si="3"/>
        <v>3.3554954950684843</v>
      </c>
      <c r="AF46" s="36" t="s">
        <v>107</v>
      </c>
      <c r="AG46" s="98">
        <v>2.5000000000000001E-3</v>
      </c>
      <c r="AH46" s="73"/>
      <c r="AI46" s="50">
        <v>0.36229999999999996</v>
      </c>
      <c r="AJ46" s="2">
        <v>0.217</v>
      </c>
      <c r="AK46" s="2">
        <v>0.24299999999999999</v>
      </c>
      <c r="AL46" s="90"/>
      <c r="AM46" s="50">
        <v>0.56140000000000001</v>
      </c>
      <c r="AN46" s="2">
        <v>4.2300000000000004E-2</v>
      </c>
      <c r="AO46" s="2">
        <v>0.39319999999999999</v>
      </c>
      <c r="AP46" s="90"/>
      <c r="AQ46" s="50">
        <v>0.60723157604195421</v>
      </c>
      <c r="AR46" s="2">
        <v>0.81825273010920441</v>
      </c>
      <c r="AS46" s="6"/>
      <c r="AT46" s="90"/>
      <c r="AU46" s="45"/>
    </row>
    <row r="47" spans="1:47" s="9" customFormat="1">
      <c r="A47" s="38">
        <v>8</v>
      </c>
      <c r="B47" s="66">
        <v>44</v>
      </c>
      <c r="C47" s="38" t="s">
        <v>7</v>
      </c>
      <c r="D47" s="66" t="s">
        <v>125</v>
      </c>
      <c r="E47" s="63">
        <v>121</v>
      </c>
      <c r="F47" s="33">
        <v>60</v>
      </c>
      <c r="G47" s="36">
        <f t="shared" si="5"/>
        <v>2.3964688178391209</v>
      </c>
      <c r="H47" s="36" t="s">
        <v>107</v>
      </c>
      <c r="I47" s="101">
        <v>1.7500000000000002E-2</v>
      </c>
      <c r="J47" s="73"/>
      <c r="K47" s="50">
        <v>0.28999999999999998</v>
      </c>
      <c r="L47" s="2">
        <v>0.156</v>
      </c>
      <c r="M47" s="2">
        <v>0.128</v>
      </c>
      <c r="N47" s="90"/>
      <c r="O47" s="50"/>
      <c r="P47" s="2"/>
      <c r="R47" s="90"/>
      <c r="S47" s="50">
        <v>0.77400000000000002</v>
      </c>
      <c r="T47" s="2">
        <v>1.042</v>
      </c>
      <c r="U47" s="6"/>
      <c r="V47" s="90"/>
      <c r="W47" s="45"/>
      <c r="Y47" s="38">
        <v>16</v>
      </c>
      <c r="Z47" s="66">
        <v>193</v>
      </c>
      <c r="AA47" s="38" t="s">
        <v>18</v>
      </c>
      <c r="AB47" s="66" t="s">
        <v>162</v>
      </c>
      <c r="AC47" s="63">
        <v>180</v>
      </c>
      <c r="AD47" s="33">
        <v>10</v>
      </c>
      <c r="AE47" s="36">
        <f t="shared" si="3"/>
        <v>3.3554954950684843</v>
      </c>
      <c r="AF47" s="36" t="s">
        <v>107</v>
      </c>
      <c r="AG47" s="98">
        <v>2.5000000000000001E-3</v>
      </c>
      <c r="AH47" s="73"/>
      <c r="AI47" s="50">
        <v>0.38049999999999995</v>
      </c>
      <c r="AJ47" s="2">
        <v>0.20299999999999996</v>
      </c>
      <c r="AK47" s="2">
        <v>0.2525</v>
      </c>
      <c r="AL47" s="90"/>
      <c r="AM47" s="50">
        <v>0.5746</v>
      </c>
      <c r="AN47" s="2">
        <v>4.0399999999999998E-2</v>
      </c>
      <c r="AO47" s="2">
        <v>0.38219999999999998</v>
      </c>
      <c r="AP47" s="90"/>
      <c r="AQ47" s="50">
        <v>0.47306176084099871</v>
      </c>
      <c r="AR47" s="2">
        <v>0.825478645066274</v>
      </c>
      <c r="AS47" s="6"/>
      <c r="AT47" s="90"/>
      <c r="AU47" s="45"/>
    </row>
    <row r="48" spans="1:47" s="9" customFormat="1" ht="15" customHeight="1">
      <c r="A48" s="38">
        <v>8</v>
      </c>
      <c r="B48" s="66">
        <v>45</v>
      </c>
      <c r="C48" s="38" t="s">
        <v>7</v>
      </c>
      <c r="D48" s="66" t="s">
        <v>125</v>
      </c>
      <c r="E48" s="63">
        <v>121</v>
      </c>
      <c r="F48" s="33">
        <v>60</v>
      </c>
      <c r="G48" s="36">
        <f t="shared" si="5"/>
        <v>2.3964688178391209</v>
      </c>
      <c r="H48" s="36" t="s">
        <v>107</v>
      </c>
      <c r="I48" s="101">
        <v>1.7500000000000002E-2</v>
      </c>
      <c r="J48" s="73"/>
      <c r="K48" s="50">
        <v>0.26300000000000001</v>
      </c>
      <c r="L48" s="2">
        <v>0.17699999999999999</v>
      </c>
      <c r="M48" s="2">
        <v>0.14299999999999999</v>
      </c>
      <c r="N48" s="90"/>
      <c r="O48" s="50"/>
      <c r="P48" s="2"/>
      <c r="Q48" s="2"/>
      <c r="R48" s="90"/>
      <c r="S48" s="50">
        <v>0.64600000000000002</v>
      </c>
      <c r="T48" s="2">
        <v>0.95799999999999996</v>
      </c>
      <c r="U48" s="6"/>
      <c r="V48" s="90"/>
      <c r="W48" s="45"/>
      <c r="Y48" s="38">
        <v>16</v>
      </c>
      <c r="Z48" s="66">
        <v>194</v>
      </c>
      <c r="AA48" s="38" t="s">
        <v>18</v>
      </c>
      <c r="AB48" s="66" t="s">
        <v>163</v>
      </c>
      <c r="AC48" s="63">
        <v>180</v>
      </c>
      <c r="AD48" s="33">
        <v>10</v>
      </c>
      <c r="AE48" s="36">
        <f t="shared" si="3"/>
        <v>3.3554954950684843</v>
      </c>
      <c r="AF48" s="36" t="s">
        <v>107</v>
      </c>
      <c r="AG48" s="98">
        <v>2.5000000000000001E-3</v>
      </c>
      <c r="AH48" s="73"/>
      <c r="AI48" s="50">
        <v>0.36170000000000002</v>
      </c>
      <c r="AJ48" s="2">
        <v>0.17579999999999998</v>
      </c>
      <c r="AK48" s="2">
        <v>0.24350000000000002</v>
      </c>
      <c r="AL48" s="90"/>
      <c r="AM48" s="50">
        <v>0.54880000000000007</v>
      </c>
      <c r="AN48" s="2">
        <v>3.3000000000000002E-2</v>
      </c>
      <c r="AO48" s="2">
        <v>0.41600000000000004</v>
      </c>
      <c r="AP48" s="90"/>
      <c r="AQ48" s="50">
        <v>0.52529720763063315</v>
      </c>
      <c r="AR48" s="2">
        <v>0.85064935064935066</v>
      </c>
      <c r="AS48" s="6"/>
      <c r="AT48" s="90"/>
      <c r="AU48" s="45"/>
    </row>
    <row r="49" spans="1:47" s="9" customFormat="1">
      <c r="A49" s="38">
        <v>8</v>
      </c>
      <c r="B49" s="66">
        <v>46</v>
      </c>
      <c r="C49" s="38" t="s">
        <v>7</v>
      </c>
      <c r="D49" s="66" t="s">
        <v>125</v>
      </c>
      <c r="E49" s="63">
        <v>121</v>
      </c>
      <c r="F49" s="33">
        <v>60</v>
      </c>
      <c r="G49" s="36">
        <f t="shared" si="5"/>
        <v>2.3964688178391209</v>
      </c>
      <c r="H49" s="36" t="s">
        <v>107</v>
      </c>
      <c r="I49" s="101">
        <v>1.7500000000000002E-2</v>
      </c>
      <c r="J49" s="73"/>
      <c r="K49" s="50">
        <v>0.31900000000000001</v>
      </c>
      <c r="L49" s="2">
        <v>0.123</v>
      </c>
      <c r="M49" s="2">
        <v>0.14899999999999999</v>
      </c>
      <c r="N49" s="90"/>
      <c r="O49" s="50"/>
      <c r="P49" s="2"/>
      <c r="Q49" s="2"/>
      <c r="R49" s="90"/>
      <c r="S49" s="50">
        <v>0.65400000000000003</v>
      </c>
      <c r="T49" s="2">
        <v>0.96899999999999997</v>
      </c>
      <c r="U49" s="6"/>
      <c r="V49" s="90"/>
      <c r="W49" s="45"/>
      <c r="Y49" s="38">
        <v>16</v>
      </c>
      <c r="Z49" s="66">
        <v>195</v>
      </c>
      <c r="AA49" s="38" t="s">
        <v>18</v>
      </c>
      <c r="AB49" s="66" t="s">
        <v>164</v>
      </c>
      <c r="AC49" s="63">
        <v>180</v>
      </c>
      <c r="AD49" s="33">
        <v>10</v>
      </c>
      <c r="AE49" s="36">
        <f t="shared" si="3"/>
        <v>3.3554954950684843</v>
      </c>
      <c r="AF49" s="36" t="s">
        <v>107</v>
      </c>
      <c r="AG49" s="98">
        <v>2.5000000000000001E-3</v>
      </c>
      <c r="AH49" s="73"/>
      <c r="AI49" s="50">
        <v>0.38130000000000003</v>
      </c>
      <c r="AJ49" s="2">
        <v>0.22689999999999999</v>
      </c>
      <c r="AK49" s="2">
        <v>0.27089999999999997</v>
      </c>
      <c r="AL49" s="90"/>
      <c r="AM49" s="50">
        <v>0.55310000000000004</v>
      </c>
      <c r="AN49" s="2">
        <v>4.0599999999999997E-2</v>
      </c>
      <c r="AO49" s="2">
        <v>0.40409999999999996</v>
      </c>
      <c r="AP49" s="90"/>
      <c r="AQ49" s="50">
        <v>0.54025701547338056</v>
      </c>
      <c r="AR49" s="2">
        <v>0.84687083888149139</v>
      </c>
      <c r="AS49" s="6"/>
      <c r="AT49" s="90"/>
      <c r="AU49" s="45"/>
    </row>
    <row r="50" spans="1:47" s="9" customFormat="1">
      <c r="A50" s="38">
        <v>8</v>
      </c>
      <c r="B50" s="66">
        <v>47</v>
      </c>
      <c r="C50" s="38" t="s">
        <v>7</v>
      </c>
      <c r="D50" s="66" t="s">
        <v>125</v>
      </c>
      <c r="E50" s="63">
        <v>121</v>
      </c>
      <c r="F50" s="33">
        <v>60</v>
      </c>
      <c r="G50" s="36">
        <f t="shared" si="5"/>
        <v>2.3964688178391209</v>
      </c>
      <c r="H50" s="36" t="s">
        <v>107</v>
      </c>
      <c r="I50" s="101">
        <v>1.7500000000000002E-2</v>
      </c>
      <c r="J50" s="73"/>
      <c r="K50" s="50">
        <v>0.25900000000000001</v>
      </c>
      <c r="L50" s="2">
        <v>0.156</v>
      </c>
      <c r="M50" s="2">
        <v>9.7000000000000003E-2</v>
      </c>
      <c r="N50" s="90"/>
      <c r="O50" s="50"/>
      <c r="P50" s="2"/>
      <c r="Q50" s="2"/>
      <c r="R50" s="90"/>
      <c r="S50" s="50">
        <v>0.81299999999999994</v>
      </c>
      <c r="T50" s="2">
        <v>0.98799999999999999</v>
      </c>
      <c r="U50" s="6"/>
      <c r="V50" s="90"/>
      <c r="W50" s="45"/>
      <c r="Y50" s="38">
        <v>16</v>
      </c>
      <c r="Z50" s="66">
        <v>196</v>
      </c>
      <c r="AA50" s="38" t="s">
        <v>18</v>
      </c>
      <c r="AB50" s="66" t="s">
        <v>165</v>
      </c>
      <c r="AC50" s="63">
        <v>180</v>
      </c>
      <c r="AD50" s="33">
        <v>10</v>
      </c>
      <c r="AE50" s="36">
        <f t="shared" si="3"/>
        <v>3.3554954950684843</v>
      </c>
      <c r="AF50" s="36" t="s">
        <v>107</v>
      </c>
      <c r="AG50" s="98">
        <v>2.5000000000000001E-3</v>
      </c>
      <c r="AH50" s="73"/>
      <c r="AI50" s="50">
        <v>0.35909999999999997</v>
      </c>
      <c r="AJ50" s="2">
        <v>0.19369999999999998</v>
      </c>
      <c r="AK50" s="2">
        <v>0.27310000000000001</v>
      </c>
      <c r="AL50" s="90"/>
      <c r="AM50" s="50">
        <v>0.54869999999999997</v>
      </c>
      <c r="AN50" s="2">
        <v>4.0899999999999999E-2</v>
      </c>
      <c r="AO50" s="2">
        <v>0.40820000000000001</v>
      </c>
      <c r="AP50" s="90"/>
      <c r="AQ50" s="50">
        <v>0.45669729880256199</v>
      </c>
      <c r="AR50" s="2">
        <v>0.82745961820851688</v>
      </c>
      <c r="AS50" s="6"/>
      <c r="AT50" s="90"/>
      <c r="AU50" s="45"/>
    </row>
    <row r="51" spans="1:47" s="9" customFormat="1">
      <c r="A51" s="38">
        <v>8</v>
      </c>
      <c r="B51" s="66">
        <v>48</v>
      </c>
      <c r="C51" s="38" t="s">
        <v>7</v>
      </c>
      <c r="D51" s="66" t="s">
        <v>125</v>
      </c>
      <c r="E51" s="63">
        <v>121</v>
      </c>
      <c r="F51" s="33">
        <v>60</v>
      </c>
      <c r="G51" s="36">
        <f t="shared" si="5"/>
        <v>2.3964688178391209</v>
      </c>
      <c r="H51" s="36" t="s">
        <v>107</v>
      </c>
      <c r="I51" s="101">
        <v>1.7500000000000002E-2</v>
      </c>
      <c r="J51" s="73"/>
      <c r="K51" s="50">
        <v>0.28499999999999998</v>
      </c>
      <c r="L51" s="2">
        <v>0.111</v>
      </c>
      <c r="M51" s="2">
        <v>8.7999999999999995E-2</v>
      </c>
      <c r="N51" s="90"/>
      <c r="O51" s="50"/>
      <c r="P51" s="2"/>
      <c r="Q51" s="2"/>
      <c r="R51" s="90"/>
      <c r="S51" s="50">
        <v>0.83199999999999996</v>
      </c>
      <c r="T51" s="2">
        <v>1.012</v>
      </c>
      <c r="U51" s="6"/>
      <c r="V51" s="90"/>
      <c r="W51" s="45"/>
      <c r="Y51" s="38">
        <v>16</v>
      </c>
      <c r="Z51" s="66">
        <v>197</v>
      </c>
      <c r="AA51" s="38" t="s">
        <v>18</v>
      </c>
      <c r="AB51" s="66" t="s">
        <v>166</v>
      </c>
      <c r="AC51" s="63">
        <v>180</v>
      </c>
      <c r="AD51" s="33">
        <v>10</v>
      </c>
      <c r="AE51" s="36">
        <f t="shared" si="3"/>
        <v>3.3554954950684843</v>
      </c>
      <c r="AF51" s="36" t="s">
        <v>107</v>
      </c>
      <c r="AG51" s="98">
        <v>2.5000000000000001E-3</v>
      </c>
      <c r="AH51" s="73"/>
      <c r="AI51" s="50">
        <v>0.36420000000000002</v>
      </c>
      <c r="AJ51" s="2">
        <v>0.22909999999999997</v>
      </c>
      <c r="AK51" s="2">
        <v>0.25509999999999999</v>
      </c>
      <c r="AL51" s="90"/>
      <c r="AM51" s="50">
        <v>0.57090000000000007</v>
      </c>
      <c r="AN51" s="2">
        <v>4.8799999999999996E-2</v>
      </c>
      <c r="AO51" s="2">
        <v>0.37810000000000005</v>
      </c>
      <c r="AP51" s="90"/>
      <c r="AQ51" s="50">
        <v>0.49148819330038435</v>
      </c>
      <c r="AR51" s="2">
        <v>0.81070234113712369</v>
      </c>
      <c r="AS51" s="6"/>
      <c r="AT51" s="90"/>
      <c r="AU51" s="45"/>
    </row>
    <row r="52" spans="1:47" s="9" customFormat="1" ht="15" customHeight="1">
      <c r="A52" s="38">
        <v>8</v>
      </c>
      <c r="B52" s="66">
        <v>49</v>
      </c>
      <c r="C52" s="38" t="s">
        <v>7</v>
      </c>
      <c r="D52" s="66" t="s">
        <v>125</v>
      </c>
      <c r="E52" s="63">
        <v>121</v>
      </c>
      <c r="F52" s="33">
        <v>60</v>
      </c>
      <c r="G52" s="36">
        <f t="shared" si="5"/>
        <v>2.3964688178391209</v>
      </c>
      <c r="H52" s="36" t="s">
        <v>107</v>
      </c>
      <c r="I52" s="101">
        <v>1.7500000000000002E-2</v>
      </c>
      <c r="J52" s="73"/>
      <c r="K52" s="50">
        <v>0.27900000000000003</v>
      </c>
      <c r="L52" s="2">
        <v>0.113</v>
      </c>
      <c r="M52" s="2">
        <v>0.114</v>
      </c>
      <c r="N52" s="90"/>
      <c r="O52" s="50"/>
      <c r="P52" s="2"/>
      <c r="Q52" s="2"/>
      <c r="R52" s="90"/>
      <c r="S52" s="50">
        <v>0.79400000000000004</v>
      </c>
      <c r="T52" s="2">
        <v>1.0029999999999999</v>
      </c>
      <c r="U52" s="6"/>
      <c r="V52" s="90"/>
      <c r="W52" s="45"/>
      <c r="Y52" s="38">
        <v>16</v>
      </c>
      <c r="Z52" s="66">
        <v>198</v>
      </c>
      <c r="AA52" s="38" t="s">
        <v>18</v>
      </c>
      <c r="AB52" s="66" t="s">
        <v>167</v>
      </c>
      <c r="AC52" s="63">
        <v>180</v>
      </c>
      <c r="AD52" s="33">
        <v>10</v>
      </c>
      <c r="AE52" s="36">
        <f t="shared" si="3"/>
        <v>3.3554954950684843</v>
      </c>
      <c r="AF52" s="36" t="s">
        <v>107</v>
      </c>
      <c r="AG52" s="98">
        <v>2.5000000000000001E-3</v>
      </c>
      <c r="AH52" s="73"/>
      <c r="AI52" s="50">
        <v>0.3478</v>
      </c>
      <c r="AJ52" s="2">
        <v>0.2137</v>
      </c>
      <c r="AK52" s="2">
        <v>0.27100000000000002</v>
      </c>
      <c r="AL52" s="90"/>
      <c r="AM52" s="50">
        <v>0.5444</v>
      </c>
      <c r="AN52" s="2">
        <v>4.6100000000000002E-2</v>
      </c>
      <c r="AO52" s="2">
        <v>0.4052</v>
      </c>
      <c r="AP52" s="90"/>
      <c r="AQ52" s="50">
        <v>0.47441058079355952</v>
      </c>
      <c r="AR52" s="2">
        <v>0.80122324159021407</v>
      </c>
      <c r="AS52" s="6"/>
      <c r="AT52" s="90"/>
      <c r="AU52" s="45"/>
    </row>
    <row r="53" spans="1:47" s="9" customFormat="1">
      <c r="A53" s="38">
        <v>8</v>
      </c>
      <c r="B53" s="66">
        <v>50</v>
      </c>
      <c r="C53" s="38" t="s">
        <v>7</v>
      </c>
      <c r="D53" s="66" t="s">
        <v>125</v>
      </c>
      <c r="E53" s="63">
        <v>121</v>
      </c>
      <c r="F53" s="33">
        <v>60</v>
      </c>
      <c r="G53" s="36">
        <f t="shared" si="5"/>
        <v>2.3964688178391209</v>
      </c>
      <c r="H53" s="36" t="s">
        <v>107</v>
      </c>
      <c r="I53" s="101">
        <v>1.7500000000000002E-2</v>
      </c>
      <c r="J53" s="73"/>
      <c r="K53" s="50">
        <v>0.246</v>
      </c>
      <c r="L53" s="2">
        <v>0.14299999999999999</v>
      </c>
      <c r="M53" s="2">
        <v>0.109</v>
      </c>
      <c r="N53" s="90"/>
      <c r="O53" s="50"/>
      <c r="P53" s="2"/>
      <c r="Q53" s="2"/>
      <c r="R53" s="90"/>
      <c r="S53" s="50">
        <v>0.81799999999999995</v>
      </c>
      <c r="T53" s="2">
        <v>0.99199999999999999</v>
      </c>
      <c r="U53" s="6"/>
      <c r="V53" s="90"/>
      <c r="W53" s="45"/>
      <c r="Y53" s="38">
        <v>16</v>
      </c>
      <c r="Z53" s="66">
        <v>199</v>
      </c>
      <c r="AA53" s="38" t="s">
        <v>18</v>
      </c>
      <c r="AB53" s="66" t="s">
        <v>168</v>
      </c>
      <c r="AC53" s="63">
        <v>180</v>
      </c>
      <c r="AD53" s="33">
        <v>10</v>
      </c>
      <c r="AE53" s="36">
        <f t="shared" si="3"/>
        <v>3.3554954950684843</v>
      </c>
      <c r="AF53" s="36" t="s">
        <v>107</v>
      </c>
      <c r="AG53" s="98">
        <v>2.5000000000000001E-3</v>
      </c>
      <c r="AH53" s="73"/>
      <c r="AI53" s="50">
        <v>0.41789999999999999</v>
      </c>
      <c r="AJ53" s="2">
        <v>0.19790000000000002</v>
      </c>
      <c r="AK53" s="2">
        <v>0.25600000000000001</v>
      </c>
      <c r="AL53" s="90"/>
      <c r="AM53" s="50">
        <v>0.60870000000000002</v>
      </c>
      <c r="AN53" s="2">
        <v>4.2800000000000005E-2</v>
      </c>
      <c r="AO53" s="2">
        <v>0.34860000000000002</v>
      </c>
      <c r="AP53" s="90"/>
      <c r="AQ53" s="50">
        <v>0.56233548695860258</v>
      </c>
      <c r="AR53" s="2">
        <v>0.82885431400282883</v>
      </c>
      <c r="AS53" s="6"/>
      <c r="AT53" s="90"/>
      <c r="AU53" s="45"/>
    </row>
    <row r="54" spans="1:47" s="9" customFormat="1">
      <c r="A54" s="38">
        <v>8</v>
      </c>
      <c r="B54" s="66">
        <v>51</v>
      </c>
      <c r="C54" s="38" t="s">
        <v>7</v>
      </c>
      <c r="D54" s="66" t="s">
        <v>125</v>
      </c>
      <c r="E54" s="63">
        <v>121</v>
      </c>
      <c r="F54" s="33">
        <v>60</v>
      </c>
      <c r="G54" s="36">
        <f t="shared" si="5"/>
        <v>2.3964688178391209</v>
      </c>
      <c r="H54" s="36" t="s">
        <v>107</v>
      </c>
      <c r="I54" s="101">
        <v>1.7500000000000002E-2</v>
      </c>
      <c r="J54" s="73"/>
      <c r="K54" s="50">
        <v>0.25900000000000001</v>
      </c>
      <c r="L54" s="2">
        <v>0.14299999999999999</v>
      </c>
      <c r="M54" s="2">
        <v>0.12</v>
      </c>
      <c r="N54" s="90"/>
      <c r="O54" s="50"/>
      <c r="P54" s="2"/>
      <c r="Q54" s="2"/>
      <c r="R54" s="90"/>
      <c r="S54" s="50">
        <v>0.745</v>
      </c>
      <c r="T54" s="2">
        <v>1.048</v>
      </c>
      <c r="U54" s="6"/>
      <c r="V54" s="90"/>
      <c r="W54" s="45"/>
      <c r="Y54" s="38">
        <v>16</v>
      </c>
      <c r="Z54" s="66">
        <v>200</v>
      </c>
      <c r="AA54" s="38" t="s">
        <v>18</v>
      </c>
      <c r="AB54" s="66" t="s">
        <v>169</v>
      </c>
      <c r="AC54" s="63">
        <v>180</v>
      </c>
      <c r="AD54" s="33">
        <v>10</v>
      </c>
      <c r="AE54" s="36">
        <f t="shared" si="3"/>
        <v>3.3554954950684843</v>
      </c>
      <c r="AF54" s="36" t="s">
        <v>107</v>
      </c>
      <c r="AG54" s="98">
        <v>2.5000000000000001E-3</v>
      </c>
      <c r="AH54" s="73"/>
      <c r="AI54" s="50">
        <v>0.38650000000000001</v>
      </c>
      <c r="AJ54" s="2">
        <v>0.2341</v>
      </c>
      <c r="AK54" s="2">
        <v>0.24590000000000001</v>
      </c>
      <c r="AL54" s="90"/>
      <c r="AM54" s="50">
        <v>0.55369999999999997</v>
      </c>
      <c r="AN54" s="2">
        <v>3.8300000000000001E-2</v>
      </c>
      <c r="AO54" s="2">
        <v>0.40689999999999998</v>
      </c>
      <c r="AP54" s="90"/>
      <c r="AQ54" s="50">
        <v>0.51746442432082795</v>
      </c>
      <c r="AR54" s="2">
        <v>0.85609593604263823</v>
      </c>
      <c r="AS54" s="6"/>
      <c r="AT54" s="90"/>
      <c r="AU54" s="45"/>
    </row>
    <row r="55" spans="1:47" s="9" customFormat="1">
      <c r="A55" s="38">
        <v>8</v>
      </c>
      <c r="B55" s="66">
        <v>52</v>
      </c>
      <c r="C55" s="38" t="s">
        <v>7</v>
      </c>
      <c r="D55" s="66" t="s">
        <v>125</v>
      </c>
      <c r="E55" s="63">
        <v>121</v>
      </c>
      <c r="F55" s="33">
        <v>60</v>
      </c>
      <c r="G55" s="36">
        <f t="shared" si="5"/>
        <v>2.3964688178391209</v>
      </c>
      <c r="H55" s="36" t="s">
        <v>107</v>
      </c>
      <c r="I55" s="101">
        <v>1.7500000000000002E-2</v>
      </c>
      <c r="J55" s="73"/>
      <c r="K55" s="50">
        <v>0.22600000000000001</v>
      </c>
      <c r="L55" s="2">
        <v>0.16700000000000001</v>
      </c>
      <c r="M55" s="2">
        <v>0.11600000000000001</v>
      </c>
      <c r="N55" s="90"/>
      <c r="O55" s="50"/>
      <c r="P55" s="2"/>
      <c r="Q55" s="2"/>
      <c r="R55" s="90"/>
      <c r="S55" s="50">
        <v>0.73799999999999999</v>
      </c>
      <c r="T55" s="2">
        <v>0.96399999999999997</v>
      </c>
      <c r="U55" s="6"/>
      <c r="V55" s="90"/>
      <c r="W55" s="45"/>
      <c r="Y55" s="38">
        <v>16</v>
      </c>
      <c r="Z55" s="66">
        <v>201</v>
      </c>
      <c r="AA55" s="38" t="s">
        <v>18</v>
      </c>
      <c r="AB55" s="66" t="s">
        <v>170</v>
      </c>
      <c r="AC55" s="63">
        <v>180</v>
      </c>
      <c r="AD55" s="33">
        <v>10</v>
      </c>
      <c r="AE55" s="36">
        <f t="shared" si="3"/>
        <v>3.3554954950684843</v>
      </c>
      <c r="AF55" s="36" t="s">
        <v>107</v>
      </c>
      <c r="AG55" s="98">
        <v>2.5000000000000001E-3</v>
      </c>
      <c r="AH55" s="73"/>
      <c r="AI55" s="50">
        <v>0.39759999999999995</v>
      </c>
      <c r="AJ55" s="2">
        <v>0.18049999999999999</v>
      </c>
      <c r="AK55" s="2">
        <v>0.25489999999999996</v>
      </c>
      <c r="AL55" s="90"/>
      <c r="AM55" s="50">
        <v>0.57979999999999998</v>
      </c>
      <c r="AN55" s="2">
        <v>4.1299999999999996E-2</v>
      </c>
      <c r="AO55" s="2">
        <v>0.37579999999999997</v>
      </c>
      <c r="AP55" s="90"/>
      <c r="AQ55" s="50">
        <v>0.50804828973843064</v>
      </c>
      <c r="AR55" s="2">
        <v>0.81195908733280875</v>
      </c>
      <c r="AS55" s="6"/>
      <c r="AT55" s="90"/>
      <c r="AU55" s="45"/>
    </row>
    <row r="56" spans="1:47" s="9" customFormat="1" ht="15" customHeight="1">
      <c r="A56" s="38">
        <v>8</v>
      </c>
      <c r="B56" s="66">
        <v>53</v>
      </c>
      <c r="C56" s="38" t="s">
        <v>7</v>
      </c>
      <c r="D56" s="66" t="s">
        <v>125</v>
      </c>
      <c r="E56" s="63">
        <v>121</v>
      </c>
      <c r="F56" s="33">
        <v>60</v>
      </c>
      <c r="G56" s="36">
        <f t="shared" si="5"/>
        <v>2.3964688178391209</v>
      </c>
      <c r="H56" s="36" t="s">
        <v>107</v>
      </c>
      <c r="I56" s="101">
        <v>1.7500000000000002E-2</v>
      </c>
      <c r="J56" s="73"/>
      <c r="K56" s="50">
        <v>0.28399999999999997</v>
      </c>
      <c r="L56" s="2">
        <v>0.13</v>
      </c>
      <c r="M56" s="2">
        <v>0.13900000000000001</v>
      </c>
      <c r="N56" s="90"/>
      <c r="O56" s="50"/>
      <c r="P56" s="2"/>
      <c r="Q56" s="2"/>
      <c r="R56" s="90"/>
      <c r="S56" s="50">
        <v>0.65300000000000002</v>
      </c>
      <c r="T56" s="2">
        <v>1.01</v>
      </c>
      <c r="U56" s="6"/>
      <c r="V56" s="90"/>
      <c r="W56" s="45"/>
      <c r="Y56" s="38">
        <v>16</v>
      </c>
      <c r="Z56" s="66">
        <v>202</v>
      </c>
      <c r="AA56" s="38" t="s">
        <v>18</v>
      </c>
      <c r="AB56" s="66" t="s">
        <v>171</v>
      </c>
      <c r="AC56" s="63">
        <v>180</v>
      </c>
      <c r="AD56" s="33">
        <v>10</v>
      </c>
      <c r="AE56" s="36">
        <f t="shared" si="3"/>
        <v>3.3554954950684843</v>
      </c>
      <c r="AF56" s="36" t="s">
        <v>107</v>
      </c>
      <c r="AG56" s="98">
        <v>2.5000000000000001E-3</v>
      </c>
      <c r="AH56" s="73"/>
      <c r="AI56" s="50">
        <v>0.35119999999999996</v>
      </c>
      <c r="AJ56" s="2">
        <v>0.19649999999999998</v>
      </c>
      <c r="AK56" s="2">
        <v>0.251</v>
      </c>
      <c r="AL56" s="90"/>
      <c r="AM56" s="50">
        <v>0.58599999999999997</v>
      </c>
      <c r="AN56" s="2">
        <v>4.1700000000000001E-2</v>
      </c>
      <c r="AO56" s="2">
        <v>0.36920000000000003</v>
      </c>
      <c r="AP56" s="90"/>
      <c r="AQ56" s="50">
        <v>0.51252847380410027</v>
      </c>
      <c r="AR56" s="2">
        <v>0.80936729663106</v>
      </c>
      <c r="AS56" s="6"/>
      <c r="AT56" s="90"/>
      <c r="AU56" s="45"/>
    </row>
    <row r="57" spans="1:47" s="9" customFormat="1">
      <c r="A57" s="39">
        <v>8</v>
      </c>
      <c r="B57" s="67">
        <v>54</v>
      </c>
      <c r="C57" s="39" t="s">
        <v>7</v>
      </c>
      <c r="D57" s="67" t="s">
        <v>125</v>
      </c>
      <c r="E57" s="64">
        <v>121</v>
      </c>
      <c r="F57" s="24">
        <v>60</v>
      </c>
      <c r="G57" s="30">
        <f t="shared" si="5"/>
        <v>2.3964688178391209</v>
      </c>
      <c r="H57" s="30" t="s">
        <v>107</v>
      </c>
      <c r="I57" s="102">
        <v>1.7500000000000002E-2</v>
      </c>
      <c r="J57" s="74"/>
      <c r="K57" s="51">
        <v>0.23499999999999999</v>
      </c>
      <c r="L57" s="3">
        <v>0.13500000000000001</v>
      </c>
      <c r="M57" s="3">
        <v>0.128</v>
      </c>
      <c r="N57" s="91"/>
      <c r="O57" s="51"/>
      <c r="P57" s="3"/>
      <c r="Q57" s="3"/>
      <c r="R57" s="91"/>
      <c r="S57" s="51">
        <v>0.629</v>
      </c>
      <c r="T57" s="3">
        <v>0.94599999999999995</v>
      </c>
      <c r="U57" s="7"/>
      <c r="V57" s="91"/>
      <c r="W57" s="46"/>
      <c r="Y57" s="38">
        <v>16</v>
      </c>
      <c r="Z57" s="66">
        <v>203</v>
      </c>
      <c r="AA57" s="38" t="s">
        <v>18</v>
      </c>
      <c r="AB57" s="66" t="s">
        <v>172</v>
      </c>
      <c r="AC57" s="63">
        <v>180</v>
      </c>
      <c r="AD57" s="33">
        <v>10</v>
      </c>
      <c r="AE57" s="36">
        <f t="shared" si="3"/>
        <v>3.3554954950684843</v>
      </c>
      <c r="AF57" s="36" t="s">
        <v>107</v>
      </c>
      <c r="AG57" s="98">
        <v>2.5000000000000001E-3</v>
      </c>
      <c r="AH57" s="73"/>
      <c r="AI57" s="50">
        <v>0.39850000000000002</v>
      </c>
      <c r="AJ57" s="2">
        <v>0.18990000000000001</v>
      </c>
      <c r="AK57" s="2">
        <v>0.26190000000000002</v>
      </c>
      <c r="AL57" s="90"/>
      <c r="AM57" s="50">
        <v>0.58360000000000001</v>
      </c>
      <c r="AN57" s="2">
        <v>3.4099999999999998E-2</v>
      </c>
      <c r="AO57" s="2">
        <v>0.37590000000000001</v>
      </c>
      <c r="AP57" s="90"/>
      <c r="AQ57" s="50">
        <v>0.53450439146800499</v>
      </c>
      <c r="AR57" s="2">
        <v>0.85535055350553502</v>
      </c>
      <c r="AS57" s="6"/>
      <c r="AT57" s="90"/>
      <c r="AU57" s="45"/>
    </row>
    <row r="58" spans="1:47" s="9" customFormat="1">
      <c r="A58" s="40">
        <v>9</v>
      </c>
      <c r="B58" s="65">
        <v>55</v>
      </c>
      <c r="C58" s="40" t="s">
        <v>7</v>
      </c>
      <c r="D58" s="65" t="s">
        <v>35</v>
      </c>
      <c r="E58" s="55">
        <v>130</v>
      </c>
      <c r="F58" s="10">
        <v>15</v>
      </c>
      <c r="G58" s="11">
        <f t="shared" si="5"/>
        <v>2.0594020697063629</v>
      </c>
      <c r="H58" s="11" t="s">
        <v>107</v>
      </c>
      <c r="I58" s="1">
        <v>0.02</v>
      </c>
      <c r="J58" s="56" t="s">
        <v>45</v>
      </c>
      <c r="K58" s="49">
        <v>0.34600000000000003</v>
      </c>
      <c r="L58" s="1">
        <v>0.251</v>
      </c>
      <c r="M58" s="1">
        <v>0.13</v>
      </c>
      <c r="N58" s="89" t="s">
        <v>15</v>
      </c>
      <c r="O58" s="49">
        <v>0.47899999999999998</v>
      </c>
      <c r="P58" s="1">
        <v>4.2000000000000003E-2</v>
      </c>
      <c r="Q58" s="1">
        <v>0.193</v>
      </c>
      <c r="R58" s="89" t="s">
        <v>15</v>
      </c>
      <c r="S58" s="49">
        <v>0.78</v>
      </c>
      <c r="T58" s="1"/>
      <c r="U58" s="5"/>
      <c r="V58" s="89" t="s">
        <v>28</v>
      </c>
      <c r="W58" s="44" t="s">
        <v>220</v>
      </c>
      <c r="Y58" s="38">
        <v>16</v>
      </c>
      <c r="Z58" s="66">
        <v>204</v>
      </c>
      <c r="AA58" s="38" t="s">
        <v>18</v>
      </c>
      <c r="AB58" s="66" t="s">
        <v>173</v>
      </c>
      <c r="AC58" s="63">
        <v>180</v>
      </c>
      <c r="AD58" s="33">
        <v>10</v>
      </c>
      <c r="AE58" s="36">
        <f t="shared" si="3"/>
        <v>3.3554954950684843</v>
      </c>
      <c r="AF58" s="36" t="s">
        <v>107</v>
      </c>
      <c r="AG58" s="98">
        <v>2.5000000000000001E-3</v>
      </c>
      <c r="AH58" s="73"/>
      <c r="AI58" s="50">
        <v>0.37619999999999998</v>
      </c>
      <c r="AJ58" s="2">
        <v>0.21209999999999998</v>
      </c>
      <c r="AK58" s="2">
        <v>0.25640000000000002</v>
      </c>
      <c r="AL58" s="90"/>
      <c r="AM58" s="50">
        <v>0.56030000000000002</v>
      </c>
      <c r="AN58" s="2">
        <v>4.3099999999999999E-2</v>
      </c>
      <c r="AO58" s="2">
        <v>0.39549999999999996</v>
      </c>
      <c r="AP58" s="90"/>
      <c r="AQ58" s="50">
        <v>0.48378522062732593</v>
      </c>
      <c r="AR58" s="2">
        <v>0.81137724550898205</v>
      </c>
      <c r="AS58" s="6"/>
      <c r="AT58" s="90"/>
      <c r="AU58" s="45"/>
    </row>
    <row r="59" spans="1:47" s="9" customFormat="1">
      <c r="A59" s="38">
        <v>9</v>
      </c>
      <c r="B59" s="66">
        <v>56</v>
      </c>
      <c r="C59" s="38" t="s">
        <v>7</v>
      </c>
      <c r="D59" s="66" t="s">
        <v>126</v>
      </c>
      <c r="E59" s="57">
        <v>130</v>
      </c>
      <c r="F59" s="13">
        <v>15</v>
      </c>
      <c r="G59" s="14">
        <f t="shared" si="5"/>
        <v>2.0594020697063629</v>
      </c>
      <c r="H59" s="14" t="s">
        <v>107</v>
      </c>
      <c r="I59" s="2">
        <v>0.02</v>
      </c>
      <c r="J59" s="58"/>
      <c r="K59" s="50">
        <v>0.40700000000000003</v>
      </c>
      <c r="L59" s="2">
        <v>0.27700000000000002</v>
      </c>
      <c r="M59" s="2">
        <v>0.188</v>
      </c>
      <c r="N59" s="90"/>
      <c r="O59" s="50">
        <v>0.59</v>
      </c>
      <c r="P59" s="2">
        <v>4.4999999999999998E-2</v>
      </c>
      <c r="Q59" s="2">
        <v>0.23100000000000001</v>
      </c>
      <c r="R59" s="90"/>
      <c r="S59" s="50">
        <v>0.41</v>
      </c>
      <c r="T59" s="2"/>
      <c r="U59" s="6"/>
      <c r="V59" s="90"/>
      <c r="W59" s="45"/>
      <c r="Y59" s="39">
        <v>16</v>
      </c>
      <c r="Z59" s="67">
        <v>205</v>
      </c>
      <c r="AA59" s="39" t="s">
        <v>18</v>
      </c>
      <c r="AB59" s="67" t="s">
        <v>174</v>
      </c>
      <c r="AC59" s="64">
        <v>180</v>
      </c>
      <c r="AD59" s="24">
        <v>10</v>
      </c>
      <c r="AE59" s="30">
        <f t="shared" si="3"/>
        <v>3.3554954950684843</v>
      </c>
      <c r="AF59" s="30" t="s">
        <v>107</v>
      </c>
      <c r="AG59" s="99">
        <v>2.5000000000000001E-3</v>
      </c>
      <c r="AH59" s="74"/>
      <c r="AI59" s="51">
        <v>0.37009999999999998</v>
      </c>
      <c r="AJ59" s="3">
        <v>0.24759999999999999</v>
      </c>
      <c r="AK59" s="3">
        <v>0.27140000000000003</v>
      </c>
      <c r="AL59" s="91"/>
      <c r="AM59" s="51">
        <v>0.53909999999999991</v>
      </c>
      <c r="AN59" s="3">
        <v>4.9400000000000006E-2</v>
      </c>
      <c r="AO59" s="3">
        <v>0.41049999999999998</v>
      </c>
      <c r="AP59" s="91"/>
      <c r="AQ59" s="51">
        <v>0.4809510942988382</v>
      </c>
      <c r="AR59" s="3">
        <v>0.78816654492330163</v>
      </c>
      <c r="AS59" s="7"/>
      <c r="AT59" s="91"/>
      <c r="AU59" s="46"/>
    </row>
    <row r="60" spans="1:47" s="9" customFormat="1">
      <c r="A60" s="39">
        <v>9</v>
      </c>
      <c r="B60" s="67">
        <v>57</v>
      </c>
      <c r="C60" s="39" t="s">
        <v>7</v>
      </c>
      <c r="D60" s="67" t="s">
        <v>127</v>
      </c>
      <c r="E60" s="59">
        <v>130</v>
      </c>
      <c r="F60" s="17">
        <v>15</v>
      </c>
      <c r="G60" s="18">
        <f t="shared" si="5"/>
        <v>2.0594020697063629</v>
      </c>
      <c r="H60" s="18" t="s">
        <v>107</v>
      </c>
      <c r="I60" s="3">
        <v>0.02</v>
      </c>
      <c r="J60" s="60"/>
      <c r="K60" s="51">
        <v>0.374</v>
      </c>
      <c r="L60" s="3">
        <v>0.27</v>
      </c>
      <c r="M60" s="3">
        <v>0.18600000000000003</v>
      </c>
      <c r="N60" s="91"/>
      <c r="O60" s="51">
        <v>0.56700000000000006</v>
      </c>
      <c r="P60" s="3">
        <v>4.4999999999999998E-2</v>
      </c>
      <c r="Q60" s="3">
        <v>0.217</v>
      </c>
      <c r="R60" s="91"/>
      <c r="S60" s="51">
        <v>0.38</v>
      </c>
      <c r="T60" s="3"/>
      <c r="U60" s="7"/>
      <c r="V60" s="91"/>
      <c r="W60" s="46"/>
      <c r="Y60" s="40">
        <v>17</v>
      </c>
      <c r="Z60" s="65">
        <v>206</v>
      </c>
      <c r="AA60" s="40" t="s">
        <v>7</v>
      </c>
      <c r="AB60" s="65" t="s">
        <v>175</v>
      </c>
      <c r="AC60" s="55">
        <v>180</v>
      </c>
      <c r="AD60" s="10">
        <v>30</v>
      </c>
      <c r="AE60" s="11">
        <f t="shared" si="3"/>
        <v>3.8326167497881469</v>
      </c>
      <c r="AF60" s="11" t="s">
        <v>107</v>
      </c>
      <c r="AG60" s="100">
        <v>3.2000000000000002E-3</v>
      </c>
      <c r="AH60" s="56" t="s">
        <v>9</v>
      </c>
      <c r="AI60" s="49">
        <v>0.436</v>
      </c>
      <c r="AJ60" s="1">
        <v>0.23100000000000001</v>
      </c>
      <c r="AK60" s="1">
        <v>0.309</v>
      </c>
      <c r="AL60" s="89" t="s">
        <v>15</v>
      </c>
      <c r="AM60" s="49">
        <v>0.60699999999999998</v>
      </c>
      <c r="AN60" s="1">
        <v>5.0000000000000001E-3</v>
      </c>
      <c r="AO60" s="1">
        <v>0.42700000000000005</v>
      </c>
      <c r="AP60" s="89" t="s">
        <v>24</v>
      </c>
      <c r="AQ60" s="49">
        <v>0.37100917431192659</v>
      </c>
      <c r="AR60" s="1"/>
      <c r="AS60" s="5"/>
      <c r="AT60" s="89" t="s">
        <v>211</v>
      </c>
      <c r="AU60" s="44" t="s">
        <v>228</v>
      </c>
    </row>
    <row r="61" spans="1:47" s="9" customFormat="1">
      <c r="A61" s="38">
        <v>10</v>
      </c>
      <c r="B61" s="66">
        <v>58</v>
      </c>
      <c r="C61" s="38" t="s">
        <v>7</v>
      </c>
      <c r="D61" s="66" t="s">
        <v>35</v>
      </c>
      <c r="E61" s="63">
        <v>90</v>
      </c>
      <c r="F61" s="33">
        <v>180</v>
      </c>
      <c r="G61" s="36">
        <f>LOG(F61*EXP((E61-100)/14.75))</f>
        <v>1.9608355682197456</v>
      </c>
      <c r="H61" s="14" t="s">
        <v>107</v>
      </c>
      <c r="I61" s="98">
        <v>1.2999999999999999E-2</v>
      </c>
      <c r="J61" s="73" t="s">
        <v>9</v>
      </c>
      <c r="K61" s="50">
        <v>0.41299999999999998</v>
      </c>
      <c r="L61" s="2">
        <v>0.42399999999999999</v>
      </c>
      <c r="M61" s="2">
        <v>0.154</v>
      </c>
      <c r="N61" s="90" t="s">
        <v>15</v>
      </c>
      <c r="O61" s="50">
        <v>0.54899999999999993</v>
      </c>
      <c r="P61" s="2">
        <v>0.127</v>
      </c>
      <c r="Q61" s="2">
        <v>0.49</v>
      </c>
      <c r="R61" s="90" t="s">
        <v>15</v>
      </c>
      <c r="S61" s="50">
        <v>0.5</v>
      </c>
      <c r="T61" s="2"/>
      <c r="U61" s="6"/>
      <c r="V61" s="90" t="s">
        <v>12</v>
      </c>
      <c r="W61" s="45" t="s">
        <v>221</v>
      </c>
      <c r="Y61" s="38">
        <v>17</v>
      </c>
      <c r="Z61" s="66">
        <v>207</v>
      </c>
      <c r="AA61" s="38" t="s">
        <v>7</v>
      </c>
      <c r="AB61" s="66" t="s">
        <v>176</v>
      </c>
      <c r="AC61" s="57">
        <v>180</v>
      </c>
      <c r="AD61" s="13">
        <v>30</v>
      </c>
      <c r="AE61" s="14">
        <f t="shared" si="3"/>
        <v>3.8326167497881469</v>
      </c>
      <c r="AF61" s="14" t="s">
        <v>107</v>
      </c>
      <c r="AG61" s="98">
        <v>3.2000000000000002E-3</v>
      </c>
      <c r="AH61" s="58"/>
      <c r="AI61" s="50">
        <v>0.46500000000000002</v>
      </c>
      <c r="AJ61" s="2">
        <v>0.23999999999999996</v>
      </c>
      <c r="AK61" s="2">
        <v>0.23300000000000001</v>
      </c>
      <c r="AL61" s="90"/>
      <c r="AM61" s="50">
        <v>0.65400000000000003</v>
      </c>
      <c r="AN61" s="2">
        <v>6.0000000000000001E-3</v>
      </c>
      <c r="AO61" s="2">
        <v>0.39100000000000001</v>
      </c>
      <c r="AP61" s="90"/>
      <c r="AQ61" s="50">
        <v>0.5780645161290322</v>
      </c>
      <c r="AR61" s="2"/>
      <c r="AS61" s="6"/>
      <c r="AT61" s="90" t="s">
        <v>212</v>
      </c>
      <c r="AU61" s="45"/>
    </row>
    <row r="62" spans="1:47" s="9" customFormat="1">
      <c r="A62" s="38">
        <v>10</v>
      </c>
      <c r="B62" s="66">
        <v>59</v>
      </c>
      <c r="C62" s="38" t="s">
        <v>7</v>
      </c>
      <c r="D62" s="66" t="s">
        <v>35</v>
      </c>
      <c r="E62" s="63">
        <v>90</v>
      </c>
      <c r="F62" s="33">
        <v>180</v>
      </c>
      <c r="G62" s="36">
        <f>LOG(F62*EXP((E62-100)/14.75))</f>
        <v>1.9608355682197456</v>
      </c>
      <c r="H62" s="14" t="s">
        <v>107</v>
      </c>
      <c r="I62" s="98">
        <v>1.2999999999999999E-2</v>
      </c>
      <c r="J62" s="73"/>
      <c r="K62" s="50">
        <v>0.40200000000000002</v>
      </c>
      <c r="L62" s="2">
        <v>0.37</v>
      </c>
      <c r="M62" s="2">
        <v>0.221</v>
      </c>
      <c r="N62" s="90"/>
      <c r="O62" s="50">
        <v>0.56100000000000005</v>
      </c>
      <c r="P62" s="2">
        <v>9.9000000000000005E-2</v>
      </c>
      <c r="Q62" s="2">
        <v>0.51100000000000001</v>
      </c>
      <c r="R62" s="90"/>
      <c r="S62" s="50">
        <v>0.48</v>
      </c>
      <c r="T62" s="2"/>
      <c r="U62" s="6"/>
      <c r="V62" s="90"/>
      <c r="W62" s="45"/>
      <c r="Y62" s="39">
        <v>17</v>
      </c>
      <c r="Z62" s="67">
        <v>208</v>
      </c>
      <c r="AA62" s="39" t="s">
        <v>7</v>
      </c>
      <c r="AB62" s="67" t="s">
        <v>177</v>
      </c>
      <c r="AC62" s="59">
        <v>180</v>
      </c>
      <c r="AD62" s="17">
        <v>30</v>
      </c>
      <c r="AE62" s="18">
        <f t="shared" si="3"/>
        <v>3.8326167497881469</v>
      </c>
      <c r="AF62" s="18" t="s">
        <v>107</v>
      </c>
      <c r="AG62" s="99">
        <v>3.2000000000000002E-3</v>
      </c>
      <c r="AH62" s="60"/>
      <c r="AI62" s="51">
        <v>0.42100000000000004</v>
      </c>
      <c r="AJ62" s="3">
        <v>0.251</v>
      </c>
      <c r="AK62" s="3">
        <v>0.23800000000000002</v>
      </c>
      <c r="AL62" s="91"/>
      <c r="AM62" s="51">
        <v>0.59399999999999997</v>
      </c>
      <c r="AN62" s="3">
        <v>8.0000000000000002E-3</v>
      </c>
      <c r="AO62" s="3">
        <v>0.43</v>
      </c>
      <c r="AP62" s="91"/>
      <c r="AQ62" s="51">
        <v>0.54693586698337293</v>
      </c>
      <c r="AR62" s="3"/>
      <c r="AS62" s="7"/>
      <c r="AT62" s="91" t="s">
        <v>213</v>
      </c>
      <c r="AU62" s="46"/>
    </row>
    <row r="63" spans="1:47" s="9" customFormat="1" ht="15" customHeight="1">
      <c r="A63" s="38">
        <v>10</v>
      </c>
      <c r="B63" s="66">
        <v>60</v>
      </c>
      <c r="C63" s="38" t="s">
        <v>7</v>
      </c>
      <c r="D63" s="66" t="s">
        <v>35</v>
      </c>
      <c r="E63" s="63">
        <v>90</v>
      </c>
      <c r="F63" s="33">
        <v>180</v>
      </c>
      <c r="G63" s="36">
        <f>LOG(F63*EXP((E63-100)/14.75))</f>
        <v>1.9608355682197456</v>
      </c>
      <c r="H63" s="14" t="s">
        <v>107</v>
      </c>
      <c r="I63" s="98">
        <v>1.2999999999999999E-2</v>
      </c>
      <c r="J63" s="73"/>
      <c r="K63" s="50">
        <v>0.379</v>
      </c>
      <c r="L63" s="2">
        <v>0.38900000000000001</v>
      </c>
      <c r="M63" s="2">
        <v>0.16500000000000001</v>
      </c>
      <c r="N63" s="90"/>
      <c r="O63" s="50">
        <v>0.55299999999999994</v>
      </c>
      <c r="P63" s="2">
        <v>9.6000000000000002E-2</v>
      </c>
      <c r="Q63" s="2">
        <v>0.441</v>
      </c>
      <c r="R63" s="90"/>
      <c r="S63" s="50">
        <v>0.53</v>
      </c>
      <c r="T63" s="2"/>
      <c r="U63" s="6"/>
      <c r="V63" s="90"/>
      <c r="W63" s="45"/>
      <c r="Y63" s="38">
        <v>19</v>
      </c>
      <c r="Z63" s="66">
        <v>209</v>
      </c>
      <c r="AA63" s="38" t="s">
        <v>7</v>
      </c>
      <c r="AB63" s="66" t="s">
        <v>178</v>
      </c>
      <c r="AC63" s="57">
        <v>180</v>
      </c>
      <c r="AD63" s="13">
        <v>10</v>
      </c>
      <c r="AE63" s="14">
        <f t="shared" si="3"/>
        <v>3.3554954950684843</v>
      </c>
      <c r="AF63" s="14" t="s">
        <v>107</v>
      </c>
      <c r="AG63" s="101">
        <v>1.6999999999999999E-3</v>
      </c>
      <c r="AH63" s="58" t="s">
        <v>9</v>
      </c>
      <c r="AI63" s="50">
        <v>0.38480000000000003</v>
      </c>
      <c r="AJ63" s="2">
        <v>0.25469999999999998</v>
      </c>
      <c r="AK63" s="2">
        <v>7.0699999999999999E-2</v>
      </c>
      <c r="AL63" s="90" t="s">
        <v>37</v>
      </c>
      <c r="AM63" s="50"/>
      <c r="AN63" s="2"/>
      <c r="AO63" s="2"/>
      <c r="AP63" s="90"/>
      <c r="AQ63" s="50">
        <v>0.96</v>
      </c>
      <c r="AR63" s="2"/>
      <c r="AS63" s="6"/>
      <c r="AT63" s="90" t="s">
        <v>10</v>
      </c>
      <c r="AU63" s="45" t="s">
        <v>230</v>
      </c>
    </row>
    <row r="64" spans="1:47" s="9" customFormat="1">
      <c r="A64" s="39">
        <v>10</v>
      </c>
      <c r="B64" s="67">
        <v>61</v>
      </c>
      <c r="C64" s="39" t="s">
        <v>7</v>
      </c>
      <c r="D64" s="67" t="s">
        <v>35</v>
      </c>
      <c r="E64" s="64">
        <v>90</v>
      </c>
      <c r="F64" s="24">
        <v>180</v>
      </c>
      <c r="G64" s="30">
        <f>LOG(F64*EXP((E64-100)/14.75))</f>
        <v>1.9608355682197456</v>
      </c>
      <c r="H64" s="18" t="s">
        <v>107</v>
      </c>
      <c r="I64" s="99">
        <v>1.2999999999999999E-2</v>
      </c>
      <c r="J64" s="74"/>
      <c r="K64" s="51">
        <v>0.44</v>
      </c>
      <c r="L64" s="3">
        <v>0.317</v>
      </c>
      <c r="M64" s="3">
        <v>0.187</v>
      </c>
      <c r="N64" s="91"/>
      <c r="O64" s="51">
        <v>0.53799999999999992</v>
      </c>
      <c r="P64" s="3">
        <v>9.8000000000000004E-2</v>
      </c>
      <c r="Q64" s="3">
        <v>0.27899999999999997</v>
      </c>
      <c r="R64" s="91"/>
      <c r="S64" s="51">
        <v>0.62</v>
      </c>
      <c r="T64" s="3"/>
      <c r="U64" s="7"/>
      <c r="V64" s="91"/>
      <c r="W64" s="46"/>
      <c r="Y64" s="38">
        <v>19</v>
      </c>
      <c r="Z64" s="66">
        <v>210</v>
      </c>
      <c r="AA64" s="38" t="s">
        <v>7</v>
      </c>
      <c r="AB64" s="66" t="s">
        <v>178</v>
      </c>
      <c r="AC64" s="57">
        <v>180</v>
      </c>
      <c r="AD64" s="13">
        <v>10</v>
      </c>
      <c r="AE64" s="14">
        <f t="shared" si="3"/>
        <v>3.3554954950684843</v>
      </c>
      <c r="AF64" s="14" t="s">
        <v>107</v>
      </c>
      <c r="AG64" s="101">
        <v>1.6999999999999999E-3</v>
      </c>
      <c r="AH64" s="58"/>
      <c r="AI64" s="50">
        <v>0.39350000000000002</v>
      </c>
      <c r="AJ64" s="2">
        <v>0.27429999999999999</v>
      </c>
      <c r="AK64" s="2">
        <v>4.7399999999999998E-2</v>
      </c>
      <c r="AL64" s="90"/>
      <c r="AM64" s="50"/>
      <c r="AN64" s="2"/>
      <c r="AO64" s="2"/>
      <c r="AP64" s="90"/>
      <c r="AQ64" s="50">
        <v>0.93</v>
      </c>
      <c r="AR64" s="2"/>
      <c r="AS64" s="6"/>
      <c r="AT64" s="90"/>
      <c r="AU64" s="45"/>
    </row>
    <row r="65" spans="1:47" s="9" customFormat="1">
      <c r="A65" s="38">
        <v>11</v>
      </c>
      <c r="B65" s="66">
        <v>62</v>
      </c>
      <c r="C65" s="38" t="s">
        <v>7</v>
      </c>
      <c r="D65" s="66" t="s">
        <v>128</v>
      </c>
      <c r="E65" s="63">
        <v>130</v>
      </c>
      <c r="F65" s="33">
        <v>40</v>
      </c>
      <c r="G65" s="36">
        <f t="shared" ref="G65:G91" si="6">LOG(F65*EXP((E65-100)/14.75))</f>
        <v>2.485370801978644</v>
      </c>
      <c r="H65" s="14" t="s">
        <v>107</v>
      </c>
      <c r="I65" s="98">
        <v>1.2999999999999999E-2</v>
      </c>
      <c r="J65" s="73" t="s">
        <v>9</v>
      </c>
      <c r="K65" s="50">
        <v>0.46200000000000002</v>
      </c>
      <c r="L65" s="2">
        <v>0.24260000000000001</v>
      </c>
      <c r="M65" s="2">
        <v>0.19219999999999998</v>
      </c>
      <c r="N65" s="90" t="s">
        <v>129</v>
      </c>
      <c r="O65" s="50"/>
      <c r="P65" s="2"/>
      <c r="Q65" s="2"/>
      <c r="R65" s="90"/>
      <c r="S65" s="50">
        <v>0.45</v>
      </c>
      <c r="T65" s="2"/>
      <c r="U65" s="6"/>
      <c r="V65" s="90" t="s">
        <v>11</v>
      </c>
      <c r="W65" s="45" t="s">
        <v>222</v>
      </c>
      <c r="Y65" s="38">
        <v>19</v>
      </c>
      <c r="Z65" s="66">
        <v>211</v>
      </c>
      <c r="AA65" s="38" t="s">
        <v>7</v>
      </c>
      <c r="AB65" s="66" t="s">
        <v>178</v>
      </c>
      <c r="AC65" s="57">
        <v>180</v>
      </c>
      <c r="AD65" s="13">
        <v>10</v>
      </c>
      <c r="AE65" s="14">
        <f t="shared" si="3"/>
        <v>3.3554954950684843</v>
      </c>
      <c r="AF65" s="14" t="s">
        <v>107</v>
      </c>
      <c r="AG65" s="101">
        <v>1.6999999999999999E-3</v>
      </c>
      <c r="AH65" s="58"/>
      <c r="AI65" s="50">
        <v>0.3821</v>
      </c>
      <c r="AJ65" s="2">
        <v>0.24409999999999998</v>
      </c>
      <c r="AK65" s="2">
        <v>7.2999999999999995E-2</v>
      </c>
      <c r="AL65" s="90"/>
      <c r="AM65" s="50"/>
      <c r="AN65" s="2"/>
      <c r="AO65" s="2"/>
      <c r="AP65" s="90"/>
      <c r="AQ65" s="50">
        <v>0.94</v>
      </c>
      <c r="AR65" s="2"/>
      <c r="AS65" s="6"/>
      <c r="AT65" s="90"/>
      <c r="AU65" s="45"/>
    </row>
    <row r="66" spans="1:47" s="9" customFormat="1">
      <c r="A66" s="38">
        <v>11</v>
      </c>
      <c r="B66" s="66">
        <v>63</v>
      </c>
      <c r="C66" s="38" t="s">
        <v>7</v>
      </c>
      <c r="D66" s="66" t="s">
        <v>128</v>
      </c>
      <c r="E66" s="63">
        <v>130</v>
      </c>
      <c r="F66" s="33">
        <v>40</v>
      </c>
      <c r="G66" s="36">
        <f t="shared" si="6"/>
        <v>2.485370801978644</v>
      </c>
      <c r="H66" s="14" t="s">
        <v>107</v>
      </c>
      <c r="I66" s="98">
        <v>1.2999999999999999E-2</v>
      </c>
      <c r="J66" s="73"/>
      <c r="K66" s="50">
        <v>0.4461</v>
      </c>
      <c r="L66" s="2">
        <v>0.23619999999999994</v>
      </c>
      <c r="M66" s="2">
        <v>0.1943</v>
      </c>
      <c r="N66" s="90"/>
      <c r="O66" s="50"/>
      <c r="P66" s="2"/>
      <c r="Q66" s="2"/>
      <c r="R66" s="90"/>
      <c r="S66" s="50">
        <v>0.42</v>
      </c>
      <c r="T66" s="2"/>
      <c r="U66" s="6"/>
      <c r="V66" s="90"/>
      <c r="W66" s="45"/>
      <c r="Y66" s="38">
        <v>19</v>
      </c>
      <c r="Z66" s="66">
        <v>212</v>
      </c>
      <c r="AA66" s="38" t="s">
        <v>7</v>
      </c>
      <c r="AB66" s="66" t="s">
        <v>178</v>
      </c>
      <c r="AC66" s="57">
        <v>180</v>
      </c>
      <c r="AD66" s="13">
        <v>10</v>
      </c>
      <c r="AE66" s="14">
        <f t="shared" si="3"/>
        <v>3.3554954950684843</v>
      </c>
      <c r="AF66" s="14" t="s">
        <v>107</v>
      </c>
      <c r="AG66" s="101">
        <v>1.6999999999999999E-3</v>
      </c>
      <c r="AH66" s="58"/>
      <c r="AI66" s="50">
        <v>0.39900000000000002</v>
      </c>
      <c r="AJ66" s="2">
        <v>0.26040000000000002</v>
      </c>
      <c r="AK66" s="2">
        <v>4.3299999999999998E-2</v>
      </c>
      <c r="AL66" s="90"/>
      <c r="AM66" s="50"/>
      <c r="AN66" s="2"/>
      <c r="AO66" s="2"/>
      <c r="AP66" s="90"/>
      <c r="AQ66" s="50">
        <v>0.93</v>
      </c>
      <c r="AR66" s="2"/>
      <c r="AS66" s="6"/>
      <c r="AT66" s="90"/>
      <c r="AU66" s="45"/>
    </row>
    <row r="67" spans="1:47" s="9" customFormat="1" ht="15" customHeight="1">
      <c r="A67" s="38">
        <v>11</v>
      </c>
      <c r="B67" s="66">
        <v>64</v>
      </c>
      <c r="C67" s="38" t="s">
        <v>7</v>
      </c>
      <c r="D67" s="66" t="s">
        <v>128</v>
      </c>
      <c r="E67" s="63">
        <v>130</v>
      </c>
      <c r="F67" s="33">
        <v>40</v>
      </c>
      <c r="G67" s="36">
        <f t="shared" si="6"/>
        <v>2.485370801978644</v>
      </c>
      <c r="H67" s="14" t="s">
        <v>107</v>
      </c>
      <c r="I67" s="98">
        <v>1.2999999999999999E-2</v>
      </c>
      <c r="J67" s="73"/>
      <c r="K67" s="50">
        <v>0.42899999999999999</v>
      </c>
      <c r="L67" s="2">
        <v>0.23310000000000003</v>
      </c>
      <c r="M67" s="2">
        <v>0.18359999999999999</v>
      </c>
      <c r="N67" s="90"/>
      <c r="O67" s="50"/>
      <c r="P67" s="2"/>
      <c r="Q67" s="2"/>
      <c r="R67" s="90"/>
      <c r="S67" s="50">
        <v>0.53</v>
      </c>
      <c r="T67" s="2"/>
      <c r="U67" s="6"/>
      <c r="V67" s="90"/>
      <c r="W67" s="45"/>
      <c r="Y67" s="38">
        <v>19</v>
      </c>
      <c r="Z67" s="66">
        <v>213</v>
      </c>
      <c r="AA67" s="38" t="s">
        <v>7</v>
      </c>
      <c r="AB67" s="66" t="s">
        <v>178</v>
      </c>
      <c r="AC67" s="57">
        <v>180</v>
      </c>
      <c r="AD67" s="13">
        <v>10</v>
      </c>
      <c r="AE67" s="14">
        <f t="shared" si="3"/>
        <v>3.3554954950684843</v>
      </c>
      <c r="AF67" s="14" t="s">
        <v>107</v>
      </c>
      <c r="AG67" s="101">
        <v>1.6999999999999999E-3</v>
      </c>
      <c r="AH67" s="58"/>
      <c r="AI67" s="50">
        <v>0.38969999999999999</v>
      </c>
      <c r="AJ67" s="2">
        <v>0.27200000000000002</v>
      </c>
      <c r="AK67" s="2">
        <v>2.6100000000000002E-2</v>
      </c>
      <c r="AL67" s="90"/>
      <c r="AM67" s="50"/>
      <c r="AN67" s="2"/>
      <c r="AO67" s="2"/>
      <c r="AP67" s="90"/>
      <c r="AQ67" s="50">
        <v>0.9</v>
      </c>
      <c r="AR67" s="2"/>
      <c r="AS67" s="6"/>
      <c r="AT67" s="90"/>
      <c r="AU67" s="45"/>
    </row>
    <row r="68" spans="1:47" s="9" customFormat="1">
      <c r="A68" s="39">
        <v>11</v>
      </c>
      <c r="B68" s="67">
        <v>65</v>
      </c>
      <c r="C68" s="39" t="s">
        <v>7</v>
      </c>
      <c r="D68" s="67" t="s">
        <v>128</v>
      </c>
      <c r="E68" s="64">
        <v>130</v>
      </c>
      <c r="F68" s="24">
        <v>40</v>
      </c>
      <c r="G68" s="30">
        <f t="shared" si="6"/>
        <v>2.485370801978644</v>
      </c>
      <c r="H68" s="18" t="s">
        <v>107</v>
      </c>
      <c r="I68" s="99">
        <v>1.2999999999999999E-2</v>
      </c>
      <c r="J68" s="74"/>
      <c r="K68" s="51">
        <v>0.44180000000000003</v>
      </c>
      <c r="L68" s="3">
        <v>0.25940000000000002</v>
      </c>
      <c r="M68" s="3">
        <v>0.1709</v>
      </c>
      <c r="N68" s="91"/>
      <c r="O68" s="51"/>
      <c r="P68" s="3"/>
      <c r="Q68" s="3"/>
      <c r="R68" s="91"/>
      <c r="S68" s="51">
        <v>0.57999999999999996</v>
      </c>
      <c r="T68" s="3"/>
      <c r="U68" s="7"/>
      <c r="V68" s="91"/>
      <c r="W68" s="46"/>
      <c r="Y68" s="38">
        <v>19</v>
      </c>
      <c r="Z68" s="66">
        <v>214</v>
      </c>
      <c r="AA68" s="38" t="s">
        <v>7</v>
      </c>
      <c r="AB68" s="66" t="s">
        <v>178</v>
      </c>
      <c r="AC68" s="57">
        <v>180</v>
      </c>
      <c r="AD68" s="13">
        <v>10</v>
      </c>
      <c r="AE68" s="14">
        <f t="shared" si="3"/>
        <v>3.3554954950684843</v>
      </c>
      <c r="AF68" s="14" t="s">
        <v>107</v>
      </c>
      <c r="AG68" s="101">
        <v>1.6999999999999999E-3</v>
      </c>
      <c r="AH68" s="58"/>
      <c r="AI68" s="50">
        <v>0.40710000000000002</v>
      </c>
      <c r="AJ68" s="2">
        <v>0.29919999999999997</v>
      </c>
      <c r="AK68" s="2">
        <v>4.5100000000000001E-2</v>
      </c>
      <c r="AL68" s="90"/>
      <c r="AM68" s="50"/>
      <c r="AN68" s="2"/>
      <c r="AO68" s="2"/>
      <c r="AP68" s="90"/>
      <c r="AQ68" s="50">
        <v>0.88</v>
      </c>
      <c r="AR68" s="2"/>
      <c r="AS68" s="6"/>
      <c r="AT68" s="90"/>
      <c r="AU68" s="45"/>
    </row>
    <row r="69" spans="1:47" s="9" customFormat="1" ht="15" customHeight="1">
      <c r="A69" s="38">
        <v>12</v>
      </c>
      <c r="B69" s="66">
        <v>66</v>
      </c>
      <c r="C69" s="38" t="s">
        <v>7</v>
      </c>
      <c r="D69" s="66" t="s">
        <v>130</v>
      </c>
      <c r="E69" s="63">
        <v>121</v>
      </c>
      <c r="F69" s="33">
        <v>20</v>
      </c>
      <c r="G69" s="36">
        <f t="shared" si="6"/>
        <v>1.9193475631194583</v>
      </c>
      <c r="H69" s="36" t="s">
        <v>107</v>
      </c>
      <c r="I69" s="2">
        <v>0.01</v>
      </c>
      <c r="J69" s="73" t="s">
        <v>9</v>
      </c>
      <c r="K69" s="50">
        <v>0.29659999999999997</v>
      </c>
      <c r="L69" s="2">
        <v>0.1862</v>
      </c>
      <c r="M69" s="2">
        <v>0.19980000000000001</v>
      </c>
      <c r="N69" s="90" t="s">
        <v>131</v>
      </c>
      <c r="O69" s="50"/>
      <c r="P69" s="2"/>
      <c r="Q69" s="2"/>
      <c r="R69" s="90"/>
      <c r="S69" s="50">
        <v>0.35200000000000004</v>
      </c>
      <c r="U69" s="15"/>
      <c r="V69" s="115" t="s">
        <v>132</v>
      </c>
      <c r="W69" s="45" t="s">
        <v>223</v>
      </c>
      <c r="Y69" s="38">
        <v>19</v>
      </c>
      <c r="Z69" s="66">
        <v>215</v>
      </c>
      <c r="AA69" s="38" t="s">
        <v>7</v>
      </c>
      <c r="AB69" s="66" t="s">
        <v>178</v>
      </c>
      <c r="AC69" s="57">
        <v>180</v>
      </c>
      <c r="AD69" s="13">
        <v>10</v>
      </c>
      <c r="AE69" s="14">
        <f t="shared" si="3"/>
        <v>3.3554954950684843</v>
      </c>
      <c r="AF69" s="14" t="s">
        <v>107</v>
      </c>
      <c r="AG69" s="101">
        <v>1.6999999999999999E-3</v>
      </c>
      <c r="AH69" s="58"/>
      <c r="AI69" s="50">
        <v>0.39139999999999997</v>
      </c>
      <c r="AJ69" s="2">
        <v>0.26200000000000001</v>
      </c>
      <c r="AK69" s="2">
        <v>5.8900000000000001E-2</v>
      </c>
      <c r="AL69" s="90"/>
      <c r="AM69" s="50"/>
      <c r="AN69" s="2"/>
      <c r="AO69" s="2"/>
      <c r="AP69" s="90"/>
      <c r="AQ69" s="50">
        <v>0.93</v>
      </c>
      <c r="AR69" s="2"/>
      <c r="AS69" s="6"/>
      <c r="AT69" s="90"/>
      <c r="AU69" s="45"/>
    </row>
    <row r="70" spans="1:47" s="9" customFormat="1" ht="15" customHeight="1">
      <c r="A70" s="38">
        <v>12</v>
      </c>
      <c r="B70" s="66">
        <v>67</v>
      </c>
      <c r="C70" s="38" t="s">
        <v>7</v>
      </c>
      <c r="D70" s="66" t="s">
        <v>130</v>
      </c>
      <c r="E70" s="63">
        <v>121</v>
      </c>
      <c r="F70" s="33">
        <v>20</v>
      </c>
      <c r="G70" s="36">
        <f t="shared" si="6"/>
        <v>1.9193475631194583</v>
      </c>
      <c r="H70" s="36" t="s">
        <v>107</v>
      </c>
      <c r="I70" s="2">
        <v>0.01</v>
      </c>
      <c r="J70" s="73"/>
      <c r="K70" s="50">
        <v>0.3049</v>
      </c>
      <c r="L70" s="2">
        <v>0.18719999999999998</v>
      </c>
      <c r="M70" s="2">
        <v>0.15060000000000001</v>
      </c>
      <c r="N70" s="90"/>
      <c r="O70" s="50"/>
      <c r="P70" s="2"/>
      <c r="Q70" s="2"/>
      <c r="R70" s="90"/>
      <c r="S70" s="50">
        <v>0.47590000000000005</v>
      </c>
      <c r="U70" s="15"/>
      <c r="V70" s="115"/>
      <c r="W70" s="45"/>
      <c r="Y70" s="39">
        <v>19</v>
      </c>
      <c r="Z70" s="67">
        <v>216</v>
      </c>
      <c r="AA70" s="39" t="s">
        <v>7</v>
      </c>
      <c r="AB70" s="67" t="s">
        <v>178</v>
      </c>
      <c r="AC70" s="59">
        <v>180</v>
      </c>
      <c r="AD70" s="17">
        <v>10</v>
      </c>
      <c r="AE70" s="18">
        <f t="shared" si="3"/>
        <v>3.3554954950684843</v>
      </c>
      <c r="AF70" s="18" t="s">
        <v>107</v>
      </c>
      <c r="AG70" s="102">
        <v>1.6999999999999999E-3</v>
      </c>
      <c r="AH70" s="60"/>
      <c r="AI70" s="51">
        <v>0.39650000000000002</v>
      </c>
      <c r="AJ70" s="3">
        <v>0.2722</v>
      </c>
      <c r="AK70" s="3">
        <v>4.8000000000000001E-2</v>
      </c>
      <c r="AL70" s="91"/>
      <c r="AM70" s="51"/>
      <c r="AN70" s="3"/>
      <c r="AO70" s="3"/>
      <c r="AP70" s="91"/>
      <c r="AQ70" s="51">
        <v>0.82</v>
      </c>
      <c r="AR70" s="3"/>
      <c r="AS70" s="7"/>
      <c r="AT70" s="91"/>
      <c r="AU70" s="46"/>
    </row>
    <row r="71" spans="1:47" s="9" customFormat="1" ht="15" customHeight="1">
      <c r="A71" s="38">
        <v>12</v>
      </c>
      <c r="B71" s="66">
        <v>68</v>
      </c>
      <c r="C71" s="38" t="s">
        <v>7</v>
      </c>
      <c r="D71" s="66" t="s">
        <v>130</v>
      </c>
      <c r="E71" s="63">
        <v>121</v>
      </c>
      <c r="F71" s="33">
        <v>20</v>
      </c>
      <c r="G71" s="36">
        <f t="shared" si="6"/>
        <v>1.9193475631194583</v>
      </c>
      <c r="H71" s="36" t="s">
        <v>107</v>
      </c>
      <c r="I71" s="2">
        <v>0.01</v>
      </c>
      <c r="J71" s="73"/>
      <c r="K71" s="50">
        <v>0.2913</v>
      </c>
      <c r="L71" s="2">
        <v>0.20010000000000003</v>
      </c>
      <c r="M71" s="2">
        <v>0.17699999999999999</v>
      </c>
      <c r="N71" s="90"/>
      <c r="O71" s="50"/>
      <c r="P71" s="2"/>
      <c r="Q71" s="2"/>
      <c r="R71" s="90"/>
      <c r="S71" s="50">
        <v>0.3725</v>
      </c>
      <c r="U71" s="15"/>
      <c r="V71" s="115"/>
      <c r="W71" s="45"/>
      <c r="Y71" s="38">
        <v>20</v>
      </c>
      <c r="Z71" s="66">
        <v>217</v>
      </c>
      <c r="AA71" s="38" t="s">
        <v>7</v>
      </c>
      <c r="AB71" s="66" t="s">
        <v>185</v>
      </c>
      <c r="AC71" s="57">
        <v>121</v>
      </c>
      <c r="AD71" s="9">
        <v>30</v>
      </c>
      <c r="AE71" s="14">
        <f t="shared" si="3"/>
        <v>2.0954388221751397</v>
      </c>
      <c r="AF71" s="14" t="s">
        <v>107</v>
      </c>
      <c r="AG71" s="2">
        <v>1.0000000000000002E-2</v>
      </c>
      <c r="AH71" s="58" t="s">
        <v>9</v>
      </c>
      <c r="AI71" s="50">
        <v>0.32280000000000003</v>
      </c>
      <c r="AJ71" s="2">
        <v>0.22409999999999999</v>
      </c>
      <c r="AK71" s="2">
        <v>0.14369999999999999</v>
      </c>
      <c r="AL71" s="90" t="s">
        <v>15</v>
      </c>
      <c r="AM71" s="50">
        <v>0.42700000000000005</v>
      </c>
      <c r="AN71" s="2">
        <v>9.4E-2</v>
      </c>
      <c r="AO71" s="2">
        <v>0.27210000000000001</v>
      </c>
      <c r="AP71" s="90" t="s">
        <v>15</v>
      </c>
      <c r="AQ71" s="50">
        <v>0.86</v>
      </c>
      <c r="AR71" s="2"/>
      <c r="AS71" s="6"/>
      <c r="AT71" s="90" t="s">
        <v>28</v>
      </c>
      <c r="AU71" s="45" t="s">
        <v>231</v>
      </c>
    </row>
    <row r="72" spans="1:47" s="9" customFormat="1" ht="15" customHeight="1">
      <c r="A72" s="38">
        <v>12</v>
      </c>
      <c r="B72" s="66">
        <v>69</v>
      </c>
      <c r="C72" s="38" t="s">
        <v>7</v>
      </c>
      <c r="D72" s="66" t="s">
        <v>130</v>
      </c>
      <c r="E72" s="63">
        <v>121</v>
      </c>
      <c r="F72" s="33">
        <v>20</v>
      </c>
      <c r="G72" s="36">
        <f t="shared" si="6"/>
        <v>1.9193475631194583</v>
      </c>
      <c r="H72" s="36" t="s">
        <v>107</v>
      </c>
      <c r="I72" s="2">
        <v>0.01</v>
      </c>
      <c r="J72" s="73"/>
      <c r="K72" s="50">
        <v>0.3206</v>
      </c>
      <c r="L72" s="2">
        <v>0.18149999999999999</v>
      </c>
      <c r="M72" s="2">
        <v>0.161</v>
      </c>
      <c r="N72" s="90"/>
      <c r="O72" s="50"/>
      <c r="P72" s="2"/>
      <c r="Q72" s="2"/>
      <c r="R72" s="90"/>
      <c r="S72" s="50">
        <v>0.43420000000000003</v>
      </c>
      <c r="U72" s="15"/>
      <c r="V72" s="115"/>
      <c r="W72" s="45"/>
      <c r="Y72" s="38">
        <v>20</v>
      </c>
      <c r="Z72" s="66">
        <v>218</v>
      </c>
      <c r="AA72" s="38" t="s">
        <v>7</v>
      </c>
      <c r="AB72" s="66" t="s">
        <v>186</v>
      </c>
      <c r="AC72" s="57">
        <v>121</v>
      </c>
      <c r="AD72" s="9">
        <v>30</v>
      </c>
      <c r="AE72" s="14">
        <f t="shared" si="3"/>
        <v>2.0954388221751397</v>
      </c>
      <c r="AF72" s="14" t="s">
        <v>107</v>
      </c>
      <c r="AG72" s="2">
        <v>1.0000000000000002E-2</v>
      </c>
      <c r="AH72" s="58"/>
      <c r="AI72" s="50">
        <v>0.34100000000000003</v>
      </c>
      <c r="AJ72" s="2">
        <v>0.24940000000000001</v>
      </c>
      <c r="AK72" s="2">
        <v>0.15490000000000001</v>
      </c>
      <c r="AL72" s="90"/>
      <c r="AM72" s="50">
        <v>0.48869999999999997</v>
      </c>
      <c r="AN72" s="2">
        <v>0.12859999999999999</v>
      </c>
      <c r="AO72" s="2">
        <v>0.27460000000000001</v>
      </c>
      <c r="AP72" s="90"/>
      <c r="AQ72" s="50">
        <v>0.43</v>
      </c>
      <c r="AR72" s="2"/>
      <c r="AS72" s="6"/>
      <c r="AT72" s="90"/>
      <c r="AU72" s="45"/>
    </row>
    <row r="73" spans="1:47" s="9" customFormat="1" ht="15" customHeight="1">
      <c r="A73" s="38">
        <v>12</v>
      </c>
      <c r="B73" s="66">
        <v>70</v>
      </c>
      <c r="C73" s="38" t="s">
        <v>7</v>
      </c>
      <c r="D73" s="66" t="s">
        <v>130</v>
      </c>
      <c r="E73" s="63">
        <v>121</v>
      </c>
      <c r="F73" s="33">
        <v>20</v>
      </c>
      <c r="G73" s="36">
        <f t="shared" si="6"/>
        <v>1.9193475631194583</v>
      </c>
      <c r="H73" s="36" t="s">
        <v>107</v>
      </c>
      <c r="I73" s="2">
        <v>0.01</v>
      </c>
      <c r="J73" s="73"/>
      <c r="K73" s="50">
        <v>0.313</v>
      </c>
      <c r="L73" s="2">
        <v>0.17280000000000001</v>
      </c>
      <c r="M73" s="2">
        <v>0.15</v>
      </c>
      <c r="N73" s="90"/>
      <c r="O73" s="50"/>
      <c r="P73" s="2"/>
      <c r="Q73" s="2"/>
      <c r="R73" s="90"/>
      <c r="S73" s="50">
        <v>0.51500000000000001</v>
      </c>
      <c r="U73" s="15"/>
      <c r="V73" s="115"/>
      <c r="W73" s="45"/>
      <c r="Y73" s="39">
        <v>20</v>
      </c>
      <c r="Z73" s="67">
        <v>219</v>
      </c>
      <c r="AA73" s="39" t="s">
        <v>7</v>
      </c>
      <c r="AB73" s="67" t="s">
        <v>187</v>
      </c>
      <c r="AC73" s="59">
        <v>121</v>
      </c>
      <c r="AD73" s="16">
        <v>30</v>
      </c>
      <c r="AE73" s="18">
        <f t="shared" si="3"/>
        <v>2.0954388221751397</v>
      </c>
      <c r="AF73" s="18" t="s">
        <v>107</v>
      </c>
      <c r="AG73" s="3">
        <v>1.0000000000000002E-2</v>
      </c>
      <c r="AH73" s="60"/>
      <c r="AI73" s="51">
        <v>0.33850000000000002</v>
      </c>
      <c r="AJ73" s="3">
        <v>0.23929999999999998</v>
      </c>
      <c r="AK73" s="3">
        <v>0.14150000000000001</v>
      </c>
      <c r="AL73" s="91"/>
      <c r="AM73" s="51">
        <v>0.43130000000000002</v>
      </c>
      <c r="AN73" s="3">
        <v>0.1072</v>
      </c>
      <c r="AO73" s="3">
        <v>0.23319999999999999</v>
      </c>
      <c r="AP73" s="91"/>
      <c r="AQ73" s="51">
        <v>0.74</v>
      </c>
      <c r="AR73" s="3"/>
      <c r="AS73" s="7"/>
      <c r="AT73" s="91"/>
      <c r="AU73" s="46"/>
    </row>
    <row r="74" spans="1:47" s="9" customFormat="1" ht="15" customHeight="1">
      <c r="A74" s="38">
        <v>12</v>
      </c>
      <c r="B74" s="66">
        <v>71</v>
      </c>
      <c r="C74" s="38" t="s">
        <v>7</v>
      </c>
      <c r="D74" s="66" t="s">
        <v>130</v>
      </c>
      <c r="E74" s="63">
        <v>121</v>
      </c>
      <c r="F74" s="33">
        <v>20</v>
      </c>
      <c r="G74" s="36">
        <f t="shared" si="6"/>
        <v>1.9193475631194583</v>
      </c>
      <c r="H74" s="36" t="s">
        <v>107</v>
      </c>
      <c r="I74" s="2">
        <v>0.01</v>
      </c>
      <c r="J74" s="73"/>
      <c r="K74" s="50">
        <v>0.27889999999999998</v>
      </c>
      <c r="L74" s="2">
        <v>0.15720000000000001</v>
      </c>
      <c r="M74" s="2">
        <v>0.1653</v>
      </c>
      <c r="N74" s="90"/>
      <c r="O74" s="50"/>
      <c r="P74" s="2"/>
      <c r="Q74" s="2"/>
      <c r="R74" s="90"/>
      <c r="S74" s="50">
        <v>0.55289999999999995</v>
      </c>
      <c r="U74" s="15"/>
      <c r="V74" s="115"/>
      <c r="W74" s="45"/>
      <c r="Y74" s="38">
        <v>21</v>
      </c>
      <c r="Z74" s="66">
        <v>220</v>
      </c>
      <c r="AA74" s="38" t="s">
        <v>7</v>
      </c>
      <c r="AB74" s="66" t="s">
        <v>189</v>
      </c>
      <c r="AC74" s="63">
        <v>150</v>
      </c>
      <c r="AD74" s="33">
        <v>20</v>
      </c>
      <c r="AE74" s="36">
        <f>LOG(AD74*EXP((AC74-100)/14.75))</f>
        <v>2.7732146800817841</v>
      </c>
      <c r="AF74" s="36" t="s">
        <v>107</v>
      </c>
      <c r="AG74" s="98">
        <v>1.4999999999999999E-2</v>
      </c>
      <c r="AH74" s="73" t="s">
        <v>45</v>
      </c>
      <c r="AI74" s="50">
        <v>0.20899999999999999</v>
      </c>
      <c r="AJ74" s="2">
        <v>0.17499999999999999</v>
      </c>
      <c r="AK74" s="2">
        <v>0.111</v>
      </c>
      <c r="AL74" s="90" t="s">
        <v>47</v>
      </c>
      <c r="AM74" s="50"/>
      <c r="AN74" s="2"/>
      <c r="AO74" s="2"/>
      <c r="AP74" s="90"/>
      <c r="AQ74" s="50">
        <v>0.88</v>
      </c>
      <c r="AR74" s="2">
        <v>0.67</v>
      </c>
      <c r="AS74" s="6" t="s">
        <v>45</v>
      </c>
      <c r="AT74" s="90" t="s">
        <v>11</v>
      </c>
      <c r="AU74" s="45" t="s">
        <v>232</v>
      </c>
    </row>
    <row r="75" spans="1:47" s="9" customFormat="1" ht="15" customHeight="1">
      <c r="A75" s="38">
        <v>12</v>
      </c>
      <c r="B75" s="66">
        <v>72</v>
      </c>
      <c r="C75" s="38" t="s">
        <v>7</v>
      </c>
      <c r="D75" s="66" t="s">
        <v>130</v>
      </c>
      <c r="E75" s="63">
        <v>121</v>
      </c>
      <c r="F75" s="33">
        <v>20</v>
      </c>
      <c r="G75" s="36">
        <f t="shared" si="6"/>
        <v>1.9193475631194583</v>
      </c>
      <c r="H75" s="36" t="s">
        <v>107</v>
      </c>
      <c r="I75" s="2">
        <v>0.01</v>
      </c>
      <c r="J75" s="73"/>
      <c r="K75" s="50">
        <v>0.28939999999999999</v>
      </c>
      <c r="L75" s="2">
        <v>0.18840000000000001</v>
      </c>
      <c r="M75" s="2">
        <v>0.17249999999999999</v>
      </c>
      <c r="N75" s="90"/>
      <c r="O75" s="50"/>
      <c r="P75" s="2"/>
      <c r="Q75" s="2"/>
      <c r="R75" s="90"/>
      <c r="S75" s="50">
        <v>0.53900000000000003</v>
      </c>
      <c r="U75" s="15"/>
      <c r="V75" s="115"/>
      <c r="W75" s="45"/>
      <c r="Y75" s="38">
        <v>21</v>
      </c>
      <c r="Z75" s="66">
        <v>221</v>
      </c>
      <c r="AA75" s="38" t="s">
        <v>7</v>
      </c>
      <c r="AB75" s="66" t="s">
        <v>190</v>
      </c>
      <c r="AC75" s="63">
        <v>150</v>
      </c>
      <c r="AD75" s="33">
        <v>20</v>
      </c>
      <c r="AE75" s="36">
        <f>LOG(AD75*EXP((AC75-100)/14.75))</f>
        <v>2.7732146800817841</v>
      </c>
      <c r="AF75" s="36" t="s">
        <v>107</v>
      </c>
      <c r="AG75" s="98">
        <v>1.4999999999999999E-2</v>
      </c>
      <c r="AH75" s="73"/>
      <c r="AI75" s="50">
        <v>0.26500000000000001</v>
      </c>
      <c r="AJ75" s="2">
        <v>0.218</v>
      </c>
      <c r="AK75" s="2">
        <v>0.16800000000000001</v>
      </c>
      <c r="AL75" s="90"/>
      <c r="AM75" s="50"/>
      <c r="AN75" s="2"/>
      <c r="AO75" s="2"/>
      <c r="AP75" s="90"/>
      <c r="AQ75" s="50">
        <v>0.75</v>
      </c>
      <c r="AR75" s="2">
        <v>0.7</v>
      </c>
      <c r="AS75" s="6"/>
      <c r="AT75" s="90"/>
      <c r="AU75" s="45"/>
    </row>
    <row r="76" spans="1:47" s="9" customFormat="1" ht="15" customHeight="1">
      <c r="A76" s="38">
        <v>12</v>
      </c>
      <c r="B76" s="66">
        <v>73</v>
      </c>
      <c r="C76" s="38" t="s">
        <v>7</v>
      </c>
      <c r="D76" s="66" t="s">
        <v>130</v>
      </c>
      <c r="E76" s="63">
        <v>121</v>
      </c>
      <c r="F76" s="33">
        <v>20</v>
      </c>
      <c r="G76" s="36">
        <f t="shared" si="6"/>
        <v>1.9193475631194583</v>
      </c>
      <c r="H76" s="36" t="s">
        <v>107</v>
      </c>
      <c r="I76" s="2">
        <v>0.01</v>
      </c>
      <c r="J76" s="73"/>
      <c r="K76" s="50">
        <v>0.28470000000000001</v>
      </c>
      <c r="L76" s="2">
        <v>0.19339999999999999</v>
      </c>
      <c r="M76" s="2">
        <v>0.19309999999999999</v>
      </c>
      <c r="N76" s="90"/>
      <c r="O76" s="50"/>
      <c r="P76" s="2"/>
      <c r="Q76" s="2"/>
      <c r="R76" s="90"/>
      <c r="S76" s="50">
        <v>0.41549999999999998</v>
      </c>
      <c r="U76" s="15"/>
      <c r="V76" s="115"/>
      <c r="W76" s="45"/>
      <c r="Y76" s="38">
        <v>21</v>
      </c>
      <c r="Z76" s="66">
        <v>222</v>
      </c>
      <c r="AA76" s="38" t="s">
        <v>7</v>
      </c>
      <c r="AB76" s="66" t="s">
        <v>191</v>
      </c>
      <c r="AC76" s="63">
        <v>150</v>
      </c>
      <c r="AD76" s="33">
        <v>20</v>
      </c>
      <c r="AE76" s="36">
        <f>LOG(AD76*EXP((AC76-100)/14.75))</f>
        <v>2.7732146800817841</v>
      </c>
      <c r="AF76" s="36" t="s">
        <v>107</v>
      </c>
      <c r="AG76" s="98">
        <v>1.4999999999999999E-2</v>
      </c>
      <c r="AH76" s="73"/>
      <c r="AI76" s="50">
        <v>0.27300000000000002</v>
      </c>
      <c r="AJ76" s="2">
        <v>0.23499999999999999</v>
      </c>
      <c r="AK76" s="2">
        <v>0.14499999999999999</v>
      </c>
      <c r="AL76" s="90"/>
      <c r="AM76" s="50"/>
      <c r="AN76" s="2"/>
      <c r="AO76" s="2"/>
      <c r="AP76" s="90"/>
      <c r="AQ76" s="50">
        <v>0.86</v>
      </c>
      <c r="AR76" s="2">
        <v>0.82</v>
      </c>
      <c r="AS76" s="6"/>
      <c r="AT76" s="90"/>
      <c r="AU76" s="45"/>
    </row>
    <row r="77" spans="1:47" s="9" customFormat="1" ht="15" customHeight="1">
      <c r="A77" s="38">
        <v>12</v>
      </c>
      <c r="B77" s="66">
        <v>74</v>
      </c>
      <c r="C77" s="38" t="s">
        <v>7</v>
      </c>
      <c r="D77" s="66" t="s">
        <v>130</v>
      </c>
      <c r="E77" s="63">
        <v>121</v>
      </c>
      <c r="F77" s="33">
        <v>20</v>
      </c>
      <c r="G77" s="36">
        <f t="shared" si="6"/>
        <v>1.9193475631194583</v>
      </c>
      <c r="H77" s="36" t="s">
        <v>107</v>
      </c>
      <c r="I77" s="2">
        <v>0.01</v>
      </c>
      <c r="J77" s="73"/>
      <c r="K77" s="50">
        <v>0.1996</v>
      </c>
      <c r="L77" s="2">
        <v>0.14599999999999999</v>
      </c>
      <c r="M77" s="2">
        <v>0.15869999999999998</v>
      </c>
      <c r="N77" s="90"/>
      <c r="O77" s="50"/>
      <c r="P77" s="2"/>
      <c r="Q77" s="2"/>
      <c r="R77" s="90"/>
      <c r="S77" s="50">
        <v>0.7609999999999999</v>
      </c>
      <c r="U77" s="15"/>
      <c r="V77" s="115"/>
      <c r="W77" s="45"/>
      <c r="Y77" s="38">
        <v>21</v>
      </c>
      <c r="Z77" s="66">
        <v>223</v>
      </c>
      <c r="AA77" s="38" t="s">
        <v>7</v>
      </c>
      <c r="AB77" s="66" t="s">
        <v>192</v>
      </c>
      <c r="AC77" s="63">
        <v>150</v>
      </c>
      <c r="AD77" s="33">
        <v>20</v>
      </c>
      <c r="AE77" s="36">
        <f>LOG(AD77*EXP((AC77-100)/14.75))</f>
        <v>2.7732146800817841</v>
      </c>
      <c r="AF77" s="36" t="s">
        <v>107</v>
      </c>
      <c r="AG77" s="98">
        <v>1.4999999999999999E-2</v>
      </c>
      <c r="AH77" s="73"/>
      <c r="AI77" s="50">
        <v>0.28299999999999997</v>
      </c>
      <c r="AJ77" s="2">
        <v>0.245</v>
      </c>
      <c r="AK77" s="2">
        <v>0.17699999999999999</v>
      </c>
      <c r="AL77" s="90"/>
      <c r="AM77" s="50"/>
      <c r="AN77" s="2"/>
      <c r="AO77" s="2"/>
      <c r="AP77" s="90"/>
      <c r="AQ77" s="50">
        <v>0.79</v>
      </c>
      <c r="AR77" s="2">
        <v>0.69</v>
      </c>
      <c r="AS77" s="6"/>
      <c r="AT77" s="90"/>
      <c r="AU77" s="45"/>
    </row>
    <row r="78" spans="1:47" s="9" customFormat="1" ht="15" customHeight="1">
      <c r="A78" s="38">
        <v>12</v>
      </c>
      <c r="B78" s="66">
        <v>75</v>
      </c>
      <c r="C78" s="38" t="s">
        <v>7</v>
      </c>
      <c r="D78" s="66" t="s">
        <v>130</v>
      </c>
      <c r="E78" s="63">
        <v>121</v>
      </c>
      <c r="F78" s="33">
        <v>20</v>
      </c>
      <c r="G78" s="36">
        <f t="shared" si="6"/>
        <v>1.9193475631194583</v>
      </c>
      <c r="H78" s="36" t="s">
        <v>107</v>
      </c>
      <c r="I78" s="2">
        <v>0.01</v>
      </c>
      <c r="J78" s="73"/>
      <c r="K78" s="50">
        <v>0.26590000000000003</v>
      </c>
      <c r="L78" s="2">
        <v>0.18289999999999998</v>
      </c>
      <c r="M78" s="2">
        <v>0.19109999999999999</v>
      </c>
      <c r="N78" s="90"/>
      <c r="O78" s="50"/>
      <c r="P78" s="2"/>
      <c r="Q78" s="2"/>
      <c r="R78" s="90"/>
      <c r="S78" s="50">
        <v>0.43930000000000002</v>
      </c>
      <c r="U78" s="15"/>
      <c r="V78" s="115"/>
      <c r="W78" s="45"/>
      <c r="Y78" s="39">
        <v>21</v>
      </c>
      <c r="Z78" s="67">
        <v>224</v>
      </c>
      <c r="AA78" s="39" t="s">
        <v>7</v>
      </c>
      <c r="AB78" s="67" t="s">
        <v>193</v>
      </c>
      <c r="AC78" s="64">
        <v>150</v>
      </c>
      <c r="AD78" s="24">
        <v>20</v>
      </c>
      <c r="AE78" s="30">
        <f>LOG(AD78*EXP((AC78-100)/14.75))</f>
        <v>2.7732146800817841</v>
      </c>
      <c r="AF78" s="30" t="s">
        <v>107</v>
      </c>
      <c r="AG78" s="99">
        <v>1.4999999999999999E-2</v>
      </c>
      <c r="AH78" s="74"/>
      <c r="AI78" s="51">
        <v>0.32200000000000001</v>
      </c>
      <c r="AJ78" s="3">
        <v>0.27900000000000003</v>
      </c>
      <c r="AK78" s="3">
        <v>0.20699999999999999</v>
      </c>
      <c r="AL78" s="91"/>
      <c r="AM78" s="51"/>
      <c r="AN78" s="3"/>
      <c r="AO78" s="3"/>
      <c r="AP78" s="91"/>
      <c r="AQ78" s="51">
        <v>0.73</v>
      </c>
      <c r="AR78" s="3">
        <v>0.77</v>
      </c>
      <c r="AS78" s="7"/>
      <c r="AT78" s="91"/>
      <c r="AU78" s="46"/>
    </row>
    <row r="79" spans="1:47" s="9" customFormat="1" ht="15" customHeight="1">
      <c r="A79" s="38">
        <v>12</v>
      </c>
      <c r="B79" s="66">
        <v>76</v>
      </c>
      <c r="C79" s="38" t="s">
        <v>7</v>
      </c>
      <c r="D79" s="66" t="s">
        <v>130</v>
      </c>
      <c r="E79" s="63">
        <v>121</v>
      </c>
      <c r="F79" s="33">
        <v>20</v>
      </c>
      <c r="G79" s="36">
        <f t="shared" si="6"/>
        <v>1.9193475631194583</v>
      </c>
      <c r="H79" s="36" t="s">
        <v>107</v>
      </c>
      <c r="I79" s="2">
        <v>0.01</v>
      </c>
      <c r="J79" s="73"/>
      <c r="K79" s="50">
        <v>0.28220000000000001</v>
      </c>
      <c r="L79" s="2">
        <v>0.17530000000000001</v>
      </c>
      <c r="M79" s="2">
        <v>0.20319999999999999</v>
      </c>
      <c r="N79" s="90"/>
      <c r="O79" s="50"/>
      <c r="P79" s="2"/>
      <c r="Q79" s="2"/>
      <c r="R79" s="90"/>
      <c r="S79" s="50">
        <v>0.44900000000000001</v>
      </c>
      <c r="U79" s="15"/>
      <c r="V79" s="115"/>
      <c r="W79" s="45"/>
      <c r="Y79" s="38">
        <v>22</v>
      </c>
      <c r="Z79" s="66">
        <v>225</v>
      </c>
      <c r="AA79" s="38" t="s">
        <v>7</v>
      </c>
      <c r="AB79" s="66" t="s">
        <v>16</v>
      </c>
      <c r="AC79" s="57">
        <v>130</v>
      </c>
      <c r="AD79" s="13">
        <v>7</v>
      </c>
      <c r="AE79" s="14">
        <f t="shared" ref="AE79:AE95" si="7">LOG(AD79*EXP((AC79-100)/14.75))</f>
        <v>1.7284088506649384</v>
      </c>
      <c r="AF79" s="14" t="s">
        <v>107</v>
      </c>
      <c r="AG79" s="2">
        <v>0.01</v>
      </c>
      <c r="AH79" s="58" t="s">
        <v>9</v>
      </c>
      <c r="AI79" s="50">
        <v>0.43089999999999995</v>
      </c>
      <c r="AJ79" s="2">
        <v>0.21369999999999997</v>
      </c>
      <c r="AK79" s="2">
        <v>0.21010000000000001</v>
      </c>
      <c r="AL79" s="90" t="s">
        <v>37</v>
      </c>
      <c r="AM79" s="50"/>
      <c r="AN79" s="2"/>
      <c r="AO79" s="2"/>
      <c r="AP79" s="90"/>
      <c r="AQ79" s="50">
        <v>0.20449999999999999</v>
      </c>
      <c r="AR79" s="2">
        <v>0.36890000000000001</v>
      </c>
      <c r="AS79" s="6" t="s">
        <v>9</v>
      </c>
      <c r="AT79" s="90" t="s">
        <v>41</v>
      </c>
      <c r="AU79" s="45" t="s">
        <v>233</v>
      </c>
    </row>
    <row r="80" spans="1:47" s="9" customFormat="1" ht="15" customHeight="1">
      <c r="A80" s="38">
        <v>12</v>
      </c>
      <c r="B80" s="66">
        <v>77</v>
      </c>
      <c r="C80" s="38" t="s">
        <v>7</v>
      </c>
      <c r="D80" s="66" t="s">
        <v>130</v>
      </c>
      <c r="E80" s="63">
        <v>121</v>
      </c>
      <c r="F80" s="33">
        <v>20</v>
      </c>
      <c r="G80" s="36">
        <f t="shared" si="6"/>
        <v>1.9193475631194583</v>
      </c>
      <c r="H80" s="36" t="s">
        <v>107</v>
      </c>
      <c r="I80" s="2">
        <v>0.01</v>
      </c>
      <c r="J80" s="73"/>
      <c r="K80" s="50">
        <v>0.34820000000000001</v>
      </c>
      <c r="L80" s="2">
        <v>0.21870000000000001</v>
      </c>
      <c r="M80" s="2">
        <v>0.2041</v>
      </c>
      <c r="N80" s="90"/>
      <c r="O80" s="50"/>
      <c r="P80" s="2"/>
      <c r="Q80" s="2"/>
      <c r="R80" s="90"/>
      <c r="S80" s="50">
        <v>0.33490000000000003</v>
      </c>
      <c r="U80" s="15"/>
      <c r="V80" s="115"/>
      <c r="W80" s="45"/>
      <c r="Y80" s="38">
        <v>22</v>
      </c>
      <c r="Z80" s="66">
        <v>226</v>
      </c>
      <c r="AA80" s="38" t="s">
        <v>7</v>
      </c>
      <c r="AB80" s="66" t="s">
        <v>16</v>
      </c>
      <c r="AC80" s="57">
        <v>130</v>
      </c>
      <c r="AD80" s="13">
        <v>7</v>
      </c>
      <c r="AE80" s="14">
        <f t="shared" si="7"/>
        <v>1.7284088506649384</v>
      </c>
      <c r="AF80" s="14" t="s">
        <v>107</v>
      </c>
      <c r="AG80" s="2">
        <v>0.01</v>
      </c>
      <c r="AH80" s="73"/>
      <c r="AI80" s="50">
        <v>0.3962</v>
      </c>
      <c r="AJ80" s="2">
        <v>0.21549999999999997</v>
      </c>
      <c r="AK80" s="2">
        <v>0.1729</v>
      </c>
      <c r="AL80" s="90"/>
      <c r="AM80" s="50"/>
      <c r="AN80" s="2"/>
      <c r="AO80" s="2"/>
      <c r="AP80" s="90"/>
      <c r="AQ80" s="50">
        <v>0.4657</v>
      </c>
      <c r="AR80" s="2">
        <v>0.52869999999999995</v>
      </c>
      <c r="AS80" s="6"/>
      <c r="AT80" s="90"/>
      <c r="AU80" s="45"/>
    </row>
    <row r="81" spans="1:47" s="9" customFormat="1" ht="15" customHeight="1">
      <c r="A81" s="38">
        <v>12</v>
      </c>
      <c r="B81" s="66">
        <v>78</v>
      </c>
      <c r="C81" s="38" t="s">
        <v>7</v>
      </c>
      <c r="D81" s="66" t="s">
        <v>130</v>
      </c>
      <c r="E81" s="63">
        <v>121</v>
      </c>
      <c r="F81" s="33">
        <v>20</v>
      </c>
      <c r="G81" s="36">
        <f t="shared" si="6"/>
        <v>1.9193475631194583</v>
      </c>
      <c r="H81" s="36" t="s">
        <v>107</v>
      </c>
      <c r="I81" s="2">
        <v>0.01</v>
      </c>
      <c r="J81" s="73"/>
      <c r="K81" s="50">
        <v>0.31840000000000002</v>
      </c>
      <c r="L81" s="2">
        <v>0.19329999999999997</v>
      </c>
      <c r="M81" s="2">
        <v>0.2235</v>
      </c>
      <c r="N81" s="90"/>
      <c r="O81" s="50"/>
      <c r="P81" s="2"/>
      <c r="Q81" s="2"/>
      <c r="R81" s="90"/>
      <c r="S81" s="50">
        <v>0.3483</v>
      </c>
      <c r="U81" s="15"/>
      <c r="V81" s="115"/>
      <c r="W81" s="45"/>
      <c r="Y81" s="38">
        <v>22</v>
      </c>
      <c r="Z81" s="66">
        <v>227</v>
      </c>
      <c r="AA81" s="38" t="s">
        <v>7</v>
      </c>
      <c r="AB81" s="66" t="s">
        <v>194</v>
      </c>
      <c r="AC81" s="57">
        <v>130</v>
      </c>
      <c r="AD81" s="13">
        <v>7</v>
      </c>
      <c r="AE81" s="14">
        <f t="shared" si="7"/>
        <v>1.7284088506649384</v>
      </c>
      <c r="AF81" s="14" t="s">
        <v>107</v>
      </c>
      <c r="AG81" s="2">
        <v>0.01</v>
      </c>
      <c r="AH81" s="58"/>
      <c r="AI81" s="50">
        <v>0.28990000000000005</v>
      </c>
      <c r="AJ81" s="2">
        <v>0.19690000000000002</v>
      </c>
      <c r="AK81" s="2">
        <v>0.13159999999999999</v>
      </c>
      <c r="AL81" s="90"/>
      <c r="AM81" s="50"/>
      <c r="AN81" s="2"/>
      <c r="AO81" s="2"/>
      <c r="AP81" s="90"/>
      <c r="AQ81" s="50">
        <v>0.85849999999999993</v>
      </c>
      <c r="AR81" s="2">
        <v>0.7208</v>
      </c>
      <c r="AS81" s="6"/>
      <c r="AT81" s="90"/>
      <c r="AU81" s="45"/>
    </row>
    <row r="82" spans="1:47" s="9" customFormat="1" ht="15" customHeight="1">
      <c r="A82" s="38">
        <v>12</v>
      </c>
      <c r="B82" s="66">
        <v>79</v>
      </c>
      <c r="C82" s="38" t="s">
        <v>7</v>
      </c>
      <c r="D82" s="66" t="s">
        <v>130</v>
      </c>
      <c r="E82" s="63">
        <v>121</v>
      </c>
      <c r="F82" s="33">
        <v>20</v>
      </c>
      <c r="G82" s="36">
        <f t="shared" si="6"/>
        <v>1.9193475631194583</v>
      </c>
      <c r="H82" s="36" t="s">
        <v>107</v>
      </c>
      <c r="I82" s="2">
        <v>0.01</v>
      </c>
      <c r="J82" s="73"/>
      <c r="K82" s="50">
        <v>0.27250000000000002</v>
      </c>
      <c r="L82" s="2">
        <v>0.18590000000000001</v>
      </c>
      <c r="M82" s="2">
        <v>0.21149999999999999</v>
      </c>
      <c r="N82" s="90"/>
      <c r="O82" s="50"/>
      <c r="P82" s="2"/>
      <c r="Q82" s="2"/>
      <c r="R82" s="90"/>
      <c r="S82" s="50">
        <v>0.43409999999999999</v>
      </c>
      <c r="U82" s="15"/>
      <c r="V82" s="115"/>
      <c r="W82" s="45"/>
      <c r="Y82" s="38">
        <v>22</v>
      </c>
      <c r="Z82" s="66">
        <v>228</v>
      </c>
      <c r="AA82" s="38" t="s">
        <v>7</v>
      </c>
      <c r="AB82" s="66" t="s">
        <v>194</v>
      </c>
      <c r="AC82" s="57">
        <v>130</v>
      </c>
      <c r="AD82" s="13">
        <v>7</v>
      </c>
      <c r="AE82" s="14">
        <f t="shared" si="7"/>
        <v>1.7284088506649384</v>
      </c>
      <c r="AF82" s="14" t="s">
        <v>107</v>
      </c>
      <c r="AG82" s="2">
        <v>0.01</v>
      </c>
      <c r="AH82" s="58"/>
      <c r="AI82" s="50">
        <v>0.23480000000000001</v>
      </c>
      <c r="AJ82" s="2">
        <v>0.1704</v>
      </c>
      <c r="AK82" s="2">
        <v>0.1348</v>
      </c>
      <c r="AL82" s="90"/>
      <c r="AM82" s="50"/>
      <c r="AN82" s="2"/>
      <c r="AO82" s="2"/>
      <c r="AP82" s="90"/>
      <c r="AQ82" s="50">
        <v>0.97360000000000002</v>
      </c>
      <c r="AR82" s="2">
        <v>0.84200000000000008</v>
      </c>
      <c r="AS82" s="6"/>
      <c r="AT82" s="90"/>
      <c r="AU82" s="45"/>
    </row>
    <row r="83" spans="1:47" s="9" customFormat="1" ht="15" customHeight="1">
      <c r="A83" s="38">
        <v>12</v>
      </c>
      <c r="B83" s="66">
        <v>80</v>
      </c>
      <c r="C83" s="38" t="s">
        <v>7</v>
      </c>
      <c r="D83" s="66" t="s">
        <v>130</v>
      </c>
      <c r="E83" s="63">
        <v>121</v>
      </c>
      <c r="F83" s="33">
        <v>20</v>
      </c>
      <c r="G83" s="36">
        <f t="shared" si="6"/>
        <v>1.9193475631194583</v>
      </c>
      <c r="H83" s="36" t="s">
        <v>107</v>
      </c>
      <c r="I83" s="2">
        <v>0.01</v>
      </c>
      <c r="J83" s="73"/>
      <c r="K83" s="50">
        <v>0.26910000000000001</v>
      </c>
      <c r="L83" s="2">
        <v>0.2024</v>
      </c>
      <c r="M83" s="2">
        <v>0.23449999999999999</v>
      </c>
      <c r="N83" s="90"/>
      <c r="O83" s="50"/>
      <c r="P83" s="2"/>
      <c r="Q83" s="2"/>
      <c r="R83" s="90"/>
      <c r="S83" s="50">
        <v>0.41399999999999998</v>
      </c>
      <c r="U83" s="15"/>
      <c r="V83" s="115"/>
      <c r="W83" s="45"/>
      <c r="Y83" s="38">
        <v>22</v>
      </c>
      <c r="Z83" s="66">
        <v>229</v>
      </c>
      <c r="AA83" s="38" t="s">
        <v>7</v>
      </c>
      <c r="AB83" s="66" t="s">
        <v>8</v>
      </c>
      <c r="AC83" s="57">
        <v>130</v>
      </c>
      <c r="AD83" s="13">
        <v>7</v>
      </c>
      <c r="AE83" s="14">
        <f t="shared" si="7"/>
        <v>1.7284088506649384</v>
      </c>
      <c r="AF83" s="14" t="s">
        <v>107</v>
      </c>
      <c r="AG83" s="2">
        <v>0.01</v>
      </c>
      <c r="AH83" s="58"/>
      <c r="AI83" s="50">
        <v>0.33079999999999998</v>
      </c>
      <c r="AJ83" s="2">
        <v>0.25500000000000006</v>
      </c>
      <c r="AK83" s="2">
        <v>0.17069999999999999</v>
      </c>
      <c r="AL83" s="90"/>
      <c r="AM83" s="50"/>
      <c r="AN83" s="2"/>
      <c r="AO83" s="2"/>
      <c r="AP83" s="90"/>
      <c r="AQ83" s="50">
        <v>0.54280000000000006</v>
      </c>
      <c r="AR83" s="2">
        <v>0.68519999999999992</v>
      </c>
      <c r="AS83" s="6"/>
      <c r="AT83" s="90"/>
      <c r="AU83" s="45"/>
    </row>
    <row r="84" spans="1:47" s="9" customFormat="1" ht="15" customHeight="1">
      <c r="A84" s="38">
        <v>12</v>
      </c>
      <c r="B84" s="66">
        <v>81</v>
      </c>
      <c r="C84" s="38" t="s">
        <v>7</v>
      </c>
      <c r="D84" s="66" t="s">
        <v>130</v>
      </c>
      <c r="E84" s="63">
        <v>121</v>
      </c>
      <c r="F84" s="33">
        <v>20</v>
      </c>
      <c r="G84" s="36">
        <f t="shared" si="6"/>
        <v>1.9193475631194583</v>
      </c>
      <c r="H84" s="36" t="s">
        <v>107</v>
      </c>
      <c r="I84" s="2">
        <v>0.01</v>
      </c>
      <c r="J84" s="73"/>
      <c r="K84" s="50">
        <v>0.29809999999999998</v>
      </c>
      <c r="L84" s="2">
        <v>0.20319999999999999</v>
      </c>
      <c r="M84" s="2">
        <v>0.2286</v>
      </c>
      <c r="N84" s="90"/>
      <c r="O84" s="50"/>
      <c r="P84" s="2"/>
      <c r="Q84" s="2"/>
      <c r="R84" s="90"/>
      <c r="S84" s="50">
        <v>0.33380000000000004</v>
      </c>
      <c r="U84" s="15"/>
      <c r="V84" s="115"/>
      <c r="W84" s="45"/>
      <c r="Y84" s="39">
        <v>22</v>
      </c>
      <c r="Z84" s="67">
        <v>230</v>
      </c>
      <c r="AA84" s="39" t="s">
        <v>7</v>
      </c>
      <c r="AB84" s="67" t="s">
        <v>8</v>
      </c>
      <c r="AC84" s="59">
        <v>130</v>
      </c>
      <c r="AD84" s="17">
        <v>7</v>
      </c>
      <c r="AE84" s="18">
        <f t="shared" si="7"/>
        <v>1.7284088506649384</v>
      </c>
      <c r="AF84" s="18" t="s">
        <v>107</v>
      </c>
      <c r="AG84" s="3">
        <v>0.01</v>
      </c>
      <c r="AH84" s="60"/>
      <c r="AI84" s="51">
        <v>0.34429999999999999</v>
      </c>
      <c r="AJ84" s="3">
        <v>0.27269999999999994</v>
      </c>
      <c r="AK84" s="3">
        <v>0.17649999999999999</v>
      </c>
      <c r="AL84" s="91"/>
      <c r="AM84" s="51"/>
      <c r="AN84" s="3"/>
      <c r="AO84" s="3"/>
      <c r="AP84" s="91"/>
      <c r="AQ84" s="51">
        <v>0.46659999999999996</v>
      </c>
      <c r="AR84" s="3">
        <v>0.63890000000000002</v>
      </c>
      <c r="AS84" s="7"/>
      <c r="AT84" s="91"/>
      <c r="AU84" s="46"/>
    </row>
    <row r="85" spans="1:47" s="9" customFormat="1" ht="15" customHeight="1">
      <c r="A85" s="38">
        <v>12</v>
      </c>
      <c r="B85" s="66">
        <v>82</v>
      </c>
      <c r="C85" s="38" t="s">
        <v>7</v>
      </c>
      <c r="D85" s="66" t="s">
        <v>130</v>
      </c>
      <c r="E85" s="63">
        <v>121</v>
      </c>
      <c r="F85" s="33">
        <v>20</v>
      </c>
      <c r="G85" s="36">
        <f t="shared" si="6"/>
        <v>1.9193475631194583</v>
      </c>
      <c r="H85" s="36" t="s">
        <v>107</v>
      </c>
      <c r="I85" s="2">
        <v>0.01</v>
      </c>
      <c r="J85" s="73"/>
      <c r="K85" s="50">
        <v>0.27810000000000001</v>
      </c>
      <c r="L85" s="2">
        <v>0.19469999999999998</v>
      </c>
      <c r="M85" s="2">
        <v>0.22239999999999999</v>
      </c>
      <c r="N85" s="90"/>
      <c r="O85" s="50"/>
      <c r="P85" s="2"/>
      <c r="Q85" s="2"/>
      <c r="R85" s="90"/>
      <c r="S85" s="50">
        <v>0.44700000000000001</v>
      </c>
      <c r="U85" s="15"/>
      <c r="V85" s="115"/>
      <c r="W85" s="45"/>
      <c r="Y85" s="38">
        <v>23</v>
      </c>
      <c r="Z85" s="66">
        <v>231</v>
      </c>
      <c r="AA85" s="38" t="s">
        <v>7</v>
      </c>
      <c r="AB85" s="66" t="s">
        <v>195</v>
      </c>
      <c r="AC85" s="63">
        <v>121</v>
      </c>
      <c r="AD85" s="33">
        <v>20</v>
      </c>
      <c r="AE85" s="36">
        <f t="shared" si="7"/>
        <v>1.9193475631194583</v>
      </c>
      <c r="AF85" s="36" t="s">
        <v>107</v>
      </c>
      <c r="AG85" s="98">
        <v>5.0000000000000001E-3</v>
      </c>
      <c r="AH85" s="58" t="s">
        <v>9</v>
      </c>
      <c r="AI85" s="50">
        <v>0.45</v>
      </c>
      <c r="AJ85" s="2">
        <v>0.38</v>
      </c>
      <c r="AK85" s="2">
        <v>0.17</v>
      </c>
      <c r="AL85" s="90" t="s">
        <v>51</v>
      </c>
      <c r="AM85" s="50"/>
      <c r="AN85" s="2"/>
      <c r="AO85" s="2"/>
      <c r="AP85" s="90"/>
      <c r="AQ85" s="50">
        <v>0.56000000000000005</v>
      </c>
      <c r="AR85" s="2"/>
      <c r="AS85" s="6"/>
      <c r="AT85" s="90" t="s">
        <v>10</v>
      </c>
      <c r="AU85" s="45" t="s">
        <v>234</v>
      </c>
    </row>
    <row r="86" spans="1:47" s="9" customFormat="1" ht="15" customHeight="1">
      <c r="A86" s="38">
        <v>12</v>
      </c>
      <c r="B86" s="66">
        <v>83</v>
      </c>
      <c r="C86" s="38" t="s">
        <v>7</v>
      </c>
      <c r="D86" s="66" t="s">
        <v>130</v>
      </c>
      <c r="E86" s="63">
        <v>121</v>
      </c>
      <c r="F86" s="33">
        <v>20</v>
      </c>
      <c r="G86" s="36">
        <f t="shared" si="6"/>
        <v>1.9193475631194583</v>
      </c>
      <c r="H86" s="36" t="s">
        <v>107</v>
      </c>
      <c r="I86" s="2">
        <v>0.01</v>
      </c>
      <c r="J86" s="73"/>
      <c r="K86" s="50">
        <v>0.23680000000000001</v>
      </c>
      <c r="L86" s="2">
        <v>0.19980000000000001</v>
      </c>
      <c r="M86" s="2">
        <v>0.23579999999999998</v>
      </c>
      <c r="N86" s="90"/>
      <c r="O86" s="50"/>
      <c r="P86" s="2"/>
      <c r="Q86" s="2"/>
      <c r="R86" s="90"/>
      <c r="S86" s="50">
        <v>0.28289999999999998</v>
      </c>
      <c r="U86" s="15"/>
      <c r="V86" s="115"/>
      <c r="W86" s="45"/>
      <c r="Y86" s="38">
        <v>23</v>
      </c>
      <c r="Z86" s="66">
        <v>232</v>
      </c>
      <c r="AA86" s="38" t="s">
        <v>7</v>
      </c>
      <c r="AB86" s="66" t="s">
        <v>195</v>
      </c>
      <c r="AC86" s="63">
        <v>121</v>
      </c>
      <c r="AD86" s="33">
        <v>20</v>
      </c>
      <c r="AE86" s="36">
        <f t="shared" si="7"/>
        <v>1.9193475631194583</v>
      </c>
      <c r="AF86" s="36" t="s">
        <v>107</v>
      </c>
      <c r="AG86" s="98">
        <v>5.0000000000000001E-3</v>
      </c>
      <c r="AH86" s="58"/>
      <c r="AI86" s="50">
        <v>0.42</v>
      </c>
      <c r="AJ86" s="2">
        <v>0.41</v>
      </c>
      <c r="AK86" s="2">
        <v>0.17</v>
      </c>
      <c r="AL86" s="90"/>
      <c r="AM86" s="50"/>
      <c r="AN86" s="2"/>
      <c r="AO86" s="2"/>
      <c r="AP86" s="90"/>
      <c r="AQ86" s="50">
        <v>0.7</v>
      </c>
      <c r="AR86" s="2"/>
      <c r="AS86" s="6"/>
      <c r="AT86" s="90"/>
      <c r="AU86" s="45"/>
    </row>
    <row r="87" spans="1:47" s="9" customFormat="1" ht="15" customHeight="1">
      <c r="A87" s="39">
        <v>12</v>
      </c>
      <c r="B87" s="67">
        <v>84</v>
      </c>
      <c r="C87" s="39" t="s">
        <v>7</v>
      </c>
      <c r="D87" s="67" t="s">
        <v>130</v>
      </c>
      <c r="E87" s="64">
        <v>121</v>
      </c>
      <c r="F87" s="24">
        <v>20</v>
      </c>
      <c r="G87" s="30">
        <f t="shared" si="6"/>
        <v>1.9193475631194583</v>
      </c>
      <c r="H87" s="30" t="s">
        <v>107</v>
      </c>
      <c r="I87" s="3">
        <v>0.01</v>
      </c>
      <c r="J87" s="74"/>
      <c r="K87" s="51">
        <v>0.34509999999999996</v>
      </c>
      <c r="L87" s="3">
        <v>0.20399999999999999</v>
      </c>
      <c r="M87" s="3">
        <v>0.223</v>
      </c>
      <c r="N87" s="91"/>
      <c r="O87" s="51"/>
      <c r="P87" s="3"/>
      <c r="Q87" s="3"/>
      <c r="R87" s="91"/>
      <c r="S87" s="51">
        <v>0.23649999999999999</v>
      </c>
      <c r="T87" s="16"/>
      <c r="U87" s="19"/>
      <c r="V87" s="116"/>
      <c r="W87" s="46"/>
      <c r="Y87" s="38">
        <v>23</v>
      </c>
      <c r="Z87" s="66">
        <v>233</v>
      </c>
      <c r="AA87" s="38" t="s">
        <v>7</v>
      </c>
      <c r="AB87" s="66" t="s">
        <v>195</v>
      </c>
      <c r="AC87" s="63">
        <v>121</v>
      </c>
      <c r="AD87" s="33">
        <v>20</v>
      </c>
      <c r="AE87" s="36">
        <f t="shared" si="7"/>
        <v>1.9193475631194583</v>
      </c>
      <c r="AF87" s="36" t="s">
        <v>107</v>
      </c>
      <c r="AG87" s="98">
        <v>5.0000000000000001E-3</v>
      </c>
      <c r="AH87" s="73"/>
      <c r="AI87" s="50">
        <v>0.43</v>
      </c>
      <c r="AJ87" s="2">
        <v>0.39</v>
      </c>
      <c r="AK87" s="2">
        <v>0.18</v>
      </c>
      <c r="AL87" s="90"/>
      <c r="AM87" s="50"/>
      <c r="AN87" s="2"/>
      <c r="AO87" s="2"/>
      <c r="AP87" s="90"/>
      <c r="AQ87" s="50">
        <v>0.67</v>
      </c>
      <c r="AR87" s="2"/>
      <c r="AS87" s="6"/>
      <c r="AT87" s="90"/>
      <c r="AU87" s="45"/>
    </row>
    <row r="88" spans="1:47" s="9" customFormat="1">
      <c r="A88" s="38">
        <v>13</v>
      </c>
      <c r="B88" s="66">
        <v>85</v>
      </c>
      <c r="C88" s="38" t="s">
        <v>7</v>
      </c>
      <c r="D88" s="66" t="s">
        <v>22</v>
      </c>
      <c r="E88" s="63">
        <v>130</v>
      </c>
      <c r="F88" s="33">
        <v>40</v>
      </c>
      <c r="G88" s="36">
        <f t="shared" si="6"/>
        <v>2.485370801978644</v>
      </c>
      <c r="H88" s="14" t="s">
        <v>107</v>
      </c>
      <c r="I88" s="98">
        <v>1.2999999999999999E-2</v>
      </c>
      <c r="J88" s="73" t="s">
        <v>9</v>
      </c>
      <c r="K88" s="50">
        <v>0.43730000000000002</v>
      </c>
      <c r="L88" s="2">
        <v>0.21769999999999998</v>
      </c>
      <c r="M88" s="2">
        <v>0.24180000000000001</v>
      </c>
      <c r="N88" s="90" t="s">
        <v>133</v>
      </c>
      <c r="O88" s="50"/>
      <c r="P88" s="2"/>
      <c r="Q88" s="2"/>
      <c r="R88" s="90"/>
      <c r="S88" s="50">
        <v>0.4</v>
      </c>
      <c r="T88" s="2"/>
      <c r="U88" s="6"/>
      <c r="V88" s="90" t="s">
        <v>10</v>
      </c>
      <c r="W88" s="45" t="s">
        <v>224</v>
      </c>
      <c r="Y88" s="38">
        <v>23</v>
      </c>
      <c r="Z88" s="66">
        <v>234</v>
      </c>
      <c r="AA88" s="38" t="s">
        <v>7</v>
      </c>
      <c r="AB88" s="66" t="s">
        <v>195</v>
      </c>
      <c r="AC88" s="63">
        <v>121</v>
      </c>
      <c r="AD88" s="33">
        <v>20</v>
      </c>
      <c r="AE88" s="36">
        <f t="shared" si="7"/>
        <v>1.9193475631194583</v>
      </c>
      <c r="AF88" s="36" t="s">
        <v>107</v>
      </c>
      <c r="AG88" s="98">
        <v>5.0000000000000001E-3</v>
      </c>
      <c r="AH88" s="73"/>
      <c r="AI88" s="50">
        <v>0.45</v>
      </c>
      <c r="AJ88" s="2">
        <v>0.4</v>
      </c>
      <c r="AK88" s="2">
        <v>0.15</v>
      </c>
      <c r="AL88" s="90"/>
      <c r="AM88" s="50"/>
      <c r="AN88" s="2"/>
      <c r="AO88" s="2"/>
      <c r="AP88" s="90"/>
      <c r="AQ88" s="50">
        <v>0.68</v>
      </c>
      <c r="AR88" s="2"/>
      <c r="AS88" s="6"/>
      <c r="AT88" s="90"/>
      <c r="AU88" s="45"/>
    </row>
    <row r="89" spans="1:47" s="9" customFormat="1">
      <c r="A89" s="38">
        <v>13</v>
      </c>
      <c r="B89" s="66">
        <v>86</v>
      </c>
      <c r="C89" s="38" t="s">
        <v>7</v>
      </c>
      <c r="D89" s="66" t="s">
        <v>22</v>
      </c>
      <c r="E89" s="63">
        <v>130</v>
      </c>
      <c r="F89" s="33">
        <v>40</v>
      </c>
      <c r="G89" s="36">
        <f t="shared" si="6"/>
        <v>2.485370801978644</v>
      </c>
      <c r="H89" s="14" t="s">
        <v>107</v>
      </c>
      <c r="I89" s="98">
        <v>1.2999999999999999E-2</v>
      </c>
      <c r="J89" s="73"/>
      <c r="K89" s="50">
        <v>0.4279</v>
      </c>
      <c r="L89" s="2">
        <v>0.2235</v>
      </c>
      <c r="M89" s="2">
        <v>0.219</v>
      </c>
      <c r="N89" s="90"/>
      <c r="O89" s="50"/>
      <c r="P89" s="2"/>
      <c r="Q89" s="2"/>
      <c r="R89" s="90"/>
      <c r="S89" s="50">
        <v>0.5</v>
      </c>
      <c r="T89" s="2"/>
      <c r="U89" s="6"/>
      <c r="V89" s="90"/>
      <c r="W89" s="45"/>
      <c r="Y89" s="39">
        <v>23</v>
      </c>
      <c r="Z89" s="67">
        <v>235</v>
      </c>
      <c r="AA89" s="39" t="s">
        <v>7</v>
      </c>
      <c r="AB89" s="67" t="s">
        <v>195</v>
      </c>
      <c r="AC89" s="64">
        <v>121</v>
      </c>
      <c r="AD89" s="24">
        <v>20</v>
      </c>
      <c r="AE89" s="30">
        <f t="shared" si="7"/>
        <v>1.9193475631194583</v>
      </c>
      <c r="AF89" s="30" t="s">
        <v>107</v>
      </c>
      <c r="AG89" s="99">
        <v>5.0000000000000001E-3</v>
      </c>
      <c r="AH89" s="74"/>
      <c r="AI89" s="51">
        <v>0.44</v>
      </c>
      <c r="AJ89" s="3">
        <v>0.39</v>
      </c>
      <c r="AK89" s="3">
        <v>0.17</v>
      </c>
      <c r="AL89" s="91"/>
      <c r="AM89" s="51"/>
      <c r="AN89" s="3"/>
      <c r="AO89" s="3"/>
      <c r="AP89" s="91"/>
      <c r="AQ89" s="51">
        <v>0.68</v>
      </c>
      <c r="AR89" s="3"/>
      <c r="AS89" s="7"/>
      <c r="AT89" s="91"/>
      <c r="AU89" s="46"/>
    </row>
    <row r="90" spans="1:47" s="9" customFormat="1" ht="15" customHeight="1">
      <c r="A90" s="38">
        <v>13</v>
      </c>
      <c r="B90" s="66">
        <v>87</v>
      </c>
      <c r="C90" s="38" t="s">
        <v>7</v>
      </c>
      <c r="D90" s="66" t="s">
        <v>22</v>
      </c>
      <c r="E90" s="63">
        <v>130</v>
      </c>
      <c r="F90" s="33">
        <v>40</v>
      </c>
      <c r="G90" s="36">
        <f t="shared" si="6"/>
        <v>2.485370801978644</v>
      </c>
      <c r="H90" s="14" t="s">
        <v>107</v>
      </c>
      <c r="I90" s="98">
        <v>1.2999999999999999E-2</v>
      </c>
      <c r="J90" s="73"/>
      <c r="K90" s="50">
        <v>0.43469999999999998</v>
      </c>
      <c r="L90" s="2">
        <v>0.23769999999999999</v>
      </c>
      <c r="M90" s="2">
        <v>0.2155</v>
      </c>
      <c r="N90" s="90"/>
      <c r="O90" s="50"/>
      <c r="P90" s="2"/>
      <c r="Q90" s="2"/>
      <c r="R90" s="90"/>
      <c r="S90" s="50">
        <v>0.56000000000000005</v>
      </c>
      <c r="T90" s="2"/>
      <c r="U90" s="6"/>
      <c r="V90" s="90"/>
      <c r="W90" s="45"/>
      <c r="Y90" s="38">
        <v>24</v>
      </c>
      <c r="Z90" s="66">
        <v>236</v>
      </c>
      <c r="AA90" s="38" t="s">
        <v>26</v>
      </c>
      <c r="AB90" s="66" t="s">
        <v>196</v>
      </c>
      <c r="AC90" s="57">
        <v>121</v>
      </c>
      <c r="AD90" s="13">
        <v>60</v>
      </c>
      <c r="AE90" s="14">
        <f t="shared" si="7"/>
        <v>2.3964688178391209</v>
      </c>
      <c r="AF90" s="14" t="s">
        <v>107</v>
      </c>
      <c r="AG90" s="98">
        <v>1.4999999999999999E-2</v>
      </c>
      <c r="AH90" s="73" t="s">
        <v>45</v>
      </c>
      <c r="AI90" s="50">
        <v>0.38799999999999996</v>
      </c>
      <c r="AJ90" s="2">
        <v>0.23600000000000002</v>
      </c>
      <c r="AK90" s="2">
        <v>0.20399999999999999</v>
      </c>
      <c r="AL90" s="90" t="s">
        <v>15</v>
      </c>
      <c r="AM90" s="50"/>
      <c r="AN90" s="2"/>
      <c r="AO90" s="2"/>
      <c r="AP90" s="90"/>
      <c r="AQ90" s="50">
        <v>0.54123711340206193</v>
      </c>
      <c r="AR90" s="2"/>
      <c r="AS90" s="6"/>
      <c r="AT90" s="90" t="s">
        <v>86</v>
      </c>
      <c r="AU90" s="45" t="s">
        <v>235</v>
      </c>
    </row>
    <row r="91" spans="1:47" s="9" customFormat="1">
      <c r="A91" s="39">
        <v>13</v>
      </c>
      <c r="B91" s="67">
        <v>88</v>
      </c>
      <c r="C91" s="39" t="s">
        <v>7</v>
      </c>
      <c r="D91" s="67" t="s">
        <v>22</v>
      </c>
      <c r="E91" s="64">
        <v>130</v>
      </c>
      <c r="F91" s="24">
        <v>40</v>
      </c>
      <c r="G91" s="30">
        <f t="shared" si="6"/>
        <v>2.485370801978644</v>
      </c>
      <c r="H91" s="18" t="s">
        <v>107</v>
      </c>
      <c r="I91" s="99">
        <v>1.2999999999999999E-2</v>
      </c>
      <c r="J91" s="74"/>
      <c r="K91" s="51">
        <v>0.43519999999999998</v>
      </c>
      <c r="L91" s="3">
        <v>0.2127</v>
      </c>
      <c r="M91" s="3">
        <v>0.1946</v>
      </c>
      <c r="N91" s="91"/>
      <c r="O91" s="51"/>
      <c r="P91" s="3"/>
      <c r="Q91" s="3"/>
      <c r="R91" s="91"/>
      <c r="S91" s="51">
        <v>0.54</v>
      </c>
      <c r="T91" s="3"/>
      <c r="U91" s="7"/>
      <c r="V91" s="91"/>
      <c r="W91" s="46"/>
      <c r="Y91" s="38">
        <v>24</v>
      </c>
      <c r="Z91" s="66">
        <v>237</v>
      </c>
      <c r="AA91" s="38" t="s">
        <v>7</v>
      </c>
      <c r="AB91" s="66" t="s">
        <v>197</v>
      </c>
      <c r="AC91" s="57">
        <v>121</v>
      </c>
      <c r="AD91" s="13">
        <v>60</v>
      </c>
      <c r="AE91" s="14">
        <f t="shared" si="7"/>
        <v>2.3964688178391209</v>
      </c>
      <c r="AF91" s="14" t="s">
        <v>107</v>
      </c>
      <c r="AG91" s="98">
        <v>1.4999999999999999E-2</v>
      </c>
      <c r="AH91" s="58"/>
      <c r="AI91" s="50">
        <v>0.34200000000000003</v>
      </c>
      <c r="AJ91" s="2">
        <v>0.30099999999999999</v>
      </c>
      <c r="AK91" s="2">
        <v>0.18100000000000002</v>
      </c>
      <c r="AL91" s="90"/>
      <c r="AM91" s="50"/>
      <c r="AN91" s="2"/>
      <c r="AO91" s="2"/>
      <c r="AP91" s="90"/>
      <c r="AQ91" s="50">
        <v>0.67251461988304084</v>
      </c>
      <c r="AR91" s="2"/>
      <c r="AS91" s="6"/>
      <c r="AT91" s="90" t="s">
        <v>205</v>
      </c>
      <c r="AU91" s="45"/>
    </row>
    <row r="92" spans="1:47" s="9" customFormat="1">
      <c r="A92" s="40">
        <v>14</v>
      </c>
      <c r="B92" s="65">
        <v>89</v>
      </c>
      <c r="C92" s="40" t="s">
        <v>7</v>
      </c>
      <c r="D92" s="65" t="s">
        <v>16</v>
      </c>
      <c r="E92" s="55">
        <v>121</v>
      </c>
      <c r="F92" s="10">
        <v>20</v>
      </c>
      <c r="G92" s="11">
        <f>LOG(F92*EXP((E92-100)/14.75))</f>
        <v>1.9193475631194583</v>
      </c>
      <c r="H92" s="11" t="s">
        <v>107</v>
      </c>
      <c r="I92" s="1">
        <v>0.04</v>
      </c>
      <c r="J92" s="56" t="s">
        <v>9</v>
      </c>
      <c r="K92" s="49">
        <v>0.29859999999999998</v>
      </c>
      <c r="L92" s="1">
        <v>0.25840000000000002</v>
      </c>
      <c r="M92" s="1">
        <v>0.251</v>
      </c>
      <c r="N92" s="89" t="s">
        <v>15</v>
      </c>
      <c r="O92" s="49"/>
      <c r="P92" s="1"/>
      <c r="Q92" s="1"/>
      <c r="R92" s="89"/>
      <c r="S92" s="49">
        <v>0.47</v>
      </c>
      <c r="T92" s="1"/>
      <c r="U92" s="5"/>
      <c r="V92" s="89" t="s">
        <v>54</v>
      </c>
      <c r="W92" s="44" t="s">
        <v>225</v>
      </c>
      <c r="Y92" s="39">
        <v>24</v>
      </c>
      <c r="Z92" s="67">
        <v>238</v>
      </c>
      <c r="AA92" s="39" t="s">
        <v>7</v>
      </c>
      <c r="AB92" s="67" t="s">
        <v>17</v>
      </c>
      <c r="AC92" s="59">
        <v>121</v>
      </c>
      <c r="AD92" s="17">
        <v>60</v>
      </c>
      <c r="AE92" s="18">
        <f t="shared" si="7"/>
        <v>2.3964688178391209</v>
      </c>
      <c r="AF92" s="18" t="s">
        <v>107</v>
      </c>
      <c r="AG92" s="99">
        <v>1.4999999999999999E-2</v>
      </c>
      <c r="AH92" s="60"/>
      <c r="AI92" s="51">
        <v>0.39100000000000001</v>
      </c>
      <c r="AJ92" s="3">
        <v>0.24100000000000002</v>
      </c>
      <c r="AK92" s="3">
        <v>0.16300000000000001</v>
      </c>
      <c r="AL92" s="91"/>
      <c r="AM92" s="51"/>
      <c r="AN92" s="3"/>
      <c r="AO92" s="3"/>
      <c r="AP92" s="91"/>
      <c r="AQ92" s="51">
        <v>0.57544757033248084</v>
      </c>
      <c r="AR92" s="3"/>
      <c r="AS92" s="7"/>
      <c r="AT92" s="91"/>
      <c r="AU92" s="46"/>
    </row>
    <row r="93" spans="1:47" s="9" customFormat="1">
      <c r="A93" s="38">
        <v>14</v>
      </c>
      <c r="B93" s="66">
        <v>90</v>
      </c>
      <c r="C93" s="38" t="s">
        <v>7</v>
      </c>
      <c r="D93" s="66" t="s">
        <v>16</v>
      </c>
      <c r="E93" s="57">
        <v>121</v>
      </c>
      <c r="F93" s="13">
        <v>20</v>
      </c>
      <c r="G93" s="14">
        <f>LOG(F93*EXP((E93-100)/14.75))</f>
        <v>1.9193475631194583</v>
      </c>
      <c r="H93" s="14" t="s">
        <v>107</v>
      </c>
      <c r="I93" s="2">
        <v>0.04</v>
      </c>
      <c r="J93" s="58"/>
      <c r="K93" s="50">
        <v>0.28300000000000003</v>
      </c>
      <c r="L93" s="2">
        <v>0.20039999999999999</v>
      </c>
      <c r="M93" s="2">
        <v>0.26190000000000002</v>
      </c>
      <c r="N93" s="90"/>
      <c r="O93" s="50"/>
      <c r="P93" s="2"/>
      <c r="Q93" s="2"/>
      <c r="R93" s="90"/>
      <c r="S93" s="50">
        <v>0.34200000000000003</v>
      </c>
      <c r="T93" s="2"/>
      <c r="U93" s="6"/>
      <c r="V93" s="90"/>
      <c r="W93" s="45"/>
      <c r="Y93" s="38">
        <v>25</v>
      </c>
      <c r="Z93" s="66">
        <v>239</v>
      </c>
      <c r="AA93" s="38" t="s">
        <v>18</v>
      </c>
      <c r="AB93" s="66" t="s">
        <v>30</v>
      </c>
      <c r="AC93" s="57">
        <v>80</v>
      </c>
      <c r="AD93" s="13">
        <f>2*60</f>
        <v>120</v>
      </c>
      <c r="AE93" s="14">
        <f t="shared" si="7"/>
        <v>1.4903073722805038</v>
      </c>
      <c r="AF93" s="14" t="s">
        <v>198</v>
      </c>
      <c r="AG93" s="101">
        <v>3.6499999999999998E-2</v>
      </c>
      <c r="AH93" s="58" t="s">
        <v>9</v>
      </c>
      <c r="AI93" s="50">
        <v>0.37430000000000002</v>
      </c>
      <c r="AJ93" s="2"/>
      <c r="AK93" s="2">
        <v>0.2213</v>
      </c>
      <c r="AL93" s="90" t="s">
        <v>135</v>
      </c>
      <c r="AM93" s="50"/>
      <c r="AN93" s="2"/>
      <c r="AO93" s="2"/>
      <c r="AP93" s="90"/>
      <c r="AQ93" s="50">
        <v>0.2964</v>
      </c>
      <c r="AR93" s="2"/>
      <c r="AS93" s="6"/>
      <c r="AT93" s="90" t="s">
        <v>199</v>
      </c>
      <c r="AU93" s="45" t="s">
        <v>236</v>
      </c>
    </row>
    <row r="94" spans="1:47" s="9" customFormat="1">
      <c r="A94" s="38">
        <v>14</v>
      </c>
      <c r="B94" s="66">
        <v>91</v>
      </c>
      <c r="C94" s="38" t="s">
        <v>7</v>
      </c>
      <c r="D94" s="66" t="s">
        <v>16</v>
      </c>
      <c r="E94" s="57">
        <v>121</v>
      </c>
      <c r="F94" s="13">
        <v>20</v>
      </c>
      <c r="G94" s="14">
        <f>LOG(F94*EXP((E94-100)/14.75))</f>
        <v>1.9193475631194583</v>
      </c>
      <c r="H94" s="14" t="s">
        <v>107</v>
      </c>
      <c r="I94" s="2">
        <v>0.04</v>
      </c>
      <c r="J94" s="58"/>
      <c r="K94" s="50">
        <v>0.26850000000000002</v>
      </c>
      <c r="L94" s="2">
        <v>0.19570000000000001</v>
      </c>
      <c r="M94" s="2">
        <v>0.24909999999999999</v>
      </c>
      <c r="N94" s="90"/>
      <c r="O94" s="50"/>
      <c r="P94" s="2"/>
      <c r="Q94" s="2"/>
      <c r="R94" s="90"/>
      <c r="S94" s="50">
        <v>0.41899999999999998</v>
      </c>
      <c r="T94" s="2"/>
      <c r="U94" s="6"/>
      <c r="V94" s="90"/>
      <c r="W94" s="45"/>
      <c r="Y94" s="38">
        <v>25</v>
      </c>
      <c r="Z94" s="66">
        <v>240</v>
      </c>
      <c r="AA94" s="38" t="s">
        <v>18</v>
      </c>
      <c r="AB94" s="66" t="s">
        <v>30</v>
      </c>
      <c r="AC94" s="57">
        <v>80</v>
      </c>
      <c r="AD94" s="13">
        <f t="shared" ref="AD94:AD95" si="8">2*60</f>
        <v>120</v>
      </c>
      <c r="AE94" s="14">
        <f t="shared" si="7"/>
        <v>1.4903073722805038</v>
      </c>
      <c r="AF94" s="14" t="s">
        <v>198</v>
      </c>
      <c r="AG94" s="101">
        <v>3.6499999999999998E-2</v>
      </c>
      <c r="AH94" s="73"/>
      <c r="AI94" s="50">
        <v>0.40630000000000005</v>
      </c>
      <c r="AJ94" s="2"/>
      <c r="AK94" s="2">
        <v>0.1782</v>
      </c>
      <c r="AL94" s="90"/>
      <c r="AM94" s="50"/>
      <c r="AN94" s="2"/>
      <c r="AO94" s="2"/>
      <c r="AP94" s="90"/>
      <c r="AQ94" s="50">
        <v>0.43719999999999998</v>
      </c>
      <c r="AR94" s="2"/>
      <c r="AS94" s="6"/>
      <c r="AT94" s="90"/>
      <c r="AU94" s="45"/>
    </row>
    <row r="95" spans="1:47" s="9" customFormat="1">
      <c r="A95" s="38">
        <v>14</v>
      </c>
      <c r="B95" s="66">
        <v>92</v>
      </c>
      <c r="C95" s="38" t="s">
        <v>7</v>
      </c>
      <c r="D95" s="66" t="s">
        <v>16</v>
      </c>
      <c r="E95" s="57">
        <v>121</v>
      </c>
      <c r="F95" s="13">
        <v>20</v>
      </c>
      <c r="G95" s="14">
        <f>LOG(F95*EXP((E95-100)/14.75))</f>
        <v>1.9193475631194583</v>
      </c>
      <c r="H95" s="14" t="s">
        <v>107</v>
      </c>
      <c r="I95" s="2">
        <v>0.04</v>
      </c>
      <c r="J95" s="58"/>
      <c r="K95" s="50">
        <v>0.35880000000000001</v>
      </c>
      <c r="L95" s="2">
        <v>0.2009</v>
      </c>
      <c r="M95" s="2">
        <v>0.2636</v>
      </c>
      <c r="N95" s="90"/>
      <c r="O95" s="50"/>
      <c r="P95" s="2"/>
      <c r="Q95" s="2"/>
      <c r="R95" s="90"/>
      <c r="S95" s="50">
        <v>0.22500000000000001</v>
      </c>
      <c r="T95" s="2"/>
      <c r="U95" s="6"/>
      <c r="V95" s="90"/>
      <c r="W95" s="45"/>
      <c r="Y95" s="39">
        <v>25</v>
      </c>
      <c r="Z95" s="67">
        <v>241</v>
      </c>
      <c r="AA95" s="39" t="s">
        <v>18</v>
      </c>
      <c r="AB95" s="67" t="s">
        <v>30</v>
      </c>
      <c r="AC95" s="59">
        <v>80</v>
      </c>
      <c r="AD95" s="17">
        <f t="shared" si="8"/>
        <v>120</v>
      </c>
      <c r="AE95" s="18">
        <f t="shared" si="7"/>
        <v>1.4903073722805038</v>
      </c>
      <c r="AF95" s="18" t="s">
        <v>198</v>
      </c>
      <c r="AG95" s="102">
        <v>3.6499999999999998E-2</v>
      </c>
      <c r="AH95" s="60"/>
      <c r="AI95" s="51">
        <v>0.42599999999999999</v>
      </c>
      <c r="AJ95" s="3"/>
      <c r="AK95" s="3">
        <v>0.16550000000000001</v>
      </c>
      <c r="AL95" s="91"/>
      <c r="AM95" s="51"/>
      <c r="AN95" s="3"/>
      <c r="AO95" s="3"/>
      <c r="AP95" s="91"/>
      <c r="AQ95" s="51">
        <v>0.43230000000000002</v>
      </c>
      <c r="AR95" s="3"/>
      <c r="AS95" s="7"/>
      <c r="AT95" s="91"/>
      <c r="AU95" s="46"/>
    </row>
    <row r="96" spans="1:47" s="9" customFormat="1">
      <c r="A96" s="38">
        <v>14</v>
      </c>
      <c r="B96" s="66">
        <v>93</v>
      </c>
      <c r="C96" s="38" t="s">
        <v>7</v>
      </c>
      <c r="D96" s="66" t="s">
        <v>16</v>
      </c>
      <c r="E96" s="57">
        <v>121</v>
      </c>
      <c r="F96" s="13">
        <v>20</v>
      </c>
      <c r="G96" s="14">
        <f>LOG(F96*EXP((E96-100)/14.75))</f>
        <v>1.9193475631194583</v>
      </c>
      <c r="H96" s="14" t="s">
        <v>107</v>
      </c>
      <c r="I96" s="2">
        <v>0.04</v>
      </c>
      <c r="J96" s="58"/>
      <c r="K96" s="50">
        <v>0.30659999999999998</v>
      </c>
      <c r="L96" s="2">
        <v>0.22309999999999999</v>
      </c>
      <c r="M96" s="2">
        <v>0.21989999999999998</v>
      </c>
      <c r="N96" s="90"/>
      <c r="O96" s="50"/>
      <c r="P96" s="2"/>
      <c r="Q96" s="2"/>
      <c r="R96" s="90"/>
      <c r="S96" s="50">
        <v>0.40799999999999997</v>
      </c>
      <c r="T96" s="2"/>
      <c r="U96" s="6"/>
      <c r="V96" s="90"/>
      <c r="W96" s="45"/>
      <c r="Y96" s="40">
        <v>26</v>
      </c>
      <c r="Z96" s="65">
        <v>242</v>
      </c>
      <c r="AA96" s="40" t="s">
        <v>7</v>
      </c>
      <c r="AB96" s="65" t="s">
        <v>22</v>
      </c>
      <c r="AC96" s="75">
        <v>180</v>
      </c>
      <c r="AD96" s="26">
        <v>15</v>
      </c>
      <c r="AE96" s="105">
        <f>LOG(AD96*EXP((AC96-100)/14.75))</f>
        <v>3.5315867541241657</v>
      </c>
      <c r="AF96" s="105" t="s">
        <v>107</v>
      </c>
      <c r="AG96" s="100">
        <v>5.0000000000000001E-3</v>
      </c>
      <c r="AH96" s="72" t="s">
        <v>9</v>
      </c>
      <c r="AI96" s="49">
        <v>0.35299999999999998</v>
      </c>
      <c r="AJ96" s="1">
        <v>0.26500000000000001</v>
      </c>
      <c r="AK96" s="1">
        <v>0.22800000000000001</v>
      </c>
      <c r="AL96" s="89" t="s">
        <v>47</v>
      </c>
      <c r="AM96" s="49"/>
      <c r="AN96" s="1"/>
      <c r="AO96" s="1"/>
      <c r="AP96" s="89"/>
      <c r="AQ96" s="49">
        <v>0.64872521246458925</v>
      </c>
      <c r="AR96" s="111">
        <v>0.54716981132075471</v>
      </c>
      <c r="AS96" s="5" t="s">
        <v>9</v>
      </c>
      <c r="AT96" s="89" t="s">
        <v>86</v>
      </c>
      <c r="AU96" s="44" t="s">
        <v>237</v>
      </c>
    </row>
    <row r="97" spans="1:47" s="9" customFormat="1">
      <c r="A97" s="38">
        <v>14</v>
      </c>
      <c r="B97" s="66">
        <v>94</v>
      </c>
      <c r="C97" s="38" t="s">
        <v>7</v>
      </c>
      <c r="D97" s="66" t="s">
        <v>16</v>
      </c>
      <c r="E97" s="57">
        <v>121</v>
      </c>
      <c r="F97" s="13">
        <v>20</v>
      </c>
      <c r="G97" s="14">
        <f t="shared" ref="G97:G102" si="9">LOG(F97*EXP((E97-100)/14.75))</f>
        <v>1.9193475631194583</v>
      </c>
      <c r="H97" s="14" t="s">
        <v>107</v>
      </c>
      <c r="I97" s="2">
        <v>0.04</v>
      </c>
      <c r="J97" s="58"/>
      <c r="K97" s="50">
        <v>0.3296</v>
      </c>
      <c r="L97" s="2">
        <v>0.1928</v>
      </c>
      <c r="M97" s="2">
        <v>0.29949999999999999</v>
      </c>
      <c r="N97" s="90"/>
      <c r="O97" s="50"/>
      <c r="P97" s="2"/>
      <c r="Q97" s="2"/>
      <c r="R97" s="90"/>
      <c r="S97" s="50">
        <v>0.22600000000000001</v>
      </c>
      <c r="T97" s="2"/>
      <c r="U97" s="6"/>
      <c r="V97" s="90"/>
      <c r="W97" s="45"/>
      <c r="Y97" s="38">
        <v>26</v>
      </c>
      <c r="Z97" s="66">
        <v>243</v>
      </c>
      <c r="AA97" s="38" t="s">
        <v>7</v>
      </c>
      <c r="AB97" s="66" t="s">
        <v>22</v>
      </c>
      <c r="AC97" s="63">
        <v>180</v>
      </c>
      <c r="AD97" s="33">
        <v>15</v>
      </c>
      <c r="AE97" s="36">
        <f t="shared" ref="AE97:AE160" si="10">LOG(AD97*EXP((AC97-100)/14.75))</f>
        <v>3.5315867541241657</v>
      </c>
      <c r="AF97" s="36" t="s">
        <v>107</v>
      </c>
      <c r="AG97" s="98">
        <v>5.0000000000000001E-3</v>
      </c>
      <c r="AH97" s="73"/>
      <c r="AI97" s="50">
        <v>0.39600000000000002</v>
      </c>
      <c r="AJ97" s="2">
        <v>0.254</v>
      </c>
      <c r="AK97" s="2">
        <v>0.20600000000000002</v>
      </c>
      <c r="AL97" s="90"/>
      <c r="AM97" s="50"/>
      <c r="AN97" s="2"/>
      <c r="AO97" s="2"/>
      <c r="AP97" s="90"/>
      <c r="AQ97" s="50">
        <v>0.63383838383838387</v>
      </c>
      <c r="AR97" s="2">
        <v>0.57480314960629919</v>
      </c>
      <c r="AS97" s="6"/>
      <c r="AT97" s="90" t="s">
        <v>47</v>
      </c>
      <c r="AU97" s="45"/>
    </row>
    <row r="98" spans="1:47" s="9" customFormat="1">
      <c r="A98" s="38">
        <v>14</v>
      </c>
      <c r="B98" s="66">
        <v>95</v>
      </c>
      <c r="C98" s="38" t="s">
        <v>7</v>
      </c>
      <c r="D98" s="66" t="s">
        <v>16</v>
      </c>
      <c r="E98" s="57">
        <v>121</v>
      </c>
      <c r="F98" s="13">
        <v>20</v>
      </c>
      <c r="G98" s="14">
        <f t="shared" si="9"/>
        <v>1.9193475631194583</v>
      </c>
      <c r="H98" s="14" t="s">
        <v>107</v>
      </c>
      <c r="I98" s="2">
        <v>0.04</v>
      </c>
      <c r="J98" s="58"/>
      <c r="K98" s="50">
        <v>0.36700000000000005</v>
      </c>
      <c r="L98" s="2">
        <v>0.27</v>
      </c>
      <c r="M98" s="2">
        <v>0.24399999999999999</v>
      </c>
      <c r="N98" s="90"/>
      <c r="O98" s="50"/>
      <c r="P98" s="2"/>
      <c r="Q98" s="2"/>
      <c r="R98" s="90"/>
      <c r="S98" s="50">
        <v>0.51900000000000002</v>
      </c>
      <c r="T98" s="2"/>
      <c r="U98" s="6"/>
      <c r="V98" s="90"/>
      <c r="W98" s="45"/>
      <c r="Y98" s="38">
        <v>26</v>
      </c>
      <c r="Z98" s="66">
        <v>244</v>
      </c>
      <c r="AA98" s="38" t="s">
        <v>7</v>
      </c>
      <c r="AB98" s="66" t="s">
        <v>22</v>
      </c>
      <c r="AC98" s="63">
        <v>180</v>
      </c>
      <c r="AD98" s="33">
        <v>15</v>
      </c>
      <c r="AE98" s="36">
        <f t="shared" si="10"/>
        <v>3.5315867541241657</v>
      </c>
      <c r="AF98" s="36" t="s">
        <v>107</v>
      </c>
      <c r="AG98" s="98">
        <v>5.0000000000000001E-3</v>
      </c>
      <c r="AH98" s="73"/>
      <c r="AI98" s="50">
        <v>0.38900000000000001</v>
      </c>
      <c r="AJ98" s="2">
        <v>0.255</v>
      </c>
      <c r="AK98" s="2">
        <v>0.2</v>
      </c>
      <c r="AL98" s="90"/>
      <c r="AM98" s="50"/>
      <c r="AN98" s="2"/>
      <c r="AO98" s="2"/>
      <c r="AP98" s="90"/>
      <c r="AQ98" s="50">
        <v>0.62467866323907462</v>
      </c>
      <c r="AR98" s="2">
        <v>0.54509803921568634</v>
      </c>
      <c r="AS98" s="6"/>
      <c r="AT98" s="90"/>
      <c r="AU98" s="45"/>
    </row>
    <row r="99" spans="1:47" s="9" customFormat="1">
      <c r="A99" s="38">
        <v>14</v>
      </c>
      <c r="B99" s="66">
        <v>96</v>
      </c>
      <c r="C99" s="38" t="s">
        <v>7</v>
      </c>
      <c r="D99" s="66" t="s">
        <v>16</v>
      </c>
      <c r="E99" s="57">
        <v>121</v>
      </c>
      <c r="F99" s="13">
        <v>20</v>
      </c>
      <c r="G99" s="14">
        <f t="shared" si="9"/>
        <v>1.9193475631194583</v>
      </c>
      <c r="H99" s="14" t="s">
        <v>107</v>
      </c>
      <c r="I99" s="2">
        <v>0.04</v>
      </c>
      <c r="J99" s="58"/>
      <c r="K99" s="50">
        <v>0.2581</v>
      </c>
      <c r="L99" s="2">
        <v>0.1812</v>
      </c>
      <c r="M99" s="2">
        <v>0.2389</v>
      </c>
      <c r="N99" s="90"/>
      <c r="O99" s="50"/>
      <c r="P99" s="2"/>
      <c r="Q99" s="2"/>
      <c r="R99" s="90"/>
      <c r="S99" s="50">
        <v>0.38400000000000001</v>
      </c>
      <c r="T99" s="2"/>
      <c r="U99" s="6"/>
      <c r="V99" s="90"/>
      <c r="W99" s="45"/>
      <c r="Y99" s="38">
        <v>26</v>
      </c>
      <c r="Z99" s="66">
        <v>245</v>
      </c>
      <c r="AA99" s="38" t="s">
        <v>7</v>
      </c>
      <c r="AB99" s="66" t="s">
        <v>22</v>
      </c>
      <c r="AC99" s="63">
        <v>180</v>
      </c>
      <c r="AD99" s="33">
        <v>15</v>
      </c>
      <c r="AE99" s="36">
        <f t="shared" si="10"/>
        <v>3.5315867541241657</v>
      </c>
      <c r="AF99" s="36" t="s">
        <v>107</v>
      </c>
      <c r="AG99" s="98">
        <v>5.0000000000000001E-3</v>
      </c>
      <c r="AH99" s="73"/>
      <c r="AI99" s="50">
        <v>0.38</v>
      </c>
      <c r="AJ99" s="2">
        <v>0.251</v>
      </c>
      <c r="AK99" s="2">
        <v>0.17399999999999999</v>
      </c>
      <c r="AL99" s="90"/>
      <c r="AM99" s="50"/>
      <c r="AN99" s="2"/>
      <c r="AO99" s="2"/>
      <c r="AP99" s="90"/>
      <c r="AQ99" s="50">
        <v>0.55789473684210522</v>
      </c>
      <c r="AR99" s="2">
        <v>0.62151394422310757</v>
      </c>
      <c r="AS99" s="6"/>
      <c r="AT99" s="90"/>
      <c r="AU99" s="45"/>
    </row>
    <row r="100" spans="1:47" s="9" customFormat="1">
      <c r="A100" s="38">
        <v>14</v>
      </c>
      <c r="B100" s="66">
        <v>97</v>
      </c>
      <c r="C100" s="38" t="s">
        <v>7</v>
      </c>
      <c r="D100" s="66" t="s">
        <v>16</v>
      </c>
      <c r="E100" s="57">
        <v>121</v>
      </c>
      <c r="F100" s="13">
        <v>20</v>
      </c>
      <c r="G100" s="14">
        <f t="shared" si="9"/>
        <v>1.9193475631194583</v>
      </c>
      <c r="H100" s="14" t="s">
        <v>107</v>
      </c>
      <c r="I100" s="2">
        <v>0.04</v>
      </c>
      <c r="J100" s="58"/>
      <c r="K100" s="50">
        <v>0.27100000000000002</v>
      </c>
      <c r="L100" s="2">
        <v>0.247</v>
      </c>
      <c r="M100" s="2">
        <v>0.27379999999999999</v>
      </c>
      <c r="N100" s="90"/>
      <c r="O100" s="50"/>
      <c r="P100" s="2"/>
      <c r="Q100" s="2"/>
      <c r="R100" s="90"/>
      <c r="S100" s="50">
        <v>0.51</v>
      </c>
      <c r="T100" s="2"/>
      <c r="U100" s="6"/>
      <c r="V100" s="90"/>
      <c r="W100" s="45"/>
      <c r="Y100" s="38">
        <v>26</v>
      </c>
      <c r="Z100" s="66">
        <v>246</v>
      </c>
      <c r="AA100" s="38" t="s">
        <v>7</v>
      </c>
      <c r="AB100" s="66" t="s">
        <v>22</v>
      </c>
      <c r="AC100" s="63">
        <v>180</v>
      </c>
      <c r="AD100" s="33">
        <v>15</v>
      </c>
      <c r="AE100" s="36">
        <f t="shared" si="10"/>
        <v>3.5315867541241657</v>
      </c>
      <c r="AF100" s="36" t="s">
        <v>107</v>
      </c>
      <c r="AG100" s="98">
        <v>5.0000000000000001E-3</v>
      </c>
      <c r="AH100" s="73"/>
      <c r="AI100" s="50">
        <v>0.38600000000000001</v>
      </c>
      <c r="AJ100" s="2">
        <v>0.254</v>
      </c>
      <c r="AK100" s="2">
        <v>0.17699999999999999</v>
      </c>
      <c r="AL100" s="90"/>
      <c r="AM100" s="50"/>
      <c r="AN100" s="2"/>
      <c r="AO100" s="2"/>
      <c r="AP100" s="90"/>
      <c r="AQ100" s="50">
        <v>0.772020725388601</v>
      </c>
      <c r="AR100" s="2">
        <v>0.56299212598425208</v>
      </c>
      <c r="AS100" s="6"/>
      <c r="AT100" s="90"/>
      <c r="AU100" s="45"/>
    </row>
    <row r="101" spans="1:47" s="9" customFormat="1">
      <c r="A101" s="38">
        <v>14</v>
      </c>
      <c r="B101" s="66">
        <v>98</v>
      </c>
      <c r="C101" s="38" t="s">
        <v>7</v>
      </c>
      <c r="D101" s="66" t="s">
        <v>16</v>
      </c>
      <c r="E101" s="57">
        <v>121</v>
      </c>
      <c r="F101" s="13">
        <v>20</v>
      </c>
      <c r="G101" s="14">
        <f t="shared" si="9"/>
        <v>1.9193475631194583</v>
      </c>
      <c r="H101" s="14" t="s">
        <v>107</v>
      </c>
      <c r="I101" s="2">
        <v>0.04</v>
      </c>
      <c r="J101" s="58"/>
      <c r="K101" s="50">
        <v>0.2727</v>
      </c>
      <c r="L101" s="2">
        <v>0.19120000000000001</v>
      </c>
      <c r="M101" s="2">
        <v>0.21899999999999997</v>
      </c>
      <c r="N101" s="90"/>
      <c r="O101" s="50"/>
      <c r="P101" s="2"/>
      <c r="Q101" s="2"/>
      <c r="R101" s="90"/>
      <c r="S101" s="50">
        <v>0.31900000000000001</v>
      </c>
      <c r="T101" s="2"/>
      <c r="U101" s="6"/>
      <c r="V101" s="90"/>
      <c r="W101" s="45"/>
      <c r="Y101" s="38">
        <v>26</v>
      </c>
      <c r="Z101" s="66">
        <v>247</v>
      </c>
      <c r="AA101" s="38" t="s">
        <v>7</v>
      </c>
      <c r="AB101" s="66" t="s">
        <v>22</v>
      </c>
      <c r="AC101" s="63">
        <v>180</v>
      </c>
      <c r="AD101" s="33">
        <v>15</v>
      </c>
      <c r="AE101" s="36">
        <f t="shared" si="10"/>
        <v>3.5315867541241657</v>
      </c>
      <c r="AF101" s="36" t="s">
        <v>107</v>
      </c>
      <c r="AG101" s="98">
        <v>5.0000000000000001E-3</v>
      </c>
      <c r="AH101" s="73"/>
      <c r="AI101" s="50">
        <v>0.36799999999999999</v>
      </c>
      <c r="AJ101" s="2">
        <v>0.26899999999999996</v>
      </c>
      <c r="AK101" s="2">
        <v>0.20699999999999999</v>
      </c>
      <c r="AL101" s="90"/>
      <c r="AM101" s="50"/>
      <c r="AN101" s="2"/>
      <c r="AO101" s="2"/>
      <c r="AP101" s="90"/>
      <c r="AQ101" s="50">
        <v>0.6059782608695653</v>
      </c>
      <c r="AR101" s="2">
        <v>0.52416356877323422</v>
      </c>
      <c r="AS101" s="6"/>
      <c r="AT101" s="90"/>
      <c r="AU101" s="45"/>
    </row>
    <row r="102" spans="1:47" s="9" customFormat="1">
      <c r="A102" s="38">
        <v>14</v>
      </c>
      <c r="B102" s="66">
        <v>99</v>
      </c>
      <c r="C102" s="38" t="s">
        <v>7</v>
      </c>
      <c r="D102" s="66" t="s">
        <v>16</v>
      </c>
      <c r="E102" s="57">
        <v>121</v>
      </c>
      <c r="F102" s="13">
        <v>20</v>
      </c>
      <c r="G102" s="14">
        <f t="shared" si="9"/>
        <v>1.9193475631194583</v>
      </c>
      <c r="H102" s="14" t="s">
        <v>107</v>
      </c>
      <c r="I102" s="2">
        <v>0.04</v>
      </c>
      <c r="J102" s="58"/>
      <c r="K102" s="50">
        <v>0.27860000000000001</v>
      </c>
      <c r="L102" s="2">
        <v>0.19219999999999998</v>
      </c>
      <c r="M102" s="2">
        <v>0.20489999999999997</v>
      </c>
      <c r="N102" s="90"/>
      <c r="O102" s="50"/>
      <c r="P102" s="2"/>
      <c r="Q102" s="2"/>
      <c r="R102" s="90"/>
      <c r="S102" s="50">
        <v>0.49200000000000005</v>
      </c>
      <c r="T102" s="2"/>
      <c r="U102" s="6"/>
      <c r="V102" s="90"/>
      <c r="W102" s="45"/>
      <c r="Y102" s="38">
        <v>26</v>
      </c>
      <c r="Z102" s="66">
        <v>248</v>
      </c>
      <c r="AA102" s="38" t="s">
        <v>7</v>
      </c>
      <c r="AB102" s="66" t="s">
        <v>22</v>
      </c>
      <c r="AC102" s="63">
        <v>180</v>
      </c>
      <c r="AD102" s="33">
        <v>15</v>
      </c>
      <c r="AE102" s="36">
        <f t="shared" si="10"/>
        <v>3.5315867541241657</v>
      </c>
      <c r="AF102" s="36" t="s">
        <v>107</v>
      </c>
      <c r="AG102" s="98">
        <v>5.0000000000000001E-3</v>
      </c>
      <c r="AH102" s="73"/>
      <c r="AI102" s="50">
        <v>0.36700000000000005</v>
      </c>
      <c r="AJ102" s="2">
        <v>0.27300000000000002</v>
      </c>
      <c r="AK102" s="2">
        <v>0.193</v>
      </c>
      <c r="AL102" s="90"/>
      <c r="AM102" s="50"/>
      <c r="AN102" s="2"/>
      <c r="AO102" s="2"/>
      <c r="AP102" s="90"/>
      <c r="AQ102" s="50">
        <v>0.56675749318801083</v>
      </c>
      <c r="AR102" s="2">
        <v>0.59340659340659341</v>
      </c>
      <c r="AS102" s="6"/>
      <c r="AT102" s="90"/>
      <c r="AU102" s="45"/>
    </row>
    <row r="103" spans="1:47" s="9" customFormat="1">
      <c r="A103" s="39">
        <v>14</v>
      </c>
      <c r="B103" s="67">
        <v>100</v>
      </c>
      <c r="C103" s="39" t="s">
        <v>7</v>
      </c>
      <c r="D103" s="67" t="s">
        <v>16</v>
      </c>
      <c r="E103" s="59">
        <v>121</v>
      </c>
      <c r="F103" s="17">
        <v>20</v>
      </c>
      <c r="G103" s="18">
        <f>LOG(F103*EXP((E103-100)/14.75))</f>
        <v>1.9193475631194583</v>
      </c>
      <c r="H103" s="18" t="s">
        <v>107</v>
      </c>
      <c r="I103" s="3">
        <v>0.04</v>
      </c>
      <c r="J103" s="60"/>
      <c r="K103" s="51">
        <v>0.38069999999999998</v>
      </c>
      <c r="L103" s="3">
        <v>0.21160000000000001</v>
      </c>
      <c r="M103" s="3">
        <v>0.29799999999999999</v>
      </c>
      <c r="N103" s="91"/>
      <c r="O103" s="51"/>
      <c r="P103" s="3"/>
      <c r="Q103" s="3"/>
      <c r="R103" s="91"/>
      <c r="S103" s="51">
        <v>0.23699999999999999</v>
      </c>
      <c r="T103" s="3"/>
      <c r="U103" s="7"/>
      <c r="V103" s="91"/>
      <c r="W103" s="46"/>
      <c r="Y103" s="38">
        <v>26</v>
      </c>
      <c r="Z103" s="66">
        <v>249</v>
      </c>
      <c r="AA103" s="38" t="s">
        <v>7</v>
      </c>
      <c r="AB103" s="66" t="s">
        <v>22</v>
      </c>
      <c r="AC103" s="63">
        <v>180</v>
      </c>
      <c r="AD103" s="33">
        <v>15</v>
      </c>
      <c r="AE103" s="36">
        <f t="shared" si="10"/>
        <v>3.5315867541241657</v>
      </c>
      <c r="AF103" s="36" t="s">
        <v>107</v>
      </c>
      <c r="AG103" s="98">
        <v>5.0000000000000001E-3</v>
      </c>
      <c r="AH103" s="73"/>
      <c r="AI103" s="50">
        <v>0.35600000000000004</v>
      </c>
      <c r="AJ103" s="2">
        <v>0.25700000000000001</v>
      </c>
      <c r="AK103" s="2">
        <v>0.20199999999999999</v>
      </c>
      <c r="AL103" s="90"/>
      <c r="AM103" s="50"/>
      <c r="AN103" s="2"/>
      <c r="AO103" s="2"/>
      <c r="AP103" s="90"/>
      <c r="AQ103" s="50">
        <v>0.68258426966292129</v>
      </c>
      <c r="AR103" s="2">
        <v>0.60700389105058361</v>
      </c>
      <c r="AS103" s="6"/>
      <c r="AT103" s="90"/>
      <c r="AU103" s="45"/>
    </row>
    <row r="104" spans="1:47" s="9" customFormat="1">
      <c r="A104" s="40">
        <v>15</v>
      </c>
      <c r="B104" s="65">
        <v>101</v>
      </c>
      <c r="C104" s="40" t="s">
        <v>26</v>
      </c>
      <c r="D104" s="65" t="s">
        <v>134</v>
      </c>
      <c r="E104" s="55">
        <v>180</v>
      </c>
      <c r="F104" s="10">
        <v>45</v>
      </c>
      <c r="G104" s="11">
        <f>LOG(F104*EXP((E104-100)/14.75))</f>
        <v>4.0087080088438283</v>
      </c>
      <c r="H104" s="11" t="s">
        <v>107</v>
      </c>
      <c r="I104" s="1">
        <v>0.01</v>
      </c>
      <c r="J104" s="56" t="s">
        <v>9</v>
      </c>
      <c r="K104" s="49">
        <v>0.40799999999999997</v>
      </c>
      <c r="L104" s="1">
        <v>0.15400000000000005</v>
      </c>
      <c r="M104" s="1">
        <v>0.33100000000000002</v>
      </c>
      <c r="N104" s="89" t="s">
        <v>15</v>
      </c>
      <c r="O104" s="49">
        <v>0.40100000000000002</v>
      </c>
      <c r="P104" s="1"/>
      <c r="Q104" s="1"/>
      <c r="R104" s="89" t="s">
        <v>135</v>
      </c>
      <c r="S104" s="49">
        <v>0</v>
      </c>
      <c r="T104" s="1"/>
      <c r="U104" s="5"/>
      <c r="V104" s="89" t="s">
        <v>135</v>
      </c>
      <c r="W104" s="44" t="s">
        <v>226</v>
      </c>
      <c r="Y104" s="38">
        <v>26</v>
      </c>
      <c r="Z104" s="66">
        <v>250</v>
      </c>
      <c r="AA104" s="38" t="s">
        <v>7</v>
      </c>
      <c r="AB104" s="66" t="s">
        <v>22</v>
      </c>
      <c r="AC104" s="63">
        <v>180</v>
      </c>
      <c r="AD104" s="33">
        <v>15</v>
      </c>
      <c r="AE104" s="36">
        <f t="shared" si="10"/>
        <v>3.5315867541241657</v>
      </c>
      <c r="AF104" s="36" t="s">
        <v>107</v>
      </c>
      <c r="AG104" s="98">
        <v>5.0000000000000001E-3</v>
      </c>
      <c r="AH104" s="73"/>
      <c r="AI104" s="50">
        <v>0.35299999999999998</v>
      </c>
      <c r="AJ104" s="2">
        <v>0.26100000000000001</v>
      </c>
      <c r="AK104" s="2">
        <v>0.2</v>
      </c>
      <c r="AL104" s="90"/>
      <c r="AM104" s="50"/>
      <c r="AN104" s="2"/>
      <c r="AO104" s="2"/>
      <c r="AP104" s="90"/>
      <c r="AQ104" s="50">
        <v>0.70538243626062325</v>
      </c>
      <c r="AR104" s="2">
        <v>0.59770114942528729</v>
      </c>
      <c r="AS104" s="6"/>
      <c r="AT104" s="90"/>
      <c r="AU104" s="45"/>
    </row>
    <row r="105" spans="1:47" s="9" customFormat="1">
      <c r="A105" s="38">
        <v>15</v>
      </c>
      <c r="B105" s="66">
        <v>102</v>
      </c>
      <c r="C105" s="38" t="s">
        <v>18</v>
      </c>
      <c r="D105" s="66" t="s">
        <v>136</v>
      </c>
      <c r="E105" s="57">
        <v>180</v>
      </c>
      <c r="F105" s="13">
        <v>45</v>
      </c>
      <c r="G105" s="14">
        <f t="shared" ref="G105:G107" si="11">LOG(F105*EXP((E105-100)/14.75))</f>
        <v>4.0087080088438283</v>
      </c>
      <c r="H105" s="14" t="s">
        <v>107</v>
      </c>
      <c r="I105" s="2">
        <v>0.01</v>
      </c>
      <c r="J105" s="58"/>
      <c r="K105" s="50">
        <v>0.46700000000000003</v>
      </c>
      <c r="L105" s="2">
        <v>0.17299999999999996</v>
      </c>
      <c r="M105" s="2">
        <v>0.28000000000000003</v>
      </c>
      <c r="N105" s="90"/>
      <c r="O105" s="50">
        <v>0.53799999999999992</v>
      </c>
      <c r="P105" s="2"/>
      <c r="Q105" s="2"/>
      <c r="R105" s="90"/>
      <c r="S105" s="50">
        <v>0.13900000000000001</v>
      </c>
      <c r="T105" s="2"/>
      <c r="U105" s="6"/>
      <c r="V105" s="90"/>
      <c r="W105" s="45"/>
      <c r="Y105" s="38">
        <v>26</v>
      </c>
      <c r="Z105" s="66">
        <v>251</v>
      </c>
      <c r="AA105" s="38" t="s">
        <v>7</v>
      </c>
      <c r="AB105" s="66" t="s">
        <v>22</v>
      </c>
      <c r="AC105" s="63">
        <v>180</v>
      </c>
      <c r="AD105" s="33">
        <v>15</v>
      </c>
      <c r="AE105" s="36">
        <f t="shared" si="10"/>
        <v>3.5315867541241657</v>
      </c>
      <c r="AF105" s="36" t="s">
        <v>107</v>
      </c>
      <c r="AG105" s="98">
        <v>5.0000000000000001E-3</v>
      </c>
      <c r="AH105" s="73"/>
      <c r="AI105" s="50">
        <v>0.36099999999999999</v>
      </c>
      <c r="AJ105" s="2">
        <v>0.28300000000000003</v>
      </c>
      <c r="AK105" s="2">
        <v>0.184</v>
      </c>
      <c r="AL105" s="90"/>
      <c r="AM105" s="50"/>
      <c r="AN105" s="2"/>
      <c r="AO105" s="2"/>
      <c r="AP105" s="90"/>
      <c r="AQ105" s="50">
        <v>0.83102493074792239</v>
      </c>
      <c r="AR105" s="2">
        <v>0.55477031802120136</v>
      </c>
      <c r="AS105" s="6"/>
      <c r="AT105" s="90"/>
      <c r="AU105" s="45"/>
    </row>
    <row r="106" spans="1:47" s="9" customFormat="1">
      <c r="A106" s="38">
        <v>15</v>
      </c>
      <c r="B106" s="66">
        <v>103</v>
      </c>
      <c r="C106" s="38" t="s">
        <v>7</v>
      </c>
      <c r="D106" s="66" t="s">
        <v>137</v>
      </c>
      <c r="E106" s="57">
        <v>180</v>
      </c>
      <c r="F106" s="13">
        <v>45</v>
      </c>
      <c r="G106" s="14">
        <f t="shared" si="11"/>
        <v>4.0087080088438283</v>
      </c>
      <c r="H106" s="14" t="s">
        <v>107</v>
      </c>
      <c r="I106" s="2">
        <v>0.01</v>
      </c>
      <c r="J106" s="58"/>
      <c r="K106" s="50">
        <v>0.42100000000000004</v>
      </c>
      <c r="L106" s="2">
        <v>0.215</v>
      </c>
      <c r="M106" s="2">
        <v>0.24</v>
      </c>
      <c r="N106" s="90"/>
      <c r="O106" s="50">
        <v>0.53</v>
      </c>
      <c r="P106" s="2"/>
      <c r="Q106" s="2"/>
      <c r="R106" s="90"/>
      <c r="S106" s="50">
        <v>0.187</v>
      </c>
      <c r="T106" s="2"/>
      <c r="U106" s="6"/>
      <c r="V106" s="90"/>
      <c r="W106" s="45"/>
      <c r="Y106" s="38">
        <v>26</v>
      </c>
      <c r="Z106" s="66">
        <v>252</v>
      </c>
      <c r="AA106" s="38" t="s">
        <v>7</v>
      </c>
      <c r="AB106" s="66" t="s">
        <v>22</v>
      </c>
      <c r="AC106" s="63">
        <v>180</v>
      </c>
      <c r="AD106" s="33">
        <v>15</v>
      </c>
      <c r="AE106" s="36">
        <f t="shared" si="10"/>
        <v>3.5315867541241657</v>
      </c>
      <c r="AF106" s="36" t="s">
        <v>107</v>
      </c>
      <c r="AG106" s="98">
        <v>5.0000000000000001E-3</v>
      </c>
      <c r="AH106" s="73"/>
      <c r="AI106" s="50">
        <v>0.36299999999999999</v>
      </c>
      <c r="AJ106" s="2">
        <v>0.27300000000000002</v>
      </c>
      <c r="AK106" s="2">
        <v>0.191</v>
      </c>
      <c r="AL106" s="90"/>
      <c r="AM106" s="50"/>
      <c r="AN106" s="2"/>
      <c r="AO106" s="2"/>
      <c r="AP106" s="90"/>
      <c r="AQ106" s="50">
        <v>0.79063360881542699</v>
      </c>
      <c r="AR106" s="2">
        <v>0.59706959706959706</v>
      </c>
      <c r="AS106" s="6"/>
      <c r="AT106" s="90"/>
      <c r="AU106" s="45"/>
    </row>
    <row r="107" spans="1:47" s="9" customFormat="1">
      <c r="A107" s="38">
        <v>15</v>
      </c>
      <c r="B107" s="66">
        <v>104</v>
      </c>
      <c r="C107" s="38" t="s">
        <v>7</v>
      </c>
      <c r="D107" s="66" t="s">
        <v>138</v>
      </c>
      <c r="E107" s="57">
        <v>180</v>
      </c>
      <c r="F107" s="13">
        <v>45</v>
      </c>
      <c r="G107" s="14">
        <f t="shared" si="11"/>
        <v>4.0087080088438283</v>
      </c>
      <c r="H107" s="14" t="s">
        <v>107</v>
      </c>
      <c r="I107" s="2">
        <v>0.01</v>
      </c>
      <c r="J107" s="58"/>
      <c r="K107" s="50">
        <v>0.318</v>
      </c>
      <c r="L107" s="2">
        <v>0.17499999999999996</v>
      </c>
      <c r="M107" s="2">
        <v>0.20100000000000001</v>
      </c>
      <c r="N107" s="90"/>
      <c r="O107" s="50">
        <v>0.51600000000000001</v>
      </c>
      <c r="P107" s="2"/>
      <c r="Q107" s="2"/>
      <c r="R107" s="90"/>
      <c r="S107" s="50">
        <v>0.39100000000000001</v>
      </c>
      <c r="T107" s="2"/>
      <c r="U107" s="6"/>
      <c r="V107" s="90"/>
      <c r="W107" s="45"/>
      <c r="Y107" s="38">
        <v>26</v>
      </c>
      <c r="Z107" s="66">
        <v>253</v>
      </c>
      <c r="AA107" s="38" t="s">
        <v>7</v>
      </c>
      <c r="AB107" s="66" t="s">
        <v>22</v>
      </c>
      <c r="AC107" s="63">
        <v>180</v>
      </c>
      <c r="AD107" s="33">
        <v>15</v>
      </c>
      <c r="AE107" s="36">
        <f t="shared" si="10"/>
        <v>3.5315867541241657</v>
      </c>
      <c r="AF107" s="36" t="s">
        <v>107</v>
      </c>
      <c r="AG107" s="98">
        <v>5.0000000000000001E-3</v>
      </c>
      <c r="AH107" s="73"/>
      <c r="AI107" s="50">
        <v>0.38100000000000001</v>
      </c>
      <c r="AJ107" s="2">
        <v>0.29499999999999998</v>
      </c>
      <c r="AK107" s="2">
        <v>0.16600000000000001</v>
      </c>
      <c r="AL107" s="90"/>
      <c r="AM107" s="50"/>
      <c r="AN107" s="2"/>
      <c r="AO107" s="2"/>
      <c r="AP107" s="90"/>
      <c r="AQ107" s="50">
        <v>0.76377952755905509</v>
      </c>
      <c r="AR107" s="2">
        <v>0.53898305084745768</v>
      </c>
      <c r="AS107" s="6"/>
      <c r="AT107" s="90"/>
      <c r="AU107" s="45"/>
    </row>
    <row r="108" spans="1:47" s="9" customFormat="1">
      <c r="A108" s="39">
        <v>15</v>
      </c>
      <c r="B108" s="67">
        <v>105</v>
      </c>
      <c r="C108" s="39" t="s">
        <v>18</v>
      </c>
      <c r="D108" s="67" t="s">
        <v>139</v>
      </c>
      <c r="E108" s="59">
        <v>180</v>
      </c>
      <c r="F108" s="17">
        <v>45</v>
      </c>
      <c r="G108" s="18">
        <f>LOG(F108*EXP((E108-100)/14.75))</f>
        <v>4.0087080088438283</v>
      </c>
      <c r="H108" s="18" t="s">
        <v>107</v>
      </c>
      <c r="I108" s="3">
        <v>0.01</v>
      </c>
      <c r="J108" s="60"/>
      <c r="K108" s="51">
        <v>0.41899999999999998</v>
      </c>
      <c r="L108" s="3">
        <v>0.18200000000000002</v>
      </c>
      <c r="M108" s="3">
        <v>0.21600000000000003</v>
      </c>
      <c r="N108" s="91"/>
      <c r="O108" s="51">
        <v>0.52300000000000002</v>
      </c>
      <c r="P108" s="3"/>
      <c r="Q108" s="3"/>
      <c r="R108" s="91"/>
      <c r="S108" s="51">
        <v>6.7000000000000004E-2</v>
      </c>
      <c r="T108" s="3"/>
      <c r="U108" s="7"/>
      <c r="V108" s="91"/>
      <c r="W108" s="46"/>
      <c r="Y108" s="38">
        <v>26</v>
      </c>
      <c r="Z108" s="66">
        <v>254</v>
      </c>
      <c r="AA108" s="38" t="s">
        <v>7</v>
      </c>
      <c r="AB108" s="66" t="s">
        <v>22</v>
      </c>
      <c r="AC108" s="63">
        <v>180</v>
      </c>
      <c r="AD108" s="33">
        <v>15</v>
      </c>
      <c r="AE108" s="36">
        <f t="shared" si="10"/>
        <v>3.5315867541241657</v>
      </c>
      <c r="AF108" s="36" t="s">
        <v>107</v>
      </c>
      <c r="AG108" s="98">
        <v>5.0000000000000001E-3</v>
      </c>
      <c r="AH108" s="73"/>
      <c r="AI108" s="50">
        <v>0.38400000000000001</v>
      </c>
      <c r="AJ108" s="2">
        <v>0.3</v>
      </c>
      <c r="AK108" s="2">
        <v>0.161</v>
      </c>
      <c r="AL108" s="90"/>
      <c r="AM108" s="50"/>
      <c r="AN108" s="2"/>
      <c r="AO108" s="2"/>
      <c r="AP108" s="90"/>
      <c r="AQ108" s="50">
        <v>0.66145833333333337</v>
      </c>
      <c r="AR108" s="2">
        <v>0.5033333333333333</v>
      </c>
      <c r="AS108" s="6"/>
      <c r="AT108" s="90"/>
      <c r="AU108" s="45"/>
    </row>
    <row r="109" spans="1:47" s="9" customFormat="1">
      <c r="A109" s="38">
        <v>16</v>
      </c>
      <c r="B109" s="66">
        <v>106</v>
      </c>
      <c r="C109" s="38" t="s">
        <v>18</v>
      </c>
      <c r="D109" s="66" t="s">
        <v>140</v>
      </c>
      <c r="E109" s="63">
        <v>180</v>
      </c>
      <c r="F109" s="33">
        <v>10</v>
      </c>
      <c r="G109" s="36">
        <f t="shared" ref="G109:G151" si="12">LOG(F109*EXP((E109-100)/14.75))</f>
        <v>3.3554954950684843</v>
      </c>
      <c r="H109" s="36" t="s">
        <v>107</v>
      </c>
      <c r="I109" s="101">
        <v>2.5000000000000001E-3</v>
      </c>
      <c r="J109" s="73" t="s">
        <v>45</v>
      </c>
      <c r="K109" s="50">
        <v>0.41100000000000003</v>
      </c>
      <c r="L109" s="2">
        <v>0.20110000000000003</v>
      </c>
      <c r="M109" s="2">
        <v>0.2492</v>
      </c>
      <c r="N109" s="90" t="s">
        <v>24</v>
      </c>
      <c r="O109" s="50">
        <v>0.59860000000000002</v>
      </c>
      <c r="P109" s="2">
        <v>3.49E-2</v>
      </c>
      <c r="Q109" s="2">
        <v>0.36320000000000002</v>
      </c>
      <c r="R109" s="90" t="s">
        <v>37</v>
      </c>
      <c r="S109" s="50">
        <v>0.59970381309314125</v>
      </c>
      <c r="T109" s="2"/>
      <c r="U109" s="6"/>
      <c r="V109" s="90" t="s">
        <v>86</v>
      </c>
      <c r="W109" s="45" t="s">
        <v>227</v>
      </c>
      <c r="Y109" s="39">
        <v>26</v>
      </c>
      <c r="Z109" s="67">
        <v>255</v>
      </c>
      <c r="AA109" s="39" t="s">
        <v>7</v>
      </c>
      <c r="AB109" s="67" t="s">
        <v>22</v>
      </c>
      <c r="AC109" s="64">
        <v>180</v>
      </c>
      <c r="AD109" s="24">
        <v>15</v>
      </c>
      <c r="AE109" s="30">
        <f t="shared" si="10"/>
        <v>3.5315867541241657</v>
      </c>
      <c r="AF109" s="30" t="s">
        <v>107</v>
      </c>
      <c r="AG109" s="99">
        <v>5.0000000000000001E-3</v>
      </c>
      <c r="AH109" s="74"/>
      <c r="AI109" s="51">
        <v>0.34899999999999998</v>
      </c>
      <c r="AJ109" s="3">
        <v>0.27200000000000002</v>
      </c>
      <c r="AK109" s="3">
        <v>0.22600000000000001</v>
      </c>
      <c r="AL109" s="91"/>
      <c r="AM109" s="51"/>
      <c r="AN109" s="3"/>
      <c r="AO109" s="3"/>
      <c r="AP109" s="91"/>
      <c r="AQ109" s="51">
        <v>0.90257879656160467</v>
      </c>
      <c r="AR109" s="3">
        <v>0.54779411764705888</v>
      </c>
      <c r="AS109" s="7"/>
      <c r="AT109" s="91"/>
      <c r="AU109" s="46"/>
    </row>
    <row r="110" spans="1:47" s="9" customFormat="1">
      <c r="A110" s="38">
        <v>16</v>
      </c>
      <c r="B110" s="66">
        <v>107</v>
      </c>
      <c r="C110" s="38" t="s">
        <v>18</v>
      </c>
      <c r="D110" s="66" t="s">
        <v>141</v>
      </c>
      <c r="E110" s="63">
        <v>180</v>
      </c>
      <c r="F110" s="33">
        <v>10</v>
      </c>
      <c r="G110" s="36">
        <f t="shared" si="12"/>
        <v>3.3554954950684843</v>
      </c>
      <c r="H110" s="36" t="s">
        <v>107</v>
      </c>
      <c r="I110" s="101">
        <v>2.5000000000000001E-3</v>
      </c>
      <c r="J110" s="73"/>
      <c r="K110" s="50">
        <v>0.3856</v>
      </c>
      <c r="L110" s="2">
        <v>0.2109</v>
      </c>
      <c r="M110" s="2">
        <v>0.25869999999999999</v>
      </c>
      <c r="N110" s="90"/>
      <c r="O110" s="50">
        <v>0.57940000000000003</v>
      </c>
      <c r="P110" s="2">
        <v>4.3799999999999999E-2</v>
      </c>
      <c r="Q110" s="2">
        <v>0.37479999999999997</v>
      </c>
      <c r="R110" s="90"/>
      <c r="S110" s="50">
        <v>0.5431369057319777</v>
      </c>
      <c r="T110" s="2"/>
      <c r="U110" s="6"/>
      <c r="V110" s="90" t="s">
        <v>204</v>
      </c>
      <c r="W110" s="45"/>
      <c r="Y110" s="38">
        <v>27</v>
      </c>
      <c r="Z110" s="66">
        <v>256</v>
      </c>
      <c r="AA110" s="38" t="s">
        <v>7</v>
      </c>
      <c r="AB110" s="66" t="s">
        <v>61</v>
      </c>
      <c r="AC110" s="63">
        <v>121</v>
      </c>
      <c r="AD110" s="33">
        <v>20</v>
      </c>
      <c r="AE110" s="36">
        <f t="shared" si="10"/>
        <v>1.9193475631194583</v>
      </c>
      <c r="AF110" s="36" t="s">
        <v>107</v>
      </c>
      <c r="AG110" s="2">
        <v>0.04</v>
      </c>
      <c r="AH110" s="58" t="s">
        <v>9</v>
      </c>
      <c r="AI110" s="50">
        <v>0.37200000000000005</v>
      </c>
      <c r="AJ110" s="2">
        <v>0.309</v>
      </c>
      <c r="AK110" s="2">
        <v>0.21899999999999997</v>
      </c>
      <c r="AL110" s="90" t="s">
        <v>15</v>
      </c>
      <c r="AM110" s="50"/>
      <c r="AN110" s="2"/>
      <c r="AO110" s="2"/>
      <c r="AP110" s="90"/>
      <c r="AQ110" s="50">
        <v>0.36</v>
      </c>
      <c r="AR110" s="2"/>
      <c r="AS110" s="6"/>
      <c r="AT110" s="90" t="s">
        <v>28</v>
      </c>
      <c r="AU110" s="45" t="s">
        <v>81</v>
      </c>
    </row>
    <row r="111" spans="1:47" s="9" customFormat="1" ht="15" customHeight="1">
      <c r="A111" s="38">
        <v>16</v>
      </c>
      <c r="B111" s="66">
        <v>108</v>
      </c>
      <c r="C111" s="38" t="s">
        <v>18</v>
      </c>
      <c r="D111" s="66" t="s">
        <v>142</v>
      </c>
      <c r="E111" s="63">
        <v>180</v>
      </c>
      <c r="F111" s="33">
        <v>10</v>
      </c>
      <c r="G111" s="36">
        <f t="shared" si="12"/>
        <v>3.3554954950684843</v>
      </c>
      <c r="H111" s="36" t="s">
        <v>107</v>
      </c>
      <c r="I111" s="101">
        <v>2.5000000000000001E-3</v>
      </c>
      <c r="J111" s="73"/>
      <c r="K111" s="50">
        <v>0.40630000000000005</v>
      </c>
      <c r="L111" s="2">
        <v>0.22339999999999996</v>
      </c>
      <c r="M111" s="2">
        <v>0.24530000000000002</v>
      </c>
      <c r="N111" s="90"/>
      <c r="O111" s="50">
        <v>0.57820000000000005</v>
      </c>
      <c r="P111" s="2">
        <v>3.73E-2</v>
      </c>
      <c r="Q111" s="2">
        <v>0.38350000000000001</v>
      </c>
      <c r="R111" s="90"/>
      <c r="S111" s="50">
        <v>0.46934788673046113</v>
      </c>
      <c r="T111" s="2"/>
      <c r="U111" s="6"/>
      <c r="V111" s="90"/>
      <c r="W111" s="45"/>
      <c r="Y111" s="38">
        <v>27</v>
      </c>
      <c r="Z111" s="66">
        <v>257</v>
      </c>
      <c r="AA111" s="38" t="s">
        <v>7</v>
      </c>
      <c r="AB111" s="66" t="s">
        <v>61</v>
      </c>
      <c r="AC111" s="63">
        <v>121</v>
      </c>
      <c r="AD111" s="33">
        <v>20</v>
      </c>
      <c r="AE111" s="36">
        <f t="shared" si="10"/>
        <v>1.9193475631194583</v>
      </c>
      <c r="AF111" s="36" t="s">
        <v>107</v>
      </c>
      <c r="AG111" s="2">
        <v>0.04</v>
      </c>
      <c r="AH111" s="58"/>
      <c r="AI111" s="50">
        <v>0.44299999999999995</v>
      </c>
      <c r="AJ111" s="2">
        <v>0.30299999999999999</v>
      </c>
      <c r="AK111" s="2">
        <v>0.217</v>
      </c>
      <c r="AL111" s="90"/>
      <c r="AM111" s="50"/>
      <c r="AN111" s="2"/>
      <c r="AO111" s="2"/>
      <c r="AP111" s="90"/>
      <c r="AQ111" s="50">
        <v>0.24</v>
      </c>
      <c r="AR111" s="2"/>
      <c r="AS111" s="6"/>
      <c r="AT111" s="90"/>
      <c r="AU111" s="45"/>
    </row>
    <row r="112" spans="1:47" s="9" customFormat="1">
      <c r="A112" s="38">
        <v>16</v>
      </c>
      <c r="B112" s="66">
        <v>109</v>
      </c>
      <c r="C112" s="38" t="s">
        <v>18</v>
      </c>
      <c r="D112" s="66" t="s">
        <v>143</v>
      </c>
      <c r="E112" s="63">
        <v>180</v>
      </c>
      <c r="F112" s="33">
        <v>10</v>
      </c>
      <c r="G112" s="36">
        <f t="shared" si="12"/>
        <v>3.3554954950684843</v>
      </c>
      <c r="H112" s="36" t="s">
        <v>107</v>
      </c>
      <c r="I112" s="101">
        <v>2.5000000000000001E-3</v>
      </c>
      <c r="J112" s="73"/>
      <c r="K112" s="50">
        <v>0.3901</v>
      </c>
      <c r="L112" s="2">
        <v>0.2341</v>
      </c>
      <c r="M112" s="2">
        <v>0.2571</v>
      </c>
      <c r="N112" s="90"/>
      <c r="O112" s="50">
        <v>0.57999999999999996</v>
      </c>
      <c r="P112" s="2">
        <v>4.6500000000000007E-2</v>
      </c>
      <c r="Q112" s="2">
        <v>0.37240000000000001</v>
      </c>
      <c r="R112" s="90"/>
      <c r="S112" s="50">
        <v>0.51156081423419664</v>
      </c>
      <c r="T112" s="2"/>
      <c r="U112" s="6"/>
      <c r="V112" s="90"/>
      <c r="W112" s="45"/>
      <c r="Y112" s="38">
        <v>27</v>
      </c>
      <c r="Z112" s="66">
        <v>258</v>
      </c>
      <c r="AA112" s="38" t="s">
        <v>7</v>
      </c>
      <c r="AB112" s="66" t="s">
        <v>61</v>
      </c>
      <c r="AC112" s="63">
        <v>121</v>
      </c>
      <c r="AD112" s="33">
        <v>20</v>
      </c>
      <c r="AE112" s="36">
        <f t="shared" si="10"/>
        <v>1.9193475631194583</v>
      </c>
      <c r="AF112" s="36" t="s">
        <v>107</v>
      </c>
      <c r="AG112" s="2">
        <v>0.04</v>
      </c>
      <c r="AH112" s="58"/>
      <c r="AI112" s="50">
        <v>0.44400000000000001</v>
      </c>
      <c r="AJ112" s="2">
        <v>0.29100000000000004</v>
      </c>
      <c r="AK112" s="2">
        <v>0.20399999999999999</v>
      </c>
      <c r="AL112" s="90"/>
      <c r="AM112" s="50"/>
      <c r="AN112" s="2"/>
      <c r="AO112" s="2"/>
      <c r="AP112" s="90"/>
      <c r="AQ112" s="50">
        <v>0.3</v>
      </c>
      <c r="AR112" s="2"/>
      <c r="AS112" s="6"/>
      <c r="AT112" s="90"/>
      <c r="AU112" s="45"/>
    </row>
    <row r="113" spans="1:47" s="9" customFormat="1">
      <c r="A113" s="38">
        <v>16</v>
      </c>
      <c r="B113" s="66">
        <v>110</v>
      </c>
      <c r="C113" s="38" t="s">
        <v>18</v>
      </c>
      <c r="D113" s="66" t="s">
        <v>144</v>
      </c>
      <c r="E113" s="63">
        <v>180</v>
      </c>
      <c r="F113" s="33">
        <v>10</v>
      </c>
      <c r="G113" s="36">
        <f t="shared" si="12"/>
        <v>3.3554954950684843</v>
      </c>
      <c r="H113" s="36" t="s">
        <v>107</v>
      </c>
      <c r="I113" s="101">
        <v>2.5000000000000001E-3</v>
      </c>
      <c r="J113" s="73"/>
      <c r="K113" s="50">
        <v>0.38689999999999997</v>
      </c>
      <c r="L113" s="2">
        <v>0.21490000000000001</v>
      </c>
      <c r="M113" s="2">
        <v>0.24859999999999999</v>
      </c>
      <c r="N113" s="90"/>
      <c r="O113" s="50">
        <v>0.56200000000000006</v>
      </c>
      <c r="P113" s="2">
        <v>4.6199999999999998E-2</v>
      </c>
      <c r="Q113" s="2">
        <v>0.39069999999999999</v>
      </c>
      <c r="R113" s="90"/>
      <c r="S113" s="50">
        <v>0.53946755481472797</v>
      </c>
      <c r="T113" s="2"/>
      <c r="U113" s="6"/>
      <c r="V113" s="90"/>
      <c r="W113" s="45"/>
      <c r="Y113" s="38">
        <v>27</v>
      </c>
      <c r="Z113" s="66">
        <v>259</v>
      </c>
      <c r="AA113" s="38" t="s">
        <v>7</v>
      </c>
      <c r="AB113" s="66" t="s">
        <v>61</v>
      </c>
      <c r="AC113" s="63">
        <v>121</v>
      </c>
      <c r="AD113" s="33">
        <v>20</v>
      </c>
      <c r="AE113" s="36">
        <f t="shared" si="10"/>
        <v>1.9193475631194583</v>
      </c>
      <c r="AF113" s="36" t="s">
        <v>107</v>
      </c>
      <c r="AG113" s="2">
        <v>0.04</v>
      </c>
      <c r="AH113" s="73"/>
      <c r="AI113" s="50">
        <v>0.441</v>
      </c>
      <c r="AJ113" s="2">
        <v>0.29399999999999998</v>
      </c>
      <c r="AK113" s="2">
        <v>0.22699999999999998</v>
      </c>
      <c r="AL113" s="90"/>
      <c r="AM113" s="50"/>
      <c r="AN113" s="2"/>
      <c r="AO113" s="2"/>
      <c r="AP113" s="90"/>
      <c r="AQ113" s="50">
        <v>0.22</v>
      </c>
      <c r="AR113" s="2"/>
      <c r="AS113" s="6"/>
      <c r="AT113" s="90"/>
      <c r="AU113" s="45"/>
    </row>
    <row r="114" spans="1:47" s="9" customFormat="1">
      <c r="A114" s="38">
        <v>16</v>
      </c>
      <c r="B114" s="66">
        <v>111</v>
      </c>
      <c r="C114" s="38" t="s">
        <v>18</v>
      </c>
      <c r="D114" s="66" t="s">
        <v>145</v>
      </c>
      <c r="E114" s="63">
        <v>180</v>
      </c>
      <c r="F114" s="33">
        <v>10</v>
      </c>
      <c r="G114" s="36">
        <f t="shared" si="12"/>
        <v>3.3554954950684843</v>
      </c>
      <c r="H114" s="36" t="s">
        <v>107</v>
      </c>
      <c r="I114" s="101">
        <v>2.5000000000000001E-3</v>
      </c>
      <c r="J114" s="73"/>
      <c r="K114" s="50">
        <v>0.39429999999999998</v>
      </c>
      <c r="L114" s="2">
        <v>0.22390000000000002</v>
      </c>
      <c r="M114" s="2">
        <v>0.24359999999999998</v>
      </c>
      <c r="N114" s="90"/>
      <c r="O114" s="50">
        <v>0.56030000000000002</v>
      </c>
      <c r="P114" s="2">
        <v>4.0500000000000001E-2</v>
      </c>
      <c r="Q114" s="2">
        <v>0.39700000000000002</v>
      </c>
      <c r="R114" s="90"/>
      <c r="S114" s="50">
        <v>0.50541494650730645</v>
      </c>
      <c r="T114" s="2"/>
      <c r="U114" s="6"/>
      <c r="V114" s="90"/>
      <c r="W114" s="45"/>
      <c r="Y114" s="38">
        <v>27</v>
      </c>
      <c r="Z114" s="66">
        <v>260</v>
      </c>
      <c r="AA114" s="38" t="s">
        <v>7</v>
      </c>
      <c r="AB114" s="66" t="s">
        <v>61</v>
      </c>
      <c r="AC114" s="63">
        <v>121</v>
      </c>
      <c r="AD114" s="33">
        <v>20</v>
      </c>
      <c r="AE114" s="36">
        <f t="shared" si="10"/>
        <v>1.9193475631194583</v>
      </c>
      <c r="AF114" s="36" t="s">
        <v>107</v>
      </c>
      <c r="AG114" s="2">
        <v>0.04</v>
      </c>
      <c r="AH114" s="73"/>
      <c r="AI114" s="50">
        <v>0.39500000000000002</v>
      </c>
      <c r="AJ114" s="2">
        <v>0.30499999999999999</v>
      </c>
      <c r="AK114" s="2">
        <v>0.22</v>
      </c>
      <c r="AL114" s="90"/>
      <c r="AM114" s="50"/>
      <c r="AN114" s="2"/>
      <c r="AO114" s="2"/>
      <c r="AP114" s="90"/>
      <c r="AQ114" s="50">
        <v>0.28000000000000003</v>
      </c>
      <c r="AR114" s="2"/>
      <c r="AS114" s="6"/>
      <c r="AT114" s="90"/>
      <c r="AU114" s="45"/>
    </row>
    <row r="115" spans="1:47" s="9" customFormat="1" ht="15" customHeight="1">
      <c r="A115" s="38">
        <v>16</v>
      </c>
      <c r="B115" s="66">
        <v>112</v>
      </c>
      <c r="C115" s="38" t="s">
        <v>18</v>
      </c>
      <c r="D115" s="66" t="s">
        <v>146</v>
      </c>
      <c r="E115" s="63">
        <v>180</v>
      </c>
      <c r="F115" s="33">
        <v>10</v>
      </c>
      <c r="G115" s="36">
        <f t="shared" si="12"/>
        <v>3.3554954950684843</v>
      </c>
      <c r="H115" s="36" t="s">
        <v>107</v>
      </c>
      <c r="I115" s="101">
        <v>2.5000000000000001E-3</v>
      </c>
      <c r="J115" s="73"/>
      <c r="K115" s="50">
        <v>0.39030000000000004</v>
      </c>
      <c r="L115" s="2">
        <v>0.20770000000000002</v>
      </c>
      <c r="M115" s="2">
        <v>0.25290000000000001</v>
      </c>
      <c r="N115" s="90"/>
      <c r="O115" s="50">
        <v>0.57899999999999996</v>
      </c>
      <c r="P115" s="2">
        <v>4.4699999999999997E-2</v>
      </c>
      <c r="Q115" s="2">
        <v>0.36249999999999999</v>
      </c>
      <c r="R115" s="90"/>
      <c r="S115" s="50">
        <v>0.54233138831492067</v>
      </c>
      <c r="T115" s="2"/>
      <c r="U115" s="6"/>
      <c r="V115" s="90"/>
      <c r="W115" s="45"/>
      <c r="Y115" s="38">
        <v>27</v>
      </c>
      <c r="Z115" s="66">
        <v>261</v>
      </c>
      <c r="AA115" s="38" t="s">
        <v>7</v>
      </c>
      <c r="AB115" s="66" t="s">
        <v>61</v>
      </c>
      <c r="AC115" s="63">
        <v>121</v>
      </c>
      <c r="AD115" s="33">
        <v>20</v>
      </c>
      <c r="AE115" s="36">
        <f t="shared" si="10"/>
        <v>1.9193475631194583</v>
      </c>
      <c r="AF115" s="36" t="s">
        <v>107</v>
      </c>
      <c r="AG115" s="2">
        <v>0.04</v>
      </c>
      <c r="AH115" s="73"/>
      <c r="AI115" s="50">
        <v>0.371</v>
      </c>
      <c r="AJ115" s="2">
        <v>0.27399999999999997</v>
      </c>
      <c r="AK115" s="2">
        <v>0.215</v>
      </c>
      <c r="AL115" s="90"/>
      <c r="AM115" s="50"/>
      <c r="AN115" s="2"/>
      <c r="AO115" s="2"/>
      <c r="AP115" s="90"/>
      <c r="AQ115" s="50">
        <v>0.22</v>
      </c>
      <c r="AR115" s="2"/>
      <c r="AS115" s="6"/>
      <c r="AT115" s="90"/>
      <c r="AU115" s="45"/>
    </row>
    <row r="116" spans="1:47" s="9" customFormat="1">
      <c r="A116" s="38">
        <v>16</v>
      </c>
      <c r="B116" s="66">
        <v>113</v>
      </c>
      <c r="C116" s="38" t="s">
        <v>18</v>
      </c>
      <c r="D116" s="66" t="s">
        <v>147</v>
      </c>
      <c r="E116" s="63">
        <v>180</v>
      </c>
      <c r="F116" s="33">
        <v>10</v>
      </c>
      <c r="G116" s="36">
        <f t="shared" si="12"/>
        <v>3.3554954950684843</v>
      </c>
      <c r="H116" s="36" t="s">
        <v>107</v>
      </c>
      <c r="I116" s="101">
        <v>2.5000000000000001E-3</v>
      </c>
      <c r="J116" s="73"/>
      <c r="K116" s="50">
        <v>0.3972</v>
      </c>
      <c r="L116" s="2">
        <v>0.2069</v>
      </c>
      <c r="M116" s="2">
        <v>0.25540000000000002</v>
      </c>
      <c r="N116" s="90"/>
      <c r="O116" s="50">
        <v>0.57119999999999993</v>
      </c>
      <c r="P116" s="2">
        <v>4.7199999999999999E-2</v>
      </c>
      <c r="Q116" s="2">
        <v>0.38060000000000005</v>
      </c>
      <c r="R116" s="90"/>
      <c r="S116" s="50">
        <v>0.52997625849347185</v>
      </c>
      <c r="T116" s="2"/>
      <c r="U116" s="6"/>
      <c r="V116" s="90"/>
      <c r="W116" s="45"/>
      <c r="Y116" s="38">
        <v>27</v>
      </c>
      <c r="Z116" s="66">
        <v>262</v>
      </c>
      <c r="AA116" s="38" t="s">
        <v>7</v>
      </c>
      <c r="AB116" s="66" t="s">
        <v>61</v>
      </c>
      <c r="AC116" s="63">
        <v>121</v>
      </c>
      <c r="AD116" s="33">
        <v>20</v>
      </c>
      <c r="AE116" s="36">
        <f t="shared" si="10"/>
        <v>1.9193475631194583</v>
      </c>
      <c r="AF116" s="36" t="s">
        <v>107</v>
      </c>
      <c r="AG116" s="2">
        <v>0.04</v>
      </c>
      <c r="AH116" s="73"/>
      <c r="AI116" s="50">
        <v>0.39700000000000002</v>
      </c>
      <c r="AJ116" s="2">
        <v>0.28999999999999998</v>
      </c>
      <c r="AK116" s="2">
        <v>0.20199999999999999</v>
      </c>
      <c r="AL116" s="90"/>
      <c r="AM116" s="50"/>
      <c r="AN116" s="2"/>
      <c r="AO116" s="2"/>
      <c r="AP116" s="90"/>
      <c r="AQ116" s="50">
        <v>0.28000000000000003</v>
      </c>
      <c r="AR116" s="2"/>
      <c r="AS116" s="6"/>
      <c r="AT116" s="90"/>
      <c r="AU116" s="45"/>
    </row>
    <row r="117" spans="1:47" s="9" customFormat="1">
      <c r="A117" s="38">
        <v>16</v>
      </c>
      <c r="B117" s="66">
        <v>114</v>
      </c>
      <c r="C117" s="38" t="s">
        <v>18</v>
      </c>
      <c r="D117" s="66" t="s">
        <v>148</v>
      </c>
      <c r="E117" s="63">
        <v>180</v>
      </c>
      <c r="F117" s="33">
        <v>10</v>
      </c>
      <c r="G117" s="36">
        <f t="shared" si="12"/>
        <v>3.3554954950684843</v>
      </c>
      <c r="H117" s="36" t="s">
        <v>107</v>
      </c>
      <c r="I117" s="101">
        <v>2.5000000000000001E-3</v>
      </c>
      <c r="J117" s="73"/>
      <c r="K117" s="50">
        <v>0.38479999999999998</v>
      </c>
      <c r="L117" s="2">
        <v>0.21510000000000001</v>
      </c>
      <c r="M117" s="2">
        <v>0.25370000000000004</v>
      </c>
      <c r="N117" s="90"/>
      <c r="O117" s="50">
        <v>0.57420000000000004</v>
      </c>
      <c r="P117" s="2">
        <v>3.8300000000000001E-2</v>
      </c>
      <c r="Q117" s="2">
        <v>0.38439999999999996</v>
      </c>
      <c r="R117" s="90"/>
      <c r="S117" s="50">
        <v>0.58533580938154051</v>
      </c>
      <c r="T117" s="2"/>
      <c r="U117" s="6"/>
      <c r="V117" s="90"/>
      <c r="W117" s="45"/>
      <c r="Y117" s="39">
        <v>27</v>
      </c>
      <c r="Z117" s="67">
        <v>263</v>
      </c>
      <c r="AA117" s="39" t="s">
        <v>7</v>
      </c>
      <c r="AB117" s="67" t="s">
        <v>61</v>
      </c>
      <c r="AC117" s="64">
        <v>121</v>
      </c>
      <c r="AD117" s="24">
        <v>20</v>
      </c>
      <c r="AE117" s="30">
        <f t="shared" si="10"/>
        <v>1.9193475631194583</v>
      </c>
      <c r="AF117" s="30" t="s">
        <v>107</v>
      </c>
      <c r="AG117" s="3">
        <v>0.04</v>
      </c>
      <c r="AH117" s="74"/>
      <c r="AI117" s="51">
        <v>0.39299999999999996</v>
      </c>
      <c r="AJ117" s="3">
        <v>0.29499999999999998</v>
      </c>
      <c r="AK117" s="3">
        <v>0.192</v>
      </c>
      <c r="AL117" s="91"/>
      <c r="AM117" s="51"/>
      <c r="AN117" s="3"/>
      <c r="AO117" s="3"/>
      <c r="AP117" s="91"/>
      <c r="AQ117" s="51">
        <v>0.21</v>
      </c>
      <c r="AR117" s="3"/>
      <c r="AS117" s="7"/>
      <c r="AT117" s="91"/>
      <c r="AU117" s="46"/>
    </row>
    <row r="118" spans="1:47" s="9" customFormat="1">
      <c r="A118" s="38">
        <v>16</v>
      </c>
      <c r="B118" s="66">
        <v>115</v>
      </c>
      <c r="C118" s="38" t="s">
        <v>18</v>
      </c>
      <c r="D118" s="66" t="s">
        <v>149</v>
      </c>
      <c r="E118" s="63">
        <v>180</v>
      </c>
      <c r="F118" s="33">
        <v>10</v>
      </c>
      <c r="G118" s="36">
        <f t="shared" si="12"/>
        <v>3.3554954950684843</v>
      </c>
      <c r="H118" s="36" t="s">
        <v>107</v>
      </c>
      <c r="I118" s="101">
        <v>2.5000000000000001E-3</v>
      </c>
      <c r="J118" s="73"/>
      <c r="K118" s="50">
        <v>0.39439999999999997</v>
      </c>
      <c r="L118" s="2">
        <v>0.19759999999999997</v>
      </c>
      <c r="M118" s="2">
        <v>0.26229999999999998</v>
      </c>
      <c r="N118" s="90"/>
      <c r="O118" s="50">
        <v>0.5766</v>
      </c>
      <c r="P118" s="2">
        <v>3.78E-2</v>
      </c>
      <c r="Q118" s="2">
        <v>0.38130000000000003</v>
      </c>
      <c r="R118" s="90"/>
      <c r="S118" s="50">
        <v>0.4453798673750331</v>
      </c>
      <c r="T118" s="2"/>
      <c r="U118" s="6"/>
      <c r="V118" s="90"/>
      <c r="W118" s="45"/>
      <c r="Y118" s="40">
        <v>28</v>
      </c>
      <c r="Z118" s="65">
        <v>264</v>
      </c>
      <c r="AA118" s="40" t="s">
        <v>7</v>
      </c>
      <c r="AB118" s="65" t="s">
        <v>16</v>
      </c>
      <c r="AC118" s="75">
        <v>121</v>
      </c>
      <c r="AD118" s="26">
        <v>20</v>
      </c>
      <c r="AE118" s="105">
        <f t="shared" si="10"/>
        <v>1.9193475631194583</v>
      </c>
      <c r="AF118" s="105" t="s">
        <v>107</v>
      </c>
      <c r="AG118" s="1">
        <v>0.01</v>
      </c>
      <c r="AH118" s="72" t="s">
        <v>9</v>
      </c>
      <c r="AI118" s="49">
        <v>0.29479064527366688</v>
      </c>
      <c r="AJ118" s="1">
        <v>0.29558123414566628</v>
      </c>
      <c r="AK118" s="1">
        <v>0.26150562069590433</v>
      </c>
      <c r="AL118" s="89" t="s">
        <v>200</v>
      </c>
      <c r="AM118" s="49"/>
      <c r="AN118" s="1"/>
      <c r="AO118" s="1"/>
      <c r="AP118" s="89"/>
      <c r="AQ118" s="49">
        <v>0.35076450573660517</v>
      </c>
      <c r="AR118" s="8"/>
      <c r="AS118" s="12"/>
      <c r="AT118" s="117" t="s">
        <v>200</v>
      </c>
      <c r="AU118" s="44" t="s">
        <v>238</v>
      </c>
    </row>
    <row r="119" spans="1:47" s="9" customFormat="1" ht="15" customHeight="1">
      <c r="A119" s="38">
        <v>16</v>
      </c>
      <c r="B119" s="66">
        <v>116</v>
      </c>
      <c r="C119" s="38" t="s">
        <v>18</v>
      </c>
      <c r="D119" s="66" t="s">
        <v>150</v>
      </c>
      <c r="E119" s="63">
        <v>180</v>
      </c>
      <c r="F119" s="33">
        <v>10</v>
      </c>
      <c r="G119" s="36">
        <f t="shared" si="12"/>
        <v>3.3554954950684843</v>
      </c>
      <c r="H119" s="36" t="s">
        <v>107</v>
      </c>
      <c r="I119" s="101">
        <v>2.5000000000000001E-3</v>
      </c>
      <c r="J119" s="73"/>
      <c r="K119" s="50">
        <v>0.39119999999999999</v>
      </c>
      <c r="L119" s="2">
        <v>0.19520000000000004</v>
      </c>
      <c r="M119" s="2">
        <v>0.2452</v>
      </c>
      <c r="N119" s="90"/>
      <c r="O119" s="50">
        <v>0.56859999999999999</v>
      </c>
      <c r="P119" s="2">
        <v>4.0800000000000003E-2</v>
      </c>
      <c r="Q119" s="2">
        <v>0.38840000000000002</v>
      </c>
      <c r="R119" s="90"/>
      <c r="S119" s="50">
        <v>0.51098561220215144</v>
      </c>
      <c r="T119" s="2"/>
      <c r="U119" s="6"/>
      <c r="V119" s="90"/>
      <c r="W119" s="45"/>
      <c r="Y119" s="38">
        <v>28</v>
      </c>
      <c r="Z119" s="66">
        <v>265</v>
      </c>
      <c r="AA119" s="38" t="s">
        <v>7</v>
      </c>
      <c r="AB119" s="66" t="s">
        <v>16</v>
      </c>
      <c r="AC119" s="63">
        <v>121</v>
      </c>
      <c r="AD119" s="33">
        <v>20</v>
      </c>
      <c r="AE119" s="36">
        <f t="shared" si="10"/>
        <v>1.9193475631194583</v>
      </c>
      <c r="AF119" s="36" t="s">
        <v>107</v>
      </c>
      <c r="AG119" s="2">
        <v>0.01</v>
      </c>
      <c r="AH119" s="58"/>
      <c r="AI119" s="50">
        <v>0.30069486251256505</v>
      </c>
      <c r="AJ119" s="2">
        <v>0.32476235788780761</v>
      </c>
      <c r="AK119" s="2">
        <v>0.26309639705337751</v>
      </c>
      <c r="AL119" s="90"/>
      <c r="AM119" s="50"/>
      <c r="AN119" s="2"/>
      <c r="AO119" s="2"/>
      <c r="AP119" s="90"/>
      <c r="AQ119" s="50">
        <v>0.36192099162641755</v>
      </c>
      <c r="AS119" s="15"/>
      <c r="AT119" s="115"/>
      <c r="AU119" s="45"/>
    </row>
    <row r="120" spans="1:47" s="9" customFormat="1">
      <c r="A120" s="38">
        <v>16</v>
      </c>
      <c r="B120" s="66">
        <v>117</v>
      </c>
      <c r="C120" s="38" t="s">
        <v>18</v>
      </c>
      <c r="D120" s="66" t="s">
        <v>151</v>
      </c>
      <c r="E120" s="63">
        <v>180</v>
      </c>
      <c r="F120" s="33">
        <v>10</v>
      </c>
      <c r="G120" s="36">
        <f t="shared" si="12"/>
        <v>3.3554954950684843</v>
      </c>
      <c r="H120" s="36" t="s">
        <v>107</v>
      </c>
      <c r="I120" s="101">
        <v>2.5000000000000001E-3</v>
      </c>
      <c r="J120" s="73"/>
      <c r="K120" s="50">
        <v>0.40399999999999997</v>
      </c>
      <c r="L120" s="2">
        <v>0.19020000000000001</v>
      </c>
      <c r="M120" s="2">
        <v>0.25659999999999999</v>
      </c>
      <c r="N120" s="90"/>
      <c r="O120" s="50">
        <v>0.56999999999999995</v>
      </c>
      <c r="P120" s="2">
        <v>4.1299999999999996E-2</v>
      </c>
      <c r="Q120" s="2">
        <v>0.38659999999999994</v>
      </c>
      <c r="R120" s="90"/>
      <c r="S120" s="50">
        <v>0.46071387843539729</v>
      </c>
      <c r="T120" s="2"/>
      <c r="U120" s="6"/>
      <c r="V120" s="90"/>
      <c r="W120" s="45"/>
      <c r="Y120" s="38">
        <v>28</v>
      </c>
      <c r="Z120" s="66">
        <v>266</v>
      </c>
      <c r="AA120" s="38" t="s">
        <v>7</v>
      </c>
      <c r="AB120" s="66" t="s">
        <v>16</v>
      </c>
      <c r="AC120" s="63">
        <v>121</v>
      </c>
      <c r="AD120" s="33">
        <v>20</v>
      </c>
      <c r="AE120" s="36">
        <f t="shared" si="10"/>
        <v>1.9193475631194583</v>
      </c>
      <c r="AF120" s="36" t="s">
        <v>107</v>
      </c>
      <c r="AG120" s="2">
        <v>0.01</v>
      </c>
      <c r="AH120" s="73"/>
      <c r="AI120" s="50">
        <v>0.30390970942035705</v>
      </c>
      <c r="AJ120" s="2">
        <v>0.28992482012991361</v>
      </c>
      <c r="AK120" s="2">
        <v>0.23893726063356632</v>
      </c>
      <c r="AL120" s="90"/>
      <c r="AM120" s="50"/>
      <c r="AN120" s="2"/>
      <c r="AO120" s="2"/>
      <c r="AP120" s="90"/>
      <c r="AQ120" s="50">
        <v>0.28856812670443555</v>
      </c>
      <c r="AS120" s="15"/>
      <c r="AT120" s="115"/>
      <c r="AU120" s="45"/>
    </row>
    <row r="121" spans="1:47" s="9" customFormat="1">
      <c r="A121" s="38">
        <v>16</v>
      </c>
      <c r="B121" s="66">
        <v>118</v>
      </c>
      <c r="C121" s="38" t="s">
        <v>18</v>
      </c>
      <c r="D121" s="66" t="s">
        <v>152</v>
      </c>
      <c r="E121" s="63">
        <v>180</v>
      </c>
      <c r="F121" s="33">
        <v>10</v>
      </c>
      <c r="G121" s="36">
        <f t="shared" si="12"/>
        <v>3.3554954950684843</v>
      </c>
      <c r="H121" s="36" t="s">
        <v>107</v>
      </c>
      <c r="I121" s="101">
        <v>2.5000000000000001E-3</v>
      </c>
      <c r="J121" s="73"/>
      <c r="K121" s="50">
        <v>0.40450000000000003</v>
      </c>
      <c r="L121" s="2">
        <v>0.18920000000000001</v>
      </c>
      <c r="M121" s="2">
        <v>0.23879999999999998</v>
      </c>
      <c r="N121" s="90"/>
      <c r="O121" s="50">
        <v>0.59460000000000002</v>
      </c>
      <c r="P121" s="2">
        <v>4.1900000000000007E-2</v>
      </c>
      <c r="Q121" s="2">
        <v>0.3614</v>
      </c>
      <c r="R121" s="90"/>
      <c r="S121" s="50">
        <v>0.57499357219021197</v>
      </c>
      <c r="T121" s="2"/>
      <c r="U121" s="6"/>
      <c r="V121" s="90"/>
      <c r="W121" s="45"/>
      <c r="Y121" s="38">
        <v>28</v>
      </c>
      <c r="Z121" s="66">
        <v>267</v>
      </c>
      <c r="AA121" s="38" t="s">
        <v>7</v>
      </c>
      <c r="AB121" s="66" t="s">
        <v>16</v>
      </c>
      <c r="AC121" s="63">
        <v>121</v>
      </c>
      <c r="AD121" s="33">
        <v>20</v>
      </c>
      <c r="AE121" s="36">
        <f t="shared" si="10"/>
        <v>1.9193475631194583</v>
      </c>
      <c r="AF121" s="36" t="s">
        <v>107</v>
      </c>
      <c r="AG121" s="2">
        <v>0.01</v>
      </c>
      <c r="AH121" s="73"/>
      <c r="AI121" s="50">
        <v>0.30035128180308468</v>
      </c>
      <c r="AJ121" s="2">
        <v>0.301484558812179</v>
      </c>
      <c r="AK121" s="2">
        <v>0.24922837745017504</v>
      </c>
      <c r="AL121" s="90"/>
      <c r="AM121" s="50"/>
      <c r="AN121" s="2"/>
      <c r="AO121" s="2"/>
      <c r="AP121" s="90"/>
      <c r="AQ121" s="50">
        <v>0.37039103933379025</v>
      </c>
      <c r="AS121" s="15"/>
      <c r="AT121" s="115"/>
      <c r="AU121" s="45"/>
    </row>
    <row r="122" spans="1:47" s="9" customFormat="1">
      <c r="A122" s="38">
        <v>16</v>
      </c>
      <c r="B122" s="66">
        <v>119</v>
      </c>
      <c r="C122" s="38" t="s">
        <v>18</v>
      </c>
      <c r="D122" s="66" t="s">
        <v>153</v>
      </c>
      <c r="E122" s="63">
        <v>180</v>
      </c>
      <c r="F122" s="33">
        <v>10</v>
      </c>
      <c r="G122" s="36">
        <f t="shared" si="12"/>
        <v>3.3554954950684843</v>
      </c>
      <c r="H122" s="36" t="s">
        <v>107</v>
      </c>
      <c r="I122" s="101">
        <v>2.5000000000000001E-3</v>
      </c>
      <c r="J122" s="73"/>
      <c r="K122" s="50">
        <v>0.36759999999999998</v>
      </c>
      <c r="L122" s="2">
        <v>0.21009999999999998</v>
      </c>
      <c r="M122" s="2">
        <v>0.25650000000000001</v>
      </c>
      <c r="N122" s="90"/>
      <c r="O122" s="50">
        <v>0.55330000000000001</v>
      </c>
      <c r="P122" s="2">
        <v>3.6900000000000002E-2</v>
      </c>
      <c r="Q122" s="2">
        <v>0.40659999999999996</v>
      </c>
      <c r="R122" s="90"/>
      <c r="S122" s="50">
        <v>0.50549203482202065</v>
      </c>
      <c r="T122" s="2"/>
      <c r="U122" s="6"/>
      <c r="V122" s="90"/>
      <c r="W122" s="45"/>
      <c r="Y122" s="38">
        <v>28</v>
      </c>
      <c r="Z122" s="66">
        <v>268</v>
      </c>
      <c r="AA122" s="38" t="s">
        <v>7</v>
      </c>
      <c r="AB122" s="66" t="s">
        <v>16</v>
      </c>
      <c r="AC122" s="63">
        <v>121</v>
      </c>
      <c r="AD122" s="33">
        <v>20</v>
      </c>
      <c r="AE122" s="36">
        <f t="shared" si="10"/>
        <v>1.9193475631194583</v>
      </c>
      <c r="AF122" s="36" t="s">
        <v>107</v>
      </c>
      <c r="AG122" s="2">
        <v>0.01</v>
      </c>
      <c r="AH122" s="73"/>
      <c r="AI122" s="50">
        <v>0.36424546859217771</v>
      </c>
      <c r="AJ122" s="2">
        <v>0.31582659679644709</v>
      </c>
      <c r="AK122" s="2">
        <v>0.20675751287105779</v>
      </c>
      <c r="AL122" s="90"/>
      <c r="AM122" s="50"/>
      <c r="AN122" s="2"/>
      <c r="AO122" s="2"/>
      <c r="AP122" s="90"/>
      <c r="AQ122" s="50">
        <v>0.11789703780033629</v>
      </c>
      <c r="AS122" s="15"/>
      <c r="AT122" s="115"/>
      <c r="AU122" s="45"/>
    </row>
    <row r="123" spans="1:47" s="9" customFormat="1" ht="15" customHeight="1">
      <c r="A123" s="38">
        <v>16</v>
      </c>
      <c r="B123" s="66">
        <v>120</v>
      </c>
      <c r="C123" s="38" t="s">
        <v>18</v>
      </c>
      <c r="D123" s="66" t="s">
        <v>154</v>
      </c>
      <c r="E123" s="63">
        <v>180</v>
      </c>
      <c r="F123" s="33">
        <v>10</v>
      </c>
      <c r="G123" s="36">
        <f t="shared" si="12"/>
        <v>3.3554954950684843</v>
      </c>
      <c r="H123" s="36" t="s">
        <v>107</v>
      </c>
      <c r="I123" s="101">
        <v>2.5000000000000001E-3</v>
      </c>
      <c r="J123" s="73"/>
      <c r="K123" s="50">
        <v>0.37310000000000004</v>
      </c>
      <c r="L123" s="2">
        <v>0.19790000000000002</v>
      </c>
      <c r="M123" s="2">
        <v>0.25879999999999997</v>
      </c>
      <c r="N123" s="90"/>
      <c r="O123" s="50">
        <v>0.55349999999999999</v>
      </c>
      <c r="P123" s="2">
        <v>4.1200000000000001E-2</v>
      </c>
      <c r="Q123" s="2">
        <v>0.4032</v>
      </c>
      <c r="R123" s="90"/>
      <c r="S123" s="50">
        <v>0.44899895625770953</v>
      </c>
      <c r="T123" s="2"/>
      <c r="U123" s="6"/>
      <c r="V123" s="90"/>
      <c r="W123" s="45"/>
      <c r="Y123" s="38">
        <v>28</v>
      </c>
      <c r="Z123" s="66">
        <v>269</v>
      </c>
      <c r="AA123" s="38" t="s">
        <v>7</v>
      </c>
      <c r="AB123" s="66" t="s">
        <v>16</v>
      </c>
      <c r="AC123" s="63">
        <v>121</v>
      </c>
      <c r="AD123" s="33">
        <v>20</v>
      </c>
      <c r="AE123" s="36">
        <f t="shared" si="10"/>
        <v>1.9193475631194583</v>
      </c>
      <c r="AF123" s="36" t="s">
        <v>107</v>
      </c>
      <c r="AG123" s="2">
        <v>0.01</v>
      </c>
      <c r="AH123" s="73"/>
      <c r="AI123" s="50">
        <v>0.37524934886445749</v>
      </c>
      <c r="AJ123" s="2">
        <v>0.30317592404534177</v>
      </c>
      <c r="AK123" s="2">
        <v>0.26073811173185779</v>
      </c>
      <c r="AL123" s="90"/>
      <c r="AM123" s="50"/>
      <c r="AN123" s="2"/>
      <c r="AO123" s="2"/>
      <c r="AP123" s="90"/>
      <c r="AQ123" s="50">
        <v>0.25358988195898574</v>
      </c>
      <c r="AS123" s="15"/>
      <c r="AT123" s="115"/>
      <c r="AU123" s="45"/>
    </row>
    <row r="124" spans="1:47" s="9" customFormat="1">
      <c r="A124" s="38">
        <v>16</v>
      </c>
      <c r="B124" s="66">
        <v>121</v>
      </c>
      <c r="C124" s="38" t="s">
        <v>18</v>
      </c>
      <c r="D124" s="66" t="s">
        <v>155</v>
      </c>
      <c r="E124" s="63">
        <v>180</v>
      </c>
      <c r="F124" s="33">
        <v>10</v>
      </c>
      <c r="G124" s="36">
        <f t="shared" si="12"/>
        <v>3.3554954950684843</v>
      </c>
      <c r="H124" s="36" t="s">
        <v>107</v>
      </c>
      <c r="I124" s="101">
        <v>2.5000000000000001E-3</v>
      </c>
      <c r="J124" s="73"/>
      <c r="K124" s="50">
        <v>0.37310000000000004</v>
      </c>
      <c r="L124" s="2">
        <v>0.18410000000000004</v>
      </c>
      <c r="M124" s="2">
        <v>0.27989999999999998</v>
      </c>
      <c r="N124" s="90"/>
      <c r="O124" s="50">
        <v>0.56289999999999996</v>
      </c>
      <c r="P124" s="2">
        <v>3.1400000000000004E-2</v>
      </c>
      <c r="Q124" s="2">
        <v>0.40360000000000001</v>
      </c>
      <c r="R124" s="90"/>
      <c r="S124" s="50">
        <v>0.39388299555413908</v>
      </c>
      <c r="T124" s="2"/>
      <c r="U124" s="6"/>
      <c r="V124" s="90"/>
      <c r="W124" s="45"/>
      <c r="Y124" s="38">
        <v>28</v>
      </c>
      <c r="Z124" s="66">
        <v>270</v>
      </c>
      <c r="AA124" s="38" t="s">
        <v>7</v>
      </c>
      <c r="AB124" s="66" t="s">
        <v>16</v>
      </c>
      <c r="AC124" s="63">
        <v>121</v>
      </c>
      <c r="AD124" s="33">
        <v>20</v>
      </c>
      <c r="AE124" s="36">
        <f t="shared" si="10"/>
        <v>1.9193475631194583</v>
      </c>
      <c r="AF124" s="36" t="s">
        <v>107</v>
      </c>
      <c r="AG124" s="2">
        <v>0.01</v>
      </c>
      <c r="AH124" s="73"/>
      <c r="AI124" s="50">
        <v>0.31555331798979125</v>
      </c>
      <c r="AJ124" s="2">
        <v>0.28539831361031831</v>
      </c>
      <c r="AK124" s="2">
        <v>0.19280238972360444</v>
      </c>
      <c r="AL124" s="90"/>
      <c r="AM124" s="50"/>
      <c r="AN124" s="2"/>
      <c r="AO124" s="2"/>
      <c r="AP124" s="90"/>
      <c r="AQ124" s="50">
        <v>0.4642668143991146</v>
      </c>
      <c r="AS124" s="15"/>
      <c r="AT124" s="115"/>
      <c r="AU124" s="45"/>
    </row>
    <row r="125" spans="1:47" s="9" customFormat="1">
      <c r="A125" s="38">
        <v>16</v>
      </c>
      <c r="B125" s="66">
        <v>122</v>
      </c>
      <c r="C125" s="38" t="s">
        <v>18</v>
      </c>
      <c r="D125" s="66" t="s">
        <v>156</v>
      </c>
      <c r="E125" s="63">
        <v>180</v>
      </c>
      <c r="F125" s="33">
        <v>10</v>
      </c>
      <c r="G125" s="36">
        <f t="shared" si="12"/>
        <v>3.3554954950684843</v>
      </c>
      <c r="H125" s="36" t="s">
        <v>107</v>
      </c>
      <c r="I125" s="101">
        <v>2.5000000000000001E-3</v>
      </c>
      <c r="J125" s="73"/>
      <c r="K125" s="50">
        <v>0.38909999999999995</v>
      </c>
      <c r="L125" s="2">
        <v>0.19</v>
      </c>
      <c r="M125" s="2">
        <v>0.28809999999999997</v>
      </c>
      <c r="N125" s="90"/>
      <c r="O125" s="50">
        <v>0.53129999999999999</v>
      </c>
      <c r="P125" s="2">
        <v>4.2599999999999999E-2</v>
      </c>
      <c r="Q125" s="2">
        <v>0.42499999999999999</v>
      </c>
      <c r="R125" s="90"/>
      <c r="S125" s="50">
        <v>0.53912669373384714</v>
      </c>
      <c r="T125" s="2"/>
      <c r="U125" s="6"/>
      <c r="V125" s="90"/>
      <c r="W125" s="45"/>
      <c r="Y125" s="38">
        <v>28</v>
      </c>
      <c r="Z125" s="66">
        <v>271</v>
      </c>
      <c r="AA125" s="38" t="s">
        <v>7</v>
      </c>
      <c r="AB125" s="66" t="s">
        <v>16</v>
      </c>
      <c r="AC125" s="63">
        <v>121</v>
      </c>
      <c r="AD125" s="33">
        <v>20</v>
      </c>
      <c r="AE125" s="36">
        <f t="shared" si="10"/>
        <v>1.9193475631194583</v>
      </c>
      <c r="AF125" s="36" t="s">
        <v>107</v>
      </c>
      <c r="AG125" s="2">
        <v>0.01</v>
      </c>
      <c r="AH125" s="73"/>
      <c r="AI125" s="50">
        <v>0.32985851807083122</v>
      </c>
      <c r="AJ125" s="2">
        <v>0.27786410671956246</v>
      </c>
      <c r="AK125" s="2">
        <v>0.2523241266067478</v>
      </c>
      <c r="AL125" s="90"/>
      <c r="AM125" s="50"/>
      <c r="AN125" s="2"/>
      <c r="AO125" s="2"/>
      <c r="AP125" s="90"/>
      <c r="AQ125" s="50">
        <v>0.25359895856949077</v>
      </c>
      <c r="AS125" s="15"/>
      <c r="AT125" s="115"/>
      <c r="AU125" s="45"/>
    </row>
    <row r="126" spans="1:47" s="9" customFormat="1" ht="15" customHeight="1">
      <c r="A126" s="38">
        <v>16</v>
      </c>
      <c r="B126" s="66">
        <v>123</v>
      </c>
      <c r="C126" s="38" t="s">
        <v>18</v>
      </c>
      <c r="D126" s="66" t="s">
        <v>157</v>
      </c>
      <c r="E126" s="63">
        <v>180</v>
      </c>
      <c r="F126" s="33">
        <v>10</v>
      </c>
      <c r="G126" s="36">
        <f t="shared" si="12"/>
        <v>3.3554954950684843</v>
      </c>
      <c r="H126" s="36" t="s">
        <v>107</v>
      </c>
      <c r="I126" s="101">
        <v>2.5000000000000001E-3</v>
      </c>
      <c r="J126" s="73"/>
      <c r="K126" s="50">
        <v>0.36210000000000003</v>
      </c>
      <c r="L126" s="2">
        <v>0.19339999999999999</v>
      </c>
      <c r="M126" s="2">
        <v>0.25459999999999999</v>
      </c>
      <c r="N126" s="90"/>
      <c r="O126" s="50">
        <v>0.55359999999999998</v>
      </c>
      <c r="P126" s="2">
        <v>4.99E-2</v>
      </c>
      <c r="Q126" s="2">
        <v>0.39329999999999998</v>
      </c>
      <c r="R126" s="90"/>
      <c r="S126" s="50">
        <v>0.39869565387604261</v>
      </c>
      <c r="T126" s="2"/>
      <c r="U126" s="6"/>
      <c r="V126" s="90"/>
      <c r="W126" s="45"/>
      <c r="Y126" s="38">
        <v>28</v>
      </c>
      <c r="Z126" s="66">
        <v>272</v>
      </c>
      <c r="AA126" s="38" t="s">
        <v>7</v>
      </c>
      <c r="AB126" s="66" t="s">
        <v>16</v>
      </c>
      <c r="AC126" s="63">
        <v>121</v>
      </c>
      <c r="AD126" s="33">
        <v>20</v>
      </c>
      <c r="AE126" s="36">
        <f t="shared" si="10"/>
        <v>1.9193475631194583</v>
      </c>
      <c r="AF126" s="36" t="s">
        <v>107</v>
      </c>
      <c r="AG126" s="2">
        <v>0.01</v>
      </c>
      <c r="AH126" s="73"/>
      <c r="AI126" s="50">
        <v>0.26672729739163648</v>
      </c>
      <c r="AJ126" s="2">
        <v>0.27754239138761966</v>
      </c>
      <c r="AK126" s="2">
        <v>0.23195986712266653</v>
      </c>
      <c r="AL126" s="90"/>
      <c r="AM126" s="50"/>
      <c r="AN126" s="2"/>
      <c r="AO126" s="2"/>
      <c r="AP126" s="90"/>
      <c r="AQ126" s="50">
        <v>0.39831940935970322</v>
      </c>
      <c r="AS126" s="15"/>
      <c r="AT126" s="115"/>
      <c r="AU126" s="45"/>
    </row>
    <row r="127" spans="1:47" s="9" customFormat="1">
      <c r="A127" s="38">
        <v>16</v>
      </c>
      <c r="B127" s="66">
        <v>124</v>
      </c>
      <c r="C127" s="38" t="s">
        <v>18</v>
      </c>
      <c r="D127" s="66" t="s">
        <v>158</v>
      </c>
      <c r="E127" s="63">
        <v>180</v>
      </c>
      <c r="F127" s="33">
        <v>10</v>
      </c>
      <c r="G127" s="36">
        <f t="shared" si="12"/>
        <v>3.3554954950684843</v>
      </c>
      <c r="H127" s="36" t="s">
        <v>107</v>
      </c>
      <c r="I127" s="101">
        <v>2.5000000000000001E-3</v>
      </c>
      <c r="J127" s="73"/>
      <c r="K127" s="50">
        <v>0.39659999999999995</v>
      </c>
      <c r="L127" s="2">
        <v>0.2263</v>
      </c>
      <c r="M127" s="2">
        <v>0.2767</v>
      </c>
      <c r="N127" s="90"/>
      <c r="O127" s="50">
        <v>0.5323</v>
      </c>
      <c r="P127" s="2">
        <v>3.9900000000000005E-2</v>
      </c>
      <c r="Q127" s="2">
        <v>0.42670000000000002</v>
      </c>
      <c r="R127" s="90"/>
      <c r="S127" s="50">
        <v>0.59341744541553687</v>
      </c>
      <c r="U127" s="6"/>
      <c r="V127" s="90"/>
      <c r="W127" s="45"/>
      <c r="Y127" s="38">
        <v>28</v>
      </c>
      <c r="Z127" s="66">
        <v>273</v>
      </c>
      <c r="AA127" s="38" t="s">
        <v>7</v>
      </c>
      <c r="AB127" s="66" t="s">
        <v>16</v>
      </c>
      <c r="AC127" s="63">
        <v>121</v>
      </c>
      <c r="AD127" s="33">
        <v>20</v>
      </c>
      <c r="AE127" s="36">
        <f t="shared" si="10"/>
        <v>1.9193475631194583</v>
      </c>
      <c r="AF127" s="36" t="s">
        <v>107</v>
      </c>
      <c r="AG127" s="2">
        <v>0.01</v>
      </c>
      <c r="AH127" s="73"/>
      <c r="AI127" s="50">
        <v>0.35219542955556671</v>
      </c>
      <c r="AJ127" s="2">
        <v>0.33288989217621628</v>
      </c>
      <c r="AK127" s="2">
        <v>0.24938357185786772</v>
      </c>
      <c r="AL127" s="90"/>
      <c r="AM127" s="50"/>
      <c r="AN127" s="2"/>
      <c r="AO127" s="2"/>
      <c r="AP127" s="90"/>
      <c r="AQ127" s="50">
        <v>0.29910886730186942</v>
      </c>
      <c r="AS127" s="15"/>
      <c r="AT127" s="115"/>
      <c r="AU127" s="45"/>
    </row>
    <row r="128" spans="1:47" s="9" customFormat="1">
      <c r="A128" s="38">
        <v>16</v>
      </c>
      <c r="B128" s="66">
        <v>125</v>
      </c>
      <c r="C128" s="38" t="s">
        <v>18</v>
      </c>
      <c r="D128" s="66" t="s">
        <v>159</v>
      </c>
      <c r="E128" s="63">
        <v>180</v>
      </c>
      <c r="F128" s="33">
        <v>10</v>
      </c>
      <c r="G128" s="36">
        <f t="shared" si="12"/>
        <v>3.3554954950684843</v>
      </c>
      <c r="H128" s="36" t="s">
        <v>107</v>
      </c>
      <c r="I128" s="101">
        <v>2.5000000000000001E-3</v>
      </c>
      <c r="J128" s="73"/>
      <c r="K128" s="50">
        <v>0.40289999999999998</v>
      </c>
      <c r="L128" s="2">
        <v>0.2114</v>
      </c>
      <c r="M128" s="2">
        <v>0.25690000000000002</v>
      </c>
      <c r="N128" s="90"/>
      <c r="O128" s="50">
        <v>0.57569999999999999</v>
      </c>
      <c r="P128" s="2">
        <v>0.04</v>
      </c>
      <c r="Q128" s="2">
        <v>0.38219999999999998</v>
      </c>
      <c r="R128" s="90"/>
      <c r="S128" s="50">
        <v>0.57241836334565543</v>
      </c>
      <c r="U128" s="6"/>
      <c r="V128" s="90"/>
      <c r="W128" s="45"/>
      <c r="Y128" s="38">
        <v>28</v>
      </c>
      <c r="Z128" s="66">
        <v>274</v>
      </c>
      <c r="AA128" s="38" t="s">
        <v>7</v>
      </c>
      <c r="AB128" s="66" t="s">
        <v>16</v>
      </c>
      <c r="AC128" s="63">
        <v>121</v>
      </c>
      <c r="AD128" s="33">
        <v>20</v>
      </c>
      <c r="AE128" s="36">
        <f t="shared" si="10"/>
        <v>1.9193475631194583</v>
      </c>
      <c r="AF128" s="36" t="s">
        <v>107</v>
      </c>
      <c r="AG128" s="2">
        <v>0.01</v>
      </c>
      <c r="AH128" s="73"/>
      <c r="AI128" s="50">
        <v>0.35159236827353874</v>
      </c>
      <c r="AJ128" s="2">
        <v>0.29766903904065445</v>
      </c>
      <c r="AK128" s="2">
        <v>0.24896280758073652</v>
      </c>
      <c r="AL128" s="90"/>
      <c r="AM128" s="50"/>
      <c r="AN128" s="2"/>
      <c r="AO128" s="2"/>
      <c r="AP128" s="90"/>
      <c r="AQ128" s="50">
        <v>0.30123248930022151</v>
      </c>
      <c r="AS128" s="15"/>
      <c r="AT128" s="115"/>
      <c r="AU128" s="45"/>
    </row>
    <row r="129" spans="1:47" s="9" customFormat="1">
      <c r="A129" s="38">
        <v>16</v>
      </c>
      <c r="B129" s="66">
        <v>126</v>
      </c>
      <c r="C129" s="38" t="s">
        <v>18</v>
      </c>
      <c r="D129" s="66" t="s">
        <v>160</v>
      </c>
      <c r="E129" s="63">
        <v>180</v>
      </c>
      <c r="F129" s="33">
        <v>10</v>
      </c>
      <c r="G129" s="36">
        <f t="shared" si="12"/>
        <v>3.3554954950684843</v>
      </c>
      <c r="H129" s="36" t="s">
        <v>107</v>
      </c>
      <c r="I129" s="101">
        <v>2.5000000000000001E-3</v>
      </c>
      <c r="J129" s="73"/>
      <c r="K129" s="50">
        <v>0.36499999999999999</v>
      </c>
      <c r="L129" s="2">
        <v>0.19700000000000004</v>
      </c>
      <c r="M129" s="2">
        <v>0.2631</v>
      </c>
      <c r="N129" s="90"/>
      <c r="O129" s="50">
        <v>0.5575</v>
      </c>
      <c r="P129" s="2">
        <v>3.3399999999999999E-2</v>
      </c>
      <c r="Q129" s="2">
        <v>0.40689999999999998</v>
      </c>
      <c r="R129" s="90"/>
      <c r="S129" s="50">
        <v>0.4745942243167301</v>
      </c>
      <c r="T129" s="2"/>
      <c r="U129" s="6"/>
      <c r="V129" s="90"/>
      <c r="W129" s="45"/>
      <c r="Y129" s="38">
        <v>28</v>
      </c>
      <c r="Z129" s="66">
        <v>275</v>
      </c>
      <c r="AA129" s="38" t="s">
        <v>7</v>
      </c>
      <c r="AB129" s="66" t="s">
        <v>16</v>
      </c>
      <c r="AC129" s="63">
        <v>121</v>
      </c>
      <c r="AD129" s="33">
        <v>20</v>
      </c>
      <c r="AE129" s="36">
        <f t="shared" si="10"/>
        <v>1.9193475631194583</v>
      </c>
      <c r="AF129" s="36" t="s">
        <v>107</v>
      </c>
      <c r="AG129" s="2">
        <v>0.01</v>
      </c>
      <c r="AH129" s="73"/>
      <c r="AI129" s="50">
        <v>0.27094086941619028</v>
      </c>
      <c r="AJ129" s="2">
        <v>0.28454107137540058</v>
      </c>
      <c r="AK129" s="2">
        <v>0.2401041802853717</v>
      </c>
      <c r="AL129" s="90"/>
      <c r="AM129" s="50"/>
      <c r="AN129" s="2"/>
      <c r="AO129" s="2"/>
      <c r="AP129" s="90"/>
      <c r="AQ129" s="50">
        <v>0.33067923397069399</v>
      </c>
      <c r="AS129" s="15"/>
      <c r="AT129" s="115"/>
      <c r="AU129" s="45"/>
    </row>
    <row r="130" spans="1:47" s="9" customFormat="1" ht="15" customHeight="1">
      <c r="A130" s="38">
        <v>16</v>
      </c>
      <c r="B130" s="66">
        <v>127</v>
      </c>
      <c r="C130" s="38" t="s">
        <v>18</v>
      </c>
      <c r="D130" s="66" t="s">
        <v>161</v>
      </c>
      <c r="E130" s="63">
        <v>180</v>
      </c>
      <c r="F130" s="33">
        <v>10</v>
      </c>
      <c r="G130" s="36">
        <f t="shared" si="12"/>
        <v>3.3554954950684843</v>
      </c>
      <c r="H130" s="36" t="s">
        <v>107</v>
      </c>
      <c r="I130" s="101">
        <v>2.5000000000000001E-3</v>
      </c>
      <c r="J130" s="73"/>
      <c r="K130" s="50">
        <v>0.36229999999999996</v>
      </c>
      <c r="L130" s="2">
        <v>0.217</v>
      </c>
      <c r="M130" s="2">
        <v>0.24299999999999999</v>
      </c>
      <c r="N130" s="90"/>
      <c r="O130" s="50">
        <v>0.56140000000000001</v>
      </c>
      <c r="P130" s="2">
        <v>4.2300000000000004E-2</v>
      </c>
      <c r="Q130" s="2">
        <v>0.39319999999999999</v>
      </c>
      <c r="R130" s="90"/>
      <c r="S130" s="50">
        <v>0.63166483697537779</v>
      </c>
      <c r="T130" s="2"/>
      <c r="U130" s="6"/>
      <c r="V130" s="90"/>
      <c r="W130" s="45"/>
      <c r="Y130" s="38">
        <v>28</v>
      </c>
      <c r="Z130" s="66">
        <v>276</v>
      </c>
      <c r="AA130" s="38" t="s">
        <v>7</v>
      </c>
      <c r="AB130" s="66" t="s">
        <v>16</v>
      </c>
      <c r="AC130" s="63">
        <v>121</v>
      </c>
      <c r="AD130" s="33">
        <v>20</v>
      </c>
      <c r="AE130" s="36">
        <f t="shared" si="10"/>
        <v>1.9193475631194583</v>
      </c>
      <c r="AF130" s="36" t="s">
        <v>107</v>
      </c>
      <c r="AG130" s="2">
        <v>0.01</v>
      </c>
      <c r="AH130" s="73"/>
      <c r="AI130" s="50">
        <v>0.33385453943008619</v>
      </c>
      <c r="AJ130" s="2">
        <v>0.28185541632324085</v>
      </c>
      <c r="AK130" s="2">
        <v>0.24975400110217535</v>
      </c>
      <c r="AL130" s="90"/>
      <c r="AM130" s="50"/>
      <c r="AN130" s="2"/>
      <c r="AO130" s="2"/>
      <c r="AP130" s="90"/>
      <c r="AQ130" s="50">
        <v>0.26230736357366941</v>
      </c>
      <c r="AS130" s="15"/>
      <c r="AT130" s="115"/>
      <c r="AU130" s="45"/>
    </row>
    <row r="131" spans="1:47" s="9" customFormat="1">
      <c r="A131" s="38">
        <v>16</v>
      </c>
      <c r="B131" s="66">
        <v>128</v>
      </c>
      <c r="C131" s="38" t="s">
        <v>18</v>
      </c>
      <c r="D131" s="66" t="s">
        <v>162</v>
      </c>
      <c r="E131" s="63">
        <v>180</v>
      </c>
      <c r="F131" s="33">
        <v>10</v>
      </c>
      <c r="G131" s="36">
        <f t="shared" si="12"/>
        <v>3.3554954950684843</v>
      </c>
      <c r="H131" s="36" t="s">
        <v>107</v>
      </c>
      <c r="I131" s="101">
        <v>2.5000000000000001E-3</v>
      </c>
      <c r="J131" s="73"/>
      <c r="K131" s="50">
        <v>0.38049999999999995</v>
      </c>
      <c r="L131" s="2">
        <v>0.20299999999999996</v>
      </c>
      <c r="M131" s="2">
        <v>0.2525</v>
      </c>
      <c r="N131" s="90"/>
      <c r="O131" s="50">
        <v>0.5746</v>
      </c>
      <c r="P131" s="2">
        <v>4.0399999999999998E-2</v>
      </c>
      <c r="Q131" s="2">
        <v>0.38219999999999998</v>
      </c>
      <c r="R131" s="90"/>
      <c r="S131" s="50">
        <v>0.46924905059356875</v>
      </c>
      <c r="T131" s="2"/>
      <c r="U131" s="6"/>
      <c r="V131" s="90"/>
      <c r="W131" s="45"/>
      <c r="Y131" s="38">
        <v>28</v>
      </c>
      <c r="Z131" s="66">
        <v>277</v>
      </c>
      <c r="AA131" s="38" t="s">
        <v>7</v>
      </c>
      <c r="AB131" s="66" t="s">
        <v>16</v>
      </c>
      <c r="AC131" s="63">
        <v>121</v>
      </c>
      <c r="AD131" s="33">
        <v>20</v>
      </c>
      <c r="AE131" s="36">
        <f t="shared" si="10"/>
        <v>1.9193475631194583</v>
      </c>
      <c r="AF131" s="36" t="s">
        <v>107</v>
      </c>
      <c r="AG131" s="2">
        <v>0.01</v>
      </c>
      <c r="AH131" s="73"/>
      <c r="AI131" s="50">
        <v>0.30299091700032177</v>
      </c>
      <c r="AJ131" s="2">
        <v>0.29657780076761275</v>
      </c>
      <c r="AK131" s="2">
        <v>0.207027226640071</v>
      </c>
      <c r="AL131" s="90"/>
      <c r="AM131" s="50"/>
      <c r="AN131" s="2"/>
      <c r="AO131" s="2"/>
      <c r="AP131" s="90"/>
      <c r="AQ131" s="50">
        <v>0.43858643389444824</v>
      </c>
      <c r="AS131" s="15"/>
      <c r="AT131" s="115"/>
      <c r="AU131" s="45"/>
    </row>
    <row r="132" spans="1:47" s="9" customFormat="1">
      <c r="A132" s="38">
        <v>16</v>
      </c>
      <c r="B132" s="66">
        <v>129</v>
      </c>
      <c r="C132" s="38" t="s">
        <v>18</v>
      </c>
      <c r="D132" s="66" t="s">
        <v>163</v>
      </c>
      <c r="E132" s="63">
        <v>180</v>
      </c>
      <c r="F132" s="33">
        <v>10</v>
      </c>
      <c r="G132" s="36">
        <f t="shared" si="12"/>
        <v>3.3554954950684843</v>
      </c>
      <c r="H132" s="36" t="s">
        <v>107</v>
      </c>
      <c r="I132" s="101">
        <v>2.5000000000000001E-3</v>
      </c>
      <c r="J132" s="73"/>
      <c r="K132" s="50">
        <v>0.36170000000000002</v>
      </c>
      <c r="L132" s="2">
        <v>0.17579999999999998</v>
      </c>
      <c r="M132" s="2">
        <v>0.24350000000000002</v>
      </c>
      <c r="N132" s="90"/>
      <c r="O132" s="50">
        <v>0.54880000000000007</v>
      </c>
      <c r="P132" s="2">
        <v>3.3000000000000002E-2</v>
      </c>
      <c r="Q132" s="2">
        <v>0.41600000000000004</v>
      </c>
      <c r="R132" s="90"/>
      <c r="S132" s="50">
        <v>0.53217917604610743</v>
      </c>
      <c r="T132" s="2"/>
      <c r="U132" s="6"/>
      <c r="V132" s="90"/>
      <c r="W132" s="45"/>
      <c r="Y132" s="38">
        <v>28</v>
      </c>
      <c r="Z132" s="66">
        <v>278</v>
      </c>
      <c r="AA132" s="38" t="s">
        <v>7</v>
      </c>
      <c r="AB132" s="66" t="s">
        <v>16</v>
      </c>
      <c r="AC132" s="63">
        <v>121</v>
      </c>
      <c r="AD132" s="33">
        <v>20</v>
      </c>
      <c r="AE132" s="36">
        <f t="shared" si="10"/>
        <v>1.9193475631194583</v>
      </c>
      <c r="AF132" s="36" t="s">
        <v>107</v>
      </c>
      <c r="AG132" s="2">
        <v>0.01</v>
      </c>
      <c r="AH132" s="73"/>
      <c r="AI132" s="50">
        <v>0.29309189481719711</v>
      </c>
      <c r="AJ132" s="2">
        <v>0.30436596279240713</v>
      </c>
      <c r="AK132" s="2">
        <v>0.24032670105567028</v>
      </c>
      <c r="AL132" s="90"/>
      <c r="AM132" s="50"/>
      <c r="AN132" s="2"/>
      <c r="AO132" s="2"/>
      <c r="AP132" s="90"/>
      <c r="AQ132" s="50">
        <v>0.33871614900593122</v>
      </c>
      <c r="AS132" s="15"/>
      <c r="AT132" s="115"/>
      <c r="AU132" s="45"/>
    </row>
    <row r="133" spans="1:47" s="9" customFormat="1">
      <c r="A133" s="38">
        <v>16</v>
      </c>
      <c r="B133" s="66">
        <v>130</v>
      </c>
      <c r="C133" s="38" t="s">
        <v>18</v>
      </c>
      <c r="D133" s="66" t="s">
        <v>164</v>
      </c>
      <c r="E133" s="63">
        <v>180</v>
      </c>
      <c r="F133" s="33">
        <v>10</v>
      </c>
      <c r="G133" s="36">
        <f t="shared" si="12"/>
        <v>3.3554954950684843</v>
      </c>
      <c r="H133" s="36" t="s">
        <v>107</v>
      </c>
      <c r="I133" s="101">
        <v>2.5000000000000001E-3</v>
      </c>
      <c r="J133" s="73"/>
      <c r="K133" s="50">
        <v>0.38130000000000003</v>
      </c>
      <c r="L133" s="2">
        <v>0.22689999999999999</v>
      </c>
      <c r="M133" s="2">
        <v>0.27089999999999997</v>
      </c>
      <c r="N133" s="90"/>
      <c r="O133" s="50">
        <v>0.55310000000000004</v>
      </c>
      <c r="P133" s="2">
        <v>4.0599999999999997E-2</v>
      </c>
      <c r="Q133" s="2">
        <v>0.40409999999999996</v>
      </c>
      <c r="R133" s="90"/>
      <c r="S133" s="50">
        <v>0.53281278765934303</v>
      </c>
      <c r="T133" s="2"/>
      <c r="U133" s="6"/>
      <c r="V133" s="90"/>
      <c r="W133" s="45"/>
      <c r="Y133" s="38">
        <v>28</v>
      </c>
      <c r="Z133" s="66">
        <v>279</v>
      </c>
      <c r="AA133" s="38" t="s">
        <v>7</v>
      </c>
      <c r="AB133" s="66" t="s">
        <v>16</v>
      </c>
      <c r="AC133" s="63">
        <v>121</v>
      </c>
      <c r="AD133" s="33">
        <v>20</v>
      </c>
      <c r="AE133" s="36">
        <f t="shared" si="10"/>
        <v>1.9193475631194583</v>
      </c>
      <c r="AF133" s="36" t="s">
        <v>107</v>
      </c>
      <c r="AG133" s="2">
        <v>0.01</v>
      </c>
      <c r="AH133" s="73"/>
      <c r="AI133" s="50">
        <v>0.24207579730673995</v>
      </c>
      <c r="AJ133" s="2">
        <v>0.30222313396800704</v>
      </c>
      <c r="AK133" s="2">
        <v>0.22966880274419921</v>
      </c>
      <c r="AL133" s="90"/>
      <c r="AM133" s="50"/>
      <c r="AN133" s="2"/>
      <c r="AO133" s="2"/>
      <c r="AP133" s="90"/>
      <c r="AQ133" s="50">
        <v>0.52651047514427318</v>
      </c>
      <c r="AS133" s="15"/>
      <c r="AT133" s="115"/>
      <c r="AU133" s="45"/>
    </row>
    <row r="134" spans="1:47" s="9" customFormat="1" ht="15" customHeight="1">
      <c r="A134" s="38">
        <v>16</v>
      </c>
      <c r="B134" s="66">
        <v>131</v>
      </c>
      <c r="C134" s="38" t="s">
        <v>18</v>
      </c>
      <c r="D134" s="66" t="s">
        <v>165</v>
      </c>
      <c r="E134" s="63">
        <v>180</v>
      </c>
      <c r="F134" s="33">
        <v>10</v>
      </c>
      <c r="G134" s="36">
        <f t="shared" si="12"/>
        <v>3.3554954950684843</v>
      </c>
      <c r="H134" s="36" t="s">
        <v>107</v>
      </c>
      <c r="I134" s="101">
        <v>2.5000000000000001E-3</v>
      </c>
      <c r="J134" s="73"/>
      <c r="K134" s="50">
        <v>0.35909999999999997</v>
      </c>
      <c r="L134" s="2">
        <v>0.19369999999999998</v>
      </c>
      <c r="M134" s="2">
        <v>0.27310000000000001</v>
      </c>
      <c r="N134" s="90"/>
      <c r="O134" s="50">
        <v>0.54869999999999997</v>
      </c>
      <c r="P134" s="2">
        <v>4.0899999999999999E-2</v>
      </c>
      <c r="Q134" s="2">
        <v>0.40820000000000001</v>
      </c>
      <c r="R134" s="90"/>
      <c r="S134" s="50">
        <v>0.42171493407329824</v>
      </c>
      <c r="T134" s="2"/>
      <c r="U134" s="6"/>
      <c r="V134" s="90"/>
      <c r="W134" s="45"/>
      <c r="Y134" s="38">
        <v>28</v>
      </c>
      <c r="Z134" s="66">
        <v>280</v>
      </c>
      <c r="AA134" s="38" t="s">
        <v>7</v>
      </c>
      <c r="AB134" s="66" t="s">
        <v>16</v>
      </c>
      <c r="AC134" s="63">
        <v>121</v>
      </c>
      <c r="AD134" s="33">
        <v>20</v>
      </c>
      <c r="AE134" s="36">
        <f t="shared" si="10"/>
        <v>1.9193475631194583</v>
      </c>
      <c r="AF134" s="36" t="s">
        <v>107</v>
      </c>
      <c r="AG134" s="2">
        <v>0.01</v>
      </c>
      <c r="AH134" s="73"/>
      <c r="AI134" s="50">
        <v>0.27418415478363789</v>
      </c>
      <c r="AJ134" s="2">
        <v>0.28526693313360335</v>
      </c>
      <c r="AK134" s="2">
        <v>0.23286301639445117</v>
      </c>
      <c r="AL134" s="90"/>
      <c r="AM134" s="50"/>
      <c r="AN134" s="2"/>
      <c r="AO134" s="2"/>
      <c r="AP134" s="90"/>
      <c r="AQ134" s="50">
        <v>0.35514793858878912</v>
      </c>
      <c r="AS134" s="15"/>
      <c r="AT134" s="115"/>
      <c r="AU134" s="45"/>
    </row>
    <row r="135" spans="1:47" s="9" customFormat="1">
      <c r="A135" s="38">
        <v>16</v>
      </c>
      <c r="B135" s="66">
        <v>132</v>
      </c>
      <c r="C135" s="38" t="s">
        <v>18</v>
      </c>
      <c r="D135" s="66" t="s">
        <v>166</v>
      </c>
      <c r="E135" s="63">
        <v>180</v>
      </c>
      <c r="F135" s="33">
        <v>10</v>
      </c>
      <c r="G135" s="36">
        <f t="shared" si="12"/>
        <v>3.3554954950684843</v>
      </c>
      <c r="H135" s="36" t="s">
        <v>107</v>
      </c>
      <c r="I135" s="101">
        <v>2.5000000000000001E-3</v>
      </c>
      <c r="J135" s="73"/>
      <c r="K135" s="50">
        <v>0.36420000000000002</v>
      </c>
      <c r="L135" s="2">
        <v>0.22909999999999997</v>
      </c>
      <c r="M135" s="2">
        <v>0.25509999999999999</v>
      </c>
      <c r="N135" s="90"/>
      <c r="O135" s="50">
        <v>0.57090000000000007</v>
      </c>
      <c r="P135" s="2">
        <v>4.8799999999999996E-2</v>
      </c>
      <c r="Q135" s="2">
        <v>0.37810000000000005</v>
      </c>
      <c r="R135" s="90"/>
      <c r="S135" s="50">
        <v>0.48237436263704608</v>
      </c>
      <c r="T135" s="2"/>
      <c r="U135" s="6"/>
      <c r="V135" s="90"/>
      <c r="W135" s="45"/>
      <c r="Y135" s="38">
        <v>28</v>
      </c>
      <c r="Z135" s="66">
        <v>281</v>
      </c>
      <c r="AA135" s="38" t="s">
        <v>7</v>
      </c>
      <c r="AB135" s="66" t="s">
        <v>16</v>
      </c>
      <c r="AC135" s="63">
        <v>121</v>
      </c>
      <c r="AD135" s="33">
        <v>20</v>
      </c>
      <c r="AE135" s="36">
        <f t="shared" si="10"/>
        <v>1.9193475631194583</v>
      </c>
      <c r="AF135" s="36" t="s">
        <v>107</v>
      </c>
      <c r="AG135" s="2">
        <v>0.01</v>
      </c>
      <c r="AH135" s="73"/>
      <c r="AI135" s="50">
        <v>0.29201638622230652</v>
      </c>
      <c r="AJ135" s="2">
        <v>0.31806925564408695</v>
      </c>
      <c r="AK135" s="2">
        <v>0.24144478375892445</v>
      </c>
      <c r="AL135" s="90"/>
      <c r="AM135" s="50"/>
      <c r="AN135" s="2"/>
      <c r="AO135" s="2"/>
      <c r="AP135" s="90"/>
      <c r="AQ135" s="50">
        <v>0.3651555070620226</v>
      </c>
      <c r="AS135" s="15"/>
      <c r="AT135" s="115"/>
      <c r="AU135" s="45"/>
    </row>
    <row r="136" spans="1:47" s="9" customFormat="1">
      <c r="A136" s="38">
        <v>16</v>
      </c>
      <c r="B136" s="66">
        <v>133</v>
      </c>
      <c r="C136" s="38" t="s">
        <v>18</v>
      </c>
      <c r="D136" s="66" t="s">
        <v>167</v>
      </c>
      <c r="E136" s="63">
        <v>180</v>
      </c>
      <c r="F136" s="33">
        <v>10</v>
      </c>
      <c r="G136" s="36">
        <f t="shared" si="12"/>
        <v>3.3554954950684843</v>
      </c>
      <c r="H136" s="36" t="s">
        <v>107</v>
      </c>
      <c r="I136" s="101">
        <v>2.5000000000000001E-3</v>
      </c>
      <c r="J136" s="73"/>
      <c r="K136" s="50">
        <v>0.3478</v>
      </c>
      <c r="L136" s="2">
        <v>0.2137</v>
      </c>
      <c r="M136" s="2">
        <v>0.27100000000000002</v>
      </c>
      <c r="N136" s="90"/>
      <c r="O136" s="50">
        <v>0.5444</v>
      </c>
      <c r="P136" s="2">
        <v>4.6100000000000002E-2</v>
      </c>
      <c r="Q136" s="2">
        <v>0.4052</v>
      </c>
      <c r="R136" s="90"/>
      <c r="S136" s="50">
        <v>0.47340289556280235</v>
      </c>
      <c r="T136" s="2"/>
      <c r="U136" s="6"/>
      <c r="V136" s="90"/>
      <c r="W136" s="45"/>
      <c r="Y136" s="38">
        <v>28</v>
      </c>
      <c r="Z136" s="66">
        <v>282</v>
      </c>
      <c r="AA136" s="38" t="s">
        <v>7</v>
      </c>
      <c r="AB136" s="66" t="s">
        <v>16</v>
      </c>
      <c r="AC136" s="63">
        <v>121</v>
      </c>
      <c r="AD136" s="33">
        <v>20</v>
      </c>
      <c r="AE136" s="36">
        <f t="shared" si="10"/>
        <v>1.9193475631194583</v>
      </c>
      <c r="AF136" s="36" t="s">
        <v>107</v>
      </c>
      <c r="AG136" s="2">
        <v>0.01</v>
      </c>
      <c r="AH136" s="73"/>
      <c r="AI136" s="50">
        <v>0.22274241919019716</v>
      </c>
      <c r="AJ136" s="2">
        <v>0.28113867518207153</v>
      </c>
      <c r="AK136" s="2">
        <v>0.22061674666147219</v>
      </c>
      <c r="AL136" s="90"/>
      <c r="AM136" s="50"/>
      <c r="AN136" s="2"/>
      <c r="AO136" s="2"/>
      <c r="AP136" s="90"/>
      <c r="AQ136" s="50">
        <v>0.52848320840107366</v>
      </c>
      <c r="AS136" s="15"/>
      <c r="AT136" s="115"/>
      <c r="AU136" s="45"/>
    </row>
    <row r="137" spans="1:47" s="9" customFormat="1">
      <c r="A137" s="38">
        <v>16</v>
      </c>
      <c r="B137" s="66">
        <v>134</v>
      </c>
      <c r="C137" s="38" t="s">
        <v>18</v>
      </c>
      <c r="D137" s="66" t="s">
        <v>168</v>
      </c>
      <c r="E137" s="63">
        <v>180</v>
      </c>
      <c r="F137" s="33">
        <v>10</v>
      </c>
      <c r="G137" s="36">
        <f t="shared" si="12"/>
        <v>3.3554954950684843</v>
      </c>
      <c r="H137" s="36" t="s">
        <v>107</v>
      </c>
      <c r="I137" s="101">
        <v>2.5000000000000001E-3</v>
      </c>
      <c r="J137" s="73"/>
      <c r="K137" s="50">
        <v>0.41789999999999999</v>
      </c>
      <c r="L137" s="2">
        <v>0.19790000000000002</v>
      </c>
      <c r="M137" s="2">
        <v>0.25600000000000001</v>
      </c>
      <c r="N137" s="90"/>
      <c r="O137" s="50">
        <v>0.60870000000000002</v>
      </c>
      <c r="P137" s="2">
        <v>4.2800000000000005E-2</v>
      </c>
      <c r="Q137" s="2">
        <v>0.34860000000000002</v>
      </c>
      <c r="R137" s="90"/>
      <c r="S137" s="50">
        <v>0.55856162753620442</v>
      </c>
      <c r="T137" s="2"/>
      <c r="U137" s="6"/>
      <c r="V137" s="90"/>
      <c r="W137" s="45"/>
      <c r="Y137" s="38">
        <v>28</v>
      </c>
      <c r="Z137" s="66">
        <v>283</v>
      </c>
      <c r="AA137" s="38" t="s">
        <v>7</v>
      </c>
      <c r="AB137" s="66" t="s">
        <v>16</v>
      </c>
      <c r="AC137" s="63">
        <v>121</v>
      </c>
      <c r="AD137" s="33">
        <v>20</v>
      </c>
      <c r="AE137" s="36">
        <f t="shared" si="10"/>
        <v>1.9193475631194583</v>
      </c>
      <c r="AF137" s="36" t="s">
        <v>107</v>
      </c>
      <c r="AG137" s="2">
        <v>0.01</v>
      </c>
      <c r="AH137" s="73"/>
      <c r="AI137" s="50">
        <v>0.29668430803882245</v>
      </c>
      <c r="AJ137" s="2">
        <v>0.33936320440586121</v>
      </c>
      <c r="AK137" s="2">
        <v>0.2483766156408955</v>
      </c>
      <c r="AL137" s="90"/>
      <c r="AM137" s="50"/>
      <c r="AN137" s="2"/>
      <c r="AO137" s="2"/>
      <c r="AP137" s="90"/>
      <c r="AQ137" s="50">
        <v>0.44838192745391597</v>
      </c>
      <c r="AS137" s="15"/>
      <c r="AT137" s="115"/>
      <c r="AU137" s="45"/>
    </row>
    <row r="138" spans="1:47" s="9" customFormat="1" ht="15" customHeight="1">
      <c r="A138" s="38">
        <v>16</v>
      </c>
      <c r="B138" s="66">
        <v>135</v>
      </c>
      <c r="C138" s="38" t="s">
        <v>18</v>
      </c>
      <c r="D138" s="66" t="s">
        <v>169</v>
      </c>
      <c r="E138" s="63">
        <v>180</v>
      </c>
      <c r="F138" s="33">
        <v>10</v>
      </c>
      <c r="G138" s="36">
        <f t="shared" si="12"/>
        <v>3.3554954950684843</v>
      </c>
      <c r="H138" s="36" t="s">
        <v>107</v>
      </c>
      <c r="I138" s="101">
        <v>2.5000000000000001E-3</v>
      </c>
      <c r="J138" s="73"/>
      <c r="K138" s="50">
        <v>0.38650000000000001</v>
      </c>
      <c r="L138" s="2">
        <v>0.2341</v>
      </c>
      <c r="M138" s="2">
        <v>0.24590000000000001</v>
      </c>
      <c r="N138" s="90"/>
      <c r="O138" s="50">
        <v>0.55369999999999997</v>
      </c>
      <c r="P138" s="2">
        <v>3.8300000000000001E-2</v>
      </c>
      <c r="Q138" s="2">
        <v>0.40689999999999998</v>
      </c>
      <c r="R138" s="90"/>
      <c r="S138" s="50">
        <v>0.48621585235604942</v>
      </c>
      <c r="T138" s="2"/>
      <c r="U138" s="6"/>
      <c r="V138" s="90"/>
      <c r="W138" s="45"/>
      <c r="Y138" s="38">
        <v>28</v>
      </c>
      <c r="Z138" s="66">
        <v>284</v>
      </c>
      <c r="AA138" s="38" t="s">
        <v>7</v>
      </c>
      <c r="AB138" s="66" t="s">
        <v>16</v>
      </c>
      <c r="AC138" s="63">
        <v>121</v>
      </c>
      <c r="AD138" s="33">
        <v>20</v>
      </c>
      <c r="AE138" s="36">
        <f t="shared" si="10"/>
        <v>1.9193475631194583</v>
      </c>
      <c r="AF138" s="36" t="s">
        <v>107</v>
      </c>
      <c r="AG138" s="2">
        <v>0.01</v>
      </c>
      <c r="AH138" s="73"/>
      <c r="AI138" s="50">
        <v>0.28819224093500539</v>
      </c>
      <c r="AJ138" s="2">
        <v>0.27108121121327949</v>
      </c>
      <c r="AK138" s="2">
        <v>0.22771948734676259</v>
      </c>
      <c r="AL138" s="90"/>
      <c r="AM138" s="50"/>
      <c r="AN138" s="2"/>
      <c r="AO138" s="2"/>
      <c r="AP138" s="90"/>
      <c r="AQ138" s="50">
        <v>0.39075990407545386</v>
      </c>
      <c r="AS138" s="15"/>
      <c r="AT138" s="115"/>
      <c r="AU138" s="45"/>
    </row>
    <row r="139" spans="1:47" s="9" customFormat="1">
      <c r="A139" s="38">
        <v>16</v>
      </c>
      <c r="B139" s="66">
        <v>136</v>
      </c>
      <c r="C139" s="38" t="s">
        <v>18</v>
      </c>
      <c r="D139" s="66" t="s">
        <v>170</v>
      </c>
      <c r="E139" s="63">
        <v>180</v>
      </c>
      <c r="F139" s="33">
        <v>10</v>
      </c>
      <c r="G139" s="36">
        <f t="shared" si="12"/>
        <v>3.3554954950684843</v>
      </c>
      <c r="H139" s="36" t="s">
        <v>107</v>
      </c>
      <c r="I139" s="101">
        <v>2.5000000000000001E-3</v>
      </c>
      <c r="J139" s="73"/>
      <c r="K139" s="50">
        <v>0.39759999999999995</v>
      </c>
      <c r="L139" s="2">
        <v>0.18049999999999999</v>
      </c>
      <c r="M139" s="2">
        <v>0.25489999999999996</v>
      </c>
      <c r="N139" s="90"/>
      <c r="O139" s="50">
        <v>0.57979999999999998</v>
      </c>
      <c r="P139" s="2">
        <v>4.1299999999999996E-2</v>
      </c>
      <c r="Q139" s="2">
        <v>0.37579999999999997</v>
      </c>
      <c r="R139" s="90"/>
      <c r="S139" s="50">
        <v>0.49666590348956335</v>
      </c>
      <c r="T139" s="2"/>
      <c r="U139" s="6"/>
      <c r="V139" s="90"/>
      <c r="W139" s="45"/>
      <c r="Y139" s="38">
        <v>28</v>
      </c>
      <c r="Z139" s="66">
        <v>285</v>
      </c>
      <c r="AA139" s="38" t="s">
        <v>7</v>
      </c>
      <c r="AB139" s="66" t="s">
        <v>16</v>
      </c>
      <c r="AC139" s="63">
        <v>121</v>
      </c>
      <c r="AD139" s="33">
        <v>20</v>
      </c>
      <c r="AE139" s="36">
        <f t="shared" si="10"/>
        <v>1.9193475631194583</v>
      </c>
      <c r="AF139" s="36" t="s">
        <v>107</v>
      </c>
      <c r="AG139" s="2">
        <v>0.01</v>
      </c>
      <c r="AH139" s="73"/>
      <c r="AI139" s="50">
        <v>0.34538424843341092</v>
      </c>
      <c r="AJ139" s="2">
        <v>0.28535177494682595</v>
      </c>
      <c r="AK139" s="2">
        <v>0.24330731191604835</v>
      </c>
      <c r="AL139" s="90"/>
      <c r="AM139" s="50"/>
      <c r="AN139" s="2"/>
      <c r="AO139" s="2"/>
      <c r="AP139" s="90"/>
      <c r="AQ139" s="50">
        <v>0.33865305988056188</v>
      </c>
      <c r="AS139" s="15"/>
      <c r="AT139" s="115"/>
      <c r="AU139" s="45"/>
    </row>
    <row r="140" spans="1:47" s="9" customFormat="1">
      <c r="A140" s="38">
        <v>16</v>
      </c>
      <c r="B140" s="66">
        <v>137</v>
      </c>
      <c r="C140" s="38" t="s">
        <v>18</v>
      </c>
      <c r="D140" s="66" t="s">
        <v>171</v>
      </c>
      <c r="E140" s="63">
        <v>180</v>
      </c>
      <c r="F140" s="33">
        <v>10</v>
      </c>
      <c r="G140" s="36">
        <f t="shared" si="12"/>
        <v>3.3554954950684843</v>
      </c>
      <c r="H140" s="36" t="s">
        <v>107</v>
      </c>
      <c r="I140" s="101">
        <v>2.5000000000000001E-3</v>
      </c>
      <c r="J140" s="73"/>
      <c r="K140" s="50">
        <v>0.35119999999999996</v>
      </c>
      <c r="L140" s="2">
        <v>0.19649999999999998</v>
      </c>
      <c r="M140" s="2">
        <v>0.251</v>
      </c>
      <c r="N140" s="90"/>
      <c r="O140" s="50">
        <v>0.58599999999999997</v>
      </c>
      <c r="P140" s="2">
        <v>4.1700000000000001E-2</v>
      </c>
      <c r="Q140" s="2">
        <v>0.36920000000000003</v>
      </c>
      <c r="R140" s="90"/>
      <c r="S140" s="50">
        <v>0.50525413612084658</v>
      </c>
      <c r="T140" s="2"/>
      <c r="U140" s="6"/>
      <c r="V140" s="90"/>
      <c r="W140" s="45"/>
      <c r="Y140" s="38">
        <v>28</v>
      </c>
      <c r="Z140" s="66">
        <v>286</v>
      </c>
      <c r="AA140" s="38" t="s">
        <v>7</v>
      </c>
      <c r="AB140" s="66" t="s">
        <v>16</v>
      </c>
      <c r="AC140" s="63">
        <v>121</v>
      </c>
      <c r="AD140" s="33">
        <v>20</v>
      </c>
      <c r="AE140" s="36">
        <f t="shared" si="10"/>
        <v>1.9193475631194583</v>
      </c>
      <c r="AF140" s="36" t="s">
        <v>107</v>
      </c>
      <c r="AG140" s="2">
        <v>0.01</v>
      </c>
      <c r="AH140" s="73"/>
      <c r="AI140" s="50">
        <v>0.31170152950806884</v>
      </c>
      <c r="AJ140" s="2">
        <v>0.27462267814451491</v>
      </c>
      <c r="AK140" s="2">
        <v>0.2218652795805271</v>
      </c>
      <c r="AL140" s="90"/>
      <c r="AM140" s="50"/>
      <c r="AN140" s="2"/>
      <c r="AO140" s="2"/>
      <c r="AP140" s="90"/>
      <c r="AQ140" s="50">
        <v>0.37034890921174735</v>
      </c>
      <c r="AS140" s="15"/>
      <c r="AT140" s="115"/>
      <c r="AU140" s="45"/>
    </row>
    <row r="141" spans="1:47" s="9" customFormat="1">
      <c r="A141" s="38">
        <v>16</v>
      </c>
      <c r="B141" s="66">
        <v>138</v>
      </c>
      <c r="C141" s="38" t="s">
        <v>18</v>
      </c>
      <c r="D141" s="66" t="s">
        <v>172</v>
      </c>
      <c r="E141" s="63">
        <v>180</v>
      </c>
      <c r="F141" s="33">
        <v>10</v>
      </c>
      <c r="G141" s="36">
        <f t="shared" si="12"/>
        <v>3.3554954950684843</v>
      </c>
      <c r="H141" s="36" t="s">
        <v>107</v>
      </c>
      <c r="I141" s="101">
        <v>2.5000000000000001E-3</v>
      </c>
      <c r="J141" s="73"/>
      <c r="K141" s="50">
        <v>0.39850000000000002</v>
      </c>
      <c r="L141" s="2">
        <v>0.18990000000000001</v>
      </c>
      <c r="M141" s="2">
        <v>0.26190000000000002</v>
      </c>
      <c r="N141" s="90"/>
      <c r="O141" s="50">
        <v>0.58360000000000001</v>
      </c>
      <c r="P141" s="2">
        <v>3.4099999999999998E-2</v>
      </c>
      <c r="Q141" s="2">
        <v>0.37590000000000001</v>
      </c>
      <c r="R141" s="90"/>
      <c r="S141" s="50">
        <v>0.52079305013644461</v>
      </c>
      <c r="T141" s="2"/>
      <c r="U141" s="6"/>
      <c r="V141" s="90"/>
      <c r="W141" s="45"/>
      <c r="Y141" s="38">
        <v>28</v>
      </c>
      <c r="Z141" s="66">
        <v>287</v>
      </c>
      <c r="AA141" s="38" t="s">
        <v>7</v>
      </c>
      <c r="AB141" s="66" t="s">
        <v>16</v>
      </c>
      <c r="AC141" s="63">
        <v>121</v>
      </c>
      <c r="AD141" s="33">
        <v>20</v>
      </c>
      <c r="AE141" s="36">
        <f t="shared" si="10"/>
        <v>1.9193475631194583</v>
      </c>
      <c r="AF141" s="36" t="s">
        <v>107</v>
      </c>
      <c r="AG141" s="2">
        <v>0.01</v>
      </c>
      <c r="AH141" s="73"/>
      <c r="AI141" s="50">
        <v>0.24540828098246553</v>
      </c>
      <c r="AJ141" s="2">
        <v>0.30592157899923178</v>
      </c>
      <c r="AK141" s="2">
        <v>0.20893424204345099</v>
      </c>
      <c r="AL141" s="90"/>
      <c r="AM141" s="50"/>
      <c r="AN141" s="2"/>
      <c r="AO141" s="2"/>
      <c r="AP141" s="90"/>
      <c r="AQ141" s="50">
        <v>0.58450223519418121</v>
      </c>
      <c r="AS141" s="15"/>
      <c r="AT141" s="115"/>
      <c r="AU141" s="45"/>
    </row>
    <row r="142" spans="1:47" s="9" customFormat="1">
      <c r="A142" s="38">
        <v>16</v>
      </c>
      <c r="B142" s="66">
        <v>139</v>
      </c>
      <c r="C142" s="38" t="s">
        <v>18</v>
      </c>
      <c r="D142" s="66" t="s">
        <v>173</v>
      </c>
      <c r="E142" s="63">
        <v>180</v>
      </c>
      <c r="F142" s="33">
        <v>10</v>
      </c>
      <c r="G142" s="36">
        <f t="shared" si="12"/>
        <v>3.3554954950684843</v>
      </c>
      <c r="H142" s="36" t="s">
        <v>107</v>
      </c>
      <c r="I142" s="101">
        <v>2.5000000000000001E-3</v>
      </c>
      <c r="J142" s="73"/>
      <c r="K142" s="50">
        <v>0.37619999999999998</v>
      </c>
      <c r="L142" s="2">
        <v>0.21209999999999998</v>
      </c>
      <c r="M142" s="2">
        <v>0.25640000000000002</v>
      </c>
      <c r="N142" s="90"/>
      <c r="O142" s="50">
        <v>0.56030000000000002</v>
      </c>
      <c r="P142" s="2">
        <v>4.3099999999999999E-2</v>
      </c>
      <c r="Q142" s="2">
        <v>0.39549999999999996</v>
      </c>
      <c r="R142" s="90"/>
      <c r="S142" s="50">
        <v>0.47942296922215311</v>
      </c>
      <c r="T142" s="2"/>
      <c r="U142" s="6"/>
      <c r="V142" s="90"/>
      <c r="W142" s="45"/>
      <c r="Y142" s="38">
        <v>28</v>
      </c>
      <c r="Z142" s="66">
        <v>288</v>
      </c>
      <c r="AA142" s="38" t="s">
        <v>7</v>
      </c>
      <c r="AB142" s="66" t="s">
        <v>16</v>
      </c>
      <c r="AC142" s="63">
        <v>121</v>
      </c>
      <c r="AD142" s="33">
        <v>20</v>
      </c>
      <c r="AE142" s="36">
        <f t="shared" si="10"/>
        <v>1.9193475631194583</v>
      </c>
      <c r="AF142" s="36" t="s">
        <v>107</v>
      </c>
      <c r="AG142" s="2">
        <v>0.01</v>
      </c>
      <c r="AH142" s="73"/>
      <c r="AI142" s="50">
        <v>0.25618088225880836</v>
      </c>
      <c r="AJ142" s="2">
        <v>0.26224756537132593</v>
      </c>
      <c r="AK142" s="2">
        <v>0.20828786081614509</v>
      </c>
      <c r="AL142" s="90"/>
      <c r="AM142" s="50"/>
      <c r="AN142" s="2"/>
      <c r="AO142" s="2"/>
      <c r="AP142" s="90"/>
      <c r="AQ142" s="50">
        <v>0.47654730313302712</v>
      </c>
      <c r="AS142" s="15"/>
      <c r="AT142" s="115"/>
      <c r="AU142" s="45"/>
    </row>
    <row r="143" spans="1:47" s="9" customFormat="1" ht="15" customHeight="1">
      <c r="A143" s="39">
        <v>16</v>
      </c>
      <c r="B143" s="67">
        <v>140</v>
      </c>
      <c r="C143" s="39" t="s">
        <v>18</v>
      </c>
      <c r="D143" s="67" t="s">
        <v>174</v>
      </c>
      <c r="E143" s="64">
        <v>180</v>
      </c>
      <c r="F143" s="24">
        <v>10</v>
      </c>
      <c r="G143" s="30">
        <f t="shared" si="12"/>
        <v>3.3554954950684843</v>
      </c>
      <c r="H143" s="30" t="s">
        <v>107</v>
      </c>
      <c r="I143" s="102">
        <v>2.5000000000000001E-3</v>
      </c>
      <c r="J143" s="74"/>
      <c r="K143" s="51">
        <v>0.37009999999999998</v>
      </c>
      <c r="L143" s="3">
        <v>0.24759999999999999</v>
      </c>
      <c r="M143" s="3">
        <v>0.27140000000000003</v>
      </c>
      <c r="N143" s="91"/>
      <c r="O143" s="51">
        <v>0.53909999999999991</v>
      </c>
      <c r="P143" s="3">
        <v>4.9400000000000006E-2</v>
      </c>
      <c r="Q143" s="3">
        <v>0.41049999999999998</v>
      </c>
      <c r="R143" s="91"/>
      <c r="S143" s="51">
        <v>0.45908895560578417</v>
      </c>
      <c r="T143" s="3"/>
      <c r="U143" s="7"/>
      <c r="V143" s="91"/>
      <c r="W143" s="46"/>
      <c r="Y143" s="38">
        <v>28</v>
      </c>
      <c r="Z143" s="66">
        <v>289</v>
      </c>
      <c r="AA143" s="38" t="s">
        <v>7</v>
      </c>
      <c r="AB143" s="66" t="s">
        <v>16</v>
      </c>
      <c r="AC143" s="63">
        <v>121</v>
      </c>
      <c r="AD143" s="33">
        <v>20</v>
      </c>
      <c r="AE143" s="36">
        <f t="shared" si="10"/>
        <v>1.9193475631194583</v>
      </c>
      <c r="AF143" s="36" t="s">
        <v>107</v>
      </c>
      <c r="AG143" s="2">
        <v>0.01</v>
      </c>
      <c r="AH143" s="73"/>
      <c r="AI143" s="50">
        <v>0.2664629187653757</v>
      </c>
      <c r="AJ143" s="2">
        <v>0.27666779078841874</v>
      </c>
      <c r="AK143" s="2">
        <v>0.2156353808843032</v>
      </c>
      <c r="AL143" s="90"/>
      <c r="AM143" s="50"/>
      <c r="AN143" s="2"/>
      <c r="AO143" s="2"/>
      <c r="AP143" s="90"/>
      <c r="AQ143" s="50">
        <v>0.45336040348462786</v>
      </c>
      <c r="AS143" s="15"/>
      <c r="AT143" s="115"/>
      <c r="AU143" s="45"/>
    </row>
    <row r="144" spans="1:47" s="9" customFormat="1">
      <c r="A144" s="40">
        <v>17</v>
      </c>
      <c r="B144" s="65">
        <v>141</v>
      </c>
      <c r="C144" s="40" t="s">
        <v>7</v>
      </c>
      <c r="D144" s="65" t="s">
        <v>175</v>
      </c>
      <c r="E144" s="55">
        <v>180</v>
      </c>
      <c r="F144" s="10">
        <v>30</v>
      </c>
      <c r="G144" s="11">
        <f t="shared" si="12"/>
        <v>3.8326167497881469</v>
      </c>
      <c r="H144" s="11" t="s">
        <v>107</v>
      </c>
      <c r="I144" s="103">
        <v>3.2000000000000002E-3</v>
      </c>
      <c r="J144" s="56" t="s">
        <v>9</v>
      </c>
      <c r="K144" s="49">
        <v>0.436</v>
      </c>
      <c r="L144" s="1">
        <v>0.23100000000000001</v>
      </c>
      <c r="M144" s="1">
        <v>0.309</v>
      </c>
      <c r="N144" s="89" t="s">
        <v>15</v>
      </c>
      <c r="O144" s="49">
        <v>0.60699999999999998</v>
      </c>
      <c r="P144" s="1">
        <v>5.0000000000000001E-3</v>
      </c>
      <c r="Q144" s="1">
        <v>0.42700000000000005</v>
      </c>
      <c r="R144" s="89" t="s">
        <v>24</v>
      </c>
      <c r="S144" s="49">
        <v>0.32</v>
      </c>
      <c r="T144" s="1"/>
      <c r="U144" s="5"/>
      <c r="V144" s="89" t="s">
        <v>28</v>
      </c>
      <c r="W144" s="44" t="s">
        <v>228</v>
      </c>
      <c r="Y144" s="38">
        <v>28</v>
      </c>
      <c r="Z144" s="66">
        <v>290</v>
      </c>
      <c r="AA144" s="38" t="s">
        <v>7</v>
      </c>
      <c r="AB144" s="66" t="s">
        <v>16</v>
      </c>
      <c r="AC144" s="63">
        <v>121</v>
      </c>
      <c r="AD144" s="33">
        <v>20</v>
      </c>
      <c r="AE144" s="36">
        <f t="shared" si="10"/>
        <v>1.9193475631194583</v>
      </c>
      <c r="AF144" s="36" t="s">
        <v>107</v>
      </c>
      <c r="AG144" s="2">
        <v>0.01</v>
      </c>
      <c r="AH144" s="73"/>
      <c r="AI144" s="50">
        <v>0.2782091118479339</v>
      </c>
      <c r="AJ144" s="2">
        <v>0.26661222879512647</v>
      </c>
      <c r="AK144" s="2">
        <v>0.21755274178290299</v>
      </c>
      <c r="AL144" s="90"/>
      <c r="AM144" s="50"/>
      <c r="AN144" s="2"/>
      <c r="AO144" s="2"/>
      <c r="AP144" s="90"/>
      <c r="AQ144" s="50">
        <v>0.3879660501686944</v>
      </c>
      <c r="AS144" s="15"/>
      <c r="AT144" s="115"/>
      <c r="AU144" s="45"/>
    </row>
    <row r="145" spans="1:47" s="9" customFormat="1">
      <c r="A145" s="38">
        <v>17</v>
      </c>
      <c r="B145" s="66">
        <v>142</v>
      </c>
      <c r="C145" s="38" t="s">
        <v>7</v>
      </c>
      <c r="D145" s="66" t="s">
        <v>176</v>
      </c>
      <c r="E145" s="57">
        <v>180</v>
      </c>
      <c r="F145" s="13">
        <v>30</v>
      </c>
      <c r="G145" s="14">
        <f t="shared" si="12"/>
        <v>3.8326167497881469</v>
      </c>
      <c r="H145" s="14" t="s">
        <v>107</v>
      </c>
      <c r="I145" s="101">
        <v>3.2000000000000002E-3</v>
      </c>
      <c r="J145" s="58"/>
      <c r="K145" s="50">
        <v>0.46500000000000002</v>
      </c>
      <c r="L145" s="2">
        <v>0.23999999999999996</v>
      </c>
      <c r="M145" s="2">
        <v>0.23300000000000001</v>
      </c>
      <c r="N145" s="90"/>
      <c r="O145" s="50">
        <v>0.65400000000000003</v>
      </c>
      <c r="P145" s="2">
        <v>6.0000000000000001E-3</v>
      </c>
      <c r="Q145" s="2">
        <v>0.39100000000000001</v>
      </c>
      <c r="R145" s="90"/>
      <c r="S145" s="50">
        <v>0.6</v>
      </c>
      <c r="T145" s="2"/>
      <c r="U145" s="6"/>
      <c r="V145" s="90"/>
      <c r="W145" s="45"/>
      <c r="Y145" s="38">
        <v>28</v>
      </c>
      <c r="Z145" s="66">
        <v>291</v>
      </c>
      <c r="AA145" s="38" t="s">
        <v>7</v>
      </c>
      <c r="AB145" s="66" t="s">
        <v>16</v>
      </c>
      <c r="AC145" s="63">
        <v>121</v>
      </c>
      <c r="AD145" s="33">
        <v>20</v>
      </c>
      <c r="AE145" s="36">
        <f t="shared" si="10"/>
        <v>1.9193475631194583</v>
      </c>
      <c r="AF145" s="36" t="s">
        <v>107</v>
      </c>
      <c r="AG145" s="2">
        <v>0.01</v>
      </c>
      <c r="AH145" s="73"/>
      <c r="AI145" s="50">
        <v>0.2597737982849081</v>
      </c>
      <c r="AJ145" s="2">
        <v>0.25008660800844773</v>
      </c>
      <c r="AK145" s="2">
        <v>0.207212168855753</v>
      </c>
      <c r="AL145" s="90"/>
      <c r="AM145" s="50"/>
      <c r="AN145" s="2"/>
      <c r="AO145" s="2"/>
      <c r="AP145" s="90"/>
      <c r="AQ145" s="50">
        <v>0.42838152259774775</v>
      </c>
      <c r="AS145" s="15"/>
      <c r="AT145" s="115"/>
      <c r="AU145" s="45"/>
    </row>
    <row r="146" spans="1:47" s="9" customFormat="1">
      <c r="A146" s="39">
        <v>17</v>
      </c>
      <c r="B146" s="67">
        <v>143</v>
      </c>
      <c r="C146" s="39" t="s">
        <v>7</v>
      </c>
      <c r="D146" s="67" t="s">
        <v>177</v>
      </c>
      <c r="E146" s="59">
        <v>180</v>
      </c>
      <c r="F146" s="17">
        <v>30</v>
      </c>
      <c r="G146" s="18">
        <f t="shared" si="12"/>
        <v>3.8326167497881469</v>
      </c>
      <c r="H146" s="18" t="s">
        <v>107</v>
      </c>
      <c r="I146" s="102">
        <v>3.2000000000000002E-3</v>
      </c>
      <c r="J146" s="60"/>
      <c r="K146" s="51">
        <v>0.42100000000000004</v>
      </c>
      <c r="L146" s="3">
        <v>0.251</v>
      </c>
      <c r="M146" s="3">
        <v>0.23800000000000002</v>
      </c>
      <c r="N146" s="91"/>
      <c r="O146" s="51">
        <v>0.59399999999999997</v>
      </c>
      <c r="P146" s="3">
        <v>8.0000000000000002E-3</v>
      </c>
      <c r="Q146" s="3">
        <v>0.43</v>
      </c>
      <c r="R146" s="91"/>
      <c r="S146" s="51">
        <v>0.53</v>
      </c>
      <c r="T146" s="3"/>
      <c r="U146" s="7"/>
      <c r="V146" s="91"/>
      <c r="W146" s="46"/>
      <c r="Y146" s="38">
        <v>28</v>
      </c>
      <c r="Z146" s="66">
        <v>292</v>
      </c>
      <c r="AA146" s="38" t="s">
        <v>7</v>
      </c>
      <c r="AB146" s="66" t="s">
        <v>16</v>
      </c>
      <c r="AC146" s="63">
        <v>121</v>
      </c>
      <c r="AD146" s="33">
        <v>20</v>
      </c>
      <c r="AE146" s="36">
        <f t="shared" si="10"/>
        <v>1.9193475631194583</v>
      </c>
      <c r="AF146" s="36" t="s">
        <v>107</v>
      </c>
      <c r="AG146" s="2">
        <v>0.01</v>
      </c>
      <c r="AH146" s="73"/>
      <c r="AI146" s="50">
        <v>0.27979894116264797</v>
      </c>
      <c r="AJ146" s="2">
        <v>0.26380092120859389</v>
      </c>
      <c r="AK146" s="2">
        <v>0.2186656852423815</v>
      </c>
      <c r="AL146" s="90"/>
      <c r="AM146" s="50"/>
      <c r="AN146" s="2"/>
      <c r="AO146" s="2"/>
      <c r="AP146" s="90"/>
      <c r="AQ146" s="50">
        <v>0.42158769436874644</v>
      </c>
      <c r="AS146" s="15"/>
      <c r="AT146" s="115"/>
      <c r="AU146" s="45"/>
    </row>
    <row r="147" spans="1:47" s="9" customFormat="1">
      <c r="A147" s="38">
        <v>18</v>
      </c>
      <c r="B147" s="66">
        <v>144</v>
      </c>
      <c r="C147" s="38" t="s">
        <v>7</v>
      </c>
      <c r="D147" s="66" t="s">
        <v>178</v>
      </c>
      <c r="E147" s="57">
        <v>50</v>
      </c>
      <c r="F147" s="13">
        <v>300</v>
      </c>
      <c r="G147" s="14">
        <f t="shared" si="12"/>
        <v>1.0049365703018598</v>
      </c>
      <c r="H147" s="14" t="s">
        <v>179</v>
      </c>
      <c r="I147" s="2">
        <v>0.8</v>
      </c>
      <c r="J147" s="58" t="s">
        <v>9</v>
      </c>
      <c r="K147" s="50">
        <v>0.32200000000000001</v>
      </c>
      <c r="L147" s="2">
        <v>0.188</v>
      </c>
      <c r="M147" s="2">
        <v>0.23300000000000001</v>
      </c>
      <c r="N147" s="90" t="s">
        <v>15</v>
      </c>
      <c r="O147" s="50">
        <v>0.46</v>
      </c>
      <c r="P147" s="2">
        <v>0.03</v>
      </c>
      <c r="Q147" s="2">
        <v>0.33799999999999997</v>
      </c>
      <c r="R147" s="90" t="s">
        <v>24</v>
      </c>
      <c r="S147" s="50">
        <v>0.42</v>
      </c>
      <c r="T147" s="2"/>
      <c r="U147" s="6"/>
      <c r="V147" s="90" t="s">
        <v>28</v>
      </c>
      <c r="W147" s="45" t="s">
        <v>229</v>
      </c>
      <c r="Y147" s="38">
        <v>28</v>
      </c>
      <c r="Z147" s="66">
        <v>293</v>
      </c>
      <c r="AA147" s="38" t="s">
        <v>7</v>
      </c>
      <c r="AB147" s="66" t="s">
        <v>16</v>
      </c>
      <c r="AC147" s="63">
        <v>121</v>
      </c>
      <c r="AD147" s="33">
        <v>20</v>
      </c>
      <c r="AE147" s="36">
        <f t="shared" si="10"/>
        <v>1.9193475631194583</v>
      </c>
      <c r="AF147" s="36" t="s">
        <v>107</v>
      </c>
      <c r="AG147" s="2">
        <v>0.01</v>
      </c>
      <c r="AH147" s="73"/>
      <c r="AI147" s="50">
        <v>0.35989111821777781</v>
      </c>
      <c r="AJ147" s="2">
        <v>0.26115725856536043</v>
      </c>
      <c r="AK147" s="2">
        <v>0.20620221829374283</v>
      </c>
      <c r="AL147" s="90"/>
      <c r="AM147" s="50"/>
      <c r="AN147" s="2"/>
      <c r="AO147" s="2"/>
      <c r="AP147" s="90"/>
      <c r="AQ147" s="50">
        <v>0.38509523822074887</v>
      </c>
      <c r="AS147" s="15"/>
      <c r="AT147" s="115"/>
      <c r="AU147" s="45"/>
    </row>
    <row r="148" spans="1:47" s="9" customFormat="1">
      <c r="A148" s="38">
        <v>18</v>
      </c>
      <c r="B148" s="66">
        <v>145</v>
      </c>
      <c r="C148" s="38" t="s">
        <v>7</v>
      </c>
      <c r="D148" s="66" t="s">
        <v>180</v>
      </c>
      <c r="E148" s="57">
        <v>50</v>
      </c>
      <c r="F148" s="13">
        <v>300</v>
      </c>
      <c r="G148" s="14">
        <f t="shared" si="12"/>
        <v>1.0049365703018598</v>
      </c>
      <c r="H148" s="14" t="s">
        <v>179</v>
      </c>
      <c r="I148" s="2">
        <v>0.8</v>
      </c>
      <c r="J148" s="58"/>
      <c r="K148" s="50">
        <v>0.21899999999999997</v>
      </c>
      <c r="L148" s="2">
        <v>0.12</v>
      </c>
      <c r="M148" s="2">
        <v>0.23800000000000002</v>
      </c>
      <c r="N148" s="90"/>
      <c r="O148" s="50">
        <v>0.46799999999999997</v>
      </c>
      <c r="P148" s="2">
        <v>4.2000000000000003E-2</v>
      </c>
      <c r="Q148" s="2">
        <v>0.25800000000000001</v>
      </c>
      <c r="R148" s="90"/>
      <c r="S148" s="50">
        <v>0.56999999999999995</v>
      </c>
      <c r="T148" s="2"/>
      <c r="U148" s="6"/>
      <c r="V148" s="90"/>
      <c r="W148" s="45"/>
      <c r="Y148" s="38">
        <v>28</v>
      </c>
      <c r="Z148" s="66">
        <v>294</v>
      </c>
      <c r="AA148" s="38" t="s">
        <v>7</v>
      </c>
      <c r="AB148" s="66" t="s">
        <v>16</v>
      </c>
      <c r="AC148" s="63">
        <v>121</v>
      </c>
      <c r="AD148" s="33">
        <v>20</v>
      </c>
      <c r="AE148" s="36">
        <f t="shared" si="10"/>
        <v>1.9193475631194583</v>
      </c>
      <c r="AF148" s="36" t="s">
        <v>107</v>
      </c>
      <c r="AG148" s="2">
        <v>0.01</v>
      </c>
      <c r="AH148" s="73"/>
      <c r="AI148" s="50">
        <v>0.3395786085567658</v>
      </c>
      <c r="AJ148" s="2">
        <v>0.27321399506693544</v>
      </c>
      <c r="AK148" s="2">
        <v>0.2195089169486</v>
      </c>
      <c r="AL148" s="90"/>
      <c r="AM148" s="50"/>
      <c r="AN148" s="2"/>
      <c r="AO148" s="2"/>
      <c r="AP148" s="90"/>
      <c r="AQ148" s="50">
        <v>0.33091760805575371</v>
      </c>
      <c r="AS148" s="15"/>
      <c r="AT148" s="115"/>
      <c r="AU148" s="45"/>
    </row>
    <row r="149" spans="1:47" s="9" customFormat="1">
      <c r="A149" s="38">
        <v>18</v>
      </c>
      <c r="B149" s="66">
        <v>146</v>
      </c>
      <c r="C149" s="38" t="s">
        <v>7</v>
      </c>
      <c r="D149" s="66" t="s">
        <v>181</v>
      </c>
      <c r="E149" s="57">
        <v>50</v>
      </c>
      <c r="F149" s="13">
        <v>300</v>
      </c>
      <c r="G149" s="14">
        <f t="shared" si="12"/>
        <v>1.0049365703018598</v>
      </c>
      <c r="H149" s="14" t="s">
        <v>179</v>
      </c>
      <c r="I149" s="2">
        <v>0.8</v>
      </c>
      <c r="J149" s="58"/>
      <c r="K149" s="50">
        <v>0.48799999999999999</v>
      </c>
      <c r="L149" s="2">
        <v>0.19899999999999998</v>
      </c>
      <c r="M149" s="2">
        <v>0.29499999999999998</v>
      </c>
      <c r="N149" s="90"/>
      <c r="O149" s="50">
        <v>0.58599999999999997</v>
      </c>
      <c r="P149" s="2">
        <v>3.4000000000000002E-2</v>
      </c>
      <c r="Q149" s="2">
        <v>0.377</v>
      </c>
      <c r="R149" s="90"/>
      <c r="S149" s="50">
        <v>0.38</v>
      </c>
      <c r="T149" s="2"/>
      <c r="U149" s="6"/>
      <c r="V149" s="90"/>
      <c r="W149" s="45"/>
      <c r="Y149" s="38">
        <v>28</v>
      </c>
      <c r="Z149" s="66">
        <v>295</v>
      </c>
      <c r="AA149" s="38" t="s">
        <v>7</v>
      </c>
      <c r="AB149" s="66" t="s">
        <v>16</v>
      </c>
      <c r="AC149" s="63">
        <v>121</v>
      </c>
      <c r="AD149" s="33">
        <v>20</v>
      </c>
      <c r="AE149" s="36">
        <f t="shared" si="10"/>
        <v>1.9193475631194583</v>
      </c>
      <c r="AF149" s="36" t="s">
        <v>107</v>
      </c>
      <c r="AG149" s="2">
        <v>0.01</v>
      </c>
      <c r="AH149" s="73"/>
      <c r="AI149" s="50">
        <v>0.30361679311814005</v>
      </c>
      <c r="AJ149" s="2">
        <v>0.26200941372749464</v>
      </c>
      <c r="AK149" s="2">
        <v>0.20796899780105299</v>
      </c>
      <c r="AL149" s="90"/>
      <c r="AM149" s="50"/>
      <c r="AN149" s="2"/>
      <c r="AO149" s="2"/>
      <c r="AP149" s="90"/>
      <c r="AQ149" s="50">
        <v>0.36698475787582574</v>
      </c>
      <c r="AS149" s="15"/>
      <c r="AT149" s="115"/>
      <c r="AU149" s="45"/>
    </row>
    <row r="150" spans="1:47" s="9" customFormat="1">
      <c r="A150" s="38">
        <v>18</v>
      </c>
      <c r="B150" s="66">
        <v>147</v>
      </c>
      <c r="C150" s="38" t="s">
        <v>18</v>
      </c>
      <c r="D150" s="66" t="s">
        <v>182</v>
      </c>
      <c r="E150" s="57">
        <v>50</v>
      </c>
      <c r="F150" s="13">
        <v>300</v>
      </c>
      <c r="G150" s="14">
        <f t="shared" si="12"/>
        <v>1.0049365703018598</v>
      </c>
      <c r="H150" s="14" t="s">
        <v>179</v>
      </c>
      <c r="I150" s="2">
        <v>0.8</v>
      </c>
      <c r="J150" s="58"/>
      <c r="K150" s="50">
        <v>0.52200000000000002</v>
      </c>
      <c r="L150" s="2">
        <v>0.16</v>
      </c>
      <c r="M150" s="2">
        <v>0.24100000000000002</v>
      </c>
      <c r="N150" s="90"/>
      <c r="O150" s="50">
        <v>0.44799999999999995</v>
      </c>
      <c r="P150" s="2">
        <v>3.1E-2</v>
      </c>
      <c r="Q150" s="2">
        <v>0.34</v>
      </c>
      <c r="R150" s="90"/>
      <c r="S150" s="50">
        <v>0.48</v>
      </c>
      <c r="T150" s="2"/>
      <c r="U150" s="6"/>
      <c r="V150" s="90"/>
      <c r="W150" s="45"/>
      <c r="Y150" s="38">
        <v>28</v>
      </c>
      <c r="Z150" s="66">
        <v>296</v>
      </c>
      <c r="AA150" s="38" t="s">
        <v>7</v>
      </c>
      <c r="AB150" s="66" t="s">
        <v>16</v>
      </c>
      <c r="AC150" s="63">
        <v>121</v>
      </c>
      <c r="AD150" s="33">
        <v>20</v>
      </c>
      <c r="AE150" s="36">
        <f t="shared" si="10"/>
        <v>1.9193475631194583</v>
      </c>
      <c r="AF150" s="36" t="s">
        <v>107</v>
      </c>
      <c r="AG150" s="2">
        <v>0.01</v>
      </c>
      <c r="AH150" s="73"/>
      <c r="AI150" s="50">
        <v>0.32576976015711007</v>
      </c>
      <c r="AJ150" s="2">
        <v>0.26721140232499202</v>
      </c>
      <c r="AK150" s="2">
        <v>0.21985169182873701</v>
      </c>
      <c r="AL150" s="90"/>
      <c r="AM150" s="50"/>
      <c r="AN150" s="2"/>
      <c r="AO150" s="2"/>
      <c r="AP150" s="90"/>
      <c r="AQ150" s="50">
        <v>0.39269016205391871</v>
      </c>
      <c r="AS150" s="15"/>
      <c r="AT150" s="115"/>
      <c r="AU150" s="45"/>
    </row>
    <row r="151" spans="1:47" s="9" customFormat="1">
      <c r="A151" s="38">
        <v>18</v>
      </c>
      <c r="B151" s="66">
        <v>148</v>
      </c>
      <c r="C151" s="38" t="s">
        <v>26</v>
      </c>
      <c r="D151" s="66" t="s">
        <v>183</v>
      </c>
      <c r="E151" s="57">
        <v>50</v>
      </c>
      <c r="F151" s="13">
        <v>300</v>
      </c>
      <c r="G151" s="14">
        <f t="shared" si="12"/>
        <v>1.0049365703018598</v>
      </c>
      <c r="H151" s="14" t="s">
        <v>179</v>
      </c>
      <c r="I151" s="2">
        <v>0.8</v>
      </c>
      <c r="J151" s="58"/>
      <c r="K151" s="50">
        <v>0.47700000000000004</v>
      </c>
      <c r="L151" s="2">
        <v>0.16800000000000001</v>
      </c>
      <c r="M151" s="2">
        <v>0.34100000000000003</v>
      </c>
      <c r="N151" s="90"/>
      <c r="O151" s="50">
        <v>0.50800000000000001</v>
      </c>
      <c r="P151" s="2">
        <v>4.2999999999999997E-2</v>
      </c>
      <c r="Q151" s="2">
        <v>0.42499999999999999</v>
      </c>
      <c r="R151" s="90"/>
      <c r="S151" s="50">
        <v>0.34</v>
      </c>
      <c r="T151" s="2"/>
      <c r="U151" s="6"/>
      <c r="V151" s="90"/>
      <c r="W151" s="45"/>
      <c r="Y151" s="38">
        <v>28</v>
      </c>
      <c r="Z151" s="66">
        <v>297</v>
      </c>
      <c r="AA151" s="38" t="s">
        <v>7</v>
      </c>
      <c r="AB151" s="66" t="s">
        <v>16</v>
      </c>
      <c r="AC151" s="63">
        <v>121</v>
      </c>
      <c r="AD151" s="33">
        <v>20</v>
      </c>
      <c r="AE151" s="36">
        <f t="shared" si="10"/>
        <v>1.9193475631194583</v>
      </c>
      <c r="AF151" s="36" t="s">
        <v>107</v>
      </c>
      <c r="AG151" s="2">
        <v>0.01</v>
      </c>
      <c r="AH151" s="73"/>
      <c r="AI151" s="50">
        <v>0.33023223565991372</v>
      </c>
      <c r="AJ151" s="2">
        <v>0.26631252395208532</v>
      </c>
      <c r="AK151" s="2">
        <v>0.21410758518315198</v>
      </c>
      <c r="AL151" s="90"/>
      <c r="AM151" s="50"/>
      <c r="AN151" s="2"/>
      <c r="AO151" s="2"/>
      <c r="AP151" s="90"/>
      <c r="AQ151" s="50">
        <v>0.37869692151123219</v>
      </c>
      <c r="AS151" s="15"/>
      <c r="AT151" s="115"/>
      <c r="AU151" s="45"/>
    </row>
    <row r="152" spans="1:47" s="9" customFormat="1">
      <c r="A152" s="39">
        <v>18</v>
      </c>
      <c r="B152" s="67">
        <v>149</v>
      </c>
      <c r="C152" s="39" t="s">
        <v>7</v>
      </c>
      <c r="D152" s="67" t="s">
        <v>17</v>
      </c>
      <c r="E152" s="59">
        <v>50</v>
      </c>
      <c r="F152" s="17">
        <v>300</v>
      </c>
      <c r="G152" s="18">
        <f>LOG(F152*EXP((E152-100)/14.75))</f>
        <v>1.0049365703018598</v>
      </c>
      <c r="H152" s="18" t="s">
        <v>179</v>
      </c>
      <c r="I152" s="3">
        <v>0.8</v>
      </c>
      <c r="J152" s="60"/>
      <c r="K152" s="51">
        <v>0.32299999999999995</v>
      </c>
      <c r="L152" s="3">
        <v>0.16899999999999998</v>
      </c>
      <c r="M152" s="3">
        <v>0.21199999999999999</v>
      </c>
      <c r="N152" s="91"/>
      <c r="O152" s="51">
        <v>0.47600000000000003</v>
      </c>
      <c r="P152" s="3">
        <v>3.7000000000000005E-2</v>
      </c>
      <c r="Q152" s="3">
        <v>0.33200000000000002</v>
      </c>
      <c r="R152" s="91"/>
      <c r="S152" s="51">
        <v>0.8</v>
      </c>
      <c r="T152" s="3"/>
      <c r="U152" s="7"/>
      <c r="V152" s="91"/>
      <c r="W152" s="46"/>
      <c r="Y152" s="38">
        <v>28</v>
      </c>
      <c r="Z152" s="66">
        <v>298</v>
      </c>
      <c r="AA152" s="38" t="s">
        <v>7</v>
      </c>
      <c r="AB152" s="66" t="s">
        <v>16</v>
      </c>
      <c r="AC152" s="63">
        <v>121</v>
      </c>
      <c r="AD152" s="33">
        <v>20</v>
      </c>
      <c r="AE152" s="36">
        <f t="shared" si="10"/>
        <v>1.9193475631194583</v>
      </c>
      <c r="AF152" s="36" t="s">
        <v>107</v>
      </c>
      <c r="AG152" s="2">
        <v>0.01</v>
      </c>
      <c r="AH152" s="73"/>
      <c r="AI152" s="50">
        <v>0.25531616839160365</v>
      </c>
      <c r="AJ152" s="2">
        <v>0.26345172486908608</v>
      </c>
      <c r="AK152" s="2">
        <v>0.22050220777254548</v>
      </c>
      <c r="AL152" s="90"/>
      <c r="AM152" s="50"/>
      <c r="AN152" s="2"/>
      <c r="AO152" s="2"/>
      <c r="AP152" s="90"/>
      <c r="AQ152" s="50">
        <v>0.28513114961311969</v>
      </c>
      <c r="AS152" s="15"/>
      <c r="AT152" s="115"/>
      <c r="AU152" s="45"/>
    </row>
    <row r="153" spans="1:47">
      <c r="Y153" s="38">
        <v>28</v>
      </c>
      <c r="Z153" s="66">
        <v>299</v>
      </c>
      <c r="AA153" s="38" t="s">
        <v>7</v>
      </c>
      <c r="AB153" s="66" t="s">
        <v>16</v>
      </c>
      <c r="AC153" s="63">
        <v>121</v>
      </c>
      <c r="AD153" s="33">
        <v>20</v>
      </c>
      <c r="AE153" s="36">
        <f t="shared" si="10"/>
        <v>1.9193475631194583</v>
      </c>
      <c r="AF153" s="36" t="s">
        <v>107</v>
      </c>
      <c r="AG153" s="2">
        <v>0.01</v>
      </c>
      <c r="AH153" s="73"/>
      <c r="AI153" s="50">
        <v>0.29284535100057485</v>
      </c>
      <c r="AJ153" s="2">
        <v>0.27030659035814014</v>
      </c>
      <c r="AK153" s="2">
        <v>0.2369759570926028</v>
      </c>
      <c r="AL153" s="90"/>
      <c r="AM153" s="50"/>
      <c r="AN153" s="2"/>
      <c r="AO153" s="2"/>
      <c r="AP153" s="90"/>
      <c r="AQ153" s="50">
        <v>0.37276287441723405</v>
      </c>
      <c r="AR153" s="9"/>
      <c r="AS153" s="15"/>
      <c r="AT153" s="115"/>
      <c r="AU153" s="45"/>
    </row>
    <row r="154" spans="1:47" s="9" customFormat="1">
      <c r="A154" s="108"/>
      <c r="B154" s="108"/>
      <c r="C154" s="108"/>
      <c r="D154" s="108"/>
      <c r="E154" s="109"/>
      <c r="F154" s="109"/>
      <c r="G154" s="110"/>
      <c r="H154" s="108"/>
      <c r="I154" s="87"/>
      <c r="J154" s="108"/>
      <c r="K154" s="86"/>
      <c r="L154" s="86"/>
      <c r="M154" s="86"/>
      <c r="N154" s="96"/>
      <c r="O154" s="86"/>
      <c r="P154" s="86"/>
      <c r="Q154" s="86"/>
      <c r="R154" s="96"/>
      <c r="S154" s="86"/>
      <c r="T154" s="86"/>
      <c r="U154" s="88"/>
      <c r="V154" s="96"/>
      <c r="W154" s="108"/>
      <c r="Y154" s="38">
        <v>28</v>
      </c>
      <c r="Z154" s="66">
        <v>300</v>
      </c>
      <c r="AA154" s="38" t="s">
        <v>7</v>
      </c>
      <c r="AB154" s="66" t="s">
        <v>16</v>
      </c>
      <c r="AC154" s="63">
        <v>121</v>
      </c>
      <c r="AD154" s="33">
        <v>20</v>
      </c>
      <c r="AE154" s="36">
        <f t="shared" si="10"/>
        <v>1.9193475631194583</v>
      </c>
      <c r="AF154" s="36" t="s">
        <v>107</v>
      </c>
      <c r="AG154" s="2">
        <v>0.01</v>
      </c>
      <c r="AH154" s="73"/>
      <c r="AI154" s="50">
        <v>0.3447635969726891</v>
      </c>
      <c r="AJ154" s="2">
        <v>0.2887520351842332</v>
      </c>
      <c r="AK154" s="2">
        <v>0.26364142936740992</v>
      </c>
      <c r="AL154" s="90"/>
      <c r="AM154" s="50"/>
      <c r="AN154" s="2"/>
      <c r="AO154" s="2"/>
      <c r="AP154" s="90"/>
      <c r="AQ154" s="50">
        <v>0.19900413186184149</v>
      </c>
      <c r="AS154" s="15"/>
      <c r="AT154" s="115"/>
      <c r="AU154" s="45"/>
    </row>
    <row r="155" spans="1:47" s="9" customFormat="1">
      <c r="A155" s="108"/>
      <c r="B155" s="108"/>
      <c r="C155" s="108"/>
      <c r="D155" s="108"/>
      <c r="E155" s="109"/>
      <c r="F155" s="109"/>
      <c r="G155" s="110"/>
      <c r="H155" s="108"/>
      <c r="I155" s="87"/>
      <c r="J155" s="108"/>
      <c r="K155" s="86"/>
      <c r="L155" s="86"/>
      <c r="M155" s="86"/>
      <c r="N155" s="96"/>
      <c r="O155" s="86"/>
      <c r="P155" s="86"/>
      <c r="Q155" s="86"/>
      <c r="R155" s="96"/>
      <c r="S155" s="86"/>
      <c r="T155" s="86"/>
      <c r="U155" s="88"/>
      <c r="V155" s="96"/>
      <c r="W155" s="108"/>
      <c r="Y155" s="38">
        <v>28</v>
      </c>
      <c r="Z155" s="66">
        <v>301</v>
      </c>
      <c r="AA155" s="38" t="s">
        <v>7</v>
      </c>
      <c r="AB155" s="66" t="s">
        <v>16</v>
      </c>
      <c r="AC155" s="63">
        <v>121</v>
      </c>
      <c r="AD155" s="33">
        <v>20</v>
      </c>
      <c r="AE155" s="36">
        <f t="shared" si="10"/>
        <v>1.9193475631194583</v>
      </c>
      <c r="AF155" s="36" t="s">
        <v>107</v>
      </c>
      <c r="AG155" s="2">
        <v>0.01</v>
      </c>
      <c r="AH155" s="73"/>
      <c r="AI155" s="50">
        <v>0.42680310298961754</v>
      </c>
      <c r="AJ155" s="2">
        <v>0.28125124186043948</v>
      </c>
      <c r="AK155" s="2">
        <v>0.28309701636675305</v>
      </c>
      <c r="AL155" s="90"/>
      <c r="AM155" s="50"/>
      <c r="AN155" s="2"/>
      <c r="AO155" s="2"/>
      <c r="AP155" s="90"/>
      <c r="AQ155" s="50">
        <v>0.14400317861503487</v>
      </c>
      <c r="AS155" s="15"/>
      <c r="AT155" s="115"/>
      <c r="AU155" s="45"/>
    </row>
    <row r="156" spans="1:47" s="9" customFormat="1">
      <c r="A156" s="108"/>
      <c r="B156" s="108"/>
      <c r="C156" s="108"/>
      <c r="D156" s="108"/>
      <c r="E156" s="109"/>
      <c r="F156" s="109"/>
      <c r="G156" s="110"/>
      <c r="H156" s="108"/>
      <c r="I156" s="87"/>
      <c r="J156" s="108"/>
      <c r="K156" s="86"/>
      <c r="L156" s="86"/>
      <c r="M156" s="86"/>
      <c r="N156" s="96"/>
      <c r="O156" s="86"/>
      <c r="P156" s="86"/>
      <c r="Q156" s="86"/>
      <c r="R156" s="96"/>
      <c r="S156" s="86"/>
      <c r="T156" s="86"/>
      <c r="U156" s="88"/>
      <c r="V156" s="96"/>
      <c r="W156" s="108"/>
      <c r="Y156" s="38">
        <v>28</v>
      </c>
      <c r="Z156" s="66">
        <v>302</v>
      </c>
      <c r="AA156" s="38" t="s">
        <v>7</v>
      </c>
      <c r="AB156" s="66" t="s">
        <v>16</v>
      </c>
      <c r="AC156" s="63">
        <v>121</v>
      </c>
      <c r="AD156" s="33">
        <v>20</v>
      </c>
      <c r="AE156" s="36">
        <f t="shared" si="10"/>
        <v>1.9193475631194583</v>
      </c>
      <c r="AF156" s="36" t="s">
        <v>107</v>
      </c>
      <c r="AG156" s="2">
        <v>0.01</v>
      </c>
      <c r="AH156" s="73"/>
      <c r="AI156" s="50">
        <v>0.42893979816581213</v>
      </c>
      <c r="AJ156" s="2">
        <v>0.27750364384486065</v>
      </c>
      <c r="AK156" s="2">
        <v>0.26743455299774332</v>
      </c>
      <c r="AL156" s="90"/>
      <c r="AM156" s="50"/>
      <c r="AN156" s="2"/>
      <c r="AO156" s="2"/>
      <c r="AP156" s="90"/>
      <c r="AQ156" s="50">
        <v>0.1514736461189824</v>
      </c>
      <c r="AS156" s="15"/>
      <c r="AT156" s="115"/>
      <c r="AU156" s="45"/>
    </row>
    <row r="157" spans="1:47" s="9" customFormat="1">
      <c r="A157" s="108"/>
      <c r="B157" s="108"/>
      <c r="C157" s="108"/>
      <c r="D157" s="108"/>
      <c r="E157" s="109"/>
      <c r="F157" s="109"/>
      <c r="G157" s="110"/>
      <c r="H157" s="108"/>
      <c r="I157" s="87"/>
      <c r="J157" s="108"/>
      <c r="K157" s="86"/>
      <c r="L157" s="86"/>
      <c r="M157" s="86"/>
      <c r="N157" s="96"/>
      <c r="O157" s="86"/>
      <c r="P157" s="86"/>
      <c r="Q157" s="86"/>
      <c r="R157" s="96"/>
      <c r="S157" s="86"/>
      <c r="T157" s="86"/>
      <c r="U157" s="88"/>
      <c r="V157" s="96"/>
      <c r="W157" s="108"/>
      <c r="Y157" s="38">
        <v>28</v>
      </c>
      <c r="Z157" s="66">
        <v>303</v>
      </c>
      <c r="AA157" s="38" t="s">
        <v>7</v>
      </c>
      <c r="AB157" s="66" t="s">
        <v>16</v>
      </c>
      <c r="AC157" s="63">
        <v>121</v>
      </c>
      <c r="AD157" s="33">
        <v>20</v>
      </c>
      <c r="AE157" s="36">
        <f t="shared" si="10"/>
        <v>1.9193475631194583</v>
      </c>
      <c r="AF157" s="36" t="s">
        <v>107</v>
      </c>
      <c r="AG157" s="2">
        <v>0.01</v>
      </c>
      <c r="AH157" s="73"/>
      <c r="AI157" s="50">
        <v>0.40499786473298094</v>
      </c>
      <c r="AJ157" s="2">
        <v>0.31212663195756019</v>
      </c>
      <c r="AK157" s="2">
        <v>0.29265187758363981</v>
      </c>
      <c r="AL157" s="90"/>
      <c r="AM157" s="50"/>
      <c r="AN157" s="2"/>
      <c r="AO157" s="2"/>
      <c r="AP157" s="90"/>
      <c r="AQ157" s="50">
        <v>0.16696010743229853</v>
      </c>
      <c r="AS157" s="15"/>
      <c r="AT157" s="115"/>
      <c r="AU157" s="45"/>
    </row>
    <row r="158" spans="1:47" s="9" customFormat="1">
      <c r="A158" s="108"/>
      <c r="B158" s="108"/>
      <c r="C158" s="108"/>
      <c r="D158" s="108"/>
      <c r="E158" s="109"/>
      <c r="F158" s="109"/>
      <c r="G158" s="110"/>
      <c r="H158" s="108"/>
      <c r="I158" s="87"/>
      <c r="J158" s="108"/>
      <c r="K158" s="86"/>
      <c r="L158" s="86"/>
      <c r="M158" s="86"/>
      <c r="N158" s="96"/>
      <c r="O158" s="86"/>
      <c r="P158" s="86"/>
      <c r="Q158" s="86"/>
      <c r="R158" s="96"/>
      <c r="S158" s="86"/>
      <c r="T158" s="86"/>
      <c r="U158" s="88"/>
      <c r="V158" s="96"/>
      <c r="W158" s="108"/>
      <c r="Y158" s="38">
        <v>28</v>
      </c>
      <c r="Z158" s="66">
        <v>304</v>
      </c>
      <c r="AA158" s="38" t="s">
        <v>7</v>
      </c>
      <c r="AB158" s="66" t="s">
        <v>16</v>
      </c>
      <c r="AC158" s="63">
        <v>121</v>
      </c>
      <c r="AD158" s="33">
        <v>20</v>
      </c>
      <c r="AE158" s="36">
        <f t="shared" si="10"/>
        <v>1.9193475631194583</v>
      </c>
      <c r="AF158" s="36" t="s">
        <v>107</v>
      </c>
      <c r="AG158" s="2">
        <v>0.01</v>
      </c>
      <c r="AH158" s="73"/>
      <c r="AI158" s="50">
        <v>0.41975323453841268</v>
      </c>
      <c r="AJ158" s="2">
        <v>0.26613471320379006</v>
      </c>
      <c r="AK158" s="2">
        <v>0.28813847638086754</v>
      </c>
      <c r="AL158" s="90"/>
      <c r="AM158" s="50"/>
      <c r="AN158" s="2"/>
      <c r="AO158" s="2"/>
      <c r="AP158" s="90"/>
      <c r="AQ158" s="50">
        <v>0.1144768552115199</v>
      </c>
      <c r="AS158" s="15"/>
      <c r="AT158" s="115"/>
      <c r="AU158" s="45"/>
    </row>
    <row r="159" spans="1:47" s="9" customFormat="1">
      <c r="A159" s="108"/>
      <c r="B159" s="108"/>
      <c r="C159" s="108"/>
      <c r="D159" s="108"/>
      <c r="E159" s="109"/>
      <c r="F159" s="109"/>
      <c r="G159" s="110"/>
      <c r="H159" s="108"/>
      <c r="I159" s="87"/>
      <c r="J159" s="108"/>
      <c r="K159" s="86"/>
      <c r="L159" s="86"/>
      <c r="M159" s="86"/>
      <c r="N159" s="96"/>
      <c r="O159" s="86"/>
      <c r="P159" s="86"/>
      <c r="Q159" s="86"/>
      <c r="R159" s="96"/>
      <c r="S159" s="86"/>
      <c r="T159" s="86"/>
      <c r="U159" s="88"/>
      <c r="V159" s="96"/>
      <c r="W159" s="108"/>
      <c r="Y159" s="38">
        <v>28</v>
      </c>
      <c r="Z159" s="66">
        <v>305</v>
      </c>
      <c r="AA159" s="38" t="s">
        <v>7</v>
      </c>
      <c r="AB159" s="66" t="s">
        <v>16</v>
      </c>
      <c r="AC159" s="63">
        <v>121</v>
      </c>
      <c r="AD159" s="33">
        <v>20</v>
      </c>
      <c r="AE159" s="36">
        <f t="shared" si="10"/>
        <v>1.9193475631194583</v>
      </c>
      <c r="AF159" s="36" t="s">
        <v>107</v>
      </c>
      <c r="AG159" s="2">
        <v>0.01</v>
      </c>
      <c r="AH159" s="73"/>
      <c r="AI159" s="50">
        <v>0.44906013361440694</v>
      </c>
      <c r="AJ159" s="2">
        <v>0.30039063105500219</v>
      </c>
      <c r="AK159" s="2">
        <v>0.28497222481326084</v>
      </c>
      <c r="AL159" s="90"/>
      <c r="AM159" s="50"/>
      <c r="AN159" s="2"/>
      <c r="AO159" s="2"/>
      <c r="AP159" s="90"/>
      <c r="AQ159" s="50">
        <v>0.20152664526950578</v>
      </c>
      <c r="AS159" s="15"/>
      <c r="AT159" s="115"/>
      <c r="AU159" s="45"/>
    </row>
    <row r="160" spans="1:47" s="9" customFormat="1">
      <c r="A160" s="108"/>
      <c r="B160" s="108"/>
      <c r="C160" s="108"/>
      <c r="D160" s="108"/>
      <c r="E160" s="109"/>
      <c r="F160" s="109"/>
      <c r="G160" s="110"/>
      <c r="H160" s="108"/>
      <c r="I160" s="87"/>
      <c r="J160" s="108"/>
      <c r="K160" s="86"/>
      <c r="L160" s="86"/>
      <c r="M160" s="86"/>
      <c r="N160" s="96"/>
      <c r="O160" s="86"/>
      <c r="P160" s="86"/>
      <c r="Q160" s="86"/>
      <c r="R160" s="96"/>
      <c r="S160" s="86"/>
      <c r="T160" s="86"/>
      <c r="U160" s="88"/>
      <c r="V160" s="96"/>
      <c r="W160" s="108"/>
      <c r="Y160" s="38">
        <v>28</v>
      </c>
      <c r="Z160" s="66">
        <v>306</v>
      </c>
      <c r="AA160" s="38" t="s">
        <v>7</v>
      </c>
      <c r="AB160" s="66" t="s">
        <v>16</v>
      </c>
      <c r="AC160" s="63">
        <v>121</v>
      </c>
      <c r="AD160" s="33">
        <v>20</v>
      </c>
      <c r="AE160" s="36">
        <f t="shared" si="10"/>
        <v>1.9193475631194583</v>
      </c>
      <c r="AF160" s="36" t="s">
        <v>107</v>
      </c>
      <c r="AG160" s="2">
        <v>0.01</v>
      </c>
      <c r="AH160" s="73"/>
      <c r="AI160" s="50">
        <v>0.45891148302254442</v>
      </c>
      <c r="AJ160" s="2">
        <v>0.29854727099717715</v>
      </c>
      <c r="AK160" s="2">
        <v>0.27874575775343163</v>
      </c>
      <c r="AL160" s="90"/>
      <c r="AM160" s="50"/>
      <c r="AN160" s="2"/>
      <c r="AO160" s="2"/>
      <c r="AP160" s="90"/>
      <c r="AQ160" s="50">
        <v>0.16683470216659047</v>
      </c>
      <c r="AS160" s="15"/>
      <c r="AT160" s="115"/>
      <c r="AU160" s="45"/>
    </row>
    <row r="161" spans="1:47" s="9" customFormat="1">
      <c r="A161" s="108"/>
      <c r="B161" s="108"/>
      <c r="C161" s="108"/>
      <c r="D161" s="108"/>
      <c r="E161" s="109"/>
      <c r="F161" s="109"/>
      <c r="G161" s="110"/>
      <c r="H161" s="108"/>
      <c r="I161" s="87"/>
      <c r="J161" s="108"/>
      <c r="K161" s="86"/>
      <c r="L161" s="86"/>
      <c r="M161" s="86"/>
      <c r="N161" s="96"/>
      <c r="O161" s="86"/>
      <c r="P161" s="86"/>
      <c r="Q161" s="86"/>
      <c r="R161" s="96"/>
      <c r="S161" s="86"/>
      <c r="T161" s="86"/>
      <c r="U161" s="88"/>
      <c r="V161" s="96"/>
      <c r="W161" s="108"/>
      <c r="Y161" s="38">
        <v>28</v>
      </c>
      <c r="Z161" s="66">
        <v>307</v>
      </c>
      <c r="AA161" s="38" t="s">
        <v>7</v>
      </c>
      <c r="AB161" s="66" t="s">
        <v>16</v>
      </c>
      <c r="AC161" s="63">
        <v>121</v>
      </c>
      <c r="AD161" s="33">
        <v>20</v>
      </c>
      <c r="AE161" s="36">
        <f t="shared" ref="AE161:AE224" si="13">LOG(AD161*EXP((AC161-100)/14.75))</f>
        <v>1.9193475631194583</v>
      </c>
      <c r="AF161" s="36" t="s">
        <v>107</v>
      </c>
      <c r="AG161" s="2">
        <v>0.01</v>
      </c>
      <c r="AH161" s="73"/>
      <c r="AI161" s="50">
        <v>0.41951885393674387</v>
      </c>
      <c r="AJ161" s="2">
        <v>0.32028247746563637</v>
      </c>
      <c r="AK161" s="2">
        <v>0.27681570942408495</v>
      </c>
      <c r="AL161" s="90"/>
      <c r="AM161" s="50"/>
      <c r="AN161" s="2"/>
      <c r="AO161" s="2"/>
      <c r="AP161" s="90"/>
      <c r="AQ161" s="50">
        <v>0.22560884624229963</v>
      </c>
      <c r="AS161" s="15"/>
      <c r="AT161" s="115"/>
      <c r="AU161" s="45"/>
    </row>
    <row r="162" spans="1:47" s="9" customFormat="1">
      <c r="A162" s="108"/>
      <c r="B162" s="108"/>
      <c r="C162" s="108"/>
      <c r="D162" s="108"/>
      <c r="E162" s="109"/>
      <c r="F162" s="109"/>
      <c r="G162" s="110"/>
      <c r="H162" s="108"/>
      <c r="I162" s="87"/>
      <c r="J162" s="108"/>
      <c r="K162" s="86"/>
      <c r="L162" s="86"/>
      <c r="M162" s="86"/>
      <c r="N162" s="96"/>
      <c r="O162" s="86"/>
      <c r="P162" s="86"/>
      <c r="Q162" s="86"/>
      <c r="R162" s="96"/>
      <c r="S162" s="86"/>
      <c r="T162" s="86"/>
      <c r="U162" s="88"/>
      <c r="V162" s="96"/>
      <c r="W162" s="108"/>
      <c r="Y162" s="38">
        <v>28</v>
      </c>
      <c r="Z162" s="66">
        <v>308</v>
      </c>
      <c r="AA162" s="38" t="s">
        <v>7</v>
      </c>
      <c r="AB162" s="66" t="s">
        <v>16</v>
      </c>
      <c r="AC162" s="63">
        <v>121</v>
      </c>
      <c r="AD162" s="33">
        <v>20</v>
      </c>
      <c r="AE162" s="36">
        <f t="shared" si="13"/>
        <v>1.9193475631194583</v>
      </c>
      <c r="AF162" s="36" t="s">
        <v>107</v>
      </c>
      <c r="AG162" s="2">
        <v>0.01</v>
      </c>
      <c r="AH162" s="73"/>
      <c r="AI162" s="50">
        <v>0.38067990854996198</v>
      </c>
      <c r="AJ162" s="2">
        <v>0.3387975441499288</v>
      </c>
      <c r="AK162" s="2">
        <v>0.31102629948069532</v>
      </c>
      <c r="AL162" s="90"/>
      <c r="AM162" s="50"/>
      <c r="AN162" s="2"/>
      <c r="AO162" s="2"/>
      <c r="AP162" s="90"/>
      <c r="AQ162" s="50">
        <v>0.32755772498322228</v>
      </c>
      <c r="AS162" s="15"/>
      <c r="AT162" s="115"/>
      <c r="AU162" s="45"/>
    </row>
    <row r="163" spans="1:47" s="9" customFormat="1">
      <c r="A163" s="108"/>
      <c r="B163" s="108"/>
      <c r="C163" s="108"/>
      <c r="D163" s="108"/>
      <c r="E163" s="109"/>
      <c r="F163" s="109"/>
      <c r="G163" s="110"/>
      <c r="H163" s="108"/>
      <c r="I163" s="87"/>
      <c r="J163" s="108"/>
      <c r="K163" s="86"/>
      <c r="L163" s="86"/>
      <c r="M163" s="86"/>
      <c r="N163" s="96"/>
      <c r="O163" s="86"/>
      <c r="P163" s="86"/>
      <c r="Q163" s="86"/>
      <c r="R163" s="96"/>
      <c r="S163" s="86"/>
      <c r="T163" s="86"/>
      <c r="U163" s="88"/>
      <c r="V163" s="96"/>
      <c r="W163" s="108"/>
      <c r="Y163" s="38">
        <v>28</v>
      </c>
      <c r="Z163" s="66">
        <v>309</v>
      </c>
      <c r="AA163" s="38" t="s">
        <v>7</v>
      </c>
      <c r="AB163" s="66" t="s">
        <v>16</v>
      </c>
      <c r="AC163" s="63">
        <v>121</v>
      </c>
      <c r="AD163" s="33">
        <v>20</v>
      </c>
      <c r="AE163" s="36">
        <f t="shared" si="13"/>
        <v>1.9193475631194583</v>
      </c>
      <c r="AF163" s="36" t="s">
        <v>107</v>
      </c>
      <c r="AG163" s="2">
        <v>0.01</v>
      </c>
      <c r="AH163" s="73"/>
      <c r="AI163" s="50">
        <v>0.40372250856434194</v>
      </c>
      <c r="AJ163" s="2">
        <v>0.2987163052049896</v>
      </c>
      <c r="AK163" s="2">
        <v>0.29803122015705846</v>
      </c>
      <c r="AL163" s="90"/>
      <c r="AM163" s="50"/>
      <c r="AN163" s="2"/>
      <c r="AO163" s="2"/>
      <c r="AP163" s="90"/>
      <c r="AQ163" s="50">
        <v>0.2107918421286486</v>
      </c>
      <c r="AS163" s="15"/>
      <c r="AT163" s="115"/>
      <c r="AU163" s="45"/>
    </row>
    <row r="164" spans="1:47" s="9" customFormat="1">
      <c r="A164" s="108"/>
      <c r="B164" s="108"/>
      <c r="C164" s="108"/>
      <c r="D164" s="108"/>
      <c r="E164" s="109"/>
      <c r="F164" s="109"/>
      <c r="G164" s="110"/>
      <c r="H164" s="108"/>
      <c r="I164" s="87"/>
      <c r="J164" s="108"/>
      <c r="K164" s="86"/>
      <c r="L164" s="86"/>
      <c r="M164" s="86"/>
      <c r="N164" s="96"/>
      <c r="O164" s="86"/>
      <c r="P164" s="86"/>
      <c r="Q164" s="86"/>
      <c r="R164" s="96"/>
      <c r="S164" s="86"/>
      <c r="T164" s="86"/>
      <c r="U164" s="88"/>
      <c r="V164" s="96"/>
      <c r="W164" s="108"/>
      <c r="Y164" s="38">
        <v>28</v>
      </c>
      <c r="Z164" s="66">
        <v>310</v>
      </c>
      <c r="AA164" s="38" t="s">
        <v>7</v>
      </c>
      <c r="AB164" s="66" t="s">
        <v>16</v>
      </c>
      <c r="AC164" s="63">
        <v>121</v>
      </c>
      <c r="AD164" s="33">
        <v>20</v>
      </c>
      <c r="AE164" s="36">
        <f t="shared" si="13"/>
        <v>1.9193475631194583</v>
      </c>
      <c r="AF164" s="36" t="s">
        <v>107</v>
      </c>
      <c r="AG164" s="2">
        <v>0.01</v>
      </c>
      <c r="AH164" s="73"/>
      <c r="AI164" s="50">
        <v>0.39843063938216017</v>
      </c>
      <c r="AJ164" s="2">
        <v>0.28969478578403868</v>
      </c>
      <c r="AK164" s="2">
        <v>0.30447096911537253</v>
      </c>
      <c r="AL164" s="90"/>
      <c r="AM164" s="50"/>
      <c r="AN164" s="2"/>
      <c r="AO164" s="2"/>
      <c r="AP164" s="90"/>
      <c r="AQ164" s="50">
        <v>0.23319550457739846</v>
      </c>
      <c r="AS164" s="15"/>
      <c r="AT164" s="115"/>
      <c r="AU164" s="45"/>
    </row>
    <row r="165" spans="1:47" s="9" customFormat="1">
      <c r="A165" s="108"/>
      <c r="B165" s="108"/>
      <c r="C165" s="108"/>
      <c r="D165" s="108"/>
      <c r="E165" s="109"/>
      <c r="F165" s="109"/>
      <c r="G165" s="110"/>
      <c r="H165" s="108"/>
      <c r="I165" s="87"/>
      <c r="J165" s="108"/>
      <c r="K165" s="86"/>
      <c r="L165" s="86"/>
      <c r="M165" s="86"/>
      <c r="N165" s="96"/>
      <c r="O165" s="86"/>
      <c r="P165" s="86"/>
      <c r="Q165" s="86"/>
      <c r="R165" s="96"/>
      <c r="S165" s="86"/>
      <c r="T165" s="86"/>
      <c r="U165" s="88"/>
      <c r="V165" s="96"/>
      <c r="W165" s="108"/>
      <c r="Y165" s="38">
        <v>28</v>
      </c>
      <c r="Z165" s="66">
        <v>311</v>
      </c>
      <c r="AA165" s="38" t="s">
        <v>7</v>
      </c>
      <c r="AB165" s="66" t="s">
        <v>16</v>
      </c>
      <c r="AC165" s="63">
        <v>121</v>
      </c>
      <c r="AD165" s="33">
        <v>20</v>
      </c>
      <c r="AE165" s="36">
        <f t="shared" si="13"/>
        <v>1.9193475631194583</v>
      </c>
      <c r="AF165" s="36" t="s">
        <v>107</v>
      </c>
      <c r="AG165" s="2">
        <v>0.01</v>
      </c>
      <c r="AH165" s="73"/>
      <c r="AI165" s="50">
        <v>0.43010496335340975</v>
      </c>
      <c r="AJ165" s="2">
        <v>0.30185522613111121</v>
      </c>
      <c r="AK165" s="2">
        <v>0.28009766307265543</v>
      </c>
      <c r="AL165" s="90"/>
      <c r="AM165" s="50"/>
      <c r="AN165" s="2"/>
      <c r="AO165" s="2"/>
      <c r="AP165" s="90"/>
      <c r="AQ165" s="50">
        <v>0.18548473635947665</v>
      </c>
      <c r="AS165" s="15"/>
      <c r="AT165" s="115"/>
      <c r="AU165" s="45"/>
    </row>
    <row r="166" spans="1:47" s="9" customFormat="1">
      <c r="A166" s="108"/>
      <c r="B166" s="108"/>
      <c r="C166" s="108"/>
      <c r="D166" s="108"/>
      <c r="E166" s="109"/>
      <c r="F166" s="109"/>
      <c r="G166" s="110"/>
      <c r="H166" s="108"/>
      <c r="I166" s="87"/>
      <c r="J166" s="108"/>
      <c r="K166" s="86"/>
      <c r="L166" s="86"/>
      <c r="M166" s="86"/>
      <c r="N166" s="96"/>
      <c r="O166" s="86"/>
      <c r="P166" s="86"/>
      <c r="Q166" s="86"/>
      <c r="R166" s="96"/>
      <c r="S166" s="86"/>
      <c r="T166" s="86"/>
      <c r="U166" s="88"/>
      <c r="V166" s="96"/>
      <c r="W166" s="108"/>
      <c r="Y166" s="38">
        <v>28</v>
      </c>
      <c r="Z166" s="66">
        <v>312</v>
      </c>
      <c r="AA166" s="38" t="s">
        <v>7</v>
      </c>
      <c r="AB166" s="66" t="s">
        <v>16</v>
      </c>
      <c r="AC166" s="63">
        <v>121</v>
      </c>
      <c r="AD166" s="33">
        <v>20</v>
      </c>
      <c r="AE166" s="36">
        <f t="shared" si="13"/>
        <v>1.9193475631194583</v>
      </c>
      <c r="AF166" s="36" t="s">
        <v>107</v>
      </c>
      <c r="AG166" s="2">
        <v>0.01</v>
      </c>
      <c r="AH166" s="73"/>
      <c r="AI166" s="50">
        <v>0.41783330390324408</v>
      </c>
      <c r="AJ166" s="2">
        <v>0.27633369689180831</v>
      </c>
      <c r="AK166" s="2">
        <v>0.29169141692247302</v>
      </c>
      <c r="AL166" s="90"/>
      <c r="AM166" s="50"/>
      <c r="AN166" s="2"/>
      <c r="AO166" s="2"/>
      <c r="AP166" s="90"/>
      <c r="AQ166" s="50">
        <v>0.21242454892885473</v>
      </c>
      <c r="AS166" s="15"/>
      <c r="AT166" s="115"/>
      <c r="AU166" s="45"/>
    </row>
    <row r="167" spans="1:47" s="9" customFormat="1">
      <c r="A167" s="108"/>
      <c r="B167" s="108"/>
      <c r="C167" s="108"/>
      <c r="D167" s="108"/>
      <c r="E167" s="109"/>
      <c r="F167" s="109"/>
      <c r="G167" s="110"/>
      <c r="H167" s="108"/>
      <c r="I167" s="87"/>
      <c r="J167" s="108"/>
      <c r="K167" s="86"/>
      <c r="L167" s="86"/>
      <c r="M167" s="86"/>
      <c r="N167" s="96"/>
      <c r="O167" s="86"/>
      <c r="P167" s="86"/>
      <c r="Q167" s="86"/>
      <c r="R167" s="96"/>
      <c r="S167" s="86"/>
      <c r="T167" s="86"/>
      <c r="U167" s="88"/>
      <c r="V167" s="96"/>
      <c r="W167" s="108"/>
      <c r="Y167" s="38">
        <v>28</v>
      </c>
      <c r="Z167" s="66">
        <v>313</v>
      </c>
      <c r="AA167" s="38" t="s">
        <v>7</v>
      </c>
      <c r="AB167" s="66" t="s">
        <v>16</v>
      </c>
      <c r="AC167" s="63">
        <v>121</v>
      </c>
      <c r="AD167" s="33">
        <v>20</v>
      </c>
      <c r="AE167" s="36">
        <f t="shared" si="13"/>
        <v>1.9193475631194583</v>
      </c>
      <c r="AF167" s="36" t="s">
        <v>107</v>
      </c>
      <c r="AG167" s="2">
        <v>0.01</v>
      </c>
      <c r="AH167" s="73"/>
      <c r="AI167" s="50">
        <v>0.39975999875282847</v>
      </c>
      <c r="AJ167" s="2">
        <v>0.31577864886785911</v>
      </c>
      <c r="AK167" s="2">
        <v>0.26121815701351703</v>
      </c>
      <c r="AL167" s="90"/>
      <c r="AM167" s="50"/>
      <c r="AN167" s="2"/>
      <c r="AO167" s="2"/>
      <c r="AP167" s="90"/>
      <c r="AQ167" s="50">
        <v>0.22762499966948796</v>
      </c>
      <c r="AS167" s="15"/>
      <c r="AT167" s="115"/>
      <c r="AU167" s="45"/>
    </row>
    <row r="168" spans="1:47" s="9" customFormat="1">
      <c r="A168" s="108"/>
      <c r="B168" s="108"/>
      <c r="C168" s="108"/>
      <c r="D168" s="108"/>
      <c r="E168" s="109"/>
      <c r="F168" s="109"/>
      <c r="G168" s="110"/>
      <c r="H168" s="108"/>
      <c r="I168" s="87"/>
      <c r="J168" s="108"/>
      <c r="K168" s="86"/>
      <c r="L168" s="86"/>
      <c r="M168" s="86"/>
      <c r="N168" s="96"/>
      <c r="O168" s="86"/>
      <c r="P168" s="86"/>
      <c r="Q168" s="86"/>
      <c r="R168" s="96"/>
      <c r="S168" s="86"/>
      <c r="T168" s="86"/>
      <c r="U168" s="88"/>
      <c r="V168" s="96"/>
      <c r="W168" s="108"/>
      <c r="Y168" s="38">
        <v>28</v>
      </c>
      <c r="Z168" s="66">
        <v>314</v>
      </c>
      <c r="AA168" s="38" t="s">
        <v>7</v>
      </c>
      <c r="AB168" s="66" t="s">
        <v>16</v>
      </c>
      <c r="AC168" s="63">
        <v>121</v>
      </c>
      <c r="AD168" s="33">
        <v>20</v>
      </c>
      <c r="AE168" s="36">
        <f t="shared" si="13"/>
        <v>1.9193475631194583</v>
      </c>
      <c r="AF168" s="36" t="s">
        <v>107</v>
      </c>
      <c r="AG168" s="2">
        <v>0.01</v>
      </c>
      <c r="AH168" s="73"/>
      <c r="AI168" s="50">
        <v>0.40757906496564039</v>
      </c>
      <c r="AJ168" s="2">
        <v>0.30803460008928757</v>
      </c>
      <c r="AK168" s="2">
        <v>0.27095854386562962</v>
      </c>
      <c r="AL168" s="90"/>
      <c r="AM168" s="50"/>
      <c r="AN168" s="2"/>
      <c r="AO168" s="2"/>
      <c r="AP168" s="90"/>
      <c r="AQ168" s="50">
        <v>0.16548838292636861</v>
      </c>
      <c r="AS168" s="15"/>
      <c r="AT168" s="115"/>
      <c r="AU168" s="45"/>
    </row>
    <row r="169" spans="1:47" s="9" customFormat="1">
      <c r="A169" s="108"/>
      <c r="B169" s="108"/>
      <c r="C169" s="108"/>
      <c r="D169" s="108"/>
      <c r="E169" s="109"/>
      <c r="F169" s="109"/>
      <c r="G169" s="110"/>
      <c r="H169" s="108"/>
      <c r="I169" s="87"/>
      <c r="J169" s="108"/>
      <c r="K169" s="86"/>
      <c r="L169" s="86"/>
      <c r="M169" s="86"/>
      <c r="N169" s="96"/>
      <c r="O169" s="86"/>
      <c r="P169" s="86"/>
      <c r="Q169" s="86"/>
      <c r="R169" s="96"/>
      <c r="S169" s="86"/>
      <c r="T169" s="86"/>
      <c r="U169" s="88"/>
      <c r="V169" s="96"/>
      <c r="W169" s="108"/>
      <c r="Y169" s="38">
        <v>28</v>
      </c>
      <c r="Z169" s="66">
        <v>315</v>
      </c>
      <c r="AA169" s="38" t="s">
        <v>7</v>
      </c>
      <c r="AB169" s="66" t="s">
        <v>16</v>
      </c>
      <c r="AC169" s="63">
        <v>121</v>
      </c>
      <c r="AD169" s="33">
        <v>20</v>
      </c>
      <c r="AE169" s="36">
        <f t="shared" si="13"/>
        <v>1.9193475631194583</v>
      </c>
      <c r="AF169" s="36" t="s">
        <v>107</v>
      </c>
      <c r="AG169" s="2">
        <v>0.01</v>
      </c>
      <c r="AH169" s="73"/>
      <c r="AI169" s="50">
        <v>0.39807521819671665</v>
      </c>
      <c r="AJ169" s="2">
        <v>0.33263969908757191</v>
      </c>
      <c r="AK169" s="2">
        <v>0.2875290821181411</v>
      </c>
      <c r="AL169" s="90"/>
      <c r="AM169" s="50"/>
      <c r="AN169" s="2"/>
      <c r="AO169" s="2"/>
      <c r="AP169" s="90"/>
      <c r="AQ169" s="50">
        <v>0.20582865737601402</v>
      </c>
      <c r="AS169" s="15"/>
      <c r="AT169" s="115"/>
      <c r="AU169" s="45"/>
    </row>
    <row r="170" spans="1:47" s="9" customFormat="1">
      <c r="A170" s="108"/>
      <c r="B170" s="108"/>
      <c r="C170" s="108"/>
      <c r="D170" s="108"/>
      <c r="E170" s="109"/>
      <c r="F170" s="109"/>
      <c r="G170" s="110"/>
      <c r="H170" s="108"/>
      <c r="I170" s="87"/>
      <c r="J170" s="108"/>
      <c r="K170" s="86"/>
      <c r="L170" s="86"/>
      <c r="M170" s="86"/>
      <c r="N170" s="96"/>
      <c r="O170" s="86"/>
      <c r="P170" s="86"/>
      <c r="Q170" s="86"/>
      <c r="R170" s="96"/>
      <c r="S170" s="86"/>
      <c r="T170" s="86"/>
      <c r="U170" s="88"/>
      <c r="V170" s="96"/>
      <c r="W170" s="108"/>
      <c r="Y170" s="38">
        <v>28</v>
      </c>
      <c r="Z170" s="66">
        <v>316</v>
      </c>
      <c r="AA170" s="38" t="s">
        <v>7</v>
      </c>
      <c r="AB170" s="66" t="s">
        <v>16</v>
      </c>
      <c r="AC170" s="63">
        <v>121</v>
      </c>
      <c r="AD170" s="33">
        <v>20</v>
      </c>
      <c r="AE170" s="36">
        <f t="shared" si="13"/>
        <v>1.9193475631194583</v>
      </c>
      <c r="AF170" s="36" t="s">
        <v>107</v>
      </c>
      <c r="AG170" s="2">
        <v>0.01</v>
      </c>
      <c r="AH170" s="73"/>
      <c r="AI170" s="50">
        <v>0.31217740339735955</v>
      </c>
      <c r="AJ170" s="2">
        <v>0.33701527777122542</v>
      </c>
      <c r="AK170" s="2">
        <v>0.27801927935575077</v>
      </c>
      <c r="AL170" s="90"/>
      <c r="AM170" s="50"/>
      <c r="AN170" s="2"/>
      <c r="AO170" s="2"/>
      <c r="AP170" s="90"/>
      <c r="AQ170" s="50">
        <v>0.29098116243249655</v>
      </c>
      <c r="AS170" s="15"/>
      <c r="AT170" s="115"/>
      <c r="AU170" s="45"/>
    </row>
    <row r="171" spans="1:47" s="9" customFormat="1">
      <c r="A171" s="108"/>
      <c r="B171" s="108"/>
      <c r="C171" s="108"/>
      <c r="D171" s="108"/>
      <c r="E171" s="109"/>
      <c r="F171" s="109"/>
      <c r="G171" s="110"/>
      <c r="H171" s="108"/>
      <c r="I171" s="87"/>
      <c r="J171" s="108"/>
      <c r="K171" s="86"/>
      <c r="L171" s="86"/>
      <c r="M171" s="86"/>
      <c r="N171" s="96"/>
      <c r="O171" s="86"/>
      <c r="P171" s="86"/>
      <c r="Q171" s="86"/>
      <c r="R171" s="96"/>
      <c r="S171" s="86"/>
      <c r="T171" s="86"/>
      <c r="U171" s="88"/>
      <c r="V171" s="96"/>
      <c r="W171" s="108"/>
      <c r="Y171" s="38">
        <v>28</v>
      </c>
      <c r="Z171" s="66">
        <v>317</v>
      </c>
      <c r="AA171" s="38" t="s">
        <v>7</v>
      </c>
      <c r="AB171" s="66" t="s">
        <v>16</v>
      </c>
      <c r="AC171" s="63">
        <v>121</v>
      </c>
      <c r="AD171" s="33">
        <v>20</v>
      </c>
      <c r="AE171" s="36">
        <f t="shared" si="13"/>
        <v>1.9193475631194583</v>
      </c>
      <c r="AF171" s="36" t="s">
        <v>107</v>
      </c>
      <c r="AG171" s="2">
        <v>0.01</v>
      </c>
      <c r="AH171" s="73"/>
      <c r="AI171" s="50">
        <v>0.30847996115574089</v>
      </c>
      <c r="AJ171" s="2">
        <v>0.32216168287285618</v>
      </c>
      <c r="AK171" s="2">
        <v>0.25988341092821587</v>
      </c>
      <c r="AL171" s="90"/>
      <c r="AM171" s="50"/>
      <c r="AN171" s="2"/>
      <c r="AO171" s="2"/>
      <c r="AP171" s="90"/>
      <c r="AQ171" s="50">
        <v>0.30883328609350891</v>
      </c>
      <c r="AS171" s="15"/>
      <c r="AT171" s="115"/>
      <c r="AU171" s="45"/>
    </row>
    <row r="172" spans="1:47" s="9" customFormat="1">
      <c r="A172" s="108"/>
      <c r="B172" s="108"/>
      <c r="C172" s="108"/>
      <c r="D172" s="108"/>
      <c r="E172" s="109"/>
      <c r="F172" s="109"/>
      <c r="G172" s="110"/>
      <c r="H172" s="108"/>
      <c r="I172" s="87"/>
      <c r="J172" s="108"/>
      <c r="K172" s="86"/>
      <c r="L172" s="86"/>
      <c r="M172" s="86"/>
      <c r="N172" s="96"/>
      <c r="O172" s="86"/>
      <c r="P172" s="86"/>
      <c r="Q172" s="86"/>
      <c r="R172" s="96"/>
      <c r="S172" s="86"/>
      <c r="T172" s="86"/>
      <c r="U172" s="88"/>
      <c r="V172" s="96"/>
      <c r="W172" s="108"/>
      <c r="Y172" s="38">
        <v>28</v>
      </c>
      <c r="Z172" s="66">
        <v>318</v>
      </c>
      <c r="AA172" s="38" t="s">
        <v>7</v>
      </c>
      <c r="AB172" s="66" t="s">
        <v>16</v>
      </c>
      <c r="AC172" s="63">
        <v>121</v>
      </c>
      <c r="AD172" s="33">
        <v>20</v>
      </c>
      <c r="AE172" s="36">
        <f t="shared" si="13"/>
        <v>1.9193475631194583</v>
      </c>
      <c r="AF172" s="36" t="s">
        <v>107</v>
      </c>
      <c r="AG172" s="2">
        <v>0.01</v>
      </c>
      <c r="AH172" s="73"/>
      <c r="AI172" s="50">
        <v>0.32497596963971737</v>
      </c>
      <c r="AJ172" s="2">
        <v>0.34556763819450398</v>
      </c>
      <c r="AK172" s="2">
        <v>0.29123279272274294</v>
      </c>
      <c r="AL172" s="90"/>
      <c r="AM172" s="50"/>
      <c r="AN172" s="2"/>
      <c r="AO172" s="2"/>
      <c r="AP172" s="90"/>
      <c r="AQ172" s="50">
        <v>0.19652550078022801</v>
      </c>
      <c r="AS172" s="15"/>
      <c r="AT172" s="115"/>
      <c r="AU172" s="45"/>
    </row>
    <row r="173" spans="1:47" s="9" customFormat="1">
      <c r="A173" s="108"/>
      <c r="B173" s="108"/>
      <c r="C173" s="108"/>
      <c r="D173" s="108"/>
      <c r="E173" s="109"/>
      <c r="F173" s="109"/>
      <c r="G173" s="110"/>
      <c r="H173" s="108"/>
      <c r="I173" s="87"/>
      <c r="J173" s="108"/>
      <c r="K173" s="86"/>
      <c r="L173" s="86"/>
      <c r="M173" s="86"/>
      <c r="N173" s="96"/>
      <c r="O173" s="86"/>
      <c r="P173" s="86"/>
      <c r="Q173" s="86"/>
      <c r="R173" s="96"/>
      <c r="S173" s="86"/>
      <c r="T173" s="86"/>
      <c r="U173" s="88"/>
      <c r="V173" s="96"/>
      <c r="W173" s="108"/>
      <c r="Y173" s="38">
        <v>28</v>
      </c>
      <c r="Z173" s="66">
        <v>319</v>
      </c>
      <c r="AA173" s="38" t="s">
        <v>7</v>
      </c>
      <c r="AB173" s="66" t="s">
        <v>16</v>
      </c>
      <c r="AC173" s="63">
        <v>121</v>
      </c>
      <c r="AD173" s="33">
        <v>20</v>
      </c>
      <c r="AE173" s="36">
        <f t="shared" si="13"/>
        <v>1.9193475631194583</v>
      </c>
      <c r="AF173" s="36" t="s">
        <v>107</v>
      </c>
      <c r="AG173" s="2">
        <v>0.01</v>
      </c>
      <c r="AH173" s="73"/>
      <c r="AI173" s="50">
        <v>0.34213659670632646</v>
      </c>
      <c r="AJ173" s="2">
        <v>0.32745811456602808</v>
      </c>
      <c r="AK173" s="2">
        <v>0.28138826771135589</v>
      </c>
      <c r="AL173" s="90"/>
      <c r="AM173" s="50"/>
      <c r="AN173" s="2"/>
      <c r="AO173" s="2"/>
      <c r="AP173" s="90"/>
      <c r="AQ173" s="50">
        <v>0.29986537929846674</v>
      </c>
      <c r="AS173" s="15"/>
      <c r="AT173" s="115"/>
      <c r="AU173" s="45"/>
    </row>
    <row r="174" spans="1:47" s="9" customFormat="1">
      <c r="A174" s="108"/>
      <c r="B174" s="108"/>
      <c r="C174" s="108"/>
      <c r="D174" s="108"/>
      <c r="E174" s="109"/>
      <c r="F174" s="109"/>
      <c r="G174" s="110"/>
      <c r="H174" s="108"/>
      <c r="I174" s="87"/>
      <c r="J174" s="108"/>
      <c r="K174" s="86"/>
      <c r="L174" s="86"/>
      <c r="M174" s="86"/>
      <c r="N174" s="96"/>
      <c r="O174" s="86"/>
      <c r="P174" s="86"/>
      <c r="Q174" s="86"/>
      <c r="R174" s="96"/>
      <c r="S174" s="86"/>
      <c r="T174" s="86"/>
      <c r="U174" s="88"/>
      <c r="V174" s="96"/>
      <c r="W174" s="108"/>
      <c r="Y174" s="38">
        <v>28</v>
      </c>
      <c r="Z174" s="66">
        <v>320</v>
      </c>
      <c r="AA174" s="38" t="s">
        <v>7</v>
      </c>
      <c r="AB174" s="66" t="s">
        <v>16</v>
      </c>
      <c r="AC174" s="63">
        <v>121</v>
      </c>
      <c r="AD174" s="33">
        <v>20</v>
      </c>
      <c r="AE174" s="36">
        <f t="shared" si="13"/>
        <v>1.9193475631194583</v>
      </c>
      <c r="AF174" s="36" t="s">
        <v>107</v>
      </c>
      <c r="AG174" s="2">
        <v>0.01</v>
      </c>
      <c r="AH174" s="73"/>
      <c r="AI174" s="50">
        <v>0.36507981656665417</v>
      </c>
      <c r="AJ174" s="2">
        <v>0.30708393199894374</v>
      </c>
      <c r="AK174" s="2">
        <v>0.25927017342424008</v>
      </c>
      <c r="AL174" s="90"/>
      <c r="AM174" s="50"/>
      <c r="AN174" s="2"/>
      <c r="AO174" s="2"/>
      <c r="AP174" s="90"/>
      <c r="AQ174" s="50">
        <v>0.24236837419915744</v>
      </c>
      <c r="AS174" s="15"/>
      <c r="AT174" s="115"/>
      <c r="AU174" s="45"/>
    </row>
    <row r="175" spans="1:47" s="9" customFormat="1">
      <c r="A175" s="108"/>
      <c r="B175" s="108"/>
      <c r="C175" s="108"/>
      <c r="D175" s="108"/>
      <c r="E175" s="109"/>
      <c r="F175" s="109"/>
      <c r="G175" s="110"/>
      <c r="H175" s="108"/>
      <c r="I175" s="87"/>
      <c r="J175" s="108"/>
      <c r="K175" s="86"/>
      <c r="L175" s="86"/>
      <c r="M175" s="86"/>
      <c r="N175" s="96"/>
      <c r="O175" s="86"/>
      <c r="P175" s="86"/>
      <c r="Q175" s="86"/>
      <c r="R175" s="96"/>
      <c r="S175" s="86"/>
      <c r="T175" s="86"/>
      <c r="U175" s="88"/>
      <c r="V175" s="96"/>
      <c r="W175" s="108"/>
      <c r="Y175" s="38">
        <v>28</v>
      </c>
      <c r="Z175" s="66">
        <v>321</v>
      </c>
      <c r="AA175" s="38" t="s">
        <v>7</v>
      </c>
      <c r="AB175" s="66" t="s">
        <v>16</v>
      </c>
      <c r="AC175" s="63">
        <v>121</v>
      </c>
      <c r="AD175" s="33">
        <v>20</v>
      </c>
      <c r="AE175" s="36">
        <f t="shared" si="13"/>
        <v>1.9193475631194583</v>
      </c>
      <c r="AF175" s="36" t="s">
        <v>107</v>
      </c>
      <c r="AG175" s="2">
        <v>0.01</v>
      </c>
      <c r="AH175" s="73"/>
      <c r="AI175" s="50">
        <v>0.29727772195617186</v>
      </c>
      <c r="AJ175" s="2">
        <v>0.30758826950385543</v>
      </c>
      <c r="AK175" s="2">
        <v>0.25103507688072868</v>
      </c>
      <c r="AL175" s="90"/>
      <c r="AM175" s="50"/>
      <c r="AN175" s="2"/>
      <c r="AO175" s="2"/>
      <c r="AP175" s="90"/>
      <c r="AQ175" s="50">
        <v>0.42632610102845603</v>
      </c>
      <c r="AS175" s="15"/>
      <c r="AT175" s="115"/>
      <c r="AU175" s="45"/>
    </row>
    <row r="176" spans="1:47" s="9" customFormat="1">
      <c r="A176" s="108"/>
      <c r="B176" s="108"/>
      <c r="C176" s="108"/>
      <c r="D176" s="108"/>
      <c r="E176" s="109"/>
      <c r="F176" s="109"/>
      <c r="G176" s="110"/>
      <c r="H176" s="108"/>
      <c r="I176" s="87"/>
      <c r="J176" s="108"/>
      <c r="K176" s="86"/>
      <c r="L176" s="86"/>
      <c r="M176" s="86"/>
      <c r="N176" s="96"/>
      <c r="O176" s="86"/>
      <c r="P176" s="86"/>
      <c r="Q176" s="86"/>
      <c r="R176" s="96"/>
      <c r="S176" s="86"/>
      <c r="T176" s="86"/>
      <c r="U176" s="88"/>
      <c r="V176" s="96"/>
      <c r="W176" s="108"/>
      <c r="Y176" s="38">
        <v>28</v>
      </c>
      <c r="Z176" s="66">
        <v>322</v>
      </c>
      <c r="AA176" s="38" t="s">
        <v>7</v>
      </c>
      <c r="AB176" s="66" t="s">
        <v>16</v>
      </c>
      <c r="AC176" s="63">
        <v>121</v>
      </c>
      <c r="AD176" s="33">
        <v>20</v>
      </c>
      <c r="AE176" s="36">
        <f t="shared" si="13"/>
        <v>1.9193475631194583</v>
      </c>
      <c r="AF176" s="36" t="s">
        <v>107</v>
      </c>
      <c r="AG176" s="2">
        <v>0.01</v>
      </c>
      <c r="AH176" s="73"/>
      <c r="AI176" s="50">
        <v>0.2846816020897272</v>
      </c>
      <c r="AJ176" s="2">
        <v>0.34357216139423485</v>
      </c>
      <c r="AK176" s="2">
        <v>0.25660918083688239</v>
      </c>
      <c r="AL176" s="90"/>
      <c r="AM176" s="50"/>
      <c r="AN176" s="2"/>
      <c r="AO176" s="2"/>
      <c r="AP176" s="90"/>
      <c r="AQ176" s="50">
        <v>0.36838808324111205</v>
      </c>
      <c r="AS176" s="15"/>
      <c r="AT176" s="115"/>
      <c r="AU176" s="45"/>
    </row>
    <row r="177" spans="1:47" s="9" customFormat="1" ht="15" customHeight="1">
      <c r="A177" s="108"/>
      <c r="B177" s="108"/>
      <c r="C177" s="108"/>
      <c r="D177" s="108"/>
      <c r="E177" s="109"/>
      <c r="F177" s="109"/>
      <c r="G177" s="110"/>
      <c r="H177" s="108"/>
      <c r="I177" s="87"/>
      <c r="J177" s="108"/>
      <c r="K177" s="86"/>
      <c r="L177" s="86"/>
      <c r="M177" s="86"/>
      <c r="N177" s="96"/>
      <c r="O177" s="86"/>
      <c r="P177" s="86"/>
      <c r="Q177" s="86"/>
      <c r="R177" s="96"/>
      <c r="S177" s="86"/>
      <c r="T177" s="86"/>
      <c r="U177" s="88"/>
      <c r="V177" s="96"/>
      <c r="W177" s="108"/>
      <c r="Y177" s="38">
        <v>28</v>
      </c>
      <c r="Z177" s="66">
        <v>323</v>
      </c>
      <c r="AA177" s="38" t="s">
        <v>7</v>
      </c>
      <c r="AB177" s="66" t="s">
        <v>16</v>
      </c>
      <c r="AC177" s="63">
        <v>121</v>
      </c>
      <c r="AD177" s="33">
        <v>20</v>
      </c>
      <c r="AE177" s="36">
        <f t="shared" si="13"/>
        <v>1.9193475631194583</v>
      </c>
      <c r="AF177" s="36" t="s">
        <v>107</v>
      </c>
      <c r="AG177" s="2">
        <v>0.01</v>
      </c>
      <c r="AH177" s="73"/>
      <c r="AI177" s="50">
        <v>0.31098440806214039</v>
      </c>
      <c r="AJ177" s="2">
        <v>0.32671459057707336</v>
      </c>
      <c r="AK177" s="2">
        <v>0.25407893601952725</v>
      </c>
      <c r="AL177" s="90"/>
      <c r="AM177" s="50"/>
      <c r="AN177" s="2"/>
      <c r="AO177" s="2"/>
      <c r="AP177" s="90"/>
      <c r="AQ177" s="50">
        <v>0.30521586405980705</v>
      </c>
      <c r="AS177" s="15"/>
      <c r="AT177" s="115"/>
      <c r="AU177" s="45"/>
    </row>
    <row r="178" spans="1:47" s="9" customFormat="1">
      <c r="A178" s="108"/>
      <c r="B178" s="108"/>
      <c r="C178" s="108"/>
      <c r="D178" s="108"/>
      <c r="E178" s="109"/>
      <c r="F178" s="109"/>
      <c r="G178" s="110"/>
      <c r="H178" s="108"/>
      <c r="I178" s="87"/>
      <c r="J178" s="108"/>
      <c r="K178" s="86"/>
      <c r="L178" s="86"/>
      <c r="M178" s="86"/>
      <c r="N178" s="96"/>
      <c r="O178" s="86"/>
      <c r="P178" s="86"/>
      <c r="Q178" s="86"/>
      <c r="R178" s="96"/>
      <c r="S178" s="86"/>
      <c r="T178" s="86"/>
      <c r="U178" s="88"/>
      <c r="V178" s="96"/>
      <c r="W178" s="108"/>
      <c r="Y178" s="38">
        <v>28</v>
      </c>
      <c r="Z178" s="66">
        <v>324</v>
      </c>
      <c r="AA178" s="38" t="s">
        <v>7</v>
      </c>
      <c r="AB178" s="66" t="s">
        <v>16</v>
      </c>
      <c r="AC178" s="63">
        <v>121</v>
      </c>
      <c r="AD178" s="33">
        <v>20</v>
      </c>
      <c r="AE178" s="36">
        <f t="shared" si="13"/>
        <v>1.9193475631194583</v>
      </c>
      <c r="AF178" s="36" t="s">
        <v>107</v>
      </c>
      <c r="AG178" s="2">
        <v>0.01</v>
      </c>
      <c r="AH178" s="73"/>
      <c r="AI178" s="50">
        <v>0.3210204762993818</v>
      </c>
      <c r="AJ178" s="2">
        <v>0.32375057742416802</v>
      </c>
      <c r="AK178" s="2">
        <v>0.26005784081576699</v>
      </c>
      <c r="AL178" s="90"/>
      <c r="AM178" s="50"/>
      <c r="AN178" s="2"/>
      <c r="AO178" s="2"/>
      <c r="AP178" s="90"/>
      <c r="AQ178" s="50">
        <v>0.35694744079559482</v>
      </c>
      <c r="AS178" s="15"/>
      <c r="AT178" s="115"/>
      <c r="AU178" s="45"/>
    </row>
    <row r="179" spans="1:47" s="9" customFormat="1">
      <c r="A179" s="108"/>
      <c r="B179" s="108"/>
      <c r="C179" s="108"/>
      <c r="D179" s="108"/>
      <c r="E179" s="109"/>
      <c r="F179" s="109"/>
      <c r="G179" s="110"/>
      <c r="H179" s="108"/>
      <c r="I179" s="87"/>
      <c r="J179" s="108"/>
      <c r="K179" s="86"/>
      <c r="L179" s="86"/>
      <c r="M179" s="86"/>
      <c r="N179" s="96"/>
      <c r="O179" s="86"/>
      <c r="P179" s="86"/>
      <c r="Q179" s="86"/>
      <c r="R179" s="96"/>
      <c r="S179" s="86"/>
      <c r="T179" s="86"/>
      <c r="U179" s="88"/>
      <c r="V179" s="96"/>
      <c r="W179" s="108"/>
      <c r="Y179" s="38">
        <v>28</v>
      </c>
      <c r="Z179" s="66">
        <v>325</v>
      </c>
      <c r="AA179" s="38" t="s">
        <v>7</v>
      </c>
      <c r="AB179" s="66" t="s">
        <v>16</v>
      </c>
      <c r="AC179" s="63">
        <v>121</v>
      </c>
      <c r="AD179" s="33">
        <v>20</v>
      </c>
      <c r="AE179" s="36">
        <f t="shared" si="13"/>
        <v>1.9193475631194583</v>
      </c>
      <c r="AF179" s="36" t="s">
        <v>107</v>
      </c>
      <c r="AG179" s="2">
        <v>0.01</v>
      </c>
      <c r="AH179" s="73"/>
      <c r="AI179" s="50">
        <v>0.34492845873817757</v>
      </c>
      <c r="AJ179" s="2">
        <v>0.31523020500215271</v>
      </c>
      <c r="AK179" s="2">
        <v>0.24856449065815833</v>
      </c>
      <c r="AL179" s="90"/>
      <c r="AM179" s="50"/>
      <c r="AN179" s="2"/>
      <c r="AO179" s="2"/>
      <c r="AP179" s="90"/>
      <c r="AQ179" s="50">
        <v>0.35535051732442935</v>
      </c>
      <c r="AS179" s="15"/>
      <c r="AT179" s="115"/>
      <c r="AU179" s="45"/>
    </row>
    <row r="180" spans="1:47" s="9" customFormat="1">
      <c r="A180" s="108"/>
      <c r="B180" s="108"/>
      <c r="C180" s="108"/>
      <c r="D180" s="108"/>
      <c r="E180" s="109"/>
      <c r="F180" s="109"/>
      <c r="G180" s="110"/>
      <c r="H180" s="108"/>
      <c r="I180" s="87"/>
      <c r="J180" s="108"/>
      <c r="K180" s="86"/>
      <c r="L180" s="86"/>
      <c r="M180" s="86"/>
      <c r="N180" s="96"/>
      <c r="O180" s="86"/>
      <c r="P180" s="86"/>
      <c r="Q180" s="86"/>
      <c r="R180" s="96"/>
      <c r="S180" s="86"/>
      <c r="T180" s="86"/>
      <c r="U180" s="88"/>
      <c r="V180" s="96"/>
      <c r="W180" s="108"/>
      <c r="Y180" s="38">
        <v>28</v>
      </c>
      <c r="Z180" s="66">
        <v>326</v>
      </c>
      <c r="AA180" s="38" t="s">
        <v>7</v>
      </c>
      <c r="AB180" s="66" t="s">
        <v>16</v>
      </c>
      <c r="AC180" s="63">
        <v>121</v>
      </c>
      <c r="AD180" s="33">
        <v>20</v>
      </c>
      <c r="AE180" s="36">
        <f t="shared" si="13"/>
        <v>1.9193475631194583</v>
      </c>
      <c r="AF180" s="36" t="s">
        <v>107</v>
      </c>
      <c r="AG180" s="2">
        <v>0.01</v>
      </c>
      <c r="AH180" s="73"/>
      <c r="AI180" s="50">
        <v>0.31684682579128398</v>
      </c>
      <c r="AJ180" s="2">
        <v>0.31343840627406477</v>
      </c>
      <c r="AK180" s="2">
        <v>0.25515873027709451</v>
      </c>
      <c r="AL180" s="90"/>
      <c r="AM180" s="50"/>
      <c r="AN180" s="2"/>
      <c r="AO180" s="2"/>
      <c r="AP180" s="90"/>
      <c r="AQ180" s="50">
        <v>0.41607616387014629</v>
      </c>
      <c r="AS180" s="15"/>
      <c r="AT180" s="115"/>
      <c r="AU180" s="45"/>
    </row>
    <row r="181" spans="1:47" s="9" customFormat="1" ht="15" customHeight="1">
      <c r="A181" s="108"/>
      <c r="B181" s="108"/>
      <c r="C181" s="108"/>
      <c r="D181" s="108"/>
      <c r="E181" s="109"/>
      <c r="F181" s="109"/>
      <c r="G181" s="110"/>
      <c r="H181" s="108"/>
      <c r="I181" s="87"/>
      <c r="J181" s="108"/>
      <c r="K181" s="86"/>
      <c r="L181" s="86"/>
      <c r="M181" s="86"/>
      <c r="N181" s="96"/>
      <c r="O181" s="86"/>
      <c r="P181" s="86"/>
      <c r="Q181" s="86"/>
      <c r="R181" s="96"/>
      <c r="S181" s="86"/>
      <c r="T181" s="86"/>
      <c r="U181" s="88"/>
      <c r="V181" s="96"/>
      <c r="W181" s="108"/>
      <c r="Y181" s="38">
        <v>28</v>
      </c>
      <c r="Z181" s="66">
        <v>327</v>
      </c>
      <c r="AA181" s="38" t="s">
        <v>7</v>
      </c>
      <c r="AB181" s="66" t="s">
        <v>16</v>
      </c>
      <c r="AC181" s="63">
        <v>121</v>
      </c>
      <c r="AD181" s="33">
        <v>20</v>
      </c>
      <c r="AE181" s="36">
        <f t="shared" si="13"/>
        <v>1.9193475631194583</v>
      </c>
      <c r="AF181" s="36" t="s">
        <v>107</v>
      </c>
      <c r="AG181" s="2">
        <v>0.01</v>
      </c>
      <c r="AH181" s="73"/>
      <c r="AI181" s="50">
        <v>0.34274485591338588</v>
      </c>
      <c r="AJ181" s="2">
        <v>0.33594517097290189</v>
      </c>
      <c r="AK181" s="2">
        <v>0.25349832589614185</v>
      </c>
      <c r="AL181" s="90"/>
      <c r="AM181" s="50"/>
      <c r="AN181" s="2"/>
      <c r="AO181" s="2"/>
      <c r="AP181" s="90"/>
      <c r="AQ181" s="50">
        <v>0.40856461999110766</v>
      </c>
      <c r="AS181" s="15"/>
      <c r="AT181" s="115"/>
      <c r="AU181" s="45"/>
    </row>
    <row r="182" spans="1:47" s="9" customFormat="1">
      <c r="A182" s="108"/>
      <c r="B182" s="108"/>
      <c r="C182" s="108"/>
      <c r="D182" s="108"/>
      <c r="E182" s="109"/>
      <c r="F182" s="109"/>
      <c r="G182" s="110"/>
      <c r="H182" s="108"/>
      <c r="I182" s="87"/>
      <c r="J182" s="108"/>
      <c r="K182" s="86"/>
      <c r="L182" s="86"/>
      <c r="M182" s="86"/>
      <c r="N182" s="96"/>
      <c r="O182" s="86"/>
      <c r="P182" s="86"/>
      <c r="Q182" s="86"/>
      <c r="R182" s="96"/>
      <c r="S182" s="86"/>
      <c r="T182" s="86"/>
      <c r="U182" s="88"/>
      <c r="V182" s="96"/>
      <c r="W182" s="108"/>
      <c r="Y182" s="38">
        <v>28</v>
      </c>
      <c r="Z182" s="66">
        <v>328</v>
      </c>
      <c r="AA182" s="38" t="s">
        <v>7</v>
      </c>
      <c r="AB182" s="66" t="s">
        <v>16</v>
      </c>
      <c r="AC182" s="63">
        <v>121</v>
      </c>
      <c r="AD182" s="33">
        <v>20</v>
      </c>
      <c r="AE182" s="36">
        <f t="shared" si="13"/>
        <v>1.9193475631194583</v>
      </c>
      <c r="AF182" s="36" t="s">
        <v>107</v>
      </c>
      <c r="AG182" s="2">
        <v>0.01</v>
      </c>
      <c r="AH182" s="73"/>
      <c r="AI182" s="50">
        <v>0.33765049815362025</v>
      </c>
      <c r="AJ182" s="2">
        <v>0.31218675478878044</v>
      </c>
      <c r="AK182" s="2">
        <v>0.2447775496749636</v>
      </c>
      <c r="AL182" s="90"/>
      <c r="AM182" s="50"/>
      <c r="AN182" s="2"/>
      <c r="AO182" s="2"/>
      <c r="AP182" s="90"/>
      <c r="AQ182" s="50">
        <v>0.46324189240005187</v>
      </c>
      <c r="AS182" s="15"/>
      <c r="AT182" s="115"/>
      <c r="AU182" s="45"/>
    </row>
    <row r="183" spans="1:47" s="9" customFormat="1">
      <c r="A183" s="108"/>
      <c r="B183" s="108"/>
      <c r="C183" s="108"/>
      <c r="D183" s="108"/>
      <c r="E183" s="109"/>
      <c r="F183" s="109"/>
      <c r="G183" s="110"/>
      <c r="H183" s="108"/>
      <c r="I183" s="87"/>
      <c r="J183" s="108"/>
      <c r="K183" s="86"/>
      <c r="L183" s="86"/>
      <c r="M183" s="86"/>
      <c r="N183" s="96"/>
      <c r="O183" s="86"/>
      <c r="P183" s="86"/>
      <c r="Q183" s="86"/>
      <c r="R183" s="96"/>
      <c r="S183" s="86"/>
      <c r="T183" s="86"/>
      <c r="U183" s="88"/>
      <c r="V183" s="96"/>
      <c r="W183" s="108"/>
      <c r="Y183" s="38">
        <v>28</v>
      </c>
      <c r="Z183" s="66">
        <v>329</v>
      </c>
      <c r="AA183" s="38" t="s">
        <v>7</v>
      </c>
      <c r="AB183" s="66" t="s">
        <v>16</v>
      </c>
      <c r="AC183" s="63">
        <v>121</v>
      </c>
      <c r="AD183" s="33">
        <v>20</v>
      </c>
      <c r="AE183" s="36">
        <f t="shared" si="13"/>
        <v>1.9193475631194583</v>
      </c>
      <c r="AF183" s="36" t="s">
        <v>107</v>
      </c>
      <c r="AG183" s="2">
        <v>0.01</v>
      </c>
      <c r="AH183" s="73"/>
      <c r="AI183" s="50">
        <v>0.42037883373298135</v>
      </c>
      <c r="AJ183" s="2">
        <v>0.32257095764426175</v>
      </c>
      <c r="AK183" s="2">
        <v>0.26982961865345501</v>
      </c>
      <c r="AL183" s="90"/>
      <c r="AM183" s="50"/>
      <c r="AN183" s="2"/>
      <c r="AO183" s="2"/>
      <c r="AP183" s="90"/>
      <c r="AQ183" s="50">
        <v>0.13884980555588741</v>
      </c>
      <c r="AS183" s="15"/>
      <c r="AT183" s="115"/>
      <c r="AU183" s="45"/>
    </row>
    <row r="184" spans="1:47" s="9" customFormat="1">
      <c r="A184" s="108"/>
      <c r="B184" s="108"/>
      <c r="C184" s="108"/>
      <c r="D184" s="108"/>
      <c r="E184" s="109"/>
      <c r="F184" s="109"/>
      <c r="G184" s="110"/>
      <c r="H184" s="108"/>
      <c r="I184" s="87"/>
      <c r="J184" s="108"/>
      <c r="K184" s="86"/>
      <c r="L184" s="86"/>
      <c r="M184" s="86"/>
      <c r="N184" s="96"/>
      <c r="O184" s="86"/>
      <c r="P184" s="86"/>
      <c r="Q184" s="86"/>
      <c r="R184" s="96"/>
      <c r="S184" s="86"/>
      <c r="T184" s="86"/>
      <c r="U184" s="88"/>
      <c r="V184" s="96"/>
      <c r="W184" s="108"/>
      <c r="Y184" s="38">
        <v>28</v>
      </c>
      <c r="Z184" s="66">
        <v>330</v>
      </c>
      <c r="AA184" s="38" t="s">
        <v>7</v>
      </c>
      <c r="AB184" s="66" t="s">
        <v>16</v>
      </c>
      <c r="AC184" s="63">
        <v>121</v>
      </c>
      <c r="AD184" s="33">
        <v>20</v>
      </c>
      <c r="AE184" s="36">
        <f t="shared" si="13"/>
        <v>1.9193475631194583</v>
      </c>
      <c r="AF184" s="36" t="s">
        <v>107</v>
      </c>
      <c r="AG184" s="2">
        <v>0.01</v>
      </c>
      <c r="AH184" s="73"/>
      <c r="AI184" s="50">
        <v>0.44150062321030736</v>
      </c>
      <c r="AJ184" s="2">
        <v>0.3223734183348243</v>
      </c>
      <c r="AK184" s="2">
        <v>0.29947609559709654</v>
      </c>
      <c r="AL184" s="90"/>
      <c r="AM184" s="50"/>
      <c r="AN184" s="2"/>
      <c r="AO184" s="2"/>
      <c r="AP184" s="90"/>
      <c r="AQ184" s="50">
        <v>0.10501777696335983</v>
      </c>
      <c r="AS184" s="15"/>
      <c r="AT184" s="115"/>
      <c r="AU184" s="45"/>
    </row>
    <row r="185" spans="1:47" s="9" customFormat="1" ht="15" customHeight="1">
      <c r="A185" s="108"/>
      <c r="B185" s="108"/>
      <c r="C185" s="108"/>
      <c r="D185" s="108"/>
      <c r="E185" s="109"/>
      <c r="F185" s="109"/>
      <c r="G185" s="110"/>
      <c r="H185" s="108"/>
      <c r="I185" s="87"/>
      <c r="J185" s="108"/>
      <c r="K185" s="86"/>
      <c r="L185" s="86"/>
      <c r="M185" s="86"/>
      <c r="N185" s="96"/>
      <c r="O185" s="86"/>
      <c r="P185" s="86"/>
      <c r="Q185" s="86"/>
      <c r="R185" s="96"/>
      <c r="S185" s="86"/>
      <c r="T185" s="86"/>
      <c r="U185" s="88"/>
      <c r="V185" s="96"/>
      <c r="W185" s="108"/>
      <c r="Y185" s="38">
        <v>28</v>
      </c>
      <c r="Z185" s="66">
        <v>331</v>
      </c>
      <c r="AA185" s="38" t="s">
        <v>7</v>
      </c>
      <c r="AB185" s="66" t="s">
        <v>16</v>
      </c>
      <c r="AC185" s="63">
        <v>121</v>
      </c>
      <c r="AD185" s="33">
        <v>20</v>
      </c>
      <c r="AE185" s="36">
        <f t="shared" si="13"/>
        <v>1.9193475631194583</v>
      </c>
      <c r="AF185" s="36" t="s">
        <v>107</v>
      </c>
      <c r="AG185" s="2">
        <v>0.01</v>
      </c>
      <c r="AH185" s="73"/>
      <c r="AI185" s="50">
        <v>0.4394607891743737</v>
      </c>
      <c r="AJ185" s="2">
        <v>0.2978324450935359</v>
      </c>
      <c r="AK185" s="2">
        <v>0.26186981344316501</v>
      </c>
      <c r="AL185" s="90"/>
      <c r="AM185" s="50"/>
      <c r="AN185" s="2"/>
      <c r="AO185" s="2"/>
      <c r="AP185" s="90"/>
      <c r="AQ185" s="50">
        <v>9.9488456209313542E-2</v>
      </c>
      <c r="AS185" s="15"/>
      <c r="AT185" s="115"/>
      <c r="AU185" s="45"/>
    </row>
    <row r="186" spans="1:47" s="9" customFormat="1">
      <c r="A186" s="108"/>
      <c r="B186" s="108"/>
      <c r="C186" s="108"/>
      <c r="D186" s="108"/>
      <c r="E186" s="109"/>
      <c r="F186" s="109"/>
      <c r="G186" s="110"/>
      <c r="H186" s="108"/>
      <c r="I186" s="87"/>
      <c r="J186" s="108"/>
      <c r="K186" s="86"/>
      <c r="L186" s="86"/>
      <c r="M186" s="86"/>
      <c r="N186" s="96"/>
      <c r="O186" s="86"/>
      <c r="P186" s="86"/>
      <c r="Q186" s="86"/>
      <c r="R186" s="96"/>
      <c r="S186" s="86"/>
      <c r="T186" s="86"/>
      <c r="U186" s="88"/>
      <c r="V186" s="96"/>
      <c r="W186" s="108"/>
      <c r="Y186" s="38">
        <v>28</v>
      </c>
      <c r="Z186" s="66">
        <v>332</v>
      </c>
      <c r="AA186" s="38" t="s">
        <v>7</v>
      </c>
      <c r="AB186" s="66" t="s">
        <v>16</v>
      </c>
      <c r="AC186" s="63">
        <v>121</v>
      </c>
      <c r="AD186" s="33">
        <v>20</v>
      </c>
      <c r="AE186" s="36">
        <f t="shared" si="13"/>
        <v>1.9193475631194583</v>
      </c>
      <c r="AF186" s="36" t="s">
        <v>107</v>
      </c>
      <c r="AG186" s="2">
        <v>0.01</v>
      </c>
      <c r="AH186" s="73"/>
      <c r="AI186" s="50">
        <v>0.36726505279164767</v>
      </c>
      <c r="AJ186" s="2">
        <v>0.30326469126547462</v>
      </c>
      <c r="AK186" s="2">
        <v>0.29523603064064757</v>
      </c>
      <c r="AL186" s="90"/>
      <c r="AM186" s="50"/>
      <c r="AN186" s="2"/>
      <c r="AO186" s="2"/>
      <c r="AP186" s="90"/>
      <c r="AQ186" s="50">
        <v>0.3033774327589811</v>
      </c>
      <c r="AS186" s="15"/>
      <c r="AT186" s="115"/>
      <c r="AU186" s="45"/>
    </row>
    <row r="187" spans="1:47" s="9" customFormat="1">
      <c r="A187" s="108"/>
      <c r="B187" s="108"/>
      <c r="C187" s="108"/>
      <c r="D187" s="108"/>
      <c r="E187" s="109"/>
      <c r="F187" s="109"/>
      <c r="G187" s="110"/>
      <c r="H187" s="108"/>
      <c r="I187" s="87"/>
      <c r="J187" s="108"/>
      <c r="K187" s="86"/>
      <c r="L187" s="86"/>
      <c r="M187" s="86"/>
      <c r="N187" s="96"/>
      <c r="O187" s="86"/>
      <c r="P187" s="86"/>
      <c r="Q187" s="86"/>
      <c r="R187" s="96"/>
      <c r="S187" s="86"/>
      <c r="T187" s="86"/>
      <c r="U187" s="88"/>
      <c r="V187" s="96"/>
      <c r="W187" s="108"/>
      <c r="Y187" s="38">
        <v>28</v>
      </c>
      <c r="Z187" s="66">
        <v>333</v>
      </c>
      <c r="AA187" s="38" t="s">
        <v>7</v>
      </c>
      <c r="AB187" s="66" t="s">
        <v>16</v>
      </c>
      <c r="AC187" s="63">
        <v>121</v>
      </c>
      <c r="AD187" s="33">
        <v>20</v>
      </c>
      <c r="AE187" s="36">
        <f t="shared" si="13"/>
        <v>1.9193475631194583</v>
      </c>
      <c r="AF187" s="36" t="s">
        <v>107</v>
      </c>
      <c r="AG187" s="2">
        <v>0.01</v>
      </c>
      <c r="AH187" s="73"/>
      <c r="AI187" s="50">
        <v>0.35524496606010836</v>
      </c>
      <c r="AJ187" s="2">
        <v>0.30436009377210455</v>
      </c>
      <c r="AK187" s="2">
        <v>0.2832375811010352</v>
      </c>
      <c r="AL187" s="90"/>
      <c r="AM187" s="50"/>
      <c r="AN187" s="2"/>
      <c r="AO187" s="2"/>
      <c r="AP187" s="90"/>
      <c r="AQ187" s="50">
        <v>0.29296890321775426</v>
      </c>
      <c r="AS187" s="15"/>
      <c r="AT187" s="115"/>
      <c r="AU187" s="45"/>
    </row>
    <row r="188" spans="1:47" s="9" customFormat="1">
      <c r="A188" s="108"/>
      <c r="B188" s="108"/>
      <c r="C188" s="108"/>
      <c r="D188" s="108"/>
      <c r="E188" s="109"/>
      <c r="F188" s="109"/>
      <c r="G188" s="110"/>
      <c r="H188" s="108"/>
      <c r="I188" s="87"/>
      <c r="J188" s="108"/>
      <c r="K188" s="86"/>
      <c r="L188" s="86"/>
      <c r="M188" s="86"/>
      <c r="N188" s="96"/>
      <c r="O188" s="86"/>
      <c r="P188" s="86"/>
      <c r="Q188" s="86"/>
      <c r="R188" s="96"/>
      <c r="S188" s="86"/>
      <c r="T188" s="86"/>
      <c r="U188" s="88"/>
      <c r="V188" s="96"/>
      <c r="W188" s="108"/>
      <c r="Y188" s="38">
        <v>28</v>
      </c>
      <c r="Z188" s="66">
        <v>334</v>
      </c>
      <c r="AA188" s="38" t="s">
        <v>7</v>
      </c>
      <c r="AB188" s="66" t="s">
        <v>16</v>
      </c>
      <c r="AC188" s="63">
        <v>121</v>
      </c>
      <c r="AD188" s="33">
        <v>20</v>
      </c>
      <c r="AE188" s="36">
        <f t="shared" si="13"/>
        <v>1.9193475631194583</v>
      </c>
      <c r="AF188" s="36" t="s">
        <v>107</v>
      </c>
      <c r="AG188" s="2">
        <v>0.01</v>
      </c>
      <c r="AH188" s="73"/>
      <c r="AI188" s="50">
        <v>0.30923926208040114</v>
      </c>
      <c r="AJ188" s="2">
        <v>0.32001087009805623</v>
      </c>
      <c r="AK188" s="2">
        <v>0.27398491271611353</v>
      </c>
      <c r="AL188" s="90"/>
      <c r="AM188" s="50"/>
      <c r="AN188" s="2"/>
      <c r="AO188" s="2"/>
      <c r="AP188" s="90"/>
      <c r="AQ188" s="50">
        <v>0.35788803070022779</v>
      </c>
      <c r="AS188" s="15"/>
      <c r="AT188" s="115"/>
      <c r="AU188" s="45"/>
    </row>
    <row r="189" spans="1:47" s="9" customFormat="1" ht="15" customHeight="1">
      <c r="A189" s="108"/>
      <c r="B189" s="108"/>
      <c r="C189" s="108"/>
      <c r="D189" s="108"/>
      <c r="E189" s="109"/>
      <c r="F189" s="109"/>
      <c r="G189" s="110"/>
      <c r="H189" s="108"/>
      <c r="I189" s="87"/>
      <c r="J189" s="108"/>
      <c r="K189" s="86"/>
      <c r="L189" s="86"/>
      <c r="M189" s="86"/>
      <c r="N189" s="96"/>
      <c r="O189" s="86"/>
      <c r="P189" s="86"/>
      <c r="Q189" s="86"/>
      <c r="R189" s="96"/>
      <c r="S189" s="86"/>
      <c r="T189" s="86"/>
      <c r="U189" s="88"/>
      <c r="V189" s="96"/>
      <c r="W189" s="108"/>
      <c r="Y189" s="38">
        <v>28</v>
      </c>
      <c r="Z189" s="66">
        <v>335</v>
      </c>
      <c r="AA189" s="38" t="s">
        <v>7</v>
      </c>
      <c r="AB189" s="66" t="s">
        <v>16</v>
      </c>
      <c r="AC189" s="63">
        <v>121</v>
      </c>
      <c r="AD189" s="33">
        <v>20</v>
      </c>
      <c r="AE189" s="36">
        <f t="shared" si="13"/>
        <v>1.9193475631194583</v>
      </c>
      <c r="AF189" s="36" t="s">
        <v>107</v>
      </c>
      <c r="AG189" s="2">
        <v>0.01</v>
      </c>
      <c r="AH189" s="73"/>
      <c r="AI189" s="50">
        <v>0.31571001763978024</v>
      </c>
      <c r="AJ189" s="2">
        <v>0.32960121466312514</v>
      </c>
      <c r="AK189" s="2">
        <v>0.27994176768182105</v>
      </c>
      <c r="AL189" s="90"/>
      <c r="AM189" s="50"/>
      <c r="AN189" s="2"/>
      <c r="AO189" s="2"/>
      <c r="AP189" s="90"/>
      <c r="AQ189" s="50">
        <v>0.31277572275069709</v>
      </c>
      <c r="AS189" s="15"/>
      <c r="AT189" s="115"/>
      <c r="AU189" s="45"/>
    </row>
    <row r="190" spans="1:47" s="9" customFormat="1">
      <c r="A190" s="108"/>
      <c r="B190" s="108"/>
      <c r="C190" s="108"/>
      <c r="D190" s="108"/>
      <c r="E190" s="109"/>
      <c r="F190" s="109"/>
      <c r="G190" s="110"/>
      <c r="H190" s="108"/>
      <c r="I190" s="87"/>
      <c r="J190" s="108"/>
      <c r="K190" s="86"/>
      <c r="L190" s="86"/>
      <c r="M190" s="86"/>
      <c r="N190" s="96"/>
      <c r="O190" s="86"/>
      <c r="P190" s="86"/>
      <c r="Q190" s="86"/>
      <c r="R190" s="96"/>
      <c r="S190" s="86"/>
      <c r="T190" s="86"/>
      <c r="U190" s="88"/>
      <c r="V190" s="96"/>
      <c r="W190" s="108"/>
      <c r="Y190" s="38">
        <v>28</v>
      </c>
      <c r="Z190" s="66">
        <v>336</v>
      </c>
      <c r="AA190" s="38" t="s">
        <v>7</v>
      </c>
      <c r="AB190" s="66" t="s">
        <v>16</v>
      </c>
      <c r="AC190" s="63">
        <v>121</v>
      </c>
      <c r="AD190" s="33">
        <v>20</v>
      </c>
      <c r="AE190" s="36">
        <f t="shared" si="13"/>
        <v>1.9193475631194583</v>
      </c>
      <c r="AF190" s="36" t="s">
        <v>107</v>
      </c>
      <c r="AG190" s="2">
        <v>0.01</v>
      </c>
      <c r="AH190" s="73"/>
      <c r="AI190" s="50">
        <v>0.33037446947008225</v>
      </c>
      <c r="AJ190" s="2">
        <v>0.3276872141426736</v>
      </c>
      <c r="AK190" s="2">
        <v>0.28040241925852066</v>
      </c>
      <c r="AL190" s="90"/>
      <c r="AM190" s="50"/>
      <c r="AN190" s="2"/>
      <c r="AO190" s="2"/>
      <c r="AP190" s="90"/>
      <c r="AQ190" s="50">
        <v>0.33617692054847859</v>
      </c>
      <c r="AS190" s="15"/>
      <c r="AT190" s="115"/>
      <c r="AU190" s="45"/>
    </row>
    <row r="191" spans="1:47" s="9" customFormat="1">
      <c r="A191" s="108"/>
      <c r="B191" s="108"/>
      <c r="C191" s="108"/>
      <c r="D191" s="108"/>
      <c r="E191" s="109"/>
      <c r="F191" s="109"/>
      <c r="G191" s="110"/>
      <c r="H191" s="108"/>
      <c r="I191" s="87"/>
      <c r="J191" s="108"/>
      <c r="K191" s="86"/>
      <c r="L191" s="86"/>
      <c r="M191" s="86"/>
      <c r="N191" s="96"/>
      <c r="O191" s="86"/>
      <c r="P191" s="86"/>
      <c r="Q191" s="86"/>
      <c r="R191" s="96"/>
      <c r="S191" s="86"/>
      <c r="T191" s="86"/>
      <c r="U191" s="88"/>
      <c r="V191" s="96"/>
      <c r="W191" s="108"/>
      <c r="Y191" s="38">
        <v>28</v>
      </c>
      <c r="Z191" s="66">
        <v>337</v>
      </c>
      <c r="AA191" s="38" t="s">
        <v>7</v>
      </c>
      <c r="AB191" s="66" t="s">
        <v>16</v>
      </c>
      <c r="AC191" s="63">
        <v>121</v>
      </c>
      <c r="AD191" s="33">
        <v>20</v>
      </c>
      <c r="AE191" s="36">
        <f t="shared" si="13"/>
        <v>1.9193475631194583</v>
      </c>
      <c r="AF191" s="36" t="s">
        <v>107</v>
      </c>
      <c r="AG191" s="2">
        <v>0.01</v>
      </c>
      <c r="AH191" s="73"/>
      <c r="AI191" s="50">
        <v>0.2781776164134373</v>
      </c>
      <c r="AJ191" s="2">
        <v>0.32096870358959406</v>
      </c>
      <c r="AK191" s="2">
        <v>0.2710798753102871</v>
      </c>
      <c r="AL191" s="90"/>
      <c r="AM191" s="50"/>
      <c r="AN191" s="2"/>
      <c r="AO191" s="2"/>
      <c r="AP191" s="90"/>
      <c r="AQ191" s="50">
        <v>0.46053349390363602</v>
      </c>
      <c r="AS191" s="15"/>
      <c r="AT191" s="115"/>
      <c r="AU191" s="45"/>
    </row>
    <row r="192" spans="1:47" s="9" customFormat="1" ht="15" customHeight="1">
      <c r="A192" s="108"/>
      <c r="B192" s="108"/>
      <c r="C192" s="108"/>
      <c r="D192" s="108"/>
      <c r="E192" s="109"/>
      <c r="F192" s="109"/>
      <c r="G192" s="110"/>
      <c r="H192" s="108"/>
      <c r="I192" s="87"/>
      <c r="J192" s="108"/>
      <c r="K192" s="86"/>
      <c r="L192" s="86"/>
      <c r="M192" s="86"/>
      <c r="N192" s="96"/>
      <c r="O192" s="86"/>
      <c r="P192" s="86"/>
      <c r="Q192" s="86"/>
      <c r="R192" s="96"/>
      <c r="S192" s="86"/>
      <c r="T192" s="86"/>
      <c r="U192" s="88"/>
      <c r="V192" s="96"/>
      <c r="W192" s="108"/>
      <c r="Y192" s="38">
        <v>28</v>
      </c>
      <c r="Z192" s="66">
        <v>338</v>
      </c>
      <c r="AA192" s="38" t="s">
        <v>7</v>
      </c>
      <c r="AB192" s="66" t="s">
        <v>16</v>
      </c>
      <c r="AC192" s="63">
        <v>121</v>
      </c>
      <c r="AD192" s="33">
        <v>20</v>
      </c>
      <c r="AE192" s="36">
        <f t="shared" si="13"/>
        <v>1.9193475631194583</v>
      </c>
      <c r="AF192" s="36" t="s">
        <v>107</v>
      </c>
      <c r="AG192" s="2">
        <v>0.01</v>
      </c>
      <c r="AH192" s="73"/>
      <c r="AI192" s="50">
        <v>0.2861453232400813</v>
      </c>
      <c r="AJ192" s="2">
        <v>0.3315278424376738</v>
      </c>
      <c r="AK192" s="2">
        <v>0.2355148951211315</v>
      </c>
      <c r="AL192" s="90"/>
      <c r="AM192" s="50"/>
      <c r="AN192" s="2"/>
      <c r="AO192" s="2"/>
      <c r="AP192" s="90"/>
      <c r="AQ192" s="50">
        <v>0.4369874737847777</v>
      </c>
      <c r="AS192" s="15"/>
      <c r="AT192" s="115"/>
      <c r="AU192" s="45"/>
    </row>
    <row r="193" spans="1:47" s="9" customFormat="1">
      <c r="A193" s="108"/>
      <c r="B193" s="108"/>
      <c r="C193" s="108"/>
      <c r="D193" s="108"/>
      <c r="E193" s="109"/>
      <c r="F193" s="109"/>
      <c r="G193" s="110"/>
      <c r="H193" s="108"/>
      <c r="I193" s="87"/>
      <c r="J193" s="108"/>
      <c r="K193" s="86"/>
      <c r="L193" s="86"/>
      <c r="M193" s="86"/>
      <c r="N193" s="96"/>
      <c r="O193" s="86"/>
      <c r="P193" s="86"/>
      <c r="Q193" s="86"/>
      <c r="R193" s="96"/>
      <c r="S193" s="86"/>
      <c r="T193" s="86"/>
      <c r="U193" s="88"/>
      <c r="V193" s="96"/>
      <c r="W193" s="108"/>
      <c r="Y193" s="38">
        <v>28</v>
      </c>
      <c r="Z193" s="66">
        <v>339</v>
      </c>
      <c r="AA193" s="38" t="s">
        <v>7</v>
      </c>
      <c r="AB193" s="66" t="s">
        <v>16</v>
      </c>
      <c r="AC193" s="63">
        <v>121</v>
      </c>
      <c r="AD193" s="33">
        <v>20</v>
      </c>
      <c r="AE193" s="36">
        <f t="shared" si="13"/>
        <v>1.9193475631194583</v>
      </c>
      <c r="AF193" s="36" t="s">
        <v>107</v>
      </c>
      <c r="AG193" s="2">
        <v>0.01</v>
      </c>
      <c r="AH193" s="73"/>
      <c r="AI193" s="50">
        <v>0.28290807045500482</v>
      </c>
      <c r="AJ193" s="2">
        <v>0.31614666829167126</v>
      </c>
      <c r="AK193" s="2">
        <v>0.24431484254747399</v>
      </c>
      <c r="AL193" s="90"/>
      <c r="AM193" s="50"/>
      <c r="AN193" s="2"/>
      <c r="AO193" s="2"/>
      <c r="AP193" s="90"/>
      <c r="AQ193" s="50">
        <v>0.37111550316601838</v>
      </c>
      <c r="AS193" s="15"/>
      <c r="AT193" s="115"/>
      <c r="AU193" s="45"/>
    </row>
    <row r="194" spans="1:47" s="9" customFormat="1">
      <c r="A194" s="108"/>
      <c r="B194" s="108"/>
      <c r="C194" s="108"/>
      <c r="D194" s="108"/>
      <c r="E194" s="109"/>
      <c r="F194" s="109"/>
      <c r="G194" s="110"/>
      <c r="H194" s="108"/>
      <c r="I194" s="87"/>
      <c r="J194" s="108"/>
      <c r="K194" s="86"/>
      <c r="L194" s="86"/>
      <c r="M194" s="86"/>
      <c r="N194" s="96"/>
      <c r="O194" s="86"/>
      <c r="P194" s="86"/>
      <c r="Q194" s="86"/>
      <c r="R194" s="96"/>
      <c r="S194" s="86"/>
      <c r="T194" s="86"/>
      <c r="U194" s="88"/>
      <c r="V194" s="96"/>
      <c r="W194" s="108"/>
      <c r="Y194" s="38">
        <v>28</v>
      </c>
      <c r="Z194" s="66">
        <v>340</v>
      </c>
      <c r="AA194" s="38" t="s">
        <v>7</v>
      </c>
      <c r="AB194" s="66" t="s">
        <v>16</v>
      </c>
      <c r="AC194" s="63">
        <v>121</v>
      </c>
      <c r="AD194" s="33">
        <v>20</v>
      </c>
      <c r="AE194" s="36">
        <f t="shared" si="13"/>
        <v>1.9193475631194583</v>
      </c>
      <c r="AF194" s="36" t="s">
        <v>107</v>
      </c>
      <c r="AG194" s="2">
        <v>0.01</v>
      </c>
      <c r="AH194" s="73"/>
      <c r="AI194" s="50">
        <v>0.24627440737520345</v>
      </c>
      <c r="AJ194" s="2">
        <v>0.27821900058788673</v>
      </c>
      <c r="AK194" s="2">
        <v>0.28176674413352637</v>
      </c>
      <c r="AL194" s="90"/>
      <c r="AM194" s="50"/>
      <c r="AN194" s="2"/>
      <c r="AO194" s="2"/>
      <c r="AP194" s="90"/>
      <c r="AQ194" s="50">
        <v>0.36261761431382283</v>
      </c>
      <c r="AS194" s="15"/>
      <c r="AT194" s="115"/>
      <c r="AU194" s="45"/>
    </row>
    <row r="195" spans="1:47" s="9" customFormat="1">
      <c r="A195" s="108"/>
      <c r="B195" s="108"/>
      <c r="C195" s="108"/>
      <c r="D195" s="108"/>
      <c r="E195" s="109"/>
      <c r="F195" s="109"/>
      <c r="G195" s="110"/>
      <c r="H195" s="108"/>
      <c r="I195" s="87"/>
      <c r="J195" s="108"/>
      <c r="K195" s="86"/>
      <c r="L195" s="86"/>
      <c r="M195" s="86"/>
      <c r="N195" s="96"/>
      <c r="O195" s="86"/>
      <c r="P195" s="86"/>
      <c r="Q195" s="86"/>
      <c r="R195" s="96"/>
      <c r="S195" s="86"/>
      <c r="T195" s="86"/>
      <c r="U195" s="88"/>
      <c r="V195" s="96"/>
      <c r="W195" s="108"/>
      <c r="Y195" s="38">
        <v>28</v>
      </c>
      <c r="Z195" s="66">
        <v>341</v>
      </c>
      <c r="AA195" s="38" t="s">
        <v>7</v>
      </c>
      <c r="AB195" s="66" t="s">
        <v>16</v>
      </c>
      <c r="AC195" s="63">
        <v>121</v>
      </c>
      <c r="AD195" s="33">
        <v>20</v>
      </c>
      <c r="AE195" s="36">
        <f t="shared" si="13"/>
        <v>1.9193475631194583</v>
      </c>
      <c r="AF195" s="36" t="s">
        <v>107</v>
      </c>
      <c r="AG195" s="2">
        <v>0.01</v>
      </c>
      <c r="AH195" s="73"/>
      <c r="AI195" s="50">
        <v>0.26300947369786093</v>
      </c>
      <c r="AJ195" s="2">
        <v>0.28942039024222327</v>
      </c>
      <c r="AK195" s="2">
        <v>0.2728910083203091</v>
      </c>
      <c r="AL195" s="90"/>
      <c r="AM195" s="50"/>
      <c r="AN195" s="2"/>
      <c r="AO195" s="2"/>
      <c r="AP195" s="90"/>
      <c r="AQ195" s="50">
        <v>0.36326047579229886</v>
      </c>
      <c r="AS195" s="15"/>
      <c r="AT195" s="115"/>
      <c r="AU195" s="45"/>
    </row>
    <row r="196" spans="1:47" s="9" customFormat="1" ht="15" customHeight="1">
      <c r="A196" s="108"/>
      <c r="B196" s="108"/>
      <c r="C196" s="108"/>
      <c r="D196" s="108"/>
      <c r="E196" s="109"/>
      <c r="F196" s="109"/>
      <c r="G196" s="110"/>
      <c r="H196" s="108"/>
      <c r="I196" s="87"/>
      <c r="J196" s="108"/>
      <c r="K196" s="86"/>
      <c r="L196" s="86"/>
      <c r="M196" s="86"/>
      <c r="N196" s="96"/>
      <c r="O196" s="86"/>
      <c r="P196" s="86"/>
      <c r="Q196" s="86"/>
      <c r="R196" s="96"/>
      <c r="S196" s="86"/>
      <c r="T196" s="86"/>
      <c r="U196" s="88"/>
      <c r="V196" s="96"/>
      <c r="W196" s="108"/>
      <c r="Y196" s="38">
        <v>28</v>
      </c>
      <c r="Z196" s="66">
        <v>342</v>
      </c>
      <c r="AA196" s="38" t="s">
        <v>7</v>
      </c>
      <c r="AB196" s="66" t="s">
        <v>16</v>
      </c>
      <c r="AC196" s="63">
        <v>121</v>
      </c>
      <c r="AD196" s="33">
        <v>20</v>
      </c>
      <c r="AE196" s="36">
        <f t="shared" si="13"/>
        <v>1.9193475631194583</v>
      </c>
      <c r="AF196" s="36" t="s">
        <v>107</v>
      </c>
      <c r="AG196" s="2">
        <v>0.01</v>
      </c>
      <c r="AH196" s="73"/>
      <c r="AI196" s="50">
        <v>0.20079928620725096</v>
      </c>
      <c r="AJ196" s="2">
        <v>0.23007312938243582</v>
      </c>
      <c r="AK196" s="2">
        <v>0.28186432626747765</v>
      </c>
      <c r="AL196" s="90"/>
      <c r="AM196" s="50"/>
      <c r="AN196" s="2"/>
      <c r="AO196" s="2"/>
      <c r="AP196" s="90"/>
      <c r="AQ196" s="50">
        <v>0.45811223150039937</v>
      </c>
      <c r="AS196" s="15"/>
      <c r="AT196" s="115"/>
      <c r="AU196" s="45"/>
    </row>
    <row r="197" spans="1:47" s="9" customFormat="1">
      <c r="A197" s="108"/>
      <c r="B197" s="108"/>
      <c r="C197" s="108"/>
      <c r="D197" s="108"/>
      <c r="E197" s="109"/>
      <c r="F197" s="109"/>
      <c r="G197" s="110"/>
      <c r="H197" s="108"/>
      <c r="I197" s="87"/>
      <c r="J197" s="108"/>
      <c r="K197" s="86"/>
      <c r="L197" s="86"/>
      <c r="M197" s="86"/>
      <c r="N197" s="96"/>
      <c r="O197" s="86"/>
      <c r="P197" s="86"/>
      <c r="Q197" s="86"/>
      <c r="R197" s="96"/>
      <c r="S197" s="86"/>
      <c r="T197" s="86"/>
      <c r="U197" s="88"/>
      <c r="V197" s="96"/>
      <c r="W197" s="108"/>
      <c r="Y197" s="38">
        <v>28</v>
      </c>
      <c r="Z197" s="66">
        <v>343</v>
      </c>
      <c r="AA197" s="38" t="s">
        <v>7</v>
      </c>
      <c r="AB197" s="66" t="s">
        <v>16</v>
      </c>
      <c r="AC197" s="63">
        <v>121</v>
      </c>
      <c r="AD197" s="33">
        <v>20</v>
      </c>
      <c r="AE197" s="36">
        <f t="shared" si="13"/>
        <v>1.9193475631194583</v>
      </c>
      <c r="AF197" s="36" t="s">
        <v>107</v>
      </c>
      <c r="AG197" s="2">
        <v>0.01</v>
      </c>
      <c r="AH197" s="73"/>
      <c r="AI197" s="50">
        <v>0.23692649015465492</v>
      </c>
      <c r="AJ197" s="2">
        <v>0.26278587447648005</v>
      </c>
      <c r="AK197" s="2">
        <v>0.28734959277965577</v>
      </c>
      <c r="AL197" s="90"/>
      <c r="AM197" s="50"/>
      <c r="AN197" s="2"/>
      <c r="AO197" s="2"/>
      <c r="AP197" s="90"/>
      <c r="AQ197" s="50">
        <v>0.42920967452452269</v>
      </c>
      <c r="AS197" s="15"/>
      <c r="AT197" s="115"/>
      <c r="AU197" s="45"/>
    </row>
    <row r="198" spans="1:47" s="9" customFormat="1">
      <c r="A198" s="108"/>
      <c r="B198" s="108"/>
      <c r="C198" s="108"/>
      <c r="D198" s="108"/>
      <c r="E198" s="109"/>
      <c r="F198" s="109"/>
      <c r="G198" s="110"/>
      <c r="H198" s="108"/>
      <c r="I198" s="87"/>
      <c r="J198" s="108"/>
      <c r="K198" s="86"/>
      <c r="L198" s="86"/>
      <c r="M198" s="86"/>
      <c r="N198" s="96"/>
      <c r="O198" s="86"/>
      <c r="P198" s="86"/>
      <c r="Q198" s="86"/>
      <c r="R198" s="96"/>
      <c r="S198" s="86"/>
      <c r="T198" s="86"/>
      <c r="U198" s="88"/>
      <c r="V198" s="96"/>
      <c r="W198" s="108"/>
      <c r="Y198" s="38">
        <v>28</v>
      </c>
      <c r="Z198" s="66">
        <v>344</v>
      </c>
      <c r="AA198" s="38" t="s">
        <v>7</v>
      </c>
      <c r="AB198" s="66" t="s">
        <v>16</v>
      </c>
      <c r="AC198" s="63">
        <v>121</v>
      </c>
      <c r="AD198" s="33">
        <v>20</v>
      </c>
      <c r="AE198" s="36">
        <f t="shared" si="13"/>
        <v>1.9193475631194583</v>
      </c>
      <c r="AF198" s="36" t="s">
        <v>107</v>
      </c>
      <c r="AG198" s="2">
        <v>0.01</v>
      </c>
      <c r="AH198" s="73"/>
      <c r="AI198" s="50">
        <v>0.26362357089006622</v>
      </c>
      <c r="AJ198" s="2">
        <v>0.28043234938266826</v>
      </c>
      <c r="AK198" s="2">
        <v>0.27379321077753743</v>
      </c>
      <c r="AL198" s="90"/>
      <c r="AM198" s="50"/>
      <c r="AN198" s="2"/>
      <c r="AO198" s="2"/>
      <c r="AP198" s="90"/>
      <c r="AQ198" s="50">
        <v>0.39029919461587698</v>
      </c>
      <c r="AS198" s="15"/>
      <c r="AT198" s="115"/>
      <c r="AU198" s="45"/>
    </row>
    <row r="199" spans="1:47" s="9" customFormat="1">
      <c r="A199" s="108"/>
      <c r="B199" s="108"/>
      <c r="C199" s="108"/>
      <c r="D199" s="108"/>
      <c r="E199" s="109"/>
      <c r="F199" s="109"/>
      <c r="G199" s="110"/>
      <c r="H199" s="108"/>
      <c r="I199" s="87"/>
      <c r="J199" s="108"/>
      <c r="K199" s="86"/>
      <c r="L199" s="86"/>
      <c r="M199" s="86"/>
      <c r="N199" s="96"/>
      <c r="O199" s="86"/>
      <c r="P199" s="86"/>
      <c r="Q199" s="86"/>
      <c r="R199" s="96"/>
      <c r="S199" s="86"/>
      <c r="T199" s="86"/>
      <c r="U199" s="88"/>
      <c r="V199" s="96"/>
      <c r="W199" s="108"/>
      <c r="Y199" s="38">
        <v>28</v>
      </c>
      <c r="Z199" s="66">
        <v>345</v>
      </c>
      <c r="AA199" s="38" t="s">
        <v>7</v>
      </c>
      <c r="AB199" s="66" t="s">
        <v>16</v>
      </c>
      <c r="AC199" s="63">
        <v>121</v>
      </c>
      <c r="AD199" s="33">
        <v>20</v>
      </c>
      <c r="AE199" s="36">
        <f t="shared" si="13"/>
        <v>1.9193475631194583</v>
      </c>
      <c r="AF199" s="36" t="s">
        <v>107</v>
      </c>
      <c r="AG199" s="2">
        <v>0.01</v>
      </c>
      <c r="AH199" s="73"/>
      <c r="AI199" s="50">
        <v>0.25568716966003024</v>
      </c>
      <c r="AJ199" s="2">
        <v>0.29487658760315438</v>
      </c>
      <c r="AK199" s="2">
        <v>0.28157367209885675</v>
      </c>
      <c r="AL199" s="90"/>
      <c r="AM199" s="50"/>
      <c r="AN199" s="2"/>
      <c r="AO199" s="2"/>
      <c r="AP199" s="90"/>
      <c r="AQ199" s="50">
        <v>0.44135736071035853</v>
      </c>
      <c r="AS199" s="15"/>
      <c r="AT199" s="115"/>
      <c r="AU199" s="45"/>
    </row>
    <row r="200" spans="1:47" s="9" customFormat="1" ht="15" customHeight="1">
      <c r="A200" s="108"/>
      <c r="B200" s="108"/>
      <c r="C200" s="108"/>
      <c r="D200" s="108"/>
      <c r="E200" s="109"/>
      <c r="F200" s="109"/>
      <c r="G200" s="110"/>
      <c r="H200" s="108"/>
      <c r="I200" s="87"/>
      <c r="J200" s="108"/>
      <c r="K200" s="86"/>
      <c r="L200" s="86"/>
      <c r="M200" s="86"/>
      <c r="N200" s="96"/>
      <c r="O200" s="86"/>
      <c r="P200" s="86"/>
      <c r="Q200" s="86"/>
      <c r="R200" s="96"/>
      <c r="S200" s="86"/>
      <c r="T200" s="86"/>
      <c r="U200" s="88"/>
      <c r="V200" s="96"/>
      <c r="W200" s="108"/>
      <c r="Y200" s="38">
        <v>28</v>
      </c>
      <c r="Z200" s="66">
        <v>346</v>
      </c>
      <c r="AA200" s="38" t="s">
        <v>7</v>
      </c>
      <c r="AB200" s="66" t="s">
        <v>16</v>
      </c>
      <c r="AC200" s="63">
        <v>121</v>
      </c>
      <c r="AD200" s="33">
        <v>20</v>
      </c>
      <c r="AE200" s="36">
        <f t="shared" si="13"/>
        <v>1.9193475631194583</v>
      </c>
      <c r="AF200" s="36" t="s">
        <v>107</v>
      </c>
      <c r="AG200" s="2">
        <v>0.01</v>
      </c>
      <c r="AH200" s="73"/>
      <c r="AI200" s="50">
        <v>0.29741979223283743</v>
      </c>
      <c r="AJ200" s="2">
        <v>0.31394169089282231</v>
      </c>
      <c r="AK200" s="2">
        <v>0.27264233951846217</v>
      </c>
      <c r="AL200" s="90"/>
      <c r="AM200" s="50"/>
      <c r="AN200" s="2"/>
      <c r="AO200" s="2"/>
      <c r="AP200" s="90"/>
      <c r="AQ200" s="50">
        <v>0.34895766466304773</v>
      </c>
      <c r="AS200" s="15"/>
      <c r="AT200" s="115"/>
      <c r="AU200" s="45"/>
    </row>
    <row r="201" spans="1:47" s="9" customFormat="1">
      <c r="A201" s="108"/>
      <c r="B201" s="108"/>
      <c r="C201" s="108"/>
      <c r="D201" s="108"/>
      <c r="E201" s="109"/>
      <c r="F201" s="109"/>
      <c r="G201" s="110"/>
      <c r="H201" s="108"/>
      <c r="I201" s="87"/>
      <c r="J201" s="108"/>
      <c r="K201" s="86"/>
      <c r="L201" s="86"/>
      <c r="M201" s="86"/>
      <c r="N201" s="96"/>
      <c r="O201" s="86"/>
      <c r="P201" s="86"/>
      <c r="Q201" s="86"/>
      <c r="R201" s="96"/>
      <c r="S201" s="86"/>
      <c r="T201" s="86"/>
      <c r="U201" s="88"/>
      <c r="V201" s="96"/>
      <c r="W201" s="108"/>
      <c r="Y201" s="38">
        <v>28</v>
      </c>
      <c r="Z201" s="66">
        <v>347</v>
      </c>
      <c r="AA201" s="38" t="s">
        <v>7</v>
      </c>
      <c r="AB201" s="66" t="s">
        <v>16</v>
      </c>
      <c r="AC201" s="63">
        <v>121</v>
      </c>
      <c r="AD201" s="33">
        <v>20</v>
      </c>
      <c r="AE201" s="36">
        <f t="shared" si="13"/>
        <v>1.9193475631194583</v>
      </c>
      <c r="AF201" s="36" t="s">
        <v>107</v>
      </c>
      <c r="AG201" s="2">
        <v>0.01</v>
      </c>
      <c r="AH201" s="73"/>
      <c r="AI201" s="50">
        <v>0.27139049221341383</v>
      </c>
      <c r="AJ201" s="2">
        <v>0.27213943134097812</v>
      </c>
      <c r="AK201" s="2">
        <v>0.26183480150660488</v>
      </c>
      <c r="AL201" s="90"/>
      <c r="AM201" s="50"/>
      <c r="AN201" s="2"/>
      <c r="AO201" s="2"/>
      <c r="AP201" s="90"/>
      <c r="AQ201" s="50">
        <v>0.39059337271529754</v>
      </c>
      <c r="AS201" s="15"/>
      <c r="AT201" s="115"/>
      <c r="AU201" s="45"/>
    </row>
    <row r="202" spans="1:47" s="9" customFormat="1">
      <c r="A202" s="108"/>
      <c r="B202" s="108"/>
      <c r="C202" s="108"/>
      <c r="D202" s="108"/>
      <c r="E202" s="109"/>
      <c r="F202" s="109"/>
      <c r="G202" s="110"/>
      <c r="H202" s="108"/>
      <c r="I202" s="87"/>
      <c r="J202" s="108"/>
      <c r="K202" s="86"/>
      <c r="L202" s="86"/>
      <c r="M202" s="86"/>
      <c r="N202" s="96"/>
      <c r="O202" s="86"/>
      <c r="P202" s="86"/>
      <c r="Q202" s="86"/>
      <c r="R202" s="96"/>
      <c r="S202" s="86"/>
      <c r="T202" s="86"/>
      <c r="U202" s="88"/>
      <c r="V202" s="96"/>
      <c r="W202" s="108"/>
      <c r="Y202" s="38">
        <v>28</v>
      </c>
      <c r="Z202" s="66">
        <v>348</v>
      </c>
      <c r="AA202" s="38" t="s">
        <v>7</v>
      </c>
      <c r="AB202" s="66" t="s">
        <v>16</v>
      </c>
      <c r="AC202" s="63">
        <v>121</v>
      </c>
      <c r="AD202" s="33">
        <v>20</v>
      </c>
      <c r="AE202" s="36">
        <f t="shared" si="13"/>
        <v>1.9193475631194583</v>
      </c>
      <c r="AF202" s="36" t="s">
        <v>107</v>
      </c>
      <c r="AG202" s="2">
        <v>0.01</v>
      </c>
      <c r="AH202" s="73"/>
      <c r="AI202" s="50">
        <v>0.25462688519837412</v>
      </c>
      <c r="AJ202" s="2">
        <v>0.31453091378725234</v>
      </c>
      <c r="AK202" s="2">
        <v>0.26108836605924862</v>
      </c>
      <c r="AL202" s="90"/>
      <c r="AM202" s="50"/>
      <c r="AN202" s="2"/>
      <c r="AO202" s="2"/>
      <c r="AP202" s="90"/>
      <c r="AQ202" s="50">
        <v>0.4217301186235477</v>
      </c>
      <c r="AS202" s="15"/>
      <c r="AT202" s="115"/>
      <c r="AU202" s="45"/>
    </row>
    <row r="203" spans="1:47" s="9" customFormat="1">
      <c r="A203" s="108"/>
      <c r="B203" s="108"/>
      <c r="C203" s="108"/>
      <c r="D203" s="108"/>
      <c r="E203" s="109"/>
      <c r="F203" s="109"/>
      <c r="G203" s="110"/>
      <c r="H203" s="108"/>
      <c r="I203" s="87"/>
      <c r="J203" s="108"/>
      <c r="K203" s="86"/>
      <c r="L203" s="86"/>
      <c r="M203" s="86"/>
      <c r="N203" s="96"/>
      <c r="O203" s="86"/>
      <c r="P203" s="86"/>
      <c r="Q203" s="86"/>
      <c r="R203" s="96"/>
      <c r="S203" s="86"/>
      <c r="T203" s="86"/>
      <c r="U203" s="88"/>
      <c r="V203" s="96"/>
      <c r="W203" s="108"/>
      <c r="Y203" s="38">
        <v>28</v>
      </c>
      <c r="Z203" s="66">
        <v>349</v>
      </c>
      <c r="AA203" s="38" t="s">
        <v>7</v>
      </c>
      <c r="AB203" s="66" t="s">
        <v>16</v>
      </c>
      <c r="AC203" s="63">
        <v>121</v>
      </c>
      <c r="AD203" s="33">
        <v>20</v>
      </c>
      <c r="AE203" s="36">
        <f t="shared" si="13"/>
        <v>1.9193475631194583</v>
      </c>
      <c r="AF203" s="36" t="s">
        <v>107</v>
      </c>
      <c r="AG203" s="2">
        <v>0.01</v>
      </c>
      <c r="AH203" s="73"/>
      <c r="AI203" s="50">
        <v>0.26064948607720489</v>
      </c>
      <c r="AJ203" s="2">
        <v>0.31115297928211216</v>
      </c>
      <c r="AK203" s="2">
        <v>0.2675551257158677</v>
      </c>
      <c r="AL203" s="90"/>
      <c r="AM203" s="50"/>
      <c r="AN203" s="2"/>
      <c r="AO203" s="2"/>
      <c r="AP203" s="90"/>
      <c r="AQ203" s="50">
        <v>0.45252887016950127</v>
      </c>
      <c r="AS203" s="15"/>
      <c r="AT203" s="115"/>
      <c r="AU203" s="45"/>
    </row>
    <row r="204" spans="1:47" s="9" customFormat="1" ht="15" customHeight="1">
      <c r="A204" s="108"/>
      <c r="B204" s="108"/>
      <c r="C204" s="108"/>
      <c r="D204" s="108"/>
      <c r="E204" s="109"/>
      <c r="F204" s="109"/>
      <c r="G204" s="110"/>
      <c r="H204" s="108"/>
      <c r="I204" s="87"/>
      <c r="J204" s="108"/>
      <c r="K204" s="86"/>
      <c r="L204" s="86"/>
      <c r="M204" s="86"/>
      <c r="N204" s="96"/>
      <c r="O204" s="86"/>
      <c r="P204" s="86"/>
      <c r="Q204" s="86"/>
      <c r="R204" s="96"/>
      <c r="S204" s="86"/>
      <c r="T204" s="86"/>
      <c r="U204" s="88"/>
      <c r="V204" s="96"/>
      <c r="W204" s="108"/>
      <c r="Y204" s="38">
        <v>28</v>
      </c>
      <c r="Z204" s="66">
        <v>350</v>
      </c>
      <c r="AA204" s="38" t="s">
        <v>7</v>
      </c>
      <c r="AB204" s="66" t="s">
        <v>16</v>
      </c>
      <c r="AC204" s="63">
        <v>121</v>
      </c>
      <c r="AD204" s="33">
        <v>20</v>
      </c>
      <c r="AE204" s="36">
        <f t="shared" si="13"/>
        <v>1.9193475631194583</v>
      </c>
      <c r="AF204" s="36" t="s">
        <v>107</v>
      </c>
      <c r="AG204" s="2">
        <v>0.01</v>
      </c>
      <c r="AH204" s="73"/>
      <c r="AI204" s="50">
        <v>0.25120136058217196</v>
      </c>
      <c r="AJ204" s="2">
        <v>0.28564649871895753</v>
      </c>
      <c r="AK204" s="2">
        <v>0.28137671072197601</v>
      </c>
      <c r="AL204" s="90"/>
      <c r="AM204" s="50"/>
      <c r="AN204" s="2"/>
      <c r="AO204" s="2"/>
      <c r="AP204" s="90"/>
      <c r="AQ204" s="50">
        <v>0.38274893842490448</v>
      </c>
      <c r="AS204" s="15"/>
      <c r="AT204" s="115"/>
      <c r="AU204" s="45"/>
    </row>
    <row r="205" spans="1:47" s="9" customFormat="1">
      <c r="A205" s="108"/>
      <c r="B205" s="108"/>
      <c r="C205" s="108"/>
      <c r="D205" s="108"/>
      <c r="E205" s="109"/>
      <c r="F205" s="109"/>
      <c r="G205" s="110"/>
      <c r="H205" s="108"/>
      <c r="I205" s="87"/>
      <c r="J205" s="108"/>
      <c r="K205" s="86"/>
      <c r="L205" s="86"/>
      <c r="M205" s="86"/>
      <c r="N205" s="96"/>
      <c r="O205" s="86"/>
      <c r="P205" s="86"/>
      <c r="Q205" s="86"/>
      <c r="R205" s="96"/>
      <c r="S205" s="86"/>
      <c r="T205" s="86"/>
      <c r="U205" s="88"/>
      <c r="V205" s="96"/>
      <c r="W205" s="108"/>
      <c r="Y205" s="38">
        <v>28</v>
      </c>
      <c r="Z205" s="66">
        <v>351</v>
      </c>
      <c r="AA205" s="38" t="s">
        <v>7</v>
      </c>
      <c r="AB205" s="66" t="s">
        <v>16</v>
      </c>
      <c r="AC205" s="63">
        <v>121</v>
      </c>
      <c r="AD205" s="33">
        <v>20</v>
      </c>
      <c r="AE205" s="36">
        <f t="shared" si="13"/>
        <v>1.9193475631194583</v>
      </c>
      <c r="AF205" s="36" t="s">
        <v>107</v>
      </c>
      <c r="AG205" s="2">
        <v>0.01</v>
      </c>
      <c r="AH205" s="73"/>
      <c r="AI205" s="50">
        <v>0.25666885553346591</v>
      </c>
      <c r="AJ205" s="2">
        <v>0.27623244814115117</v>
      </c>
      <c r="AK205" s="2">
        <v>0.25905977470924912</v>
      </c>
      <c r="AL205" s="90"/>
      <c r="AM205" s="50"/>
      <c r="AN205" s="2"/>
      <c r="AO205" s="2"/>
      <c r="AP205" s="90"/>
      <c r="AQ205" s="50">
        <v>0.42877137665111292</v>
      </c>
      <c r="AS205" s="15"/>
      <c r="AT205" s="115"/>
      <c r="AU205" s="45"/>
    </row>
    <row r="206" spans="1:47" s="9" customFormat="1">
      <c r="A206" s="108"/>
      <c r="B206" s="108"/>
      <c r="C206" s="108"/>
      <c r="D206" s="108"/>
      <c r="E206" s="109"/>
      <c r="F206" s="109"/>
      <c r="G206" s="110"/>
      <c r="H206" s="108"/>
      <c r="I206" s="87"/>
      <c r="J206" s="108"/>
      <c r="K206" s="86"/>
      <c r="L206" s="86"/>
      <c r="M206" s="86"/>
      <c r="N206" s="96"/>
      <c r="O206" s="86"/>
      <c r="P206" s="86"/>
      <c r="Q206" s="86"/>
      <c r="R206" s="96"/>
      <c r="S206" s="86"/>
      <c r="T206" s="86"/>
      <c r="U206" s="88"/>
      <c r="V206" s="96"/>
      <c r="W206" s="108"/>
      <c r="Y206" s="38">
        <v>28</v>
      </c>
      <c r="Z206" s="66">
        <v>352</v>
      </c>
      <c r="AA206" s="38" t="s">
        <v>7</v>
      </c>
      <c r="AB206" s="66" t="s">
        <v>16</v>
      </c>
      <c r="AC206" s="63">
        <v>121</v>
      </c>
      <c r="AD206" s="33">
        <v>20</v>
      </c>
      <c r="AE206" s="36">
        <f t="shared" si="13"/>
        <v>1.9193475631194583</v>
      </c>
      <c r="AF206" s="36" t="s">
        <v>107</v>
      </c>
      <c r="AG206" s="2">
        <v>0.01</v>
      </c>
      <c r="AH206" s="73"/>
      <c r="AI206" s="50">
        <v>0.27815886755490699</v>
      </c>
      <c r="AJ206" s="2">
        <v>0.2895066899295457</v>
      </c>
      <c r="AK206" s="2">
        <v>0.2584699120508136</v>
      </c>
      <c r="AL206" s="90"/>
      <c r="AM206" s="50"/>
      <c r="AN206" s="2"/>
      <c r="AO206" s="2"/>
      <c r="AP206" s="90"/>
      <c r="AQ206" s="50">
        <v>0.42276446936028778</v>
      </c>
      <c r="AS206" s="15"/>
      <c r="AT206" s="115"/>
      <c r="AU206" s="45"/>
    </row>
    <row r="207" spans="1:47" s="9" customFormat="1">
      <c r="A207" s="108"/>
      <c r="B207" s="108"/>
      <c r="C207" s="108"/>
      <c r="D207" s="108"/>
      <c r="E207" s="109"/>
      <c r="F207" s="109"/>
      <c r="G207" s="110"/>
      <c r="H207" s="108"/>
      <c r="I207" s="87"/>
      <c r="J207" s="108"/>
      <c r="K207" s="86"/>
      <c r="L207" s="86"/>
      <c r="M207" s="86"/>
      <c r="N207" s="96"/>
      <c r="O207" s="86"/>
      <c r="P207" s="86"/>
      <c r="Q207" s="86"/>
      <c r="R207" s="96"/>
      <c r="S207" s="86"/>
      <c r="T207" s="86"/>
      <c r="U207" s="88"/>
      <c r="V207" s="96"/>
      <c r="W207" s="108"/>
      <c r="Y207" s="38">
        <v>28</v>
      </c>
      <c r="Z207" s="66">
        <v>353</v>
      </c>
      <c r="AA207" s="38" t="s">
        <v>7</v>
      </c>
      <c r="AB207" s="66" t="s">
        <v>16</v>
      </c>
      <c r="AC207" s="63">
        <v>121</v>
      </c>
      <c r="AD207" s="33">
        <v>20</v>
      </c>
      <c r="AE207" s="36">
        <f t="shared" si="13"/>
        <v>1.9193475631194583</v>
      </c>
      <c r="AF207" s="36" t="s">
        <v>107</v>
      </c>
      <c r="AG207" s="2">
        <v>0.01</v>
      </c>
      <c r="AH207" s="73"/>
      <c r="AI207" s="50">
        <v>0.30365300158076419</v>
      </c>
      <c r="AJ207" s="2">
        <v>0.30811727049827459</v>
      </c>
      <c r="AK207" s="2">
        <v>0.26133530828886359</v>
      </c>
      <c r="AL207" s="90"/>
      <c r="AM207" s="50"/>
      <c r="AN207" s="2"/>
      <c r="AO207" s="2"/>
      <c r="AP207" s="90"/>
      <c r="AQ207" s="50">
        <v>0.3586788167115923</v>
      </c>
      <c r="AS207" s="15"/>
      <c r="AT207" s="115"/>
      <c r="AU207" s="45"/>
    </row>
    <row r="208" spans="1:47" s="9" customFormat="1">
      <c r="A208" s="108"/>
      <c r="B208" s="108"/>
      <c r="C208" s="108"/>
      <c r="D208" s="108"/>
      <c r="E208" s="109"/>
      <c r="F208" s="109"/>
      <c r="G208" s="110"/>
      <c r="H208" s="108"/>
      <c r="I208" s="87"/>
      <c r="J208" s="108"/>
      <c r="K208" s="86"/>
      <c r="L208" s="86"/>
      <c r="M208" s="86"/>
      <c r="N208" s="96"/>
      <c r="O208" s="86"/>
      <c r="P208" s="86"/>
      <c r="Q208" s="86"/>
      <c r="R208" s="96"/>
      <c r="S208" s="86"/>
      <c r="T208" s="86"/>
      <c r="U208" s="88"/>
      <c r="V208" s="96"/>
      <c r="W208" s="108"/>
      <c r="Y208" s="38">
        <v>28</v>
      </c>
      <c r="Z208" s="66">
        <v>354</v>
      </c>
      <c r="AA208" s="38" t="s">
        <v>7</v>
      </c>
      <c r="AB208" s="66" t="s">
        <v>16</v>
      </c>
      <c r="AC208" s="63">
        <v>121</v>
      </c>
      <c r="AD208" s="33">
        <v>20</v>
      </c>
      <c r="AE208" s="36">
        <f t="shared" si="13"/>
        <v>1.9193475631194583</v>
      </c>
      <c r="AF208" s="36" t="s">
        <v>107</v>
      </c>
      <c r="AG208" s="2">
        <v>0.01</v>
      </c>
      <c r="AH208" s="73"/>
      <c r="AI208" s="50">
        <v>0.27783274463176599</v>
      </c>
      <c r="AJ208" s="2">
        <v>0.3047442419526819</v>
      </c>
      <c r="AK208" s="2">
        <v>0.29329635386042385</v>
      </c>
      <c r="AL208" s="90"/>
      <c r="AM208" s="50"/>
      <c r="AN208" s="2"/>
      <c r="AO208" s="2"/>
      <c r="AP208" s="90"/>
      <c r="AQ208" s="50">
        <v>0.41279901154950766</v>
      </c>
      <c r="AS208" s="15"/>
      <c r="AT208" s="115"/>
      <c r="AU208" s="45"/>
    </row>
    <row r="209" spans="1:47" s="9" customFormat="1" ht="15" customHeight="1">
      <c r="A209" s="108"/>
      <c r="B209" s="108"/>
      <c r="C209" s="108"/>
      <c r="D209" s="108"/>
      <c r="E209" s="109"/>
      <c r="F209" s="109"/>
      <c r="G209" s="110"/>
      <c r="H209" s="108"/>
      <c r="I209" s="87"/>
      <c r="J209" s="108"/>
      <c r="K209" s="86"/>
      <c r="L209" s="86"/>
      <c r="M209" s="86"/>
      <c r="N209" s="96"/>
      <c r="O209" s="86"/>
      <c r="P209" s="86"/>
      <c r="Q209" s="86"/>
      <c r="R209" s="96"/>
      <c r="S209" s="86"/>
      <c r="T209" s="86"/>
      <c r="U209" s="88"/>
      <c r="V209" s="96"/>
      <c r="W209" s="108"/>
      <c r="Y209" s="38">
        <v>28</v>
      </c>
      <c r="Z209" s="66">
        <v>355</v>
      </c>
      <c r="AA209" s="38" t="s">
        <v>7</v>
      </c>
      <c r="AB209" s="66" t="s">
        <v>16</v>
      </c>
      <c r="AC209" s="63">
        <v>121</v>
      </c>
      <c r="AD209" s="33">
        <v>20</v>
      </c>
      <c r="AE209" s="36">
        <f t="shared" si="13"/>
        <v>1.9193475631194583</v>
      </c>
      <c r="AF209" s="36" t="s">
        <v>107</v>
      </c>
      <c r="AG209" s="2">
        <v>0.01</v>
      </c>
      <c r="AH209" s="73"/>
      <c r="AI209" s="50">
        <v>0.2872814015190695</v>
      </c>
      <c r="AJ209" s="2">
        <v>0.33686915352186958</v>
      </c>
      <c r="AK209" s="2">
        <v>0.2519872748915018</v>
      </c>
      <c r="AL209" s="90"/>
      <c r="AM209" s="50"/>
      <c r="AN209" s="2"/>
      <c r="AO209" s="2"/>
      <c r="AP209" s="90"/>
      <c r="AQ209" s="50">
        <v>0.47565106357749692</v>
      </c>
      <c r="AS209" s="15"/>
      <c r="AT209" s="115"/>
      <c r="AU209" s="45"/>
    </row>
    <row r="210" spans="1:47" s="9" customFormat="1">
      <c r="A210" s="108"/>
      <c r="B210" s="108"/>
      <c r="C210" s="108"/>
      <c r="D210" s="108"/>
      <c r="E210" s="109"/>
      <c r="F210" s="109"/>
      <c r="G210" s="110"/>
      <c r="H210" s="108"/>
      <c r="I210" s="87"/>
      <c r="J210" s="108"/>
      <c r="K210" s="86"/>
      <c r="L210" s="86"/>
      <c r="M210" s="86"/>
      <c r="N210" s="96"/>
      <c r="O210" s="86"/>
      <c r="P210" s="86"/>
      <c r="Q210" s="86"/>
      <c r="R210" s="96"/>
      <c r="S210" s="86"/>
      <c r="T210" s="86"/>
      <c r="U210" s="88"/>
      <c r="V210" s="96"/>
      <c r="W210" s="108"/>
      <c r="Y210" s="38">
        <v>28</v>
      </c>
      <c r="Z210" s="66">
        <v>356</v>
      </c>
      <c r="AA210" s="38" t="s">
        <v>7</v>
      </c>
      <c r="AB210" s="66" t="s">
        <v>16</v>
      </c>
      <c r="AC210" s="63">
        <v>121</v>
      </c>
      <c r="AD210" s="33">
        <v>20</v>
      </c>
      <c r="AE210" s="36">
        <f t="shared" si="13"/>
        <v>1.9193475631194583</v>
      </c>
      <c r="AF210" s="36" t="s">
        <v>107</v>
      </c>
      <c r="AG210" s="2">
        <v>0.01</v>
      </c>
      <c r="AH210" s="73"/>
      <c r="AI210" s="50">
        <v>0.2604800476271269</v>
      </c>
      <c r="AJ210" s="2">
        <v>0.31984840482594112</v>
      </c>
      <c r="AK210" s="2">
        <v>0.273543858396815</v>
      </c>
      <c r="AL210" s="90"/>
      <c r="AM210" s="50"/>
      <c r="AN210" s="2"/>
      <c r="AO210" s="2"/>
      <c r="AP210" s="90"/>
      <c r="AQ210" s="50">
        <v>0.42618045348592715</v>
      </c>
      <c r="AS210" s="15"/>
      <c r="AT210" s="115"/>
      <c r="AU210" s="45"/>
    </row>
    <row r="211" spans="1:47" s="9" customFormat="1">
      <c r="A211" s="108"/>
      <c r="B211" s="108"/>
      <c r="C211" s="108"/>
      <c r="D211" s="108"/>
      <c r="E211" s="109"/>
      <c r="F211" s="109"/>
      <c r="G211" s="110"/>
      <c r="H211" s="108"/>
      <c r="I211" s="87"/>
      <c r="J211" s="108"/>
      <c r="K211" s="86"/>
      <c r="L211" s="86"/>
      <c r="M211" s="86"/>
      <c r="N211" s="96"/>
      <c r="O211" s="86"/>
      <c r="P211" s="86"/>
      <c r="Q211" s="86"/>
      <c r="R211" s="96"/>
      <c r="S211" s="86"/>
      <c r="T211" s="86"/>
      <c r="U211" s="88"/>
      <c r="V211" s="96"/>
      <c r="W211" s="108"/>
      <c r="Y211" s="38">
        <v>28</v>
      </c>
      <c r="Z211" s="66">
        <v>357</v>
      </c>
      <c r="AA211" s="38" t="s">
        <v>7</v>
      </c>
      <c r="AB211" s="66" t="s">
        <v>16</v>
      </c>
      <c r="AC211" s="63">
        <v>121</v>
      </c>
      <c r="AD211" s="33">
        <v>20</v>
      </c>
      <c r="AE211" s="36">
        <f t="shared" si="13"/>
        <v>1.9193475631194583</v>
      </c>
      <c r="AF211" s="36" t="s">
        <v>107</v>
      </c>
      <c r="AG211" s="2">
        <v>0.01</v>
      </c>
      <c r="AH211" s="73"/>
      <c r="AI211" s="50">
        <v>0.28824230679142643</v>
      </c>
      <c r="AJ211" s="2">
        <v>0.34797100450602675</v>
      </c>
      <c r="AK211" s="2">
        <v>0.26610700940778903</v>
      </c>
      <c r="AL211" s="90"/>
      <c r="AM211" s="50"/>
      <c r="AN211" s="2"/>
      <c r="AO211" s="2"/>
      <c r="AP211" s="90"/>
      <c r="AQ211" s="50">
        <v>0.45557439976881758</v>
      </c>
      <c r="AS211" s="15"/>
      <c r="AT211" s="115"/>
      <c r="AU211" s="45"/>
    </row>
    <row r="212" spans="1:47" s="9" customFormat="1">
      <c r="A212" s="108"/>
      <c r="B212" s="108"/>
      <c r="C212" s="108"/>
      <c r="D212" s="108"/>
      <c r="E212" s="109"/>
      <c r="F212" s="109"/>
      <c r="G212" s="110"/>
      <c r="H212" s="108"/>
      <c r="I212" s="87"/>
      <c r="J212" s="108"/>
      <c r="K212" s="86"/>
      <c r="L212" s="86"/>
      <c r="M212" s="86"/>
      <c r="N212" s="96"/>
      <c r="O212" s="86"/>
      <c r="P212" s="86"/>
      <c r="Q212" s="86"/>
      <c r="R212" s="96"/>
      <c r="S212" s="86"/>
      <c r="T212" s="86"/>
      <c r="U212" s="88"/>
      <c r="V212" s="96"/>
      <c r="W212" s="108"/>
      <c r="Y212" s="38">
        <v>28</v>
      </c>
      <c r="Z212" s="66">
        <v>358</v>
      </c>
      <c r="AA212" s="38" t="s">
        <v>7</v>
      </c>
      <c r="AB212" s="66" t="s">
        <v>16</v>
      </c>
      <c r="AC212" s="63">
        <v>121</v>
      </c>
      <c r="AD212" s="33">
        <v>20</v>
      </c>
      <c r="AE212" s="36">
        <f t="shared" si="13"/>
        <v>1.9193475631194583</v>
      </c>
      <c r="AF212" s="36" t="s">
        <v>107</v>
      </c>
      <c r="AG212" s="2">
        <v>0.01</v>
      </c>
      <c r="AH212" s="73"/>
      <c r="AI212" s="50">
        <v>0.27616500285240653</v>
      </c>
      <c r="AJ212" s="2">
        <v>0.32202645449677902</v>
      </c>
      <c r="AK212" s="2">
        <v>0.26603234098419859</v>
      </c>
      <c r="AL212" s="90"/>
      <c r="AM212" s="50"/>
      <c r="AN212" s="2"/>
      <c r="AO212" s="2"/>
      <c r="AP212" s="90"/>
      <c r="AQ212" s="50">
        <v>0.44981034222758381</v>
      </c>
      <c r="AS212" s="15"/>
      <c r="AT212" s="115"/>
      <c r="AU212" s="45"/>
    </row>
    <row r="213" spans="1:47" s="9" customFormat="1">
      <c r="A213" s="108"/>
      <c r="B213" s="108"/>
      <c r="C213" s="108"/>
      <c r="D213" s="108"/>
      <c r="E213" s="109"/>
      <c r="F213" s="109"/>
      <c r="G213" s="110"/>
      <c r="H213" s="108"/>
      <c r="I213" s="87"/>
      <c r="J213" s="108"/>
      <c r="K213" s="86"/>
      <c r="L213" s="86"/>
      <c r="M213" s="86"/>
      <c r="N213" s="96"/>
      <c r="O213" s="86"/>
      <c r="P213" s="86"/>
      <c r="Q213" s="86"/>
      <c r="R213" s="96"/>
      <c r="S213" s="86"/>
      <c r="T213" s="86"/>
      <c r="U213" s="88"/>
      <c r="V213" s="96"/>
      <c r="W213" s="108"/>
      <c r="Y213" s="38">
        <v>28</v>
      </c>
      <c r="Z213" s="66">
        <v>359</v>
      </c>
      <c r="AA213" s="38" t="s">
        <v>7</v>
      </c>
      <c r="AB213" s="66" t="s">
        <v>16</v>
      </c>
      <c r="AC213" s="63">
        <v>121</v>
      </c>
      <c r="AD213" s="33">
        <v>20</v>
      </c>
      <c r="AE213" s="36">
        <f t="shared" si="13"/>
        <v>1.9193475631194583</v>
      </c>
      <c r="AF213" s="36" t="s">
        <v>107</v>
      </c>
      <c r="AG213" s="2">
        <v>0.01</v>
      </c>
      <c r="AH213" s="73"/>
      <c r="AI213" s="50">
        <v>0.26072924760424759</v>
      </c>
      <c r="AJ213" s="2">
        <v>0.29188975244113341</v>
      </c>
      <c r="AK213" s="2">
        <v>0.26915844391480798</v>
      </c>
      <c r="AL213" s="90"/>
      <c r="AM213" s="50"/>
      <c r="AN213" s="2"/>
      <c r="AO213" s="2"/>
      <c r="AP213" s="90"/>
      <c r="AQ213" s="50">
        <v>0.41362965908183208</v>
      </c>
      <c r="AS213" s="15"/>
      <c r="AT213" s="115"/>
      <c r="AU213" s="45"/>
    </row>
    <row r="214" spans="1:47" s="9" customFormat="1">
      <c r="A214" s="108"/>
      <c r="B214" s="108"/>
      <c r="C214" s="108"/>
      <c r="D214" s="108"/>
      <c r="E214" s="109"/>
      <c r="F214" s="109"/>
      <c r="G214" s="110"/>
      <c r="H214" s="108"/>
      <c r="I214" s="87"/>
      <c r="J214" s="108"/>
      <c r="K214" s="86"/>
      <c r="L214" s="86"/>
      <c r="M214" s="86"/>
      <c r="N214" s="96"/>
      <c r="O214" s="86"/>
      <c r="P214" s="86"/>
      <c r="Q214" s="86"/>
      <c r="R214" s="96"/>
      <c r="S214" s="86"/>
      <c r="T214" s="86"/>
      <c r="U214" s="88"/>
      <c r="V214" s="96"/>
      <c r="W214" s="108"/>
      <c r="Y214" s="38">
        <v>28</v>
      </c>
      <c r="Z214" s="66">
        <v>360</v>
      </c>
      <c r="AA214" s="38" t="s">
        <v>7</v>
      </c>
      <c r="AB214" s="66" t="s">
        <v>16</v>
      </c>
      <c r="AC214" s="63">
        <v>121</v>
      </c>
      <c r="AD214" s="33">
        <v>20</v>
      </c>
      <c r="AE214" s="36">
        <f t="shared" si="13"/>
        <v>1.9193475631194583</v>
      </c>
      <c r="AF214" s="36" t="s">
        <v>107</v>
      </c>
      <c r="AG214" s="2">
        <v>0.01</v>
      </c>
      <c r="AH214" s="73"/>
      <c r="AI214" s="50">
        <v>0.34093872260360747</v>
      </c>
      <c r="AJ214" s="2">
        <v>0.29623313649757604</v>
      </c>
      <c r="AK214" s="2">
        <v>0.26641521902718485</v>
      </c>
      <c r="AL214" s="90"/>
      <c r="AM214" s="50"/>
      <c r="AN214" s="2"/>
      <c r="AO214" s="2"/>
      <c r="AP214" s="90"/>
      <c r="AQ214" s="50">
        <v>0.37561972433927127</v>
      </c>
      <c r="AS214" s="15"/>
      <c r="AT214" s="115"/>
      <c r="AU214" s="45"/>
    </row>
    <row r="215" spans="1:47" s="9" customFormat="1">
      <c r="A215" s="108"/>
      <c r="B215" s="108"/>
      <c r="C215" s="108"/>
      <c r="D215" s="108"/>
      <c r="E215" s="109"/>
      <c r="F215" s="109"/>
      <c r="G215" s="110"/>
      <c r="H215" s="108"/>
      <c r="I215" s="87"/>
      <c r="J215" s="108"/>
      <c r="K215" s="86"/>
      <c r="L215" s="86"/>
      <c r="M215" s="86"/>
      <c r="N215" s="96"/>
      <c r="O215" s="86"/>
      <c r="P215" s="86"/>
      <c r="Q215" s="86"/>
      <c r="R215" s="96"/>
      <c r="S215" s="86"/>
      <c r="T215" s="86"/>
      <c r="U215" s="88"/>
      <c r="V215" s="96"/>
      <c r="W215" s="108"/>
      <c r="Y215" s="38">
        <v>28</v>
      </c>
      <c r="Z215" s="66">
        <v>361</v>
      </c>
      <c r="AA215" s="38" t="s">
        <v>7</v>
      </c>
      <c r="AB215" s="66" t="s">
        <v>16</v>
      </c>
      <c r="AC215" s="63">
        <v>121</v>
      </c>
      <c r="AD215" s="33">
        <v>20</v>
      </c>
      <c r="AE215" s="36">
        <f t="shared" si="13"/>
        <v>1.9193475631194583</v>
      </c>
      <c r="AF215" s="36" t="s">
        <v>107</v>
      </c>
      <c r="AG215" s="2">
        <v>0.01</v>
      </c>
      <c r="AH215" s="73"/>
      <c r="AI215" s="50">
        <v>0.3319967060338509</v>
      </c>
      <c r="AJ215" s="2">
        <v>0.27950882484138051</v>
      </c>
      <c r="AK215" s="2">
        <v>0.23571560108999545</v>
      </c>
      <c r="AL215" s="90"/>
      <c r="AM215" s="50"/>
      <c r="AN215" s="2"/>
      <c r="AO215" s="2"/>
      <c r="AP215" s="90"/>
      <c r="AQ215" s="50">
        <v>0.33044037364101486</v>
      </c>
      <c r="AS215" s="15"/>
      <c r="AT215" s="115"/>
      <c r="AU215" s="45"/>
    </row>
    <row r="216" spans="1:47" s="9" customFormat="1">
      <c r="A216" s="108"/>
      <c r="B216" s="108"/>
      <c r="C216" s="108"/>
      <c r="D216" s="108"/>
      <c r="E216" s="109"/>
      <c r="F216" s="109"/>
      <c r="G216" s="110"/>
      <c r="H216" s="108"/>
      <c r="I216" s="87"/>
      <c r="J216" s="108"/>
      <c r="K216" s="86"/>
      <c r="L216" s="86"/>
      <c r="M216" s="86"/>
      <c r="N216" s="96"/>
      <c r="O216" s="86"/>
      <c r="P216" s="86"/>
      <c r="Q216" s="86"/>
      <c r="R216" s="96"/>
      <c r="S216" s="86"/>
      <c r="T216" s="86"/>
      <c r="U216" s="88"/>
      <c r="V216" s="96"/>
      <c r="W216" s="108"/>
      <c r="Y216" s="38">
        <v>28</v>
      </c>
      <c r="Z216" s="66">
        <v>362</v>
      </c>
      <c r="AA216" s="38" t="s">
        <v>7</v>
      </c>
      <c r="AB216" s="66" t="s">
        <v>16</v>
      </c>
      <c r="AC216" s="63">
        <v>121</v>
      </c>
      <c r="AD216" s="33">
        <v>20</v>
      </c>
      <c r="AE216" s="36">
        <f t="shared" si="13"/>
        <v>1.9193475631194583</v>
      </c>
      <c r="AF216" s="36" t="s">
        <v>107</v>
      </c>
      <c r="AG216" s="2">
        <v>0.01</v>
      </c>
      <c r="AH216" s="73"/>
      <c r="AI216" s="50">
        <v>0.27631843828341951</v>
      </c>
      <c r="AJ216" s="2">
        <v>0.28567090172089732</v>
      </c>
      <c r="AK216" s="2">
        <v>0.2741455612083899</v>
      </c>
      <c r="AL216" s="90"/>
      <c r="AM216" s="50"/>
      <c r="AN216" s="2"/>
      <c r="AO216" s="2"/>
      <c r="AP216" s="90"/>
      <c r="AQ216" s="50">
        <v>0.32914237575626287</v>
      </c>
      <c r="AS216" s="15"/>
      <c r="AT216" s="115"/>
      <c r="AU216" s="45"/>
    </row>
    <row r="217" spans="1:47" s="9" customFormat="1">
      <c r="A217" s="108"/>
      <c r="B217" s="108"/>
      <c r="C217" s="108"/>
      <c r="D217" s="108"/>
      <c r="E217" s="109"/>
      <c r="F217" s="109"/>
      <c r="G217" s="110"/>
      <c r="H217" s="108"/>
      <c r="I217" s="87"/>
      <c r="J217" s="108"/>
      <c r="K217" s="86"/>
      <c r="L217" s="86"/>
      <c r="M217" s="86"/>
      <c r="N217" s="96"/>
      <c r="O217" s="86"/>
      <c r="P217" s="86"/>
      <c r="Q217" s="86"/>
      <c r="R217" s="96"/>
      <c r="S217" s="86"/>
      <c r="T217" s="86"/>
      <c r="U217" s="88"/>
      <c r="V217" s="96"/>
      <c r="W217" s="108"/>
      <c r="Y217" s="38">
        <v>28</v>
      </c>
      <c r="Z217" s="66">
        <v>363</v>
      </c>
      <c r="AA217" s="38" t="s">
        <v>7</v>
      </c>
      <c r="AB217" s="66" t="s">
        <v>16</v>
      </c>
      <c r="AC217" s="63">
        <v>121</v>
      </c>
      <c r="AD217" s="33">
        <v>20</v>
      </c>
      <c r="AE217" s="36">
        <f t="shared" si="13"/>
        <v>1.9193475631194583</v>
      </c>
      <c r="AF217" s="36" t="s">
        <v>107</v>
      </c>
      <c r="AG217" s="2">
        <v>0.01</v>
      </c>
      <c r="AH217" s="73"/>
      <c r="AI217" s="50">
        <v>0.33387155192731777</v>
      </c>
      <c r="AJ217" s="2">
        <v>0.2841965841241203</v>
      </c>
      <c r="AK217" s="2">
        <v>0.24814815483627117</v>
      </c>
      <c r="AL217" s="90"/>
      <c r="AM217" s="50"/>
      <c r="AN217" s="2"/>
      <c r="AO217" s="2"/>
      <c r="AP217" s="90"/>
      <c r="AQ217" s="50">
        <v>0.30860868036718875</v>
      </c>
      <c r="AS217" s="15"/>
      <c r="AT217" s="115"/>
      <c r="AU217" s="45"/>
    </row>
    <row r="218" spans="1:47" s="9" customFormat="1">
      <c r="A218" s="108"/>
      <c r="B218" s="108"/>
      <c r="C218" s="108"/>
      <c r="D218" s="108"/>
      <c r="E218" s="109"/>
      <c r="F218" s="109"/>
      <c r="G218" s="110"/>
      <c r="H218" s="108"/>
      <c r="I218" s="87"/>
      <c r="J218" s="108"/>
      <c r="K218" s="86"/>
      <c r="L218" s="86"/>
      <c r="M218" s="86"/>
      <c r="N218" s="96"/>
      <c r="O218" s="86"/>
      <c r="P218" s="86"/>
      <c r="Q218" s="86"/>
      <c r="R218" s="96"/>
      <c r="S218" s="86"/>
      <c r="T218" s="86"/>
      <c r="U218" s="88"/>
      <c r="V218" s="96"/>
      <c r="W218" s="108"/>
      <c r="Y218" s="38">
        <v>28</v>
      </c>
      <c r="Z218" s="66">
        <v>364</v>
      </c>
      <c r="AA218" s="38" t="s">
        <v>7</v>
      </c>
      <c r="AB218" s="66" t="s">
        <v>16</v>
      </c>
      <c r="AC218" s="63">
        <v>121</v>
      </c>
      <c r="AD218" s="33">
        <v>20</v>
      </c>
      <c r="AE218" s="36">
        <f t="shared" si="13"/>
        <v>1.9193475631194583</v>
      </c>
      <c r="AF218" s="36" t="s">
        <v>107</v>
      </c>
      <c r="AG218" s="2">
        <v>0.01</v>
      </c>
      <c r="AH218" s="73"/>
      <c r="AI218" s="50">
        <v>0.34449346401032804</v>
      </c>
      <c r="AJ218" s="2">
        <v>0.35596575501977767</v>
      </c>
      <c r="AK218" s="2">
        <v>0.2676308726225089</v>
      </c>
      <c r="AL218" s="90"/>
      <c r="AM218" s="50"/>
      <c r="AN218" s="2"/>
      <c r="AO218" s="2"/>
      <c r="AP218" s="90"/>
      <c r="AQ218" s="50">
        <v>0.23435516747432444</v>
      </c>
      <c r="AS218" s="15"/>
      <c r="AT218" s="115"/>
      <c r="AU218" s="45"/>
    </row>
    <row r="219" spans="1:47" s="9" customFormat="1">
      <c r="A219" s="108"/>
      <c r="B219" s="108"/>
      <c r="C219" s="108"/>
      <c r="D219" s="108"/>
      <c r="E219" s="109"/>
      <c r="F219" s="109"/>
      <c r="G219" s="110"/>
      <c r="H219" s="108"/>
      <c r="I219" s="87"/>
      <c r="J219" s="108"/>
      <c r="K219" s="86"/>
      <c r="L219" s="86"/>
      <c r="M219" s="86"/>
      <c r="N219" s="96"/>
      <c r="O219" s="86"/>
      <c r="P219" s="86"/>
      <c r="Q219" s="86"/>
      <c r="R219" s="96"/>
      <c r="S219" s="86"/>
      <c r="T219" s="86"/>
      <c r="U219" s="88"/>
      <c r="V219" s="96"/>
      <c r="W219" s="108"/>
      <c r="Y219" s="38">
        <v>28</v>
      </c>
      <c r="Z219" s="66">
        <v>365</v>
      </c>
      <c r="AA219" s="38" t="s">
        <v>7</v>
      </c>
      <c r="AB219" s="66" t="s">
        <v>16</v>
      </c>
      <c r="AC219" s="63">
        <v>121</v>
      </c>
      <c r="AD219" s="33">
        <v>20</v>
      </c>
      <c r="AE219" s="36">
        <f t="shared" si="13"/>
        <v>1.9193475631194583</v>
      </c>
      <c r="AF219" s="36" t="s">
        <v>107</v>
      </c>
      <c r="AG219" s="2">
        <v>0.01</v>
      </c>
      <c r="AH219" s="73"/>
      <c r="AI219" s="50">
        <v>0.26971694281193509</v>
      </c>
      <c r="AJ219" s="2">
        <v>0.31996053752053816</v>
      </c>
      <c r="AK219" s="2">
        <v>0.28345143359112801</v>
      </c>
      <c r="AL219" s="90"/>
      <c r="AM219" s="50"/>
      <c r="AN219" s="2"/>
      <c r="AO219" s="2"/>
      <c r="AP219" s="90"/>
      <c r="AQ219" s="50">
        <v>0.34651664515630903</v>
      </c>
      <c r="AS219" s="15"/>
      <c r="AT219" s="115"/>
      <c r="AU219" s="45"/>
    </row>
    <row r="220" spans="1:47" s="9" customFormat="1">
      <c r="A220" s="108"/>
      <c r="B220" s="108"/>
      <c r="C220" s="108"/>
      <c r="D220" s="108"/>
      <c r="E220" s="109"/>
      <c r="F220" s="109"/>
      <c r="G220" s="110"/>
      <c r="H220" s="108"/>
      <c r="I220" s="87"/>
      <c r="J220" s="108"/>
      <c r="K220" s="86"/>
      <c r="L220" s="86"/>
      <c r="M220" s="86"/>
      <c r="N220" s="96"/>
      <c r="O220" s="86"/>
      <c r="P220" s="86"/>
      <c r="Q220" s="86"/>
      <c r="R220" s="96"/>
      <c r="S220" s="86"/>
      <c r="T220" s="86"/>
      <c r="U220" s="88"/>
      <c r="V220" s="96"/>
      <c r="W220" s="108"/>
      <c r="Y220" s="38">
        <v>28</v>
      </c>
      <c r="Z220" s="66">
        <v>366</v>
      </c>
      <c r="AA220" s="38" t="s">
        <v>7</v>
      </c>
      <c r="AB220" s="66" t="s">
        <v>16</v>
      </c>
      <c r="AC220" s="63">
        <v>121</v>
      </c>
      <c r="AD220" s="33">
        <v>20</v>
      </c>
      <c r="AE220" s="36">
        <f t="shared" si="13"/>
        <v>1.9193475631194583</v>
      </c>
      <c r="AF220" s="36" t="s">
        <v>107</v>
      </c>
      <c r="AG220" s="2">
        <v>0.01</v>
      </c>
      <c r="AH220" s="73"/>
      <c r="AI220" s="50">
        <v>0.35477340682837216</v>
      </c>
      <c r="AJ220" s="2">
        <v>0.34056869692409142</v>
      </c>
      <c r="AK220" s="2">
        <v>0.27463391096747986</v>
      </c>
      <c r="AL220" s="90"/>
      <c r="AM220" s="50"/>
      <c r="AN220" s="2"/>
      <c r="AO220" s="2"/>
      <c r="AP220" s="90"/>
      <c r="AQ220" s="50">
        <v>0.37402921788731514</v>
      </c>
      <c r="AS220" s="15"/>
      <c r="AT220" s="115"/>
      <c r="AU220" s="45"/>
    </row>
    <row r="221" spans="1:47" s="9" customFormat="1">
      <c r="A221" s="108"/>
      <c r="B221" s="108"/>
      <c r="C221" s="108"/>
      <c r="D221" s="108"/>
      <c r="E221" s="109"/>
      <c r="F221" s="109"/>
      <c r="G221" s="110"/>
      <c r="H221" s="108"/>
      <c r="I221" s="87"/>
      <c r="J221" s="108"/>
      <c r="K221" s="86"/>
      <c r="L221" s="86"/>
      <c r="M221" s="86"/>
      <c r="N221" s="96"/>
      <c r="O221" s="86"/>
      <c r="P221" s="86"/>
      <c r="Q221" s="86"/>
      <c r="R221" s="96"/>
      <c r="S221" s="86"/>
      <c r="T221" s="86"/>
      <c r="U221" s="88"/>
      <c r="V221" s="96"/>
      <c r="W221" s="108"/>
      <c r="Y221" s="38">
        <v>28</v>
      </c>
      <c r="Z221" s="66">
        <v>367</v>
      </c>
      <c r="AA221" s="38" t="s">
        <v>7</v>
      </c>
      <c r="AB221" s="66" t="s">
        <v>16</v>
      </c>
      <c r="AC221" s="63">
        <v>121</v>
      </c>
      <c r="AD221" s="33">
        <v>20</v>
      </c>
      <c r="AE221" s="36">
        <f t="shared" si="13"/>
        <v>1.9193475631194583</v>
      </c>
      <c r="AF221" s="36" t="s">
        <v>107</v>
      </c>
      <c r="AG221" s="2">
        <v>0.01</v>
      </c>
      <c r="AH221" s="73"/>
      <c r="AI221" s="50">
        <v>0.34110815025298713</v>
      </c>
      <c r="AJ221" s="2">
        <v>0.333302843054742</v>
      </c>
      <c r="AK221" s="2">
        <v>0.26057848274671658</v>
      </c>
      <c r="AL221" s="90"/>
      <c r="AM221" s="50"/>
      <c r="AN221" s="2"/>
      <c r="AO221" s="2"/>
      <c r="AP221" s="90"/>
      <c r="AQ221" s="50">
        <v>0.34559275328067984</v>
      </c>
      <c r="AS221" s="15"/>
      <c r="AT221" s="115"/>
      <c r="AU221" s="45"/>
    </row>
    <row r="222" spans="1:47" s="9" customFormat="1">
      <c r="A222" s="108"/>
      <c r="B222" s="108"/>
      <c r="C222" s="108"/>
      <c r="D222" s="108"/>
      <c r="E222" s="109"/>
      <c r="F222" s="109"/>
      <c r="G222" s="110"/>
      <c r="H222" s="108"/>
      <c r="I222" s="87"/>
      <c r="J222" s="108"/>
      <c r="K222" s="86"/>
      <c r="L222" s="86"/>
      <c r="M222" s="86"/>
      <c r="N222" s="96"/>
      <c r="O222" s="86"/>
      <c r="P222" s="86"/>
      <c r="Q222" s="86"/>
      <c r="R222" s="96"/>
      <c r="S222" s="86"/>
      <c r="T222" s="86"/>
      <c r="U222" s="88"/>
      <c r="V222" s="96"/>
      <c r="W222" s="108"/>
      <c r="Y222" s="38">
        <v>28</v>
      </c>
      <c r="Z222" s="66">
        <v>368</v>
      </c>
      <c r="AA222" s="38" t="s">
        <v>7</v>
      </c>
      <c r="AB222" s="66" t="s">
        <v>16</v>
      </c>
      <c r="AC222" s="63">
        <v>121</v>
      </c>
      <c r="AD222" s="33">
        <v>20</v>
      </c>
      <c r="AE222" s="36">
        <f t="shared" si="13"/>
        <v>1.9193475631194583</v>
      </c>
      <c r="AF222" s="36" t="s">
        <v>107</v>
      </c>
      <c r="AG222" s="2">
        <v>0.01</v>
      </c>
      <c r="AH222" s="73"/>
      <c r="AI222" s="50">
        <v>0.30115693902993163</v>
      </c>
      <c r="AJ222" s="2">
        <v>0.28515126161793308</v>
      </c>
      <c r="AK222" s="2">
        <v>0.23866382441713788</v>
      </c>
      <c r="AL222" s="90"/>
      <c r="AM222" s="50"/>
      <c r="AN222" s="2"/>
      <c r="AO222" s="2"/>
      <c r="AP222" s="90"/>
      <c r="AQ222" s="50">
        <v>0.28082274468431162</v>
      </c>
      <c r="AS222" s="15"/>
      <c r="AT222" s="115"/>
      <c r="AU222" s="45"/>
    </row>
    <row r="223" spans="1:47" s="9" customFormat="1">
      <c r="A223" s="108"/>
      <c r="B223" s="108"/>
      <c r="C223" s="108"/>
      <c r="D223" s="108"/>
      <c r="E223" s="109"/>
      <c r="F223" s="109"/>
      <c r="G223" s="110"/>
      <c r="H223" s="108"/>
      <c r="I223" s="87"/>
      <c r="J223" s="108"/>
      <c r="K223" s="86"/>
      <c r="L223" s="86"/>
      <c r="M223" s="86"/>
      <c r="N223" s="96"/>
      <c r="O223" s="86"/>
      <c r="P223" s="86"/>
      <c r="Q223" s="86"/>
      <c r="R223" s="96"/>
      <c r="S223" s="86"/>
      <c r="T223" s="86"/>
      <c r="U223" s="88"/>
      <c r="V223" s="96"/>
      <c r="W223" s="108"/>
      <c r="Y223" s="38">
        <v>28</v>
      </c>
      <c r="Z223" s="66">
        <v>369</v>
      </c>
      <c r="AA223" s="38" t="s">
        <v>7</v>
      </c>
      <c r="AB223" s="66" t="s">
        <v>16</v>
      </c>
      <c r="AC223" s="63">
        <v>121</v>
      </c>
      <c r="AD223" s="33">
        <v>20</v>
      </c>
      <c r="AE223" s="36">
        <f t="shared" si="13"/>
        <v>1.9193475631194583</v>
      </c>
      <c r="AF223" s="36" t="s">
        <v>107</v>
      </c>
      <c r="AG223" s="2">
        <v>0.01</v>
      </c>
      <c r="AH223" s="73"/>
      <c r="AI223" s="50">
        <v>0.27400928481809755</v>
      </c>
      <c r="AJ223" s="2">
        <v>0.25041773075283269</v>
      </c>
      <c r="AK223" s="2">
        <v>0.240898394090929</v>
      </c>
      <c r="AL223" s="90"/>
      <c r="AM223" s="50"/>
      <c r="AN223" s="2"/>
      <c r="AO223" s="2"/>
      <c r="AP223" s="90"/>
      <c r="AQ223" s="50">
        <v>0.2612258502091902</v>
      </c>
      <c r="AS223" s="15"/>
      <c r="AT223" s="115"/>
      <c r="AU223" s="45"/>
    </row>
    <row r="224" spans="1:47" s="9" customFormat="1" ht="15" customHeight="1">
      <c r="A224" s="108"/>
      <c r="B224" s="108"/>
      <c r="C224" s="108"/>
      <c r="D224" s="108"/>
      <c r="E224" s="109"/>
      <c r="F224" s="109"/>
      <c r="G224" s="110"/>
      <c r="H224" s="108"/>
      <c r="I224" s="87"/>
      <c r="J224" s="108"/>
      <c r="K224" s="86"/>
      <c r="L224" s="86"/>
      <c r="M224" s="86"/>
      <c r="N224" s="96"/>
      <c r="O224" s="86"/>
      <c r="P224" s="86"/>
      <c r="Q224" s="86"/>
      <c r="R224" s="96"/>
      <c r="S224" s="86"/>
      <c r="T224" s="86"/>
      <c r="U224" s="88"/>
      <c r="V224" s="96"/>
      <c r="W224" s="108"/>
      <c r="Y224" s="38">
        <v>28</v>
      </c>
      <c r="Z224" s="66">
        <v>370</v>
      </c>
      <c r="AA224" s="38" t="s">
        <v>7</v>
      </c>
      <c r="AB224" s="66" t="s">
        <v>16</v>
      </c>
      <c r="AC224" s="63">
        <v>121</v>
      </c>
      <c r="AD224" s="33">
        <v>20</v>
      </c>
      <c r="AE224" s="36">
        <f t="shared" si="13"/>
        <v>1.9193475631194583</v>
      </c>
      <c r="AF224" s="36" t="s">
        <v>107</v>
      </c>
      <c r="AG224" s="2">
        <v>0.01</v>
      </c>
      <c r="AH224" s="73"/>
      <c r="AI224" s="50">
        <v>0.34757799236414111</v>
      </c>
      <c r="AJ224" s="2">
        <v>0.34266551790793076</v>
      </c>
      <c r="AK224" s="2">
        <v>0.26005065638355507</v>
      </c>
      <c r="AL224" s="90"/>
      <c r="AM224" s="50"/>
      <c r="AN224" s="2"/>
      <c r="AO224" s="2"/>
      <c r="AP224" s="90"/>
      <c r="AQ224" s="50">
        <v>0.33384734266556904</v>
      </c>
      <c r="AS224" s="15"/>
      <c r="AT224" s="115"/>
      <c r="AU224" s="45"/>
    </row>
    <row r="225" spans="1:47" s="9" customFormat="1">
      <c r="A225" s="108"/>
      <c r="B225" s="108"/>
      <c r="C225" s="108"/>
      <c r="D225" s="108"/>
      <c r="E225" s="109"/>
      <c r="F225" s="109"/>
      <c r="G225" s="110"/>
      <c r="H225" s="108"/>
      <c r="I225" s="87"/>
      <c r="J225" s="108"/>
      <c r="K225" s="86"/>
      <c r="L225" s="86"/>
      <c r="M225" s="86"/>
      <c r="N225" s="96"/>
      <c r="O225" s="86"/>
      <c r="P225" s="86"/>
      <c r="Q225" s="86"/>
      <c r="R225" s="96"/>
      <c r="S225" s="86"/>
      <c r="T225" s="86"/>
      <c r="U225" s="88"/>
      <c r="V225" s="96"/>
      <c r="W225" s="108"/>
      <c r="Y225" s="38">
        <v>28</v>
      </c>
      <c r="Z225" s="66">
        <v>371</v>
      </c>
      <c r="AA225" s="38" t="s">
        <v>7</v>
      </c>
      <c r="AB225" s="66" t="s">
        <v>16</v>
      </c>
      <c r="AC225" s="63">
        <v>121</v>
      </c>
      <c r="AD225" s="33">
        <v>20</v>
      </c>
      <c r="AE225" s="36">
        <f t="shared" ref="AE225:AE288" si="14">LOG(AD225*EXP((AC225-100)/14.75))</f>
        <v>1.9193475631194583</v>
      </c>
      <c r="AF225" s="36" t="s">
        <v>107</v>
      </c>
      <c r="AG225" s="2">
        <v>0.01</v>
      </c>
      <c r="AH225" s="73"/>
      <c r="AI225" s="50">
        <v>0.35012894375000081</v>
      </c>
      <c r="AJ225" s="2">
        <v>0.34641932086828559</v>
      </c>
      <c r="AK225" s="2">
        <v>0.26076447885635573</v>
      </c>
      <c r="AL225" s="90"/>
      <c r="AM225" s="50"/>
      <c r="AN225" s="2"/>
      <c r="AO225" s="2"/>
      <c r="AP225" s="90"/>
      <c r="AQ225" s="50">
        <v>0.34612002468238878</v>
      </c>
      <c r="AS225" s="15"/>
      <c r="AT225" s="115"/>
      <c r="AU225" s="45"/>
    </row>
    <row r="226" spans="1:47" s="9" customFormat="1">
      <c r="A226" s="108"/>
      <c r="B226" s="108"/>
      <c r="C226" s="108"/>
      <c r="D226" s="108"/>
      <c r="E226" s="109"/>
      <c r="F226" s="109"/>
      <c r="G226" s="110"/>
      <c r="H226" s="108"/>
      <c r="I226" s="87"/>
      <c r="J226" s="108"/>
      <c r="K226" s="86"/>
      <c r="L226" s="86"/>
      <c r="M226" s="86"/>
      <c r="N226" s="96"/>
      <c r="O226" s="86"/>
      <c r="P226" s="86"/>
      <c r="Q226" s="86"/>
      <c r="R226" s="96"/>
      <c r="S226" s="86"/>
      <c r="T226" s="86"/>
      <c r="U226" s="88"/>
      <c r="V226" s="96"/>
      <c r="W226" s="108"/>
      <c r="Y226" s="38">
        <v>28</v>
      </c>
      <c r="Z226" s="66">
        <v>372</v>
      </c>
      <c r="AA226" s="38" t="s">
        <v>7</v>
      </c>
      <c r="AB226" s="66" t="s">
        <v>16</v>
      </c>
      <c r="AC226" s="63">
        <v>121</v>
      </c>
      <c r="AD226" s="33">
        <v>20</v>
      </c>
      <c r="AE226" s="36">
        <f t="shared" si="14"/>
        <v>1.9193475631194583</v>
      </c>
      <c r="AF226" s="36" t="s">
        <v>107</v>
      </c>
      <c r="AG226" s="2">
        <v>0.01</v>
      </c>
      <c r="AH226" s="73"/>
      <c r="AI226" s="50">
        <v>0.33523967235913282</v>
      </c>
      <c r="AJ226" s="2">
        <v>0.29233554131665729</v>
      </c>
      <c r="AK226" s="2">
        <v>0.26241326311454344</v>
      </c>
      <c r="AL226" s="90"/>
      <c r="AM226" s="50"/>
      <c r="AN226" s="2"/>
      <c r="AO226" s="2"/>
      <c r="AP226" s="90"/>
      <c r="AQ226" s="50">
        <v>0.28187268273334837</v>
      </c>
      <c r="AS226" s="15"/>
      <c r="AT226" s="115"/>
      <c r="AU226" s="45"/>
    </row>
    <row r="227" spans="1:47" s="9" customFormat="1">
      <c r="A227" s="108"/>
      <c r="B227" s="108"/>
      <c r="C227" s="108"/>
      <c r="D227" s="108"/>
      <c r="E227" s="109"/>
      <c r="F227" s="109"/>
      <c r="G227" s="110"/>
      <c r="H227" s="108"/>
      <c r="I227" s="87"/>
      <c r="J227" s="108"/>
      <c r="K227" s="86"/>
      <c r="L227" s="86"/>
      <c r="M227" s="86"/>
      <c r="N227" s="96"/>
      <c r="O227" s="86"/>
      <c r="P227" s="86"/>
      <c r="Q227" s="86"/>
      <c r="R227" s="96"/>
      <c r="S227" s="86"/>
      <c r="T227" s="86"/>
      <c r="U227" s="88"/>
      <c r="V227" s="96"/>
      <c r="W227" s="108"/>
      <c r="Y227" s="38">
        <v>28</v>
      </c>
      <c r="Z227" s="66">
        <v>373</v>
      </c>
      <c r="AA227" s="38" t="s">
        <v>7</v>
      </c>
      <c r="AB227" s="66" t="s">
        <v>16</v>
      </c>
      <c r="AC227" s="63">
        <v>121</v>
      </c>
      <c r="AD227" s="33">
        <v>20</v>
      </c>
      <c r="AE227" s="36">
        <f t="shared" si="14"/>
        <v>1.9193475631194583</v>
      </c>
      <c r="AF227" s="36" t="s">
        <v>107</v>
      </c>
      <c r="AG227" s="2">
        <v>0.01</v>
      </c>
      <c r="AH227" s="73"/>
      <c r="AI227" s="50">
        <v>0.363458618851842</v>
      </c>
      <c r="AJ227" s="2">
        <v>0.33006193504978831</v>
      </c>
      <c r="AK227" s="2">
        <v>0.27793096395066924</v>
      </c>
      <c r="AL227" s="90"/>
      <c r="AM227" s="50"/>
      <c r="AN227" s="2"/>
      <c r="AO227" s="2"/>
      <c r="AP227" s="90"/>
      <c r="AQ227" s="50">
        <v>0.42751382412782052</v>
      </c>
      <c r="AS227" s="15"/>
      <c r="AT227" s="115"/>
      <c r="AU227" s="45"/>
    </row>
    <row r="228" spans="1:47" s="9" customFormat="1" ht="15" customHeight="1">
      <c r="A228" s="108"/>
      <c r="B228" s="108"/>
      <c r="C228" s="108"/>
      <c r="D228" s="108"/>
      <c r="E228" s="109"/>
      <c r="F228" s="109"/>
      <c r="G228" s="110"/>
      <c r="H228" s="108"/>
      <c r="I228" s="87"/>
      <c r="J228" s="108"/>
      <c r="K228" s="86"/>
      <c r="L228" s="86"/>
      <c r="M228" s="86"/>
      <c r="N228" s="96"/>
      <c r="O228" s="86"/>
      <c r="P228" s="86"/>
      <c r="Q228" s="86"/>
      <c r="R228" s="96"/>
      <c r="S228" s="86"/>
      <c r="T228" s="86"/>
      <c r="U228" s="88"/>
      <c r="V228" s="96"/>
      <c r="W228" s="108"/>
      <c r="Y228" s="38">
        <v>28</v>
      </c>
      <c r="Z228" s="66">
        <v>374</v>
      </c>
      <c r="AA228" s="38" t="s">
        <v>7</v>
      </c>
      <c r="AB228" s="66" t="s">
        <v>16</v>
      </c>
      <c r="AC228" s="63">
        <v>121</v>
      </c>
      <c r="AD228" s="33">
        <v>20</v>
      </c>
      <c r="AE228" s="36">
        <f t="shared" si="14"/>
        <v>1.9193475631194583</v>
      </c>
      <c r="AF228" s="36" t="s">
        <v>107</v>
      </c>
      <c r="AG228" s="2">
        <v>0.01</v>
      </c>
      <c r="AH228" s="73"/>
      <c r="AI228" s="50">
        <v>0.37610568669045785</v>
      </c>
      <c r="AJ228" s="2">
        <v>0.29555324568568653</v>
      </c>
      <c r="AK228" s="2">
        <v>0.27640405375222526</v>
      </c>
      <c r="AL228" s="90"/>
      <c r="AM228" s="50"/>
      <c r="AN228" s="2"/>
      <c r="AO228" s="2"/>
      <c r="AP228" s="90"/>
      <c r="AQ228" s="50">
        <v>0.3268310427776796</v>
      </c>
      <c r="AS228" s="15"/>
      <c r="AT228" s="115"/>
      <c r="AU228" s="45"/>
    </row>
    <row r="229" spans="1:47" s="9" customFormat="1">
      <c r="A229" s="108"/>
      <c r="B229" s="108"/>
      <c r="C229" s="108"/>
      <c r="D229" s="108"/>
      <c r="E229" s="109"/>
      <c r="F229" s="109"/>
      <c r="G229" s="110"/>
      <c r="H229" s="108"/>
      <c r="I229" s="87"/>
      <c r="J229" s="108"/>
      <c r="K229" s="86"/>
      <c r="L229" s="86"/>
      <c r="M229" s="86"/>
      <c r="N229" s="96"/>
      <c r="O229" s="86"/>
      <c r="P229" s="86"/>
      <c r="Q229" s="86"/>
      <c r="R229" s="96"/>
      <c r="S229" s="86"/>
      <c r="T229" s="86"/>
      <c r="U229" s="88"/>
      <c r="V229" s="96"/>
      <c r="W229" s="108"/>
      <c r="Y229" s="38">
        <v>28</v>
      </c>
      <c r="Z229" s="66">
        <v>375</v>
      </c>
      <c r="AA229" s="38" t="s">
        <v>7</v>
      </c>
      <c r="AB229" s="66" t="s">
        <v>16</v>
      </c>
      <c r="AC229" s="63">
        <v>121</v>
      </c>
      <c r="AD229" s="33">
        <v>20</v>
      </c>
      <c r="AE229" s="36">
        <f t="shared" si="14"/>
        <v>1.9193475631194583</v>
      </c>
      <c r="AF229" s="36" t="s">
        <v>107</v>
      </c>
      <c r="AG229" s="2">
        <v>0.01</v>
      </c>
      <c r="AH229" s="73"/>
      <c r="AI229" s="50">
        <v>0.32085275991986245</v>
      </c>
      <c r="AJ229" s="2">
        <v>0.29307792994921184</v>
      </c>
      <c r="AK229" s="2">
        <v>0.25637666479682614</v>
      </c>
      <c r="AL229" s="90"/>
      <c r="AM229" s="50"/>
      <c r="AN229" s="2"/>
      <c r="AO229" s="2"/>
      <c r="AP229" s="90"/>
      <c r="AQ229" s="50">
        <v>0.25444425378743618</v>
      </c>
      <c r="AS229" s="15"/>
      <c r="AT229" s="115"/>
      <c r="AU229" s="45"/>
    </row>
    <row r="230" spans="1:47" s="9" customFormat="1">
      <c r="A230" s="108"/>
      <c r="B230" s="108"/>
      <c r="C230" s="108"/>
      <c r="D230" s="108"/>
      <c r="E230" s="109"/>
      <c r="F230" s="109"/>
      <c r="G230" s="110"/>
      <c r="H230" s="108"/>
      <c r="I230" s="87"/>
      <c r="J230" s="108"/>
      <c r="K230" s="86"/>
      <c r="L230" s="86"/>
      <c r="M230" s="86"/>
      <c r="N230" s="96"/>
      <c r="O230" s="86"/>
      <c r="P230" s="86"/>
      <c r="Q230" s="86"/>
      <c r="R230" s="96"/>
      <c r="S230" s="86"/>
      <c r="T230" s="86"/>
      <c r="U230" s="88"/>
      <c r="V230" s="96"/>
      <c r="W230" s="108"/>
      <c r="Y230" s="38">
        <v>28</v>
      </c>
      <c r="Z230" s="66">
        <v>376</v>
      </c>
      <c r="AA230" s="38" t="s">
        <v>7</v>
      </c>
      <c r="AB230" s="66" t="s">
        <v>16</v>
      </c>
      <c r="AC230" s="63">
        <v>121</v>
      </c>
      <c r="AD230" s="33">
        <v>20</v>
      </c>
      <c r="AE230" s="36">
        <f t="shared" si="14"/>
        <v>1.9193475631194583</v>
      </c>
      <c r="AF230" s="36" t="s">
        <v>107</v>
      </c>
      <c r="AG230" s="2">
        <v>0.01</v>
      </c>
      <c r="AH230" s="73"/>
      <c r="AI230" s="50">
        <v>0.3284494195069369</v>
      </c>
      <c r="AJ230" s="2">
        <v>0.29960979492977557</v>
      </c>
      <c r="AK230" s="2">
        <v>0.22385288680689072</v>
      </c>
      <c r="AL230" s="90"/>
      <c r="AM230" s="50"/>
      <c r="AN230" s="2"/>
      <c r="AO230" s="2"/>
      <c r="AP230" s="90"/>
      <c r="AQ230" s="50">
        <v>0.23610366753308781</v>
      </c>
      <c r="AS230" s="15"/>
      <c r="AT230" s="115"/>
      <c r="AU230" s="45"/>
    </row>
    <row r="231" spans="1:47" s="9" customFormat="1">
      <c r="A231" s="108"/>
      <c r="B231" s="108"/>
      <c r="C231" s="108"/>
      <c r="D231" s="108"/>
      <c r="E231" s="109"/>
      <c r="F231" s="109"/>
      <c r="G231" s="110"/>
      <c r="H231" s="108"/>
      <c r="I231" s="87"/>
      <c r="J231" s="108"/>
      <c r="K231" s="86"/>
      <c r="L231" s="86"/>
      <c r="M231" s="86"/>
      <c r="N231" s="96"/>
      <c r="O231" s="86"/>
      <c r="P231" s="86"/>
      <c r="Q231" s="86"/>
      <c r="R231" s="96"/>
      <c r="S231" s="86"/>
      <c r="T231" s="86"/>
      <c r="U231" s="88"/>
      <c r="V231" s="96"/>
      <c r="W231" s="108"/>
      <c r="Y231" s="38">
        <v>28</v>
      </c>
      <c r="Z231" s="66">
        <v>377</v>
      </c>
      <c r="AA231" s="38" t="s">
        <v>7</v>
      </c>
      <c r="AB231" s="66" t="s">
        <v>16</v>
      </c>
      <c r="AC231" s="63">
        <v>121</v>
      </c>
      <c r="AD231" s="33">
        <v>20</v>
      </c>
      <c r="AE231" s="36">
        <f t="shared" si="14"/>
        <v>1.9193475631194583</v>
      </c>
      <c r="AF231" s="36" t="s">
        <v>107</v>
      </c>
      <c r="AG231" s="2">
        <v>0.01</v>
      </c>
      <c r="AH231" s="73"/>
      <c r="AI231" s="50">
        <v>0.29470212743841645</v>
      </c>
      <c r="AJ231" s="2">
        <v>0.28576400624466153</v>
      </c>
      <c r="AK231" s="2">
        <v>0.24545859545716592</v>
      </c>
      <c r="AL231" s="90"/>
      <c r="AM231" s="50"/>
      <c r="AN231" s="2"/>
      <c r="AO231" s="2"/>
      <c r="AP231" s="90"/>
      <c r="AQ231" s="50">
        <v>0.26194716344988894</v>
      </c>
      <c r="AS231" s="15"/>
      <c r="AT231" s="115"/>
      <c r="AU231" s="45"/>
    </row>
    <row r="232" spans="1:47" s="9" customFormat="1">
      <c r="A232" s="108"/>
      <c r="B232" s="108"/>
      <c r="C232" s="108"/>
      <c r="D232" s="108"/>
      <c r="E232" s="109"/>
      <c r="F232" s="109"/>
      <c r="G232" s="110"/>
      <c r="H232" s="108"/>
      <c r="I232" s="87"/>
      <c r="J232" s="108"/>
      <c r="K232" s="86"/>
      <c r="L232" s="86"/>
      <c r="M232" s="86"/>
      <c r="N232" s="96"/>
      <c r="O232" s="86"/>
      <c r="P232" s="86"/>
      <c r="Q232" s="86"/>
      <c r="R232" s="96"/>
      <c r="S232" s="86"/>
      <c r="T232" s="86"/>
      <c r="U232" s="88"/>
      <c r="V232" s="96"/>
      <c r="W232" s="108"/>
      <c r="Y232" s="38">
        <v>28</v>
      </c>
      <c r="Z232" s="66">
        <v>378</v>
      </c>
      <c r="AA232" s="38" t="s">
        <v>7</v>
      </c>
      <c r="AB232" s="66" t="s">
        <v>16</v>
      </c>
      <c r="AC232" s="63">
        <v>121</v>
      </c>
      <c r="AD232" s="33">
        <v>20</v>
      </c>
      <c r="AE232" s="36">
        <f t="shared" si="14"/>
        <v>1.9193475631194583</v>
      </c>
      <c r="AF232" s="36" t="s">
        <v>107</v>
      </c>
      <c r="AG232" s="2">
        <v>0.01</v>
      </c>
      <c r="AH232" s="73"/>
      <c r="AI232" s="50">
        <v>0.29182740250094574</v>
      </c>
      <c r="AJ232" s="2">
        <v>0.25995382577653953</v>
      </c>
      <c r="AK232" s="2">
        <v>0.25195495858033273</v>
      </c>
      <c r="AL232" s="90"/>
      <c r="AM232" s="50"/>
      <c r="AN232" s="2"/>
      <c r="AO232" s="2"/>
      <c r="AP232" s="90"/>
      <c r="AQ232" s="50">
        <v>0.24710047698606663</v>
      </c>
      <c r="AS232" s="15"/>
      <c r="AT232" s="115"/>
      <c r="AU232" s="45"/>
    </row>
    <row r="233" spans="1:47" s="9" customFormat="1">
      <c r="A233" s="108"/>
      <c r="B233" s="108"/>
      <c r="C233" s="108"/>
      <c r="D233" s="108"/>
      <c r="E233" s="109"/>
      <c r="F233" s="109"/>
      <c r="G233" s="110"/>
      <c r="H233" s="108"/>
      <c r="I233" s="87"/>
      <c r="J233" s="108"/>
      <c r="K233" s="86"/>
      <c r="L233" s="86"/>
      <c r="M233" s="86"/>
      <c r="N233" s="96"/>
      <c r="O233" s="86"/>
      <c r="P233" s="86"/>
      <c r="Q233" s="86"/>
      <c r="R233" s="96"/>
      <c r="S233" s="86"/>
      <c r="T233" s="86"/>
      <c r="U233" s="88"/>
      <c r="V233" s="96"/>
      <c r="W233" s="108"/>
      <c r="Y233" s="38">
        <v>28</v>
      </c>
      <c r="Z233" s="66">
        <v>379</v>
      </c>
      <c r="AA233" s="38" t="s">
        <v>7</v>
      </c>
      <c r="AB233" s="66" t="s">
        <v>16</v>
      </c>
      <c r="AC233" s="63">
        <v>121</v>
      </c>
      <c r="AD233" s="33">
        <v>20</v>
      </c>
      <c r="AE233" s="36">
        <f t="shared" si="14"/>
        <v>1.9193475631194583</v>
      </c>
      <c r="AF233" s="36" t="s">
        <v>107</v>
      </c>
      <c r="AG233" s="2">
        <v>0.01</v>
      </c>
      <c r="AH233" s="73"/>
      <c r="AI233" s="50">
        <v>0.26717868588998228</v>
      </c>
      <c r="AJ233" s="2">
        <v>0.28534435510196249</v>
      </c>
      <c r="AK233" s="2">
        <v>0.22380786917264767</v>
      </c>
      <c r="AL233" s="90"/>
      <c r="AM233" s="50"/>
      <c r="AN233" s="2"/>
      <c r="AO233" s="2"/>
      <c r="AP233" s="90"/>
      <c r="AQ233" s="50">
        <v>0.30932214004037356</v>
      </c>
      <c r="AS233" s="15"/>
      <c r="AT233" s="115"/>
      <c r="AU233" s="45"/>
    </row>
    <row r="234" spans="1:47" s="9" customFormat="1">
      <c r="A234" s="108"/>
      <c r="B234" s="108"/>
      <c r="C234" s="108"/>
      <c r="D234" s="108"/>
      <c r="E234" s="109"/>
      <c r="F234" s="109"/>
      <c r="G234" s="110"/>
      <c r="H234" s="108"/>
      <c r="I234" s="87"/>
      <c r="J234" s="108"/>
      <c r="K234" s="86"/>
      <c r="L234" s="86"/>
      <c r="M234" s="86"/>
      <c r="N234" s="96"/>
      <c r="O234" s="86"/>
      <c r="P234" s="86"/>
      <c r="Q234" s="86"/>
      <c r="R234" s="96"/>
      <c r="S234" s="86"/>
      <c r="T234" s="86"/>
      <c r="U234" s="88"/>
      <c r="V234" s="96"/>
      <c r="W234" s="108"/>
      <c r="Y234" s="38">
        <v>28</v>
      </c>
      <c r="Z234" s="66">
        <v>380</v>
      </c>
      <c r="AA234" s="38" t="s">
        <v>7</v>
      </c>
      <c r="AB234" s="66" t="s">
        <v>16</v>
      </c>
      <c r="AC234" s="63">
        <v>121</v>
      </c>
      <c r="AD234" s="33">
        <v>20</v>
      </c>
      <c r="AE234" s="36">
        <f t="shared" si="14"/>
        <v>1.9193475631194583</v>
      </c>
      <c r="AF234" s="36" t="s">
        <v>107</v>
      </c>
      <c r="AG234" s="2">
        <v>0.01</v>
      </c>
      <c r="AH234" s="73"/>
      <c r="AI234" s="50">
        <v>0.32989857855811894</v>
      </c>
      <c r="AJ234" s="2">
        <v>0.30932892179471111</v>
      </c>
      <c r="AK234" s="2">
        <v>0.278050365335125</v>
      </c>
      <c r="AL234" s="90"/>
      <c r="AM234" s="50"/>
      <c r="AN234" s="2"/>
      <c r="AO234" s="2"/>
      <c r="AP234" s="90"/>
      <c r="AQ234" s="50">
        <v>0.2471925010466009</v>
      </c>
      <c r="AS234" s="15"/>
      <c r="AT234" s="115"/>
      <c r="AU234" s="45"/>
    </row>
    <row r="235" spans="1:47" s="9" customFormat="1" ht="15" customHeight="1">
      <c r="A235" s="108"/>
      <c r="B235" s="108"/>
      <c r="C235" s="108"/>
      <c r="D235" s="108"/>
      <c r="E235" s="109"/>
      <c r="F235" s="109"/>
      <c r="G235" s="110"/>
      <c r="H235" s="108"/>
      <c r="I235" s="87"/>
      <c r="J235" s="108"/>
      <c r="K235" s="86"/>
      <c r="L235" s="86"/>
      <c r="M235" s="86"/>
      <c r="N235" s="96"/>
      <c r="O235" s="86"/>
      <c r="P235" s="86"/>
      <c r="Q235" s="86"/>
      <c r="R235" s="96"/>
      <c r="S235" s="86"/>
      <c r="T235" s="86"/>
      <c r="U235" s="88"/>
      <c r="V235" s="96"/>
      <c r="W235" s="108"/>
      <c r="Y235" s="38">
        <v>28</v>
      </c>
      <c r="Z235" s="66">
        <v>381</v>
      </c>
      <c r="AA235" s="38" t="s">
        <v>7</v>
      </c>
      <c r="AB235" s="66" t="s">
        <v>16</v>
      </c>
      <c r="AC235" s="63">
        <v>121</v>
      </c>
      <c r="AD235" s="33">
        <v>20</v>
      </c>
      <c r="AE235" s="36">
        <f t="shared" si="14"/>
        <v>1.9193475631194583</v>
      </c>
      <c r="AF235" s="36" t="s">
        <v>107</v>
      </c>
      <c r="AG235" s="2">
        <v>0.01</v>
      </c>
      <c r="AH235" s="73"/>
      <c r="AI235" s="50">
        <v>0.31554841241001147</v>
      </c>
      <c r="AJ235" s="2">
        <v>0.32191869335289014</v>
      </c>
      <c r="AK235" s="2">
        <v>0.28911110270822199</v>
      </c>
      <c r="AL235" s="90"/>
      <c r="AM235" s="50"/>
      <c r="AN235" s="2"/>
      <c r="AO235" s="2"/>
      <c r="AP235" s="90"/>
      <c r="AQ235" s="50">
        <v>0.26574732541940305</v>
      </c>
      <c r="AS235" s="15"/>
      <c r="AT235" s="115"/>
      <c r="AU235" s="45"/>
    </row>
    <row r="236" spans="1:47" s="9" customFormat="1">
      <c r="A236" s="108"/>
      <c r="B236" s="108"/>
      <c r="C236" s="108"/>
      <c r="D236" s="108"/>
      <c r="E236" s="109"/>
      <c r="F236" s="109"/>
      <c r="G236" s="110"/>
      <c r="H236" s="108"/>
      <c r="I236" s="87"/>
      <c r="J236" s="108"/>
      <c r="K236" s="86"/>
      <c r="L236" s="86"/>
      <c r="M236" s="86"/>
      <c r="N236" s="96"/>
      <c r="O236" s="86"/>
      <c r="P236" s="86"/>
      <c r="Q236" s="86"/>
      <c r="R236" s="96"/>
      <c r="S236" s="86"/>
      <c r="T236" s="86"/>
      <c r="U236" s="88"/>
      <c r="V236" s="96"/>
      <c r="W236" s="108"/>
      <c r="Y236" s="38">
        <v>28</v>
      </c>
      <c r="Z236" s="66">
        <v>382</v>
      </c>
      <c r="AA236" s="38" t="s">
        <v>7</v>
      </c>
      <c r="AB236" s="66" t="s">
        <v>16</v>
      </c>
      <c r="AC236" s="63">
        <v>121</v>
      </c>
      <c r="AD236" s="33">
        <v>20</v>
      </c>
      <c r="AE236" s="36">
        <f t="shared" si="14"/>
        <v>1.9193475631194583</v>
      </c>
      <c r="AF236" s="36" t="s">
        <v>107</v>
      </c>
      <c r="AG236" s="2">
        <v>0.01</v>
      </c>
      <c r="AH236" s="73"/>
      <c r="AI236" s="50">
        <v>0.2808780052551002</v>
      </c>
      <c r="AJ236" s="2">
        <v>0.29450326935085153</v>
      </c>
      <c r="AK236" s="2">
        <v>0.24786629591684811</v>
      </c>
      <c r="AL236" s="90"/>
      <c r="AM236" s="50"/>
      <c r="AN236" s="2"/>
      <c r="AO236" s="2"/>
      <c r="AP236" s="90"/>
      <c r="AQ236" s="50">
        <v>0.3544934969702434</v>
      </c>
      <c r="AS236" s="15"/>
      <c r="AT236" s="115"/>
      <c r="AU236" s="45"/>
    </row>
    <row r="237" spans="1:47" s="9" customFormat="1">
      <c r="A237" s="108"/>
      <c r="B237" s="108"/>
      <c r="C237" s="108"/>
      <c r="D237" s="108"/>
      <c r="E237" s="109"/>
      <c r="F237" s="109"/>
      <c r="G237" s="110"/>
      <c r="H237" s="108"/>
      <c r="I237" s="87"/>
      <c r="J237" s="108"/>
      <c r="K237" s="86"/>
      <c r="L237" s="86"/>
      <c r="M237" s="86"/>
      <c r="N237" s="96"/>
      <c r="O237" s="86"/>
      <c r="P237" s="86"/>
      <c r="Q237" s="86"/>
      <c r="R237" s="96"/>
      <c r="S237" s="86"/>
      <c r="T237" s="86"/>
      <c r="U237" s="88"/>
      <c r="V237" s="96"/>
      <c r="W237" s="108"/>
      <c r="Y237" s="38">
        <v>28</v>
      </c>
      <c r="Z237" s="66">
        <v>383</v>
      </c>
      <c r="AA237" s="38" t="s">
        <v>7</v>
      </c>
      <c r="AB237" s="66" t="s">
        <v>16</v>
      </c>
      <c r="AC237" s="63">
        <v>121</v>
      </c>
      <c r="AD237" s="33">
        <v>20</v>
      </c>
      <c r="AE237" s="36">
        <f t="shared" si="14"/>
        <v>1.9193475631194583</v>
      </c>
      <c r="AF237" s="36" t="s">
        <v>107</v>
      </c>
      <c r="AG237" s="2">
        <v>0.01</v>
      </c>
      <c r="AH237" s="73"/>
      <c r="AI237" s="50">
        <v>0.2848007720563776</v>
      </c>
      <c r="AJ237" s="2">
        <v>0.34763315502768644</v>
      </c>
      <c r="AK237" s="2">
        <v>0.27975223551085288</v>
      </c>
      <c r="AL237" s="90"/>
      <c r="AM237" s="50"/>
      <c r="AN237" s="2"/>
      <c r="AO237" s="2"/>
      <c r="AP237" s="90"/>
      <c r="AQ237" s="50">
        <v>0.4167722289669557</v>
      </c>
      <c r="AS237" s="15"/>
      <c r="AT237" s="115"/>
      <c r="AU237" s="45"/>
    </row>
    <row r="238" spans="1:47" s="9" customFormat="1">
      <c r="A238" s="108"/>
      <c r="B238" s="108"/>
      <c r="C238" s="108"/>
      <c r="D238" s="108"/>
      <c r="E238" s="109"/>
      <c r="F238" s="109"/>
      <c r="G238" s="110"/>
      <c r="H238" s="108"/>
      <c r="I238" s="87"/>
      <c r="J238" s="108"/>
      <c r="K238" s="86"/>
      <c r="L238" s="86"/>
      <c r="M238" s="86"/>
      <c r="N238" s="96"/>
      <c r="O238" s="86"/>
      <c r="P238" s="86"/>
      <c r="Q238" s="86"/>
      <c r="R238" s="96"/>
      <c r="S238" s="86"/>
      <c r="T238" s="86"/>
      <c r="U238" s="88"/>
      <c r="V238" s="96"/>
      <c r="W238" s="108"/>
      <c r="Y238" s="38">
        <v>28</v>
      </c>
      <c r="Z238" s="66">
        <v>384</v>
      </c>
      <c r="AA238" s="38" t="s">
        <v>7</v>
      </c>
      <c r="AB238" s="66" t="s">
        <v>16</v>
      </c>
      <c r="AC238" s="63">
        <v>121</v>
      </c>
      <c r="AD238" s="33">
        <v>20</v>
      </c>
      <c r="AE238" s="36">
        <f t="shared" si="14"/>
        <v>1.9193475631194583</v>
      </c>
      <c r="AF238" s="36" t="s">
        <v>107</v>
      </c>
      <c r="AG238" s="2">
        <v>0.01</v>
      </c>
      <c r="AH238" s="73"/>
      <c r="AI238" s="50">
        <v>0.37590301972584195</v>
      </c>
      <c r="AJ238" s="2">
        <v>0.35083481803462901</v>
      </c>
      <c r="AK238" s="2">
        <v>0.27292628655271567</v>
      </c>
      <c r="AL238" s="90"/>
      <c r="AM238" s="50"/>
      <c r="AN238" s="2"/>
      <c r="AO238" s="2"/>
      <c r="AP238" s="90"/>
      <c r="AQ238" s="50">
        <v>0.37442262553902433</v>
      </c>
      <c r="AS238" s="15"/>
      <c r="AT238" s="115"/>
      <c r="AU238" s="45"/>
    </row>
    <row r="239" spans="1:47" s="9" customFormat="1">
      <c r="A239" s="108"/>
      <c r="B239" s="108"/>
      <c r="C239" s="108"/>
      <c r="D239" s="108"/>
      <c r="E239" s="109"/>
      <c r="F239" s="109"/>
      <c r="G239" s="110"/>
      <c r="H239" s="108"/>
      <c r="I239" s="87"/>
      <c r="J239" s="108"/>
      <c r="K239" s="86"/>
      <c r="L239" s="86"/>
      <c r="M239" s="86"/>
      <c r="N239" s="96"/>
      <c r="O239" s="86"/>
      <c r="P239" s="86"/>
      <c r="Q239" s="86"/>
      <c r="R239" s="96"/>
      <c r="S239" s="86"/>
      <c r="T239" s="86"/>
      <c r="U239" s="88"/>
      <c r="V239" s="96"/>
      <c r="W239" s="108"/>
      <c r="Y239" s="38">
        <v>28</v>
      </c>
      <c r="Z239" s="66">
        <v>385</v>
      </c>
      <c r="AA239" s="38" t="s">
        <v>7</v>
      </c>
      <c r="AB239" s="66" t="s">
        <v>16</v>
      </c>
      <c r="AC239" s="63">
        <v>121</v>
      </c>
      <c r="AD239" s="33">
        <v>20</v>
      </c>
      <c r="AE239" s="36">
        <f t="shared" si="14"/>
        <v>1.9193475631194583</v>
      </c>
      <c r="AF239" s="36" t="s">
        <v>107</v>
      </c>
      <c r="AG239" s="2">
        <v>0.01</v>
      </c>
      <c r="AH239" s="73"/>
      <c r="AI239" s="50">
        <v>0.32704382358190953</v>
      </c>
      <c r="AJ239" s="2">
        <v>0.26256953777119102</v>
      </c>
      <c r="AK239" s="2">
        <v>0.25897094106287666</v>
      </c>
      <c r="AL239" s="90"/>
      <c r="AM239" s="50"/>
      <c r="AN239" s="2"/>
      <c r="AO239" s="2"/>
      <c r="AP239" s="90"/>
      <c r="AQ239" s="50">
        <v>0.2808261421383047</v>
      </c>
      <c r="AS239" s="15"/>
      <c r="AT239" s="115"/>
      <c r="AU239" s="45"/>
    </row>
    <row r="240" spans="1:47" s="9" customFormat="1">
      <c r="A240" s="108"/>
      <c r="B240" s="108"/>
      <c r="C240" s="108"/>
      <c r="D240" s="108"/>
      <c r="E240" s="109"/>
      <c r="F240" s="109"/>
      <c r="G240" s="110"/>
      <c r="H240" s="108"/>
      <c r="I240" s="87"/>
      <c r="J240" s="108"/>
      <c r="K240" s="86"/>
      <c r="L240" s="86"/>
      <c r="M240" s="86"/>
      <c r="N240" s="96"/>
      <c r="O240" s="86"/>
      <c r="P240" s="86"/>
      <c r="Q240" s="86"/>
      <c r="R240" s="96"/>
      <c r="S240" s="86"/>
      <c r="T240" s="86"/>
      <c r="U240" s="88"/>
      <c r="V240" s="96"/>
      <c r="W240" s="108"/>
      <c r="Y240" s="38">
        <v>28</v>
      </c>
      <c r="Z240" s="66">
        <v>386</v>
      </c>
      <c r="AA240" s="38" t="s">
        <v>7</v>
      </c>
      <c r="AB240" s="66" t="s">
        <v>16</v>
      </c>
      <c r="AC240" s="63">
        <v>121</v>
      </c>
      <c r="AD240" s="33">
        <v>20</v>
      </c>
      <c r="AE240" s="36">
        <f t="shared" si="14"/>
        <v>1.9193475631194583</v>
      </c>
      <c r="AF240" s="36" t="s">
        <v>107</v>
      </c>
      <c r="AG240" s="2">
        <v>0.01</v>
      </c>
      <c r="AH240" s="73"/>
      <c r="AI240" s="50">
        <v>0.35632352846974946</v>
      </c>
      <c r="AJ240" s="2">
        <v>0.28845216976952731</v>
      </c>
      <c r="AK240" s="2">
        <v>0.24250114862763258</v>
      </c>
      <c r="AL240" s="90"/>
      <c r="AM240" s="50"/>
      <c r="AN240" s="2"/>
      <c r="AO240" s="2"/>
      <c r="AP240" s="90"/>
      <c r="AQ240" s="50">
        <v>0.29385519382232661</v>
      </c>
      <c r="AS240" s="15"/>
      <c r="AT240" s="115"/>
      <c r="AU240" s="45"/>
    </row>
    <row r="241" spans="1:47" s="9" customFormat="1">
      <c r="A241" s="108"/>
      <c r="B241" s="108"/>
      <c r="C241" s="108"/>
      <c r="D241" s="108"/>
      <c r="E241" s="109"/>
      <c r="F241" s="109"/>
      <c r="G241" s="110"/>
      <c r="H241" s="108"/>
      <c r="I241" s="87"/>
      <c r="J241" s="108"/>
      <c r="K241" s="86"/>
      <c r="L241" s="86"/>
      <c r="M241" s="86"/>
      <c r="N241" s="96"/>
      <c r="O241" s="86"/>
      <c r="P241" s="86"/>
      <c r="Q241" s="86"/>
      <c r="R241" s="96"/>
      <c r="S241" s="86"/>
      <c r="T241" s="86"/>
      <c r="U241" s="88"/>
      <c r="V241" s="96"/>
      <c r="W241" s="108"/>
      <c r="Y241" s="38">
        <v>28</v>
      </c>
      <c r="Z241" s="66">
        <v>387</v>
      </c>
      <c r="AA241" s="38" t="s">
        <v>7</v>
      </c>
      <c r="AB241" s="66" t="s">
        <v>16</v>
      </c>
      <c r="AC241" s="63">
        <v>121</v>
      </c>
      <c r="AD241" s="33">
        <v>20</v>
      </c>
      <c r="AE241" s="36">
        <f t="shared" si="14"/>
        <v>1.9193475631194583</v>
      </c>
      <c r="AF241" s="36" t="s">
        <v>107</v>
      </c>
      <c r="AG241" s="2">
        <v>0.01</v>
      </c>
      <c r="AH241" s="73"/>
      <c r="AI241" s="50">
        <v>0.38180556198583843</v>
      </c>
      <c r="AJ241" s="2">
        <v>0.33912005422445773</v>
      </c>
      <c r="AK241" s="2">
        <v>0.26461882119023861</v>
      </c>
      <c r="AL241" s="90"/>
      <c r="AM241" s="50"/>
      <c r="AN241" s="2"/>
      <c r="AO241" s="2"/>
      <c r="AP241" s="90"/>
      <c r="AQ241" s="50">
        <v>0.30831199528077358</v>
      </c>
      <c r="AS241" s="15"/>
      <c r="AT241" s="115"/>
      <c r="AU241" s="45"/>
    </row>
    <row r="242" spans="1:47" s="9" customFormat="1">
      <c r="A242" s="108"/>
      <c r="B242" s="108"/>
      <c r="C242" s="108"/>
      <c r="D242" s="108"/>
      <c r="E242" s="109"/>
      <c r="F242" s="109"/>
      <c r="G242" s="110"/>
      <c r="H242" s="108"/>
      <c r="I242" s="87"/>
      <c r="J242" s="108"/>
      <c r="K242" s="86"/>
      <c r="L242" s="86"/>
      <c r="M242" s="86"/>
      <c r="N242" s="96"/>
      <c r="O242" s="86"/>
      <c r="P242" s="86"/>
      <c r="Q242" s="86"/>
      <c r="R242" s="96"/>
      <c r="S242" s="86"/>
      <c r="T242" s="86"/>
      <c r="U242" s="88"/>
      <c r="V242" s="96"/>
      <c r="W242" s="108"/>
      <c r="Y242" s="38">
        <v>28</v>
      </c>
      <c r="Z242" s="66">
        <v>388</v>
      </c>
      <c r="AA242" s="38" t="s">
        <v>7</v>
      </c>
      <c r="AB242" s="66" t="s">
        <v>16</v>
      </c>
      <c r="AC242" s="63">
        <v>121</v>
      </c>
      <c r="AD242" s="33">
        <v>20</v>
      </c>
      <c r="AE242" s="36">
        <f t="shared" si="14"/>
        <v>1.9193475631194583</v>
      </c>
      <c r="AF242" s="36" t="s">
        <v>107</v>
      </c>
      <c r="AG242" s="2">
        <v>0.01</v>
      </c>
      <c r="AH242" s="73"/>
      <c r="AI242" s="50">
        <v>0.23753933844035632</v>
      </c>
      <c r="AJ242" s="2">
        <v>0.25242818370436393</v>
      </c>
      <c r="AK242" s="2">
        <v>0.22794418472766476</v>
      </c>
      <c r="AL242" s="90"/>
      <c r="AM242" s="50"/>
      <c r="AN242" s="2"/>
      <c r="AO242" s="2"/>
      <c r="AP242" s="90"/>
      <c r="AQ242" s="50">
        <v>0.22783646754121573</v>
      </c>
      <c r="AS242" s="15"/>
      <c r="AT242" s="115"/>
      <c r="AU242" s="45"/>
    </row>
    <row r="243" spans="1:47" s="9" customFormat="1">
      <c r="A243" s="108"/>
      <c r="B243" s="108"/>
      <c r="C243" s="108"/>
      <c r="D243" s="108"/>
      <c r="E243" s="109"/>
      <c r="F243" s="109"/>
      <c r="G243" s="110"/>
      <c r="H243" s="108"/>
      <c r="I243" s="87"/>
      <c r="J243" s="108"/>
      <c r="K243" s="86"/>
      <c r="L243" s="86"/>
      <c r="M243" s="86"/>
      <c r="N243" s="96"/>
      <c r="O243" s="86"/>
      <c r="P243" s="86"/>
      <c r="Q243" s="86"/>
      <c r="R243" s="96"/>
      <c r="S243" s="86"/>
      <c r="T243" s="86"/>
      <c r="U243" s="88"/>
      <c r="V243" s="96"/>
      <c r="W243" s="108"/>
      <c r="Y243" s="38">
        <v>28</v>
      </c>
      <c r="Z243" s="66">
        <v>389</v>
      </c>
      <c r="AA243" s="38" t="s">
        <v>7</v>
      </c>
      <c r="AB243" s="66" t="s">
        <v>16</v>
      </c>
      <c r="AC243" s="63">
        <v>121</v>
      </c>
      <c r="AD243" s="33">
        <v>20</v>
      </c>
      <c r="AE243" s="36">
        <f t="shared" si="14"/>
        <v>1.9193475631194583</v>
      </c>
      <c r="AF243" s="36" t="s">
        <v>107</v>
      </c>
      <c r="AG243" s="2">
        <v>0.01</v>
      </c>
      <c r="AH243" s="73"/>
      <c r="AI243" s="50">
        <v>0.28155748623392862</v>
      </c>
      <c r="AJ243" s="2">
        <v>0.24767808945653835</v>
      </c>
      <c r="AK243" s="2">
        <v>0.21534454345765808</v>
      </c>
      <c r="AL243" s="90"/>
      <c r="AM243" s="50"/>
      <c r="AN243" s="2"/>
      <c r="AO243" s="2"/>
      <c r="AP243" s="90"/>
      <c r="AQ243" s="50">
        <v>0.32453502679097052</v>
      </c>
      <c r="AS243" s="15"/>
      <c r="AT243" s="115"/>
      <c r="AU243" s="45"/>
    </row>
    <row r="244" spans="1:47" s="9" customFormat="1">
      <c r="A244" s="108"/>
      <c r="B244" s="108"/>
      <c r="C244" s="108"/>
      <c r="D244" s="108"/>
      <c r="E244" s="109"/>
      <c r="F244" s="109"/>
      <c r="G244" s="110"/>
      <c r="H244" s="108"/>
      <c r="I244" s="87"/>
      <c r="J244" s="108"/>
      <c r="K244" s="86"/>
      <c r="L244" s="86"/>
      <c r="M244" s="86"/>
      <c r="N244" s="96"/>
      <c r="O244" s="86"/>
      <c r="P244" s="86"/>
      <c r="Q244" s="86"/>
      <c r="R244" s="96"/>
      <c r="S244" s="86"/>
      <c r="T244" s="86"/>
      <c r="U244" s="88"/>
      <c r="V244" s="96"/>
      <c r="W244" s="108"/>
      <c r="Y244" s="38">
        <v>28</v>
      </c>
      <c r="Z244" s="66">
        <v>390</v>
      </c>
      <c r="AA244" s="38" t="s">
        <v>7</v>
      </c>
      <c r="AB244" s="66" t="s">
        <v>16</v>
      </c>
      <c r="AC244" s="63">
        <v>121</v>
      </c>
      <c r="AD244" s="33">
        <v>20</v>
      </c>
      <c r="AE244" s="36">
        <f t="shared" si="14"/>
        <v>1.9193475631194583</v>
      </c>
      <c r="AF244" s="36" t="s">
        <v>107</v>
      </c>
      <c r="AG244" s="2">
        <v>0.01</v>
      </c>
      <c r="AH244" s="73"/>
      <c r="AI244" s="50">
        <v>0.33531216327602903</v>
      </c>
      <c r="AJ244" s="2">
        <v>0.27786071497265546</v>
      </c>
      <c r="AK244" s="2">
        <v>0.24837083829914541</v>
      </c>
      <c r="AL244" s="90"/>
      <c r="AM244" s="50"/>
      <c r="AN244" s="2"/>
      <c r="AO244" s="2"/>
      <c r="AP244" s="90"/>
      <c r="AQ244" s="50">
        <v>0.25336645047546708</v>
      </c>
      <c r="AS244" s="15"/>
      <c r="AT244" s="115"/>
      <c r="AU244" s="45"/>
    </row>
    <row r="245" spans="1:47" s="9" customFormat="1">
      <c r="A245" s="108"/>
      <c r="B245" s="108"/>
      <c r="C245" s="108"/>
      <c r="D245" s="108"/>
      <c r="E245" s="109"/>
      <c r="F245" s="109"/>
      <c r="G245" s="110"/>
      <c r="H245" s="108"/>
      <c r="I245" s="87"/>
      <c r="J245" s="108"/>
      <c r="K245" s="86"/>
      <c r="L245" s="86"/>
      <c r="M245" s="86"/>
      <c r="N245" s="96"/>
      <c r="O245" s="86"/>
      <c r="P245" s="86"/>
      <c r="Q245" s="86"/>
      <c r="R245" s="96"/>
      <c r="S245" s="86"/>
      <c r="T245" s="86"/>
      <c r="U245" s="88"/>
      <c r="V245" s="96"/>
      <c r="W245" s="108"/>
      <c r="Y245" s="38">
        <v>28</v>
      </c>
      <c r="Z245" s="66">
        <v>391</v>
      </c>
      <c r="AA245" s="38" t="s">
        <v>7</v>
      </c>
      <c r="AB245" s="66" t="s">
        <v>16</v>
      </c>
      <c r="AC245" s="63">
        <v>121</v>
      </c>
      <c r="AD245" s="33">
        <v>20</v>
      </c>
      <c r="AE245" s="36">
        <f t="shared" si="14"/>
        <v>1.9193475631194583</v>
      </c>
      <c r="AF245" s="36" t="s">
        <v>107</v>
      </c>
      <c r="AG245" s="2">
        <v>0.01</v>
      </c>
      <c r="AH245" s="73"/>
      <c r="AI245" s="50">
        <v>0.31547292375899261</v>
      </c>
      <c r="AJ245" s="2">
        <v>0.27116826629433777</v>
      </c>
      <c r="AK245" s="2">
        <v>0.24014934021664164</v>
      </c>
      <c r="AL245" s="90"/>
      <c r="AM245" s="50"/>
      <c r="AN245" s="2"/>
      <c r="AO245" s="2"/>
      <c r="AP245" s="90"/>
      <c r="AQ245" s="50">
        <v>0.3019483052961533</v>
      </c>
      <c r="AS245" s="15"/>
      <c r="AT245" s="115"/>
      <c r="AU245" s="45"/>
    </row>
    <row r="246" spans="1:47" s="9" customFormat="1" ht="15" customHeight="1">
      <c r="A246" s="108"/>
      <c r="B246" s="108"/>
      <c r="C246" s="108"/>
      <c r="D246" s="108"/>
      <c r="E246" s="109"/>
      <c r="F246" s="109"/>
      <c r="G246" s="110"/>
      <c r="H246" s="108"/>
      <c r="I246" s="87"/>
      <c r="J246" s="108"/>
      <c r="K246" s="86"/>
      <c r="L246" s="86"/>
      <c r="M246" s="86"/>
      <c r="N246" s="96"/>
      <c r="O246" s="86"/>
      <c r="P246" s="86"/>
      <c r="Q246" s="86"/>
      <c r="R246" s="96"/>
      <c r="S246" s="86"/>
      <c r="T246" s="86"/>
      <c r="U246" s="88"/>
      <c r="V246" s="96"/>
      <c r="W246" s="108"/>
      <c r="Y246" s="38">
        <v>28</v>
      </c>
      <c r="Z246" s="66">
        <v>392</v>
      </c>
      <c r="AA246" s="38" t="s">
        <v>7</v>
      </c>
      <c r="AB246" s="66" t="s">
        <v>16</v>
      </c>
      <c r="AC246" s="63">
        <v>121</v>
      </c>
      <c r="AD246" s="33">
        <v>20</v>
      </c>
      <c r="AE246" s="36">
        <f t="shared" si="14"/>
        <v>1.9193475631194583</v>
      </c>
      <c r="AF246" s="36" t="s">
        <v>107</v>
      </c>
      <c r="AG246" s="2">
        <v>0.01</v>
      </c>
      <c r="AH246" s="73"/>
      <c r="AI246" s="50">
        <v>0.30915393201491709</v>
      </c>
      <c r="AJ246" s="2">
        <v>0.29840299843448831</v>
      </c>
      <c r="AK246" s="2">
        <v>0.26187928891362822</v>
      </c>
      <c r="AL246" s="90"/>
      <c r="AM246" s="50"/>
      <c r="AN246" s="2"/>
      <c r="AO246" s="2"/>
      <c r="AP246" s="90"/>
      <c r="AQ246" s="50">
        <v>0.26814556570973042</v>
      </c>
      <c r="AS246" s="15"/>
      <c r="AT246" s="115"/>
      <c r="AU246" s="45"/>
    </row>
    <row r="247" spans="1:47" s="9" customFormat="1">
      <c r="A247" s="108"/>
      <c r="B247" s="108"/>
      <c r="C247" s="108"/>
      <c r="D247" s="108"/>
      <c r="E247" s="109"/>
      <c r="F247" s="109"/>
      <c r="G247" s="110"/>
      <c r="H247" s="108"/>
      <c r="I247" s="87"/>
      <c r="J247" s="108"/>
      <c r="K247" s="86"/>
      <c r="L247" s="86"/>
      <c r="M247" s="86"/>
      <c r="N247" s="96"/>
      <c r="O247" s="86"/>
      <c r="P247" s="86"/>
      <c r="Q247" s="86"/>
      <c r="R247" s="96"/>
      <c r="S247" s="86"/>
      <c r="T247" s="86"/>
      <c r="U247" s="88"/>
      <c r="V247" s="96"/>
      <c r="W247" s="108"/>
      <c r="Y247" s="38">
        <v>28</v>
      </c>
      <c r="Z247" s="66">
        <v>393</v>
      </c>
      <c r="AA247" s="38" t="s">
        <v>7</v>
      </c>
      <c r="AB247" s="66" t="s">
        <v>16</v>
      </c>
      <c r="AC247" s="63">
        <v>121</v>
      </c>
      <c r="AD247" s="33">
        <v>20</v>
      </c>
      <c r="AE247" s="36">
        <f t="shared" si="14"/>
        <v>1.9193475631194583</v>
      </c>
      <c r="AF247" s="36" t="s">
        <v>107</v>
      </c>
      <c r="AG247" s="2">
        <v>0.01</v>
      </c>
      <c r="AH247" s="73"/>
      <c r="AI247" s="50">
        <v>0.32274363820563701</v>
      </c>
      <c r="AJ247" s="2">
        <v>0.32060771997801368</v>
      </c>
      <c r="AK247" s="2">
        <v>0.253181228552329</v>
      </c>
      <c r="AL247" s="90"/>
      <c r="AM247" s="50"/>
      <c r="AN247" s="2"/>
      <c r="AO247" s="2"/>
      <c r="AP247" s="90"/>
      <c r="AQ247" s="50">
        <v>0.41389483672932498</v>
      </c>
      <c r="AS247" s="15"/>
      <c r="AT247" s="115"/>
      <c r="AU247" s="45"/>
    </row>
    <row r="248" spans="1:47" s="9" customFormat="1">
      <c r="A248" s="108"/>
      <c r="B248" s="108"/>
      <c r="C248" s="108"/>
      <c r="D248" s="108"/>
      <c r="E248" s="109"/>
      <c r="F248" s="109"/>
      <c r="G248" s="110"/>
      <c r="H248" s="108"/>
      <c r="I248" s="87"/>
      <c r="J248" s="108"/>
      <c r="K248" s="86"/>
      <c r="L248" s="86"/>
      <c r="M248" s="86"/>
      <c r="N248" s="96"/>
      <c r="O248" s="86"/>
      <c r="P248" s="86"/>
      <c r="Q248" s="86"/>
      <c r="R248" s="96"/>
      <c r="S248" s="86"/>
      <c r="T248" s="86"/>
      <c r="U248" s="88"/>
      <c r="V248" s="96"/>
      <c r="W248" s="108"/>
      <c r="Y248" s="38">
        <v>28</v>
      </c>
      <c r="Z248" s="66">
        <v>394</v>
      </c>
      <c r="AA248" s="38" t="s">
        <v>7</v>
      </c>
      <c r="AB248" s="66" t="s">
        <v>16</v>
      </c>
      <c r="AC248" s="63">
        <v>121</v>
      </c>
      <c r="AD248" s="33">
        <v>20</v>
      </c>
      <c r="AE248" s="36">
        <f t="shared" si="14"/>
        <v>1.9193475631194583</v>
      </c>
      <c r="AF248" s="36" t="s">
        <v>107</v>
      </c>
      <c r="AG248" s="2">
        <v>0.01</v>
      </c>
      <c r="AH248" s="73"/>
      <c r="AI248" s="50">
        <v>0.31817540793898585</v>
      </c>
      <c r="AJ248" s="2">
        <v>0.31583479676556941</v>
      </c>
      <c r="AK248" s="2">
        <v>0.26914829285897635</v>
      </c>
      <c r="AL248" s="90"/>
      <c r="AM248" s="50"/>
      <c r="AN248" s="2"/>
      <c r="AO248" s="2"/>
      <c r="AP248" s="90"/>
      <c r="AQ248" s="50">
        <v>0.38289159767996495</v>
      </c>
      <c r="AS248" s="15"/>
      <c r="AT248" s="115"/>
      <c r="AU248" s="45"/>
    </row>
    <row r="249" spans="1:47" s="9" customFormat="1">
      <c r="A249" s="108"/>
      <c r="B249" s="108"/>
      <c r="C249" s="108"/>
      <c r="D249" s="108"/>
      <c r="E249" s="109"/>
      <c r="F249" s="109"/>
      <c r="G249" s="110"/>
      <c r="H249" s="108"/>
      <c r="I249" s="87"/>
      <c r="J249" s="108"/>
      <c r="K249" s="86"/>
      <c r="L249" s="86"/>
      <c r="M249" s="86"/>
      <c r="N249" s="96"/>
      <c r="O249" s="86"/>
      <c r="P249" s="86"/>
      <c r="Q249" s="86"/>
      <c r="R249" s="96"/>
      <c r="S249" s="86"/>
      <c r="T249" s="86"/>
      <c r="U249" s="88"/>
      <c r="V249" s="96"/>
      <c r="W249" s="108"/>
      <c r="Y249" s="38">
        <v>28</v>
      </c>
      <c r="Z249" s="66">
        <v>395</v>
      </c>
      <c r="AA249" s="38" t="s">
        <v>7</v>
      </c>
      <c r="AB249" s="66" t="s">
        <v>16</v>
      </c>
      <c r="AC249" s="63">
        <v>121</v>
      </c>
      <c r="AD249" s="33">
        <v>20</v>
      </c>
      <c r="AE249" s="36">
        <f t="shared" si="14"/>
        <v>1.9193475631194583</v>
      </c>
      <c r="AF249" s="36" t="s">
        <v>107</v>
      </c>
      <c r="AG249" s="2">
        <v>0.01</v>
      </c>
      <c r="AH249" s="73"/>
      <c r="AI249" s="50">
        <v>0.32487596124772034</v>
      </c>
      <c r="AJ249" s="2">
        <v>0.31744389596275591</v>
      </c>
      <c r="AK249" s="2">
        <v>0.25625925098974628</v>
      </c>
      <c r="AL249" s="90"/>
      <c r="AM249" s="50"/>
      <c r="AN249" s="2"/>
      <c r="AO249" s="2"/>
      <c r="AP249" s="90"/>
      <c r="AQ249" s="50">
        <v>0.35732693429976892</v>
      </c>
      <c r="AS249" s="15"/>
      <c r="AT249" s="115"/>
      <c r="AU249" s="45"/>
    </row>
    <row r="250" spans="1:47" s="9" customFormat="1">
      <c r="A250" s="108"/>
      <c r="B250" s="108"/>
      <c r="C250" s="108"/>
      <c r="D250" s="108"/>
      <c r="E250" s="109"/>
      <c r="F250" s="109"/>
      <c r="G250" s="110"/>
      <c r="H250" s="108"/>
      <c r="I250" s="87"/>
      <c r="J250" s="108"/>
      <c r="K250" s="86"/>
      <c r="L250" s="86"/>
      <c r="M250" s="86"/>
      <c r="N250" s="96"/>
      <c r="O250" s="86"/>
      <c r="P250" s="86"/>
      <c r="Q250" s="86"/>
      <c r="R250" s="96"/>
      <c r="S250" s="86"/>
      <c r="T250" s="86"/>
      <c r="U250" s="88"/>
      <c r="V250" s="96"/>
      <c r="W250" s="108"/>
      <c r="Y250" s="38">
        <v>28</v>
      </c>
      <c r="Z250" s="66">
        <v>396</v>
      </c>
      <c r="AA250" s="38" t="s">
        <v>7</v>
      </c>
      <c r="AB250" s="66" t="s">
        <v>16</v>
      </c>
      <c r="AC250" s="63">
        <v>121</v>
      </c>
      <c r="AD250" s="33">
        <v>20</v>
      </c>
      <c r="AE250" s="36">
        <f t="shared" si="14"/>
        <v>1.9193475631194583</v>
      </c>
      <c r="AF250" s="36" t="s">
        <v>107</v>
      </c>
      <c r="AG250" s="2">
        <v>0.01</v>
      </c>
      <c r="AH250" s="73"/>
      <c r="AI250" s="50">
        <v>0.26357540358014542</v>
      </c>
      <c r="AJ250" s="2">
        <v>0.27702162522876345</v>
      </c>
      <c r="AK250" s="2">
        <v>0.23053440579862652</v>
      </c>
      <c r="AL250" s="90"/>
      <c r="AM250" s="50"/>
      <c r="AN250" s="2"/>
      <c r="AO250" s="2"/>
      <c r="AP250" s="90"/>
      <c r="AQ250" s="50">
        <v>0.36422997014723196</v>
      </c>
      <c r="AS250" s="15"/>
      <c r="AT250" s="115"/>
      <c r="AU250" s="45"/>
    </row>
    <row r="251" spans="1:47" s="9" customFormat="1">
      <c r="A251" s="108"/>
      <c r="B251" s="108"/>
      <c r="C251" s="108"/>
      <c r="D251" s="108"/>
      <c r="E251" s="109"/>
      <c r="F251" s="109"/>
      <c r="G251" s="110"/>
      <c r="H251" s="108"/>
      <c r="I251" s="87"/>
      <c r="J251" s="108"/>
      <c r="K251" s="86"/>
      <c r="L251" s="86"/>
      <c r="M251" s="86"/>
      <c r="N251" s="96"/>
      <c r="O251" s="86"/>
      <c r="P251" s="86"/>
      <c r="Q251" s="86"/>
      <c r="R251" s="96"/>
      <c r="S251" s="86"/>
      <c r="T251" s="86"/>
      <c r="U251" s="88"/>
      <c r="V251" s="96"/>
      <c r="W251" s="108"/>
      <c r="Y251" s="38">
        <v>28</v>
      </c>
      <c r="Z251" s="66">
        <v>397</v>
      </c>
      <c r="AA251" s="38" t="s">
        <v>7</v>
      </c>
      <c r="AB251" s="66" t="s">
        <v>16</v>
      </c>
      <c r="AC251" s="63">
        <v>121</v>
      </c>
      <c r="AD251" s="33">
        <v>20</v>
      </c>
      <c r="AE251" s="36">
        <f t="shared" si="14"/>
        <v>1.9193475631194583</v>
      </c>
      <c r="AF251" s="36" t="s">
        <v>107</v>
      </c>
      <c r="AG251" s="2">
        <v>0.01</v>
      </c>
      <c r="AH251" s="73"/>
      <c r="AI251" s="50">
        <v>0.29770754155461154</v>
      </c>
      <c r="AJ251" s="2">
        <v>0.30545253485249524</v>
      </c>
      <c r="AK251" s="2">
        <v>0.24620654540064499</v>
      </c>
      <c r="AL251" s="90"/>
      <c r="AM251" s="50"/>
      <c r="AN251" s="2"/>
      <c r="AO251" s="2"/>
      <c r="AP251" s="90"/>
      <c r="AQ251" s="50">
        <v>0.30898645740381264</v>
      </c>
      <c r="AS251" s="15"/>
      <c r="AT251" s="115"/>
      <c r="AU251" s="45"/>
    </row>
    <row r="252" spans="1:47" s="9" customFormat="1">
      <c r="A252" s="108"/>
      <c r="B252" s="108"/>
      <c r="C252" s="108"/>
      <c r="D252" s="108"/>
      <c r="E252" s="109"/>
      <c r="F252" s="109"/>
      <c r="G252" s="110"/>
      <c r="H252" s="108"/>
      <c r="I252" s="87"/>
      <c r="J252" s="108"/>
      <c r="K252" s="86"/>
      <c r="L252" s="86"/>
      <c r="M252" s="86"/>
      <c r="N252" s="96"/>
      <c r="O252" s="86"/>
      <c r="P252" s="86"/>
      <c r="Q252" s="86"/>
      <c r="R252" s="96"/>
      <c r="S252" s="86"/>
      <c r="T252" s="86"/>
      <c r="U252" s="88"/>
      <c r="V252" s="96"/>
      <c r="W252" s="108"/>
      <c r="Y252" s="38">
        <v>28</v>
      </c>
      <c r="Z252" s="66">
        <v>398</v>
      </c>
      <c r="AA252" s="38" t="s">
        <v>7</v>
      </c>
      <c r="AB252" s="66" t="s">
        <v>16</v>
      </c>
      <c r="AC252" s="63">
        <v>121</v>
      </c>
      <c r="AD252" s="33">
        <v>20</v>
      </c>
      <c r="AE252" s="36">
        <f t="shared" si="14"/>
        <v>1.9193475631194583</v>
      </c>
      <c r="AF252" s="36" t="s">
        <v>107</v>
      </c>
      <c r="AG252" s="2">
        <v>0.01</v>
      </c>
      <c r="AH252" s="73"/>
      <c r="AI252" s="50">
        <v>0.23692222325632084</v>
      </c>
      <c r="AJ252" s="2">
        <v>0.29533285269478243</v>
      </c>
      <c r="AK252" s="2">
        <v>0.24389717962900825</v>
      </c>
      <c r="AL252" s="90"/>
      <c r="AM252" s="50"/>
      <c r="AN252" s="2"/>
      <c r="AO252" s="2"/>
      <c r="AP252" s="90"/>
      <c r="AQ252" s="50">
        <v>0.49529630446997003</v>
      </c>
      <c r="AS252" s="15"/>
      <c r="AT252" s="115"/>
      <c r="AU252" s="45"/>
    </row>
    <row r="253" spans="1:47" s="9" customFormat="1">
      <c r="A253" s="108"/>
      <c r="B253" s="108"/>
      <c r="C253" s="108"/>
      <c r="D253" s="108"/>
      <c r="E253" s="109"/>
      <c r="F253" s="109"/>
      <c r="G253" s="110"/>
      <c r="H253" s="108"/>
      <c r="I253" s="87"/>
      <c r="J253" s="108"/>
      <c r="K253" s="86"/>
      <c r="L253" s="86"/>
      <c r="M253" s="86"/>
      <c r="N253" s="96"/>
      <c r="O253" s="86"/>
      <c r="P253" s="86"/>
      <c r="Q253" s="86"/>
      <c r="R253" s="96"/>
      <c r="S253" s="86"/>
      <c r="T253" s="86"/>
      <c r="U253" s="88"/>
      <c r="V253" s="96"/>
      <c r="W253" s="108"/>
      <c r="Y253" s="38">
        <v>28</v>
      </c>
      <c r="Z253" s="66">
        <v>399</v>
      </c>
      <c r="AA253" s="38" t="s">
        <v>7</v>
      </c>
      <c r="AB253" s="66" t="s">
        <v>16</v>
      </c>
      <c r="AC253" s="63">
        <v>121</v>
      </c>
      <c r="AD253" s="33">
        <v>20</v>
      </c>
      <c r="AE253" s="36">
        <f t="shared" si="14"/>
        <v>1.9193475631194583</v>
      </c>
      <c r="AF253" s="36" t="s">
        <v>107</v>
      </c>
      <c r="AG253" s="2">
        <v>0.01</v>
      </c>
      <c r="AH253" s="73"/>
      <c r="AI253" s="50">
        <v>0.27234267386326466</v>
      </c>
      <c r="AJ253" s="2">
        <v>0.35658551961386065</v>
      </c>
      <c r="AK253" s="2">
        <v>0.26541607575853143</v>
      </c>
      <c r="AL253" s="90"/>
      <c r="AM253" s="50"/>
      <c r="AN253" s="2"/>
      <c r="AO253" s="2"/>
      <c r="AP253" s="90"/>
      <c r="AQ253" s="50">
        <v>0.48197434665934069</v>
      </c>
      <c r="AS253" s="15"/>
      <c r="AT253" s="115"/>
      <c r="AU253" s="45"/>
    </row>
    <row r="254" spans="1:47" s="9" customFormat="1">
      <c r="A254" s="108"/>
      <c r="B254" s="108"/>
      <c r="C254" s="108"/>
      <c r="D254" s="108"/>
      <c r="E254" s="109"/>
      <c r="F254" s="109"/>
      <c r="G254" s="110"/>
      <c r="H254" s="108"/>
      <c r="I254" s="87"/>
      <c r="J254" s="108"/>
      <c r="K254" s="86"/>
      <c r="L254" s="86"/>
      <c r="M254" s="86"/>
      <c r="N254" s="96"/>
      <c r="O254" s="86"/>
      <c r="P254" s="86"/>
      <c r="Q254" s="86"/>
      <c r="R254" s="96"/>
      <c r="S254" s="86"/>
      <c r="T254" s="86"/>
      <c r="U254" s="88"/>
      <c r="V254" s="96"/>
      <c r="W254" s="108"/>
      <c r="Y254" s="38">
        <v>28</v>
      </c>
      <c r="Z254" s="66">
        <v>400</v>
      </c>
      <c r="AA254" s="38" t="s">
        <v>7</v>
      </c>
      <c r="AB254" s="66" t="s">
        <v>16</v>
      </c>
      <c r="AC254" s="63">
        <v>121</v>
      </c>
      <c r="AD254" s="33">
        <v>20</v>
      </c>
      <c r="AE254" s="36">
        <f t="shared" si="14"/>
        <v>1.9193475631194583</v>
      </c>
      <c r="AF254" s="36" t="s">
        <v>107</v>
      </c>
      <c r="AG254" s="2">
        <v>0.01</v>
      </c>
      <c r="AH254" s="73"/>
      <c r="AI254" s="50">
        <v>0.26268394921902055</v>
      </c>
      <c r="AJ254" s="2">
        <v>0.29694756112698095</v>
      </c>
      <c r="AK254" s="2">
        <v>0.24688822766165919</v>
      </c>
      <c r="AL254" s="90"/>
      <c r="AM254" s="50"/>
      <c r="AN254" s="2"/>
      <c r="AO254" s="2"/>
      <c r="AP254" s="90"/>
      <c r="AQ254" s="50">
        <v>0.32595449235154283</v>
      </c>
      <c r="AS254" s="15"/>
      <c r="AT254" s="115"/>
      <c r="AU254" s="45"/>
    </row>
    <row r="255" spans="1:47" s="9" customFormat="1">
      <c r="A255" s="108"/>
      <c r="B255" s="108"/>
      <c r="C255" s="108"/>
      <c r="D255" s="108"/>
      <c r="E255" s="109"/>
      <c r="F255" s="109"/>
      <c r="G255" s="110"/>
      <c r="H255" s="108"/>
      <c r="I255" s="87"/>
      <c r="J255" s="108"/>
      <c r="K255" s="86"/>
      <c r="L255" s="86"/>
      <c r="M255" s="86"/>
      <c r="N255" s="96"/>
      <c r="O255" s="86"/>
      <c r="P255" s="86"/>
      <c r="Q255" s="86"/>
      <c r="R255" s="96"/>
      <c r="S255" s="86"/>
      <c r="T255" s="86"/>
      <c r="U255" s="88"/>
      <c r="V255" s="96"/>
      <c r="W255" s="108"/>
      <c r="Y255" s="38">
        <v>28</v>
      </c>
      <c r="Z255" s="66">
        <v>401</v>
      </c>
      <c r="AA255" s="38" t="s">
        <v>7</v>
      </c>
      <c r="AB255" s="66" t="s">
        <v>16</v>
      </c>
      <c r="AC255" s="63">
        <v>121</v>
      </c>
      <c r="AD255" s="33">
        <v>20</v>
      </c>
      <c r="AE255" s="36">
        <f t="shared" si="14"/>
        <v>1.9193475631194583</v>
      </c>
      <c r="AF255" s="36" t="s">
        <v>107</v>
      </c>
      <c r="AG255" s="2">
        <v>0.01</v>
      </c>
      <c r="AH255" s="73"/>
      <c r="AI255" s="50">
        <v>0.26995168956136151</v>
      </c>
      <c r="AJ255" s="2">
        <v>0.26887356430287884</v>
      </c>
      <c r="AK255" s="2">
        <v>0.23173662955070412</v>
      </c>
      <c r="AL255" s="90"/>
      <c r="AM255" s="50"/>
      <c r="AN255" s="2"/>
      <c r="AO255" s="2"/>
      <c r="AP255" s="90"/>
      <c r="AQ255" s="50">
        <v>0.30885181270135981</v>
      </c>
      <c r="AS255" s="15"/>
      <c r="AT255" s="115"/>
      <c r="AU255" s="45"/>
    </row>
    <row r="256" spans="1:47" s="9" customFormat="1">
      <c r="A256" s="108"/>
      <c r="B256" s="108"/>
      <c r="C256" s="108"/>
      <c r="D256" s="108"/>
      <c r="E256" s="109"/>
      <c r="F256" s="109"/>
      <c r="G256" s="110"/>
      <c r="H256" s="108"/>
      <c r="I256" s="87"/>
      <c r="J256" s="108"/>
      <c r="K256" s="86"/>
      <c r="L256" s="86"/>
      <c r="M256" s="86"/>
      <c r="N256" s="96"/>
      <c r="O256" s="86"/>
      <c r="P256" s="86"/>
      <c r="Q256" s="86"/>
      <c r="R256" s="96"/>
      <c r="S256" s="86"/>
      <c r="T256" s="86"/>
      <c r="U256" s="88"/>
      <c r="V256" s="96"/>
      <c r="W256" s="108"/>
      <c r="Y256" s="38">
        <v>28</v>
      </c>
      <c r="Z256" s="66">
        <v>402</v>
      </c>
      <c r="AA256" s="38" t="s">
        <v>7</v>
      </c>
      <c r="AB256" s="66" t="s">
        <v>16</v>
      </c>
      <c r="AC256" s="63">
        <v>121</v>
      </c>
      <c r="AD256" s="33">
        <v>20</v>
      </c>
      <c r="AE256" s="36">
        <f t="shared" si="14"/>
        <v>1.9193475631194583</v>
      </c>
      <c r="AF256" s="36" t="s">
        <v>107</v>
      </c>
      <c r="AG256" s="2">
        <v>0.01</v>
      </c>
      <c r="AH256" s="73"/>
      <c r="AI256" s="50">
        <v>0.29792063126761159</v>
      </c>
      <c r="AJ256" s="2">
        <v>0.31393047385248812</v>
      </c>
      <c r="AK256" s="2">
        <v>0.25273244530675487</v>
      </c>
      <c r="AL256" s="90"/>
      <c r="AM256" s="50"/>
      <c r="AN256" s="2"/>
      <c r="AO256" s="2"/>
      <c r="AP256" s="90"/>
      <c r="AQ256" s="50">
        <v>0.44181632007833505</v>
      </c>
      <c r="AS256" s="15"/>
      <c r="AT256" s="115"/>
      <c r="AU256" s="45"/>
    </row>
    <row r="257" spans="1:47" s="9" customFormat="1">
      <c r="A257" s="108"/>
      <c r="B257" s="108"/>
      <c r="C257" s="108"/>
      <c r="D257" s="108"/>
      <c r="E257" s="109"/>
      <c r="F257" s="109"/>
      <c r="G257" s="110"/>
      <c r="H257" s="108"/>
      <c r="I257" s="87"/>
      <c r="J257" s="108"/>
      <c r="K257" s="86"/>
      <c r="L257" s="86"/>
      <c r="M257" s="86"/>
      <c r="N257" s="96"/>
      <c r="O257" s="86"/>
      <c r="P257" s="86"/>
      <c r="Q257" s="86"/>
      <c r="R257" s="96"/>
      <c r="S257" s="86"/>
      <c r="T257" s="86"/>
      <c r="U257" s="88"/>
      <c r="V257" s="96"/>
      <c r="W257" s="108"/>
      <c r="Y257" s="38">
        <v>28</v>
      </c>
      <c r="Z257" s="66">
        <v>403</v>
      </c>
      <c r="AA257" s="38" t="s">
        <v>7</v>
      </c>
      <c r="AB257" s="66" t="s">
        <v>16</v>
      </c>
      <c r="AC257" s="63">
        <v>121</v>
      </c>
      <c r="AD257" s="33">
        <v>20</v>
      </c>
      <c r="AE257" s="36">
        <f t="shared" si="14"/>
        <v>1.9193475631194583</v>
      </c>
      <c r="AF257" s="36" t="s">
        <v>107</v>
      </c>
      <c r="AG257" s="2">
        <v>0.01</v>
      </c>
      <c r="AH257" s="73"/>
      <c r="AI257" s="50">
        <v>0.36836600643371836</v>
      </c>
      <c r="AJ257" s="2">
        <v>0.31554729267794474</v>
      </c>
      <c r="AK257" s="2">
        <v>0.24372826459124755</v>
      </c>
      <c r="AL257" s="90"/>
      <c r="AM257" s="50"/>
      <c r="AN257" s="2"/>
      <c r="AO257" s="2"/>
      <c r="AP257" s="90"/>
      <c r="AQ257" s="50">
        <v>0.30376831560622342</v>
      </c>
      <c r="AS257" s="15"/>
      <c r="AT257" s="115"/>
      <c r="AU257" s="45"/>
    </row>
    <row r="258" spans="1:47" s="9" customFormat="1">
      <c r="A258" s="108"/>
      <c r="B258" s="108"/>
      <c r="C258" s="108"/>
      <c r="D258" s="108"/>
      <c r="E258" s="109"/>
      <c r="F258" s="109"/>
      <c r="G258" s="110"/>
      <c r="H258" s="108"/>
      <c r="I258" s="87"/>
      <c r="J258" s="108"/>
      <c r="K258" s="86"/>
      <c r="L258" s="86"/>
      <c r="M258" s="86"/>
      <c r="N258" s="96"/>
      <c r="O258" s="86"/>
      <c r="P258" s="86"/>
      <c r="Q258" s="86"/>
      <c r="R258" s="96"/>
      <c r="S258" s="86"/>
      <c r="T258" s="86"/>
      <c r="U258" s="88"/>
      <c r="V258" s="96"/>
      <c r="W258" s="108"/>
      <c r="Y258" s="38">
        <v>28</v>
      </c>
      <c r="Z258" s="66">
        <v>404</v>
      </c>
      <c r="AA258" s="38" t="s">
        <v>7</v>
      </c>
      <c r="AB258" s="66" t="s">
        <v>16</v>
      </c>
      <c r="AC258" s="63">
        <v>121</v>
      </c>
      <c r="AD258" s="33">
        <v>20</v>
      </c>
      <c r="AE258" s="36">
        <f t="shared" si="14"/>
        <v>1.9193475631194583</v>
      </c>
      <c r="AF258" s="36" t="s">
        <v>107</v>
      </c>
      <c r="AG258" s="2">
        <v>0.01</v>
      </c>
      <c r="AH258" s="73"/>
      <c r="AI258" s="50">
        <v>0.30905611758297508</v>
      </c>
      <c r="AJ258" s="2">
        <v>0.31739185274855158</v>
      </c>
      <c r="AK258" s="2">
        <v>0.24921673079270321</v>
      </c>
      <c r="AL258" s="90"/>
      <c r="AM258" s="50"/>
      <c r="AN258" s="2"/>
      <c r="AO258" s="2"/>
      <c r="AP258" s="90"/>
      <c r="AQ258" s="50">
        <v>0.27547248888811898</v>
      </c>
      <c r="AS258" s="15"/>
      <c r="AT258" s="115"/>
      <c r="AU258" s="45"/>
    </row>
    <row r="259" spans="1:47" s="9" customFormat="1">
      <c r="A259" s="108"/>
      <c r="B259" s="108"/>
      <c r="C259" s="108"/>
      <c r="D259" s="108"/>
      <c r="E259" s="109"/>
      <c r="F259" s="109"/>
      <c r="G259" s="110"/>
      <c r="H259" s="108"/>
      <c r="I259" s="87"/>
      <c r="J259" s="108"/>
      <c r="K259" s="86"/>
      <c r="L259" s="86"/>
      <c r="M259" s="86"/>
      <c r="N259" s="96"/>
      <c r="O259" s="86"/>
      <c r="P259" s="86"/>
      <c r="Q259" s="86"/>
      <c r="R259" s="96"/>
      <c r="S259" s="86"/>
      <c r="T259" s="86"/>
      <c r="U259" s="88"/>
      <c r="V259" s="96"/>
      <c r="W259" s="108"/>
      <c r="Y259" s="38">
        <v>28</v>
      </c>
      <c r="Z259" s="66">
        <v>405</v>
      </c>
      <c r="AA259" s="38" t="s">
        <v>7</v>
      </c>
      <c r="AB259" s="66" t="s">
        <v>16</v>
      </c>
      <c r="AC259" s="63">
        <v>121</v>
      </c>
      <c r="AD259" s="33">
        <v>20</v>
      </c>
      <c r="AE259" s="36">
        <f t="shared" si="14"/>
        <v>1.9193475631194583</v>
      </c>
      <c r="AF259" s="36" t="s">
        <v>107</v>
      </c>
      <c r="AG259" s="2">
        <v>0.01</v>
      </c>
      <c r="AH259" s="73"/>
      <c r="AI259" s="50">
        <v>0.30993472828352381</v>
      </c>
      <c r="AJ259" s="2">
        <v>0.28312959914861247</v>
      </c>
      <c r="AK259" s="2">
        <v>0.22558001759758695</v>
      </c>
      <c r="AL259" s="90"/>
      <c r="AM259" s="50"/>
      <c r="AN259" s="2"/>
      <c r="AO259" s="2"/>
      <c r="AP259" s="90"/>
      <c r="AQ259" s="50">
        <v>0.29173939351541955</v>
      </c>
      <c r="AS259" s="15"/>
      <c r="AT259" s="115"/>
      <c r="AU259" s="45"/>
    </row>
    <row r="260" spans="1:47" s="9" customFormat="1" ht="15" customHeight="1">
      <c r="A260" s="108"/>
      <c r="B260" s="108"/>
      <c r="C260" s="108"/>
      <c r="D260" s="108"/>
      <c r="E260" s="109"/>
      <c r="F260" s="109"/>
      <c r="G260" s="110"/>
      <c r="H260" s="108"/>
      <c r="I260" s="87"/>
      <c r="J260" s="108"/>
      <c r="K260" s="86"/>
      <c r="L260" s="86"/>
      <c r="M260" s="86"/>
      <c r="N260" s="96"/>
      <c r="O260" s="86"/>
      <c r="P260" s="86"/>
      <c r="Q260" s="86"/>
      <c r="R260" s="96"/>
      <c r="S260" s="86"/>
      <c r="T260" s="86"/>
      <c r="U260" s="88"/>
      <c r="V260" s="96"/>
      <c r="W260" s="108"/>
      <c r="Y260" s="38">
        <v>28</v>
      </c>
      <c r="Z260" s="66">
        <v>406</v>
      </c>
      <c r="AA260" s="38" t="s">
        <v>7</v>
      </c>
      <c r="AB260" s="66" t="s">
        <v>16</v>
      </c>
      <c r="AC260" s="63">
        <v>121</v>
      </c>
      <c r="AD260" s="33">
        <v>20</v>
      </c>
      <c r="AE260" s="36">
        <f t="shared" si="14"/>
        <v>1.9193475631194583</v>
      </c>
      <c r="AF260" s="36" t="s">
        <v>107</v>
      </c>
      <c r="AG260" s="2">
        <v>0.01</v>
      </c>
      <c r="AH260" s="73"/>
      <c r="AI260" s="50">
        <v>0.36844558962994273</v>
      </c>
      <c r="AJ260" s="2">
        <v>0.32621492182587225</v>
      </c>
      <c r="AK260" s="2">
        <v>0.24931929732951896</v>
      </c>
      <c r="AL260" s="90"/>
      <c r="AM260" s="50"/>
      <c r="AN260" s="2"/>
      <c r="AO260" s="2"/>
      <c r="AP260" s="90"/>
      <c r="AQ260" s="50">
        <v>0.31302854338551012</v>
      </c>
      <c r="AS260" s="15"/>
      <c r="AT260" s="115"/>
      <c r="AU260" s="45"/>
    </row>
    <row r="261" spans="1:47" s="9" customFormat="1">
      <c r="A261" s="108"/>
      <c r="B261" s="108"/>
      <c r="C261" s="108"/>
      <c r="D261" s="108"/>
      <c r="E261" s="109"/>
      <c r="F261" s="109"/>
      <c r="G261" s="110"/>
      <c r="H261" s="108"/>
      <c r="I261" s="87"/>
      <c r="J261" s="108"/>
      <c r="K261" s="86"/>
      <c r="L261" s="86"/>
      <c r="M261" s="86"/>
      <c r="N261" s="96"/>
      <c r="O261" s="86"/>
      <c r="P261" s="86"/>
      <c r="Q261" s="86"/>
      <c r="R261" s="96"/>
      <c r="S261" s="86"/>
      <c r="T261" s="86"/>
      <c r="U261" s="88"/>
      <c r="V261" s="96"/>
      <c r="W261" s="108"/>
      <c r="Y261" s="38">
        <v>28</v>
      </c>
      <c r="Z261" s="66">
        <v>407</v>
      </c>
      <c r="AA261" s="38" t="s">
        <v>7</v>
      </c>
      <c r="AB261" s="66" t="s">
        <v>16</v>
      </c>
      <c r="AC261" s="63">
        <v>121</v>
      </c>
      <c r="AD261" s="33">
        <v>20</v>
      </c>
      <c r="AE261" s="36">
        <f t="shared" si="14"/>
        <v>1.9193475631194583</v>
      </c>
      <c r="AF261" s="36" t="s">
        <v>107</v>
      </c>
      <c r="AG261" s="2">
        <v>0.01</v>
      </c>
      <c r="AH261" s="73"/>
      <c r="AI261" s="50">
        <v>0.37037520589208861</v>
      </c>
      <c r="AJ261" s="2">
        <v>0.33481110974909922</v>
      </c>
      <c r="AK261" s="2">
        <v>0.25349400170015918</v>
      </c>
      <c r="AL261" s="90"/>
      <c r="AM261" s="50"/>
      <c r="AN261" s="2"/>
      <c r="AO261" s="2"/>
      <c r="AP261" s="90"/>
      <c r="AQ261" s="50">
        <v>0.34057281885102852</v>
      </c>
      <c r="AS261" s="15"/>
      <c r="AT261" s="115"/>
      <c r="AU261" s="45"/>
    </row>
    <row r="262" spans="1:47" s="9" customFormat="1">
      <c r="A262" s="108"/>
      <c r="B262" s="108"/>
      <c r="C262" s="108"/>
      <c r="D262" s="108"/>
      <c r="E262" s="109"/>
      <c r="F262" s="109"/>
      <c r="G262" s="110"/>
      <c r="H262" s="108"/>
      <c r="I262" s="87"/>
      <c r="J262" s="108"/>
      <c r="K262" s="86"/>
      <c r="L262" s="86"/>
      <c r="M262" s="86"/>
      <c r="N262" s="96"/>
      <c r="O262" s="86"/>
      <c r="P262" s="86"/>
      <c r="Q262" s="86"/>
      <c r="R262" s="96"/>
      <c r="S262" s="86"/>
      <c r="T262" s="86"/>
      <c r="U262" s="88"/>
      <c r="V262" s="96"/>
      <c r="W262" s="108"/>
      <c r="Y262" s="38">
        <v>28</v>
      </c>
      <c r="Z262" s="66">
        <v>408</v>
      </c>
      <c r="AA262" s="38" t="s">
        <v>7</v>
      </c>
      <c r="AB262" s="66" t="s">
        <v>16</v>
      </c>
      <c r="AC262" s="63">
        <v>121</v>
      </c>
      <c r="AD262" s="33">
        <v>20</v>
      </c>
      <c r="AE262" s="36">
        <f t="shared" si="14"/>
        <v>1.9193475631194583</v>
      </c>
      <c r="AF262" s="36" t="s">
        <v>107</v>
      </c>
      <c r="AG262" s="2">
        <v>0.01</v>
      </c>
      <c r="AH262" s="73"/>
      <c r="AI262" s="50">
        <v>0.33092568581302367</v>
      </c>
      <c r="AJ262" s="2">
        <v>0.31497374338978701</v>
      </c>
      <c r="AK262" s="2">
        <v>0.25155370987749637</v>
      </c>
      <c r="AL262" s="90"/>
      <c r="AM262" s="50"/>
      <c r="AN262" s="2"/>
      <c r="AO262" s="2"/>
      <c r="AP262" s="90"/>
      <c r="AQ262" s="50">
        <v>0.38783733219502076</v>
      </c>
      <c r="AS262" s="15"/>
      <c r="AT262" s="115"/>
      <c r="AU262" s="45"/>
    </row>
    <row r="263" spans="1:47" s="9" customFormat="1">
      <c r="A263" s="108"/>
      <c r="B263" s="108"/>
      <c r="C263" s="108"/>
      <c r="D263" s="108"/>
      <c r="E263" s="109"/>
      <c r="F263" s="109"/>
      <c r="G263" s="110"/>
      <c r="H263" s="108"/>
      <c r="I263" s="87"/>
      <c r="J263" s="108"/>
      <c r="K263" s="86"/>
      <c r="L263" s="86"/>
      <c r="M263" s="86"/>
      <c r="N263" s="96"/>
      <c r="O263" s="86"/>
      <c r="P263" s="86"/>
      <c r="Q263" s="86"/>
      <c r="R263" s="96"/>
      <c r="S263" s="86"/>
      <c r="T263" s="86"/>
      <c r="U263" s="88"/>
      <c r="V263" s="96"/>
      <c r="W263" s="108"/>
      <c r="Y263" s="38">
        <v>28</v>
      </c>
      <c r="Z263" s="66">
        <v>409</v>
      </c>
      <c r="AA263" s="38" t="s">
        <v>7</v>
      </c>
      <c r="AB263" s="66" t="s">
        <v>16</v>
      </c>
      <c r="AC263" s="63">
        <v>121</v>
      </c>
      <c r="AD263" s="33">
        <v>20</v>
      </c>
      <c r="AE263" s="36">
        <f t="shared" si="14"/>
        <v>1.9193475631194583</v>
      </c>
      <c r="AF263" s="36" t="s">
        <v>107</v>
      </c>
      <c r="AG263" s="2">
        <v>0.01</v>
      </c>
      <c r="AH263" s="73"/>
      <c r="AI263" s="50">
        <v>0.32473548370035354</v>
      </c>
      <c r="AJ263" s="2">
        <v>0.32591442171722945</v>
      </c>
      <c r="AK263" s="2">
        <v>0.2727008829802593</v>
      </c>
      <c r="AL263" s="90"/>
      <c r="AM263" s="50"/>
      <c r="AN263" s="2"/>
      <c r="AO263" s="2"/>
      <c r="AP263" s="90"/>
      <c r="AQ263" s="50">
        <v>0.49962216529998638</v>
      </c>
      <c r="AS263" s="15"/>
      <c r="AT263" s="115"/>
      <c r="AU263" s="45"/>
    </row>
    <row r="264" spans="1:47" s="9" customFormat="1">
      <c r="A264" s="108"/>
      <c r="B264" s="108"/>
      <c r="C264" s="108"/>
      <c r="D264" s="108"/>
      <c r="E264" s="109"/>
      <c r="F264" s="109"/>
      <c r="G264" s="110"/>
      <c r="H264" s="108"/>
      <c r="I264" s="87"/>
      <c r="J264" s="108"/>
      <c r="K264" s="86"/>
      <c r="L264" s="86"/>
      <c r="M264" s="86"/>
      <c r="N264" s="96"/>
      <c r="O264" s="86"/>
      <c r="P264" s="86"/>
      <c r="Q264" s="86"/>
      <c r="R264" s="96"/>
      <c r="S264" s="86"/>
      <c r="T264" s="86"/>
      <c r="U264" s="88"/>
      <c r="V264" s="96"/>
      <c r="W264" s="108"/>
      <c r="Y264" s="38">
        <v>28</v>
      </c>
      <c r="Z264" s="66">
        <v>410</v>
      </c>
      <c r="AA264" s="38" t="s">
        <v>7</v>
      </c>
      <c r="AB264" s="66" t="s">
        <v>16</v>
      </c>
      <c r="AC264" s="63">
        <v>121</v>
      </c>
      <c r="AD264" s="33">
        <v>20</v>
      </c>
      <c r="AE264" s="36">
        <f t="shared" si="14"/>
        <v>1.9193475631194583</v>
      </c>
      <c r="AF264" s="36" t="s">
        <v>107</v>
      </c>
      <c r="AG264" s="2">
        <v>0.01</v>
      </c>
      <c r="AH264" s="73"/>
      <c r="AI264" s="50">
        <v>0.31501340362620861</v>
      </c>
      <c r="AJ264" s="2">
        <v>0.29284732039555961</v>
      </c>
      <c r="AK264" s="2">
        <v>0.23542154298185466</v>
      </c>
      <c r="AL264" s="90"/>
      <c r="AM264" s="50"/>
      <c r="AN264" s="2"/>
      <c r="AO264" s="2"/>
      <c r="AP264" s="90"/>
      <c r="AQ264" s="50">
        <v>0.33615616296028139</v>
      </c>
      <c r="AS264" s="15"/>
      <c r="AT264" s="115"/>
      <c r="AU264" s="45"/>
    </row>
    <row r="265" spans="1:47" s="9" customFormat="1">
      <c r="A265" s="108"/>
      <c r="B265" s="108"/>
      <c r="C265" s="108"/>
      <c r="D265" s="108"/>
      <c r="E265" s="109"/>
      <c r="F265" s="109"/>
      <c r="G265" s="110"/>
      <c r="H265" s="108"/>
      <c r="I265" s="87"/>
      <c r="J265" s="108"/>
      <c r="K265" s="86"/>
      <c r="L265" s="86"/>
      <c r="M265" s="86"/>
      <c r="N265" s="96"/>
      <c r="O265" s="86"/>
      <c r="P265" s="86"/>
      <c r="Q265" s="86"/>
      <c r="R265" s="96"/>
      <c r="S265" s="86"/>
      <c r="T265" s="86"/>
      <c r="U265" s="88"/>
      <c r="V265" s="96"/>
      <c r="W265" s="108"/>
      <c r="Y265" s="38">
        <v>28</v>
      </c>
      <c r="Z265" s="66">
        <v>411</v>
      </c>
      <c r="AA265" s="38" t="s">
        <v>7</v>
      </c>
      <c r="AB265" s="66" t="s">
        <v>16</v>
      </c>
      <c r="AC265" s="63">
        <v>121</v>
      </c>
      <c r="AD265" s="33">
        <v>20</v>
      </c>
      <c r="AE265" s="36">
        <f t="shared" si="14"/>
        <v>1.9193475631194583</v>
      </c>
      <c r="AF265" s="36" t="s">
        <v>107</v>
      </c>
      <c r="AG265" s="2">
        <v>0.01</v>
      </c>
      <c r="AH265" s="73"/>
      <c r="AI265" s="50">
        <v>0.30756468031968026</v>
      </c>
      <c r="AJ265" s="2">
        <v>0.28172403088928377</v>
      </c>
      <c r="AK265" s="2">
        <v>0.25443233468735549</v>
      </c>
      <c r="AL265" s="90"/>
      <c r="AM265" s="50"/>
      <c r="AN265" s="2"/>
      <c r="AO265" s="2"/>
      <c r="AP265" s="90"/>
      <c r="AQ265" s="50">
        <v>0.28227785445667175</v>
      </c>
      <c r="AS265" s="15"/>
      <c r="AT265" s="115"/>
      <c r="AU265" s="45"/>
    </row>
    <row r="266" spans="1:47" s="9" customFormat="1">
      <c r="A266" s="108"/>
      <c r="B266" s="108"/>
      <c r="C266" s="108"/>
      <c r="D266" s="108"/>
      <c r="E266" s="109"/>
      <c r="F266" s="109"/>
      <c r="G266" s="110"/>
      <c r="H266" s="108"/>
      <c r="I266" s="87"/>
      <c r="J266" s="108"/>
      <c r="K266" s="86"/>
      <c r="L266" s="86"/>
      <c r="M266" s="86"/>
      <c r="N266" s="96"/>
      <c r="O266" s="86"/>
      <c r="P266" s="86"/>
      <c r="Q266" s="86"/>
      <c r="R266" s="96"/>
      <c r="S266" s="86"/>
      <c r="T266" s="86"/>
      <c r="U266" s="88"/>
      <c r="V266" s="96"/>
      <c r="W266" s="108"/>
      <c r="Y266" s="38">
        <v>28</v>
      </c>
      <c r="Z266" s="66">
        <v>412</v>
      </c>
      <c r="AA266" s="38" t="s">
        <v>7</v>
      </c>
      <c r="AB266" s="66" t="s">
        <v>16</v>
      </c>
      <c r="AC266" s="63">
        <v>121</v>
      </c>
      <c r="AD266" s="33">
        <v>20</v>
      </c>
      <c r="AE266" s="36">
        <f t="shared" si="14"/>
        <v>1.9193475631194583</v>
      </c>
      <c r="AF266" s="36" t="s">
        <v>107</v>
      </c>
      <c r="AG266" s="2">
        <v>0.01</v>
      </c>
      <c r="AH266" s="73"/>
      <c r="AI266" s="50">
        <v>0.31454676140438481</v>
      </c>
      <c r="AJ266" s="2">
        <v>0.30337105684328186</v>
      </c>
      <c r="AK266" s="2">
        <v>0.24400801122577839</v>
      </c>
      <c r="AL266" s="90"/>
      <c r="AM266" s="50"/>
      <c r="AN266" s="2"/>
      <c r="AO266" s="2"/>
      <c r="AP266" s="90"/>
      <c r="AQ266" s="50">
        <v>0.52924416910100969</v>
      </c>
      <c r="AS266" s="15"/>
      <c r="AT266" s="115"/>
      <c r="AU266" s="45"/>
    </row>
    <row r="267" spans="1:47" s="9" customFormat="1">
      <c r="A267" s="108"/>
      <c r="B267" s="108"/>
      <c r="C267" s="108"/>
      <c r="D267" s="108"/>
      <c r="E267" s="109"/>
      <c r="F267" s="109"/>
      <c r="G267" s="110"/>
      <c r="H267" s="108"/>
      <c r="I267" s="87"/>
      <c r="J267" s="108"/>
      <c r="K267" s="86"/>
      <c r="L267" s="86"/>
      <c r="M267" s="86"/>
      <c r="N267" s="96"/>
      <c r="O267" s="86"/>
      <c r="P267" s="86"/>
      <c r="Q267" s="86"/>
      <c r="R267" s="96"/>
      <c r="S267" s="86"/>
      <c r="T267" s="86"/>
      <c r="U267" s="88"/>
      <c r="V267" s="96"/>
      <c r="W267" s="108"/>
      <c r="Y267" s="38">
        <v>28</v>
      </c>
      <c r="Z267" s="66">
        <v>413</v>
      </c>
      <c r="AA267" s="38" t="s">
        <v>7</v>
      </c>
      <c r="AB267" s="66" t="s">
        <v>16</v>
      </c>
      <c r="AC267" s="63">
        <v>121</v>
      </c>
      <c r="AD267" s="33">
        <v>20</v>
      </c>
      <c r="AE267" s="36">
        <f t="shared" si="14"/>
        <v>1.9193475631194583</v>
      </c>
      <c r="AF267" s="36" t="s">
        <v>107</v>
      </c>
      <c r="AG267" s="2">
        <v>0.01</v>
      </c>
      <c r="AH267" s="73"/>
      <c r="AI267" s="50">
        <v>0.34030737435452552</v>
      </c>
      <c r="AJ267" s="2">
        <v>0.30378023618002986</v>
      </c>
      <c r="AK267" s="2">
        <v>0.24945141539459897</v>
      </c>
      <c r="AL267" s="90"/>
      <c r="AM267" s="50"/>
      <c r="AN267" s="2"/>
      <c r="AO267" s="2"/>
      <c r="AP267" s="90"/>
      <c r="AQ267" s="50">
        <v>0.45039055194471905</v>
      </c>
      <c r="AS267" s="15"/>
      <c r="AT267" s="115"/>
      <c r="AU267" s="45"/>
    </row>
    <row r="268" spans="1:47" s="9" customFormat="1" ht="15" customHeight="1">
      <c r="A268" s="108"/>
      <c r="B268" s="108"/>
      <c r="C268" s="108"/>
      <c r="D268" s="108"/>
      <c r="E268" s="109"/>
      <c r="F268" s="109"/>
      <c r="G268" s="110"/>
      <c r="H268" s="108"/>
      <c r="I268" s="87"/>
      <c r="J268" s="108"/>
      <c r="K268" s="86"/>
      <c r="L268" s="86"/>
      <c r="M268" s="86"/>
      <c r="N268" s="96"/>
      <c r="O268" s="86"/>
      <c r="P268" s="86"/>
      <c r="Q268" s="86"/>
      <c r="R268" s="96"/>
      <c r="S268" s="86"/>
      <c r="T268" s="86"/>
      <c r="U268" s="88"/>
      <c r="V268" s="96"/>
      <c r="W268" s="108"/>
      <c r="Y268" s="38">
        <v>28</v>
      </c>
      <c r="Z268" s="66">
        <v>414</v>
      </c>
      <c r="AA268" s="38" t="s">
        <v>7</v>
      </c>
      <c r="AB268" s="66" t="s">
        <v>16</v>
      </c>
      <c r="AC268" s="63">
        <v>121</v>
      </c>
      <c r="AD268" s="33">
        <v>20</v>
      </c>
      <c r="AE268" s="36">
        <f t="shared" si="14"/>
        <v>1.9193475631194583</v>
      </c>
      <c r="AF268" s="36" t="s">
        <v>107</v>
      </c>
      <c r="AG268" s="2">
        <v>0.01</v>
      </c>
      <c r="AH268" s="73"/>
      <c r="AI268" s="50">
        <v>0.26931492309432309</v>
      </c>
      <c r="AJ268" s="2">
        <v>0.29894461452323651</v>
      </c>
      <c r="AK268" s="2">
        <v>0.23733751155072899</v>
      </c>
      <c r="AL268" s="90"/>
      <c r="AM268" s="50"/>
      <c r="AN268" s="2"/>
      <c r="AO268" s="2"/>
      <c r="AP268" s="90"/>
      <c r="AQ268" s="50">
        <v>0.43815100312216693</v>
      </c>
      <c r="AS268" s="15"/>
      <c r="AT268" s="115"/>
      <c r="AU268" s="45"/>
    </row>
    <row r="269" spans="1:47" s="9" customFormat="1" ht="15" customHeight="1">
      <c r="A269" s="108"/>
      <c r="B269" s="108"/>
      <c r="C269" s="108"/>
      <c r="D269" s="108"/>
      <c r="E269" s="109"/>
      <c r="F269" s="109"/>
      <c r="G269" s="110"/>
      <c r="H269" s="108"/>
      <c r="I269" s="87"/>
      <c r="J269" s="108"/>
      <c r="K269" s="86"/>
      <c r="L269" s="86"/>
      <c r="M269" s="86"/>
      <c r="N269" s="96"/>
      <c r="O269" s="86"/>
      <c r="P269" s="86"/>
      <c r="Q269" s="86"/>
      <c r="R269" s="96"/>
      <c r="S269" s="86"/>
      <c r="T269" s="86"/>
      <c r="U269" s="88"/>
      <c r="V269" s="96"/>
      <c r="W269" s="108"/>
      <c r="Y269" s="38">
        <v>28</v>
      </c>
      <c r="Z269" s="66">
        <v>415</v>
      </c>
      <c r="AA269" s="38" t="s">
        <v>7</v>
      </c>
      <c r="AB269" s="66" t="s">
        <v>16</v>
      </c>
      <c r="AC269" s="63">
        <v>121</v>
      </c>
      <c r="AD269" s="33">
        <v>20</v>
      </c>
      <c r="AE269" s="36">
        <f t="shared" si="14"/>
        <v>1.9193475631194583</v>
      </c>
      <c r="AF269" s="36" t="s">
        <v>107</v>
      </c>
      <c r="AG269" s="2">
        <v>0.01</v>
      </c>
      <c r="AH269" s="73"/>
      <c r="AI269" s="50">
        <v>0.32457812700859479</v>
      </c>
      <c r="AJ269" s="2">
        <v>0.26743884691398184</v>
      </c>
      <c r="AK269" s="2">
        <v>0.24172109591662494</v>
      </c>
      <c r="AL269" s="90"/>
      <c r="AM269" s="50"/>
      <c r="AN269" s="2"/>
      <c r="AO269" s="2"/>
      <c r="AP269" s="90"/>
      <c r="AQ269" s="50">
        <v>0.28925303136812569</v>
      </c>
      <c r="AS269" s="15"/>
      <c r="AT269" s="115"/>
      <c r="AU269" s="45"/>
    </row>
    <row r="270" spans="1:47" s="9" customFormat="1" ht="15" customHeight="1">
      <c r="A270" s="108"/>
      <c r="B270" s="108"/>
      <c r="C270" s="108"/>
      <c r="D270" s="108"/>
      <c r="E270" s="109"/>
      <c r="F270" s="109"/>
      <c r="G270" s="110"/>
      <c r="H270" s="108"/>
      <c r="I270" s="87"/>
      <c r="J270" s="108"/>
      <c r="K270" s="86"/>
      <c r="L270" s="86"/>
      <c r="M270" s="86"/>
      <c r="N270" s="96"/>
      <c r="O270" s="86"/>
      <c r="P270" s="86"/>
      <c r="Q270" s="86"/>
      <c r="R270" s="96"/>
      <c r="S270" s="86"/>
      <c r="T270" s="86"/>
      <c r="U270" s="88"/>
      <c r="V270" s="96"/>
      <c r="W270" s="108"/>
      <c r="Y270" s="38">
        <v>28</v>
      </c>
      <c r="Z270" s="66">
        <v>416</v>
      </c>
      <c r="AA270" s="38" t="s">
        <v>7</v>
      </c>
      <c r="AB270" s="66" t="s">
        <v>16</v>
      </c>
      <c r="AC270" s="63">
        <v>121</v>
      </c>
      <c r="AD270" s="33">
        <v>20</v>
      </c>
      <c r="AE270" s="36">
        <f t="shared" si="14"/>
        <v>1.9193475631194583</v>
      </c>
      <c r="AF270" s="36" t="s">
        <v>107</v>
      </c>
      <c r="AG270" s="2">
        <v>0.01</v>
      </c>
      <c r="AH270" s="73"/>
      <c r="AI270" s="50">
        <v>0.33809226118899571</v>
      </c>
      <c r="AJ270" s="2">
        <v>0.27007065618080217</v>
      </c>
      <c r="AK270" s="2">
        <v>0.23420024912400803</v>
      </c>
      <c r="AL270" s="90"/>
      <c r="AM270" s="50"/>
      <c r="AN270" s="2"/>
      <c r="AO270" s="2"/>
      <c r="AP270" s="90"/>
      <c r="AQ270" s="50">
        <v>0.30156710870599385</v>
      </c>
      <c r="AS270" s="15"/>
      <c r="AT270" s="115"/>
      <c r="AU270" s="45"/>
    </row>
    <row r="271" spans="1:47" s="9" customFormat="1" ht="15" customHeight="1">
      <c r="A271" s="108"/>
      <c r="B271" s="108"/>
      <c r="C271" s="108"/>
      <c r="D271" s="108"/>
      <c r="E271" s="109"/>
      <c r="F271" s="109"/>
      <c r="G271" s="110"/>
      <c r="H271" s="108"/>
      <c r="I271" s="87"/>
      <c r="J271" s="108"/>
      <c r="K271" s="86"/>
      <c r="L271" s="86"/>
      <c r="M271" s="86"/>
      <c r="N271" s="96"/>
      <c r="O271" s="86"/>
      <c r="P271" s="86"/>
      <c r="Q271" s="86"/>
      <c r="R271" s="96"/>
      <c r="S271" s="86"/>
      <c r="T271" s="86"/>
      <c r="U271" s="88"/>
      <c r="V271" s="96"/>
      <c r="W271" s="108"/>
      <c r="Y271" s="38">
        <v>28</v>
      </c>
      <c r="Z271" s="66">
        <v>417</v>
      </c>
      <c r="AA271" s="38" t="s">
        <v>7</v>
      </c>
      <c r="AB271" s="66" t="s">
        <v>16</v>
      </c>
      <c r="AC271" s="63">
        <v>121</v>
      </c>
      <c r="AD271" s="33">
        <v>20</v>
      </c>
      <c r="AE271" s="36">
        <f t="shared" si="14"/>
        <v>1.9193475631194583</v>
      </c>
      <c r="AF271" s="36" t="s">
        <v>107</v>
      </c>
      <c r="AG271" s="2">
        <v>0.01</v>
      </c>
      <c r="AH271" s="73"/>
      <c r="AI271" s="50">
        <v>0.30724750170731835</v>
      </c>
      <c r="AJ271" s="2">
        <v>0.25426837956576198</v>
      </c>
      <c r="AK271" s="2">
        <v>0.23659454538472996</v>
      </c>
      <c r="AL271" s="90"/>
      <c r="AM271" s="50"/>
      <c r="AN271" s="2"/>
      <c r="AO271" s="2"/>
      <c r="AP271" s="90"/>
      <c r="AQ271" s="50">
        <v>0.35293239685253464</v>
      </c>
      <c r="AS271" s="15"/>
      <c r="AT271" s="115"/>
      <c r="AU271" s="45"/>
    </row>
    <row r="272" spans="1:47" s="9" customFormat="1" ht="15" customHeight="1">
      <c r="A272" s="108"/>
      <c r="B272" s="108"/>
      <c r="C272" s="108"/>
      <c r="D272" s="108"/>
      <c r="E272" s="109"/>
      <c r="F272" s="109"/>
      <c r="G272" s="110"/>
      <c r="H272" s="108"/>
      <c r="I272" s="87"/>
      <c r="J272" s="108"/>
      <c r="K272" s="86"/>
      <c r="L272" s="86"/>
      <c r="M272" s="86"/>
      <c r="N272" s="96"/>
      <c r="O272" s="86"/>
      <c r="P272" s="86"/>
      <c r="Q272" s="86"/>
      <c r="R272" s="96"/>
      <c r="S272" s="86"/>
      <c r="T272" s="86"/>
      <c r="U272" s="88"/>
      <c r="V272" s="96"/>
      <c r="W272" s="108"/>
      <c r="Y272" s="38">
        <v>28</v>
      </c>
      <c r="Z272" s="66">
        <v>418</v>
      </c>
      <c r="AA272" s="38" t="s">
        <v>7</v>
      </c>
      <c r="AB272" s="66" t="s">
        <v>16</v>
      </c>
      <c r="AC272" s="63">
        <v>121</v>
      </c>
      <c r="AD272" s="33">
        <v>20</v>
      </c>
      <c r="AE272" s="36">
        <f t="shared" si="14"/>
        <v>1.9193475631194583</v>
      </c>
      <c r="AF272" s="36" t="s">
        <v>107</v>
      </c>
      <c r="AG272" s="2">
        <v>0.01</v>
      </c>
      <c r="AH272" s="73"/>
      <c r="AI272" s="50">
        <v>0.30807559960398778</v>
      </c>
      <c r="AJ272" s="2">
        <v>0.31795292230101874</v>
      </c>
      <c r="AK272" s="2">
        <v>0.24551407202816486</v>
      </c>
      <c r="AL272" s="90"/>
      <c r="AM272" s="50"/>
      <c r="AN272" s="2"/>
      <c r="AO272" s="2"/>
      <c r="AP272" s="90"/>
      <c r="AQ272" s="50">
        <v>0.3330980656364852</v>
      </c>
      <c r="AS272" s="15"/>
      <c r="AT272" s="115"/>
      <c r="AU272" s="45"/>
    </row>
    <row r="273" spans="1:47" s="9" customFormat="1" ht="15" customHeight="1">
      <c r="A273" s="108"/>
      <c r="B273" s="108"/>
      <c r="C273" s="108"/>
      <c r="D273" s="108"/>
      <c r="E273" s="109"/>
      <c r="F273" s="109"/>
      <c r="G273" s="110"/>
      <c r="H273" s="108"/>
      <c r="I273" s="87"/>
      <c r="J273" s="108"/>
      <c r="K273" s="86"/>
      <c r="L273" s="86"/>
      <c r="M273" s="86"/>
      <c r="N273" s="96"/>
      <c r="O273" s="86"/>
      <c r="P273" s="86"/>
      <c r="Q273" s="86"/>
      <c r="R273" s="96"/>
      <c r="S273" s="86"/>
      <c r="T273" s="86"/>
      <c r="U273" s="88"/>
      <c r="V273" s="96"/>
      <c r="W273" s="108"/>
      <c r="Y273" s="38">
        <v>28</v>
      </c>
      <c r="Z273" s="66">
        <v>419</v>
      </c>
      <c r="AA273" s="38" t="s">
        <v>7</v>
      </c>
      <c r="AB273" s="66" t="s">
        <v>16</v>
      </c>
      <c r="AC273" s="63">
        <v>121</v>
      </c>
      <c r="AD273" s="33">
        <v>20</v>
      </c>
      <c r="AE273" s="36">
        <f t="shared" si="14"/>
        <v>1.9193475631194583</v>
      </c>
      <c r="AF273" s="36" t="s">
        <v>107</v>
      </c>
      <c r="AG273" s="2">
        <v>0.01</v>
      </c>
      <c r="AH273" s="73"/>
      <c r="AI273" s="50">
        <v>0.27378882047485276</v>
      </c>
      <c r="AJ273" s="2">
        <v>0.29098540846800414</v>
      </c>
      <c r="AK273" s="2">
        <v>0.22370684689571366</v>
      </c>
      <c r="AL273" s="90"/>
      <c r="AM273" s="50"/>
      <c r="AN273" s="2"/>
      <c r="AO273" s="2"/>
      <c r="AP273" s="90"/>
      <c r="AQ273" s="50">
        <v>0.35326745244959457</v>
      </c>
      <c r="AS273" s="15"/>
      <c r="AT273" s="115"/>
      <c r="AU273" s="45"/>
    </row>
    <row r="274" spans="1:47" s="9" customFormat="1" ht="15" customHeight="1">
      <c r="A274" s="108"/>
      <c r="B274" s="108"/>
      <c r="C274" s="108"/>
      <c r="D274" s="108"/>
      <c r="E274" s="109"/>
      <c r="F274" s="109"/>
      <c r="G274" s="110"/>
      <c r="H274" s="108"/>
      <c r="I274" s="87"/>
      <c r="J274" s="108"/>
      <c r="K274" s="86"/>
      <c r="L274" s="86"/>
      <c r="M274" s="86"/>
      <c r="N274" s="96"/>
      <c r="O274" s="86"/>
      <c r="P274" s="86"/>
      <c r="Q274" s="86"/>
      <c r="R274" s="96"/>
      <c r="S274" s="86"/>
      <c r="T274" s="86"/>
      <c r="U274" s="88"/>
      <c r="V274" s="96"/>
      <c r="W274" s="108"/>
      <c r="Y274" s="38">
        <v>28</v>
      </c>
      <c r="Z274" s="66">
        <v>420</v>
      </c>
      <c r="AA274" s="38" t="s">
        <v>7</v>
      </c>
      <c r="AB274" s="66" t="s">
        <v>16</v>
      </c>
      <c r="AC274" s="63">
        <v>121</v>
      </c>
      <c r="AD274" s="33">
        <v>20</v>
      </c>
      <c r="AE274" s="36">
        <f t="shared" si="14"/>
        <v>1.9193475631194583</v>
      </c>
      <c r="AF274" s="36" t="s">
        <v>107</v>
      </c>
      <c r="AG274" s="2">
        <v>0.01</v>
      </c>
      <c r="AH274" s="73"/>
      <c r="AI274" s="50">
        <v>0.32566798187281409</v>
      </c>
      <c r="AJ274" s="2">
        <v>0.29552861510631862</v>
      </c>
      <c r="AK274" s="2">
        <v>0.23031496050323358</v>
      </c>
      <c r="AL274" s="90"/>
      <c r="AM274" s="50"/>
      <c r="AN274" s="2"/>
      <c r="AO274" s="2"/>
      <c r="AP274" s="90"/>
      <c r="AQ274" s="50">
        <v>0.32110946368549159</v>
      </c>
      <c r="AS274" s="15"/>
      <c r="AT274" s="115"/>
      <c r="AU274" s="45"/>
    </row>
    <row r="275" spans="1:47" s="9" customFormat="1" ht="15" customHeight="1">
      <c r="A275" s="108"/>
      <c r="B275" s="108"/>
      <c r="C275" s="108"/>
      <c r="D275" s="108"/>
      <c r="E275" s="109"/>
      <c r="F275" s="109"/>
      <c r="G275" s="110"/>
      <c r="H275" s="108"/>
      <c r="I275" s="87"/>
      <c r="J275" s="108"/>
      <c r="K275" s="86"/>
      <c r="L275" s="86"/>
      <c r="M275" s="86"/>
      <c r="N275" s="96"/>
      <c r="O275" s="86"/>
      <c r="P275" s="86"/>
      <c r="Q275" s="86"/>
      <c r="R275" s="96"/>
      <c r="S275" s="86"/>
      <c r="T275" s="86"/>
      <c r="U275" s="88"/>
      <c r="V275" s="96"/>
      <c r="W275" s="108"/>
      <c r="Y275" s="38">
        <v>28</v>
      </c>
      <c r="Z275" s="66">
        <v>421</v>
      </c>
      <c r="AA275" s="38" t="s">
        <v>7</v>
      </c>
      <c r="AB275" s="66" t="s">
        <v>16</v>
      </c>
      <c r="AC275" s="63">
        <v>121</v>
      </c>
      <c r="AD275" s="33">
        <v>20</v>
      </c>
      <c r="AE275" s="36">
        <f t="shared" si="14"/>
        <v>1.9193475631194583</v>
      </c>
      <c r="AF275" s="36" t="s">
        <v>107</v>
      </c>
      <c r="AG275" s="2">
        <v>0.01</v>
      </c>
      <c r="AH275" s="73"/>
      <c r="AI275" s="50">
        <v>0.30749493372286507</v>
      </c>
      <c r="AJ275" s="2">
        <v>0.27393121725687181</v>
      </c>
      <c r="AK275" s="2">
        <v>0.25771412512776659</v>
      </c>
      <c r="AL275" s="90"/>
      <c r="AM275" s="50"/>
      <c r="AN275" s="2"/>
      <c r="AO275" s="2"/>
      <c r="AP275" s="90"/>
      <c r="AQ275" s="50">
        <v>0.43551741825886153</v>
      </c>
      <c r="AS275" s="15"/>
      <c r="AT275" s="115"/>
      <c r="AU275" s="45"/>
    </row>
    <row r="276" spans="1:47" s="9" customFormat="1" ht="15" customHeight="1">
      <c r="A276" s="108"/>
      <c r="B276" s="108"/>
      <c r="C276" s="108"/>
      <c r="D276" s="108"/>
      <c r="E276" s="109"/>
      <c r="F276" s="109"/>
      <c r="G276" s="110"/>
      <c r="H276" s="108"/>
      <c r="I276" s="87"/>
      <c r="J276" s="108"/>
      <c r="K276" s="86"/>
      <c r="L276" s="86"/>
      <c r="M276" s="86"/>
      <c r="N276" s="96"/>
      <c r="O276" s="86"/>
      <c r="P276" s="86"/>
      <c r="Q276" s="86"/>
      <c r="R276" s="96"/>
      <c r="S276" s="86"/>
      <c r="T276" s="86"/>
      <c r="U276" s="88"/>
      <c r="V276" s="96"/>
      <c r="W276" s="108"/>
      <c r="Y276" s="38">
        <v>28</v>
      </c>
      <c r="Z276" s="66">
        <v>422</v>
      </c>
      <c r="AA276" s="38" t="s">
        <v>7</v>
      </c>
      <c r="AB276" s="66" t="s">
        <v>16</v>
      </c>
      <c r="AC276" s="63">
        <v>121</v>
      </c>
      <c r="AD276" s="33">
        <v>20</v>
      </c>
      <c r="AE276" s="36">
        <f t="shared" si="14"/>
        <v>1.9193475631194583</v>
      </c>
      <c r="AF276" s="36" t="s">
        <v>107</v>
      </c>
      <c r="AG276" s="2">
        <v>0.01</v>
      </c>
      <c r="AH276" s="73"/>
      <c r="AI276" s="50">
        <v>0.27811959155637195</v>
      </c>
      <c r="AJ276" s="2">
        <v>0.29513196090657196</v>
      </c>
      <c r="AK276" s="2">
        <v>0.23297573151854054</v>
      </c>
      <c r="AL276" s="90"/>
      <c r="AM276" s="50"/>
      <c r="AN276" s="2"/>
      <c r="AO276" s="2"/>
      <c r="AP276" s="90"/>
      <c r="AQ276" s="50">
        <v>0.41063161167689904</v>
      </c>
      <c r="AS276" s="15"/>
      <c r="AT276" s="115"/>
      <c r="AU276" s="45"/>
    </row>
    <row r="277" spans="1:47" s="9" customFormat="1" ht="15" customHeight="1">
      <c r="A277" s="108"/>
      <c r="B277" s="108"/>
      <c r="C277" s="108"/>
      <c r="D277" s="108"/>
      <c r="E277" s="109"/>
      <c r="F277" s="109"/>
      <c r="G277" s="110"/>
      <c r="H277" s="108"/>
      <c r="I277" s="87"/>
      <c r="J277" s="108"/>
      <c r="K277" s="86"/>
      <c r="L277" s="86"/>
      <c r="M277" s="86"/>
      <c r="N277" s="96"/>
      <c r="O277" s="86"/>
      <c r="P277" s="86"/>
      <c r="Q277" s="86"/>
      <c r="R277" s="96"/>
      <c r="S277" s="86"/>
      <c r="T277" s="86"/>
      <c r="U277" s="88"/>
      <c r="V277" s="96"/>
      <c r="W277" s="108"/>
      <c r="Y277" s="38">
        <v>28</v>
      </c>
      <c r="Z277" s="66">
        <v>423</v>
      </c>
      <c r="AA277" s="38" t="s">
        <v>7</v>
      </c>
      <c r="AB277" s="66" t="s">
        <v>16</v>
      </c>
      <c r="AC277" s="63">
        <v>121</v>
      </c>
      <c r="AD277" s="33">
        <v>20</v>
      </c>
      <c r="AE277" s="36">
        <f t="shared" si="14"/>
        <v>1.9193475631194583</v>
      </c>
      <c r="AF277" s="36" t="s">
        <v>107</v>
      </c>
      <c r="AG277" s="2">
        <v>0.01</v>
      </c>
      <c r="AH277" s="73"/>
      <c r="AI277" s="50">
        <v>0.28727461045400804</v>
      </c>
      <c r="AJ277" s="2">
        <v>0.28667517170075707</v>
      </c>
      <c r="AK277" s="2">
        <v>0.22516726208251764</v>
      </c>
      <c r="AL277" s="90"/>
      <c r="AM277" s="50"/>
      <c r="AN277" s="2"/>
      <c r="AO277" s="2"/>
      <c r="AP277" s="90"/>
      <c r="AQ277" s="50">
        <v>0.34316159481346342</v>
      </c>
      <c r="AS277" s="15"/>
      <c r="AT277" s="115"/>
      <c r="AU277" s="45"/>
    </row>
    <row r="278" spans="1:47" s="9" customFormat="1" ht="15" customHeight="1">
      <c r="A278" s="108"/>
      <c r="B278" s="108"/>
      <c r="C278" s="108"/>
      <c r="D278" s="108"/>
      <c r="E278" s="109"/>
      <c r="F278" s="109"/>
      <c r="G278" s="110"/>
      <c r="H278" s="108"/>
      <c r="I278" s="87"/>
      <c r="J278" s="108"/>
      <c r="K278" s="86"/>
      <c r="L278" s="86"/>
      <c r="M278" s="86"/>
      <c r="N278" s="96"/>
      <c r="O278" s="86"/>
      <c r="P278" s="86"/>
      <c r="Q278" s="86"/>
      <c r="R278" s="96"/>
      <c r="S278" s="86"/>
      <c r="T278" s="86"/>
      <c r="U278" s="88"/>
      <c r="V278" s="96"/>
      <c r="W278" s="108"/>
      <c r="Y278" s="38">
        <v>28</v>
      </c>
      <c r="Z278" s="66">
        <v>424</v>
      </c>
      <c r="AA278" s="38" t="s">
        <v>7</v>
      </c>
      <c r="AB278" s="66" t="s">
        <v>16</v>
      </c>
      <c r="AC278" s="63">
        <v>121</v>
      </c>
      <c r="AD278" s="33">
        <v>20</v>
      </c>
      <c r="AE278" s="36">
        <f t="shared" si="14"/>
        <v>1.9193475631194583</v>
      </c>
      <c r="AF278" s="36" t="s">
        <v>107</v>
      </c>
      <c r="AG278" s="2">
        <v>0.01</v>
      </c>
      <c r="AH278" s="73"/>
      <c r="AI278" s="50">
        <v>0.38593976752456838</v>
      </c>
      <c r="AJ278" s="2">
        <v>0.29419354020965593</v>
      </c>
      <c r="AK278" s="2">
        <v>0.22797139988203566</v>
      </c>
      <c r="AL278" s="90"/>
      <c r="AM278" s="50"/>
      <c r="AN278" s="2"/>
      <c r="AO278" s="2"/>
      <c r="AP278" s="90"/>
      <c r="AQ278" s="50">
        <v>0.26270928358600404</v>
      </c>
      <c r="AS278" s="15"/>
      <c r="AT278" s="115"/>
      <c r="AU278" s="45"/>
    </row>
    <row r="279" spans="1:47" s="9" customFormat="1" ht="15" customHeight="1">
      <c r="A279" s="108"/>
      <c r="B279" s="108"/>
      <c r="C279" s="108"/>
      <c r="D279" s="108"/>
      <c r="E279" s="109"/>
      <c r="F279" s="109"/>
      <c r="G279" s="110"/>
      <c r="H279" s="108"/>
      <c r="I279" s="87"/>
      <c r="J279" s="108"/>
      <c r="K279" s="86"/>
      <c r="L279" s="86"/>
      <c r="M279" s="86"/>
      <c r="N279" s="96"/>
      <c r="O279" s="86"/>
      <c r="P279" s="86"/>
      <c r="Q279" s="86"/>
      <c r="R279" s="96"/>
      <c r="S279" s="86"/>
      <c r="T279" s="86"/>
      <c r="U279" s="88"/>
      <c r="V279" s="96"/>
      <c r="W279" s="108"/>
      <c r="Y279" s="38">
        <v>28</v>
      </c>
      <c r="Z279" s="66">
        <v>425</v>
      </c>
      <c r="AA279" s="38" t="s">
        <v>7</v>
      </c>
      <c r="AB279" s="66" t="s">
        <v>16</v>
      </c>
      <c r="AC279" s="63">
        <v>121</v>
      </c>
      <c r="AD279" s="33">
        <v>20</v>
      </c>
      <c r="AE279" s="36">
        <f t="shared" si="14"/>
        <v>1.9193475631194583</v>
      </c>
      <c r="AF279" s="36" t="s">
        <v>107</v>
      </c>
      <c r="AG279" s="2">
        <v>0.01</v>
      </c>
      <c r="AH279" s="73"/>
      <c r="AI279" s="50">
        <v>0.28291240776122295</v>
      </c>
      <c r="AJ279" s="2">
        <v>0.29836114754918958</v>
      </c>
      <c r="AK279" s="2">
        <v>0.26189145447817574</v>
      </c>
      <c r="AL279" s="90"/>
      <c r="AM279" s="50"/>
      <c r="AN279" s="2"/>
      <c r="AO279" s="2"/>
      <c r="AP279" s="90"/>
      <c r="AQ279" s="50">
        <v>0.59263342175853084</v>
      </c>
      <c r="AS279" s="15"/>
      <c r="AT279" s="115"/>
      <c r="AU279" s="45"/>
    </row>
    <row r="280" spans="1:47" s="9" customFormat="1" ht="15" customHeight="1">
      <c r="A280" s="108"/>
      <c r="B280" s="108"/>
      <c r="C280" s="108"/>
      <c r="D280" s="108"/>
      <c r="E280" s="109"/>
      <c r="F280" s="109"/>
      <c r="G280" s="110"/>
      <c r="H280" s="108"/>
      <c r="I280" s="87"/>
      <c r="J280" s="108"/>
      <c r="K280" s="86"/>
      <c r="L280" s="86"/>
      <c r="M280" s="86"/>
      <c r="N280" s="96"/>
      <c r="O280" s="86"/>
      <c r="P280" s="86"/>
      <c r="Q280" s="86"/>
      <c r="R280" s="96"/>
      <c r="S280" s="86"/>
      <c r="T280" s="86"/>
      <c r="U280" s="88"/>
      <c r="V280" s="96"/>
      <c r="W280" s="108"/>
      <c r="Y280" s="38">
        <v>28</v>
      </c>
      <c r="Z280" s="66">
        <v>426</v>
      </c>
      <c r="AA280" s="38" t="s">
        <v>7</v>
      </c>
      <c r="AB280" s="66" t="s">
        <v>16</v>
      </c>
      <c r="AC280" s="63">
        <v>121</v>
      </c>
      <c r="AD280" s="33">
        <v>20</v>
      </c>
      <c r="AE280" s="36">
        <f t="shared" si="14"/>
        <v>1.9193475631194583</v>
      </c>
      <c r="AF280" s="36" t="s">
        <v>107</v>
      </c>
      <c r="AG280" s="2">
        <v>0.01</v>
      </c>
      <c r="AH280" s="73"/>
      <c r="AI280" s="50">
        <v>0.30542671334199523</v>
      </c>
      <c r="AJ280" s="2">
        <v>0.31442992194269664</v>
      </c>
      <c r="AK280" s="2">
        <v>0.24185761883599657</v>
      </c>
      <c r="AL280" s="90"/>
      <c r="AM280" s="50"/>
      <c r="AN280" s="2"/>
      <c r="AO280" s="2"/>
      <c r="AP280" s="90"/>
      <c r="AQ280" s="50">
        <v>0.45818677107773881</v>
      </c>
      <c r="AS280" s="15"/>
      <c r="AT280" s="115"/>
      <c r="AU280" s="45"/>
    </row>
    <row r="281" spans="1:47" s="9" customFormat="1" ht="15" customHeight="1">
      <c r="A281" s="108"/>
      <c r="B281" s="108"/>
      <c r="C281" s="108"/>
      <c r="D281" s="108"/>
      <c r="E281" s="109"/>
      <c r="F281" s="109"/>
      <c r="G281" s="110"/>
      <c r="H281" s="108"/>
      <c r="I281" s="87"/>
      <c r="J281" s="108"/>
      <c r="K281" s="86"/>
      <c r="L281" s="86"/>
      <c r="M281" s="86"/>
      <c r="N281" s="96"/>
      <c r="O281" s="86"/>
      <c r="P281" s="86"/>
      <c r="Q281" s="86"/>
      <c r="R281" s="96"/>
      <c r="S281" s="86"/>
      <c r="T281" s="86"/>
      <c r="U281" s="88"/>
      <c r="V281" s="96"/>
      <c r="W281" s="108"/>
      <c r="Y281" s="38">
        <v>28</v>
      </c>
      <c r="Z281" s="66">
        <v>427</v>
      </c>
      <c r="AA281" s="38" t="s">
        <v>7</v>
      </c>
      <c r="AB281" s="66" t="s">
        <v>16</v>
      </c>
      <c r="AC281" s="63">
        <v>121</v>
      </c>
      <c r="AD281" s="33">
        <v>20</v>
      </c>
      <c r="AE281" s="36">
        <f t="shared" si="14"/>
        <v>1.9193475631194583</v>
      </c>
      <c r="AF281" s="36" t="s">
        <v>107</v>
      </c>
      <c r="AG281" s="2">
        <v>0.01</v>
      </c>
      <c r="AH281" s="73"/>
      <c r="AI281" s="50">
        <v>0.32285000321076873</v>
      </c>
      <c r="AJ281" s="2">
        <v>0.28957657074801252</v>
      </c>
      <c r="AK281" s="2">
        <v>0.24084486730515625</v>
      </c>
      <c r="AL281" s="90"/>
      <c r="AM281" s="50"/>
      <c r="AN281" s="2"/>
      <c r="AO281" s="2"/>
      <c r="AP281" s="90"/>
      <c r="AQ281" s="50">
        <v>0.35860501127623418</v>
      </c>
      <c r="AS281" s="15"/>
      <c r="AT281" s="115"/>
      <c r="AU281" s="45"/>
    </row>
    <row r="282" spans="1:47" s="9" customFormat="1" ht="15" customHeight="1">
      <c r="A282" s="108"/>
      <c r="B282" s="108"/>
      <c r="C282" s="108"/>
      <c r="D282" s="108"/>
      <c r="E282" s="109"/>
      <c r="F282" s="109"/>
      <c r="G282" s="110"/>
      <c r="H282" s="108"/>
      <c r="I282" s="87"/>
      <c r="J282" s="108"/>
      <c r="K282" s="86"/>
      <c r="L282" s="86"/>
      <c r="M282" s="86"/>
      <c r="N282" s="96"/>
      <c r="O282" s="86"/>
      <c r="P282" s="86"/>
      <c r="Q282" s="86"/>
      <c r="R282" s="96"/>
      <c r="S282" s="86"/>
      <c r="T282" s="86"/>
      <c r="U282" s="88"/>
      <c r="V282" s="96"/>
      <c r="W282" s="108"/>
      <c r="Y282" s="38">
        <v>28</v>
      </c>
      <c r="Z282" s="66">
        <v>428</v>
      </c>
      <c r="AA282" s="38" t="s">
        <v>7</v>
      </c>
      <c r="AB282" s="66" t="s">
        <v>16</v>
      </c>
      <c r="AC282" s="63">
        <v>121</v>
      </c>
      <c r="AD282" s="33">
        <v>20</v>
      </c>
      <c r="AE282" s="36">
        <f t="shared" si="14"/>
        <v>1.9193475631194583</v>
      </c>
      <c r="AF282" s="36" t="s">
        <v>107</v>
      </c>
      <c r="AG282" s="2">
        <v>0.01</v>
      </c>
      <c r="AH282" s="73"/>
      <c r="AI282" s="50">
        <v>0.29166237334557321</v>
      </c>
      <c r="AJ282" s="2">
        <v>0.24385531398485372</v>
      </c>
      <c r="AK282" s="2">
        <v>0.22683992000268474</v>
      </c>
      <c r="AL282" s="90"/>
      <c r="AM282" s="50"/>
      <c r="AN282" s="2"/>
      <c r="AO282" s="2"/>
      <c r="AP282" s="90"/>
      <c r="AQ282" s="50">
        <v>0.35418772841313428</v>
      </c>
      <c r="AS282" s="15"/>
      <c r="AT282" s="115"/>
      <c r="AU282" s="45"/>
    </row>
    <row r="283" spans="1:47" s="9" customFormat="1" ht="15" customHeight="1">
      <c r="A283" s="108"/>
      <c r="B283" s="108"/>
      <c r="C283" s="108"/>
      <c r="D283" s="108"/>
      <c r="E283" s="109"/>
      <c r="F283" s="109"/>
      <c r="G283" s="110"/>
      <c r="H283" s="108"/>
      <c r="I283" s="87"/>
      <c r="J283" s="108"/>
      <c r="K283" s="86"/>
      <c r="L283" s="86"/>
      <c r="M283" s="86"/>
      <c r="N283" s="96"/>
      <c r="O283" s="86"/>
      <c r="P283" s="86"/>
      <c r="Q283" s="86"/>
      <c r="R283" s="96"/>
      <c r="S283" s="86"/>
      <c r="T283" s="86"/>
      <c r="U283" s="88"/>
      <c r="V283" s="96"/>
      <c r="W283" s="108"/>
      <c r="Y283" s="38">
        <v>28</v>
      </c>
      <c r="Z283" s="66">
        <v>429</v>
      </c>
      <c r="AA283" s="38" t="s">
        <v>7</v>
      </c>
      <c r="AB283" s="66" t="s">
        <v>16</v>
      </c>
      <c r="AC283" s="63">
        <v>121</v>
      </c>
      <c r="AD283" s="33">
        <v>20</v>
      </c>
      <c r="AE283" s="36">
        <f t="shared" si="14"/>
        <v>1.9193475631194583</v>
      </c>
      <c r="AF283" s="36" t="s">
        <v>107</v>
      </c>
      <c r="AG283" s="2">
        <v>0.01</v>
      </c>
      <c r="AH283" s="73"/>
      <c r="AI283" s="50">
        <v>0.31939158273208262</v>
      </c>
      <c r="AJ283" s="2">
        <v>0.27952961742092591</v>
      </c>
      <c r="AK283" s="2">
        <v>0.23699030743736751</v>
      </c>
      <c r="AL283" s="90"/>
      <c r="AM283" s="50"/>
      <c r="AN283" s="2"/>
      <c r="AO283" s="2"/>
      <c r="AP283" s="90"/>
      <c r="AQ283" s="50">
        <v>0.35151059862263268</v>
      </c>
      <c r="AS283" s="15"/>
      <c r="AT283" s="115"/>
      <c r="AU283" s="45"/>
    </row>
    <row r="284" spans="1:47" s="9" customFormat="1" ht="15" customHeight="1">
      <c r="A284" s="108"/>
      <c r="B284" s="108"/>
      <c r="C284" s="108"/>
      <c r="D284" s="108"/>
      <c r="E284" s="109"/>
      <c r="F284" s="109"/>
      <c r="G284" s="110"/>
      <c r="H284" s="108"/>
      <c r="I284" s="87"/>
      <c r="J284" s="108"/>
      <c r="K284" s="86"/>
      <c r="L284" s="86"/>
      <c r="M284" s="86"/>
      <c r="N284" s="96"/>
      <c r="O284" s="86"/>
      <c r="P284" s="86"/>
      <c r="Q284" s="86"/>
      <c r="R284" s="96"/>
      <c r="S284" s="86"/>
      <c r="T284" s="86"/>
      <c r="U284" s="88"/>
      <c r="V284" s="96"/>
      <c r="W284" s="108"/>
      <c r="Y284" s="38">
        <v>28</v>
      </c>
      <c r="Z284" s="66">
        <v>430</v>
      </c>
      <c r="AA284" s="38" t="s">
        <v>7</v>
      </c>
      <c r="AB284" s="66" t="s">
        <v>16</v>
      </c>
      <c r="AC284" s="63">
        <v>121</v>
      </c>
      <c r="AD284" s="33">
        <v>20</v>
      </c>
      <c r="AE284" s="36">
        <f t="shared" si="14"/>
        <v>1.9193475631194583</v>
      </c>
      <c r="AF284" s="36" t="s">
        <v>107</v>
      </c>
      <c r="AG284" s="2">
        <v>0.01</v>
      </c>
      <c r="AH284" s="73"/>
      <c r="AI284" s="50">
        <v>0.34606386731289535</v>
      </c>
      <c r="AJ284" s="2">
        <v>0.28803982220385277</v>
      </c>
      <c r="AK284" s="2">
        <v>0.23565941146652983</v>
      </c>
      <c r="AL284" s="90"/>
      <c r="AM284" s="50"/>
      <c r="AN284" s="2"/>
      <c r="AO284" s="2"/>
      <c r="AP284" s="90"/>
      <c r="AQ284" s="50">
        <v>0.2660057075254475</v>
      </c>
      <c r="AS284" s="15"/>
      <c r="AT284" s="115"/>
      <c r="AU284" s="45"/>
    </row>
    <row r="285" spans="1:47" s="9" customFormat="1" ht="15" customHeight="1">
      <c r="A285" s="108"/>
      <c r="B285" s="108"/>
      <c r="C285" s="108"/>
      <c r="D285" s="108"/>
      <c r="E285" s="109"/>
      <c r="F285" s="109"/>
      <c r="G285" s="110"/>
      <c r="H285" s="108"/>
      <c r="I285" s="87"/>
      <c r="J285" s="108"/>
      <c r="K285" s="86"/>
      <c r="L285" s="86"/>
      <c r="M285" s="86"/>
      <c r="N285" s="96"/>
      <c r="O285" s="86"/>
      <c r="P285" s="86"/>
      <c r="Q285" s="86"/>
      <c r="R285" s="96"/>
      <c r="S285" s="86"/>
      <c r="T285" s="86"/>
      <c r="U285" s="88"/>
      <c r="V285" s="96"/>
      <c r="W285" s="108"/>
      <c r="Y285" s="38">
        <v>28</v>
      </c>
      <c r="Z285" s="66">
        <v>431</v>
      </c>
      <c r="AA285" s="38" t="s">
        <v>7</v>
      </c>
      <c r="AB285" s="66" t="s">
        <v>16</v>
      </c>
      <c r="AC285" s="63">
        <v>121</v>
      </c>
      <c r="AD285" s="33">
        <v>20</v>
      </c>
      <c r="AE285" s="36">
        <f t="shared" si="14"/>
        <v>1.9193475631194583</v>
      </c>
      <c r="AF285" s="36" t="s">
        <v>107</v>
      </c>
      <c r="AG285" s="2">
        <v>0.01</v>
      </c>
      <c r="AH285" s="73"/>
      <c r="AI285" s="50">
        <v>0.33455054458433586</v>
      </c>
      <c r="AJ285" s="2">
        <v>0.31403406412186013</v>
      </c>
      <c r="AK285" s="2">
        <v>0.24487271940999505</v>
      </c>
      <c r="AL285" s="90"/>
      <c r="AM285" s="50"/>
      <c r="AN285" s="2"/>
      <c r="AO285" s="2"/>
      <c r="AP285" s="90"/>
      <c r="AQ285" s="50">
        <v>0.36689291862288781</v>
      </c>
      <c r="AS285" s="15"/>
      <c r="AT285" s="115"/>
      <c r="AU285" s="45"/>
    </row>
    <row r="286" spans="1:47" s="9" customFormat="1" ht="15" customHeight="1">
      <c r="A286" s="108"/>
      <c r="B286" s="108"/>
      <c r="C286" s="108"/>
      <c r="D286" s="108"/>
      <c r="E286" s="109"/>
      <c r="F286" s="109"/>
      <c r="G286" s="110"/>
      <c r="H286" s="108"/>
      <c r="I286" s="87"/>
      <c r="J286" s="108"/>
      <c r="K286" s="86"/>
      <c r="L286" s="86"/>
      <c r="M286" s="86"/>
      <c r="N286" s="96"/>
      <c r="O286" s="86"/>
      <c r="P286" s="86"/>
      <c r="Q286" s="86"/>
      <c r="R286" s="96"/>
      <c r="S286" s="86"/>
      <c r="T286" s="86"/>
      <c r="U286" s="88"/>
      <c r="V286" s="96"/>
      <c r="W286" s="108"/>
      <c r="Y286" s="38">
        <v>28</v>
      </c>
      <c r="Z286" s="66">
        <v>432</v>
      </c>
      <c r="AA286" s="38" t="s">
        <v>7</v>
      </c>
      <c r="AB286" s="66" t="s">
        <v>16</v>
      </c>
      <c r="AC286" s="63">
        <v>121</v>
      </c>
      <c r="AD286" s="33">
        <v>20</v>
      </c>
      <c r="AE286" s="36">
        <f t="shared" si="14"/>
        <v>1.9193475631194583</v>
      </c>
      <c r="AF286" s="36" t="s">
        <v>107</v>
      </c>
      <c r="AG286" s="2">
        <v>0.01</v>
      </c>
      <c r="AH286" s="73"/>
      <c r="AI286" s="50">
        <v>0.32307265149000836</v>
      </c>
      <c r="AJ286" s="2">
        <v>0.26509818894057557</v>
      </c>
      <c r="AK286" s="2">
        <v>0.22503937674316699</v>
      </c>
      <c r="AL286" s="90"/>
      <c r="AM286" s="50"/>
      <c r="AN286" s="2"/>
      <c r="AO286" s="2"/>
      <c r="AP286" s="90"/>
      <c r="AQ286" s="50">
        <v>0.36441304531338886</v>
      </c>
      <c r="AS286" s="15"/>
      <c r="AT286" s="115"/>
      <c r="AU286" s="45"/>
    </row>
    <row r="287" spans="1:47" s="9" customFormat="1" ht="15" customHeight="1">
      <c r="A287" s="108"/>
      <c r="B287" s="108"/>
      <c r="C287" s="108"/>
      <c r="D287" s="108"/>
      <c r="E287" s="109"/>
      <c r="F287" s="109"/>
      <c r="G287" s="110"/>
      <c r="H287" s="108"/>
      <c r="I287" s="87"/>
      <c r="J287" s="108"/>
      <c r="K287" s="86"/>
      <c r="L287" s="86"/>
      <c r="M287" s="86"/>
      <c r="N287" s="96"/>
      <c r="O287" s="86"/>
      <c r="P287" s="86"/>
      <c r="Q287" s="86"/>
      <c r="R287" s="96"/>
      <c r="S287" s="86"/>
      <c r="T287" s="86"/>
      <c r="U287" s="88"/>
      <c r="V287" s="96"/>
      <c r="W287" s="108"/>
      <c r="Y287" s="38">
        <v>28</v>
      </c>
      <c r="Z287" s="66">
        <v>433</v>
      </c>
      <c r="AA287" s="38" t="s">
        <v>7</v>
      </c>
      <c r="AB287" s="66" t="s">
        <v>16</v>
      </c>
      <c r="AC287" s="63">
        <v>121</v>
      </c>
      <c r="AD287" s="33">
        <v>20</v>
      </c>
      <c r="AE287" s="36">
        <f t="shared" si="14"/>
        <v>1.9193475631194583</v>
      </c>
      <c r="AF287" s="36" t="s">
        <v>107</v>
      </c>
      <c r="AG287" s="2">
        <v>0.01</v>
      </c>
      <c r="AH287" s="73"/>
      <c r="AI287" s="50">
        <v>0.29780081943225051</v>
      </c>
      <c r="AJ287" s="2">
        <v>0.28635642791203564</v>
      </c>
      <c r="AK287" s="2">
        <v>0.22202729033618354</v>
      </c>
      <c r="AL287" s="90"/>
      <c r="AM287" s="50"/>
      <c r="AN287" s="2"/>
      <c r="AO287" s="2"/>
      <c r="AP287" s="90"/>
      <c r="AQ287" s="50">
        <v>0.45649893322519502</v>
      </c>
      <c r="AS287" s="15"/>
      <c r="AT287" s="115"/>
      <c r="AU287" s="45"/>
    </row>
    <row r="288" spans="1:47" s="9" customFormat="1" ht="15" customHeight="1">
      <c r="A288" s="108"/>
      <c r="B288" s="108"/>
      <c r="C288" s="108"/>
      <c r="D288" s="108"/>
      <c r="E288" s="109"/>
      <c r="F288" s="109"/>
      <c r="G288" s="110"/>
      <c r="H288" s="108"/>
      <c r="I288" s="87"/>
      <c r="J288" s="108"/>
      <c r="K288" s="86"/>
      <c r="L288" s="86"/>
      <c r="M288" s="86"/>
      <c r="N288" s="96"/>
      <c r="O288" s="86"/>
      <c r="P288" s="86"/>
      <c r="Q288" s="86"/>
      <c r="R288" s="96"/>
      <c r="S288" s="86"/>
      <c r="T288" s="86"/>
      <c r="U288" s="88"/>
      <c r="V288" s="96"/>
      <c r="W288" s="108"/>
      <c r="Y288" s="39">
        <v>28</v>
      </c>
      <c r="Z288" s="67">
        <v>434</v>
      </c>
      <c r="AA288" s="39" t="s">
        <v>7</v>
      </c>
      <c r="AB288" s="67" t="s">
        <v>16</v>
      </c>
      <c r="AC288" s="64">
        <v>121</v>
      </c>
      <c r="AD288" s="24">
        <v>20</v>
      </c>
      <c r="AE288" s="30">
        <f t="shared" si="14"/>
        <v>1.9193475631194583</v>
      </c>
      <c r="AF288" s="30" t="s">
        <v>107</v>
      </c>
      <c r="AG288" s="3">
        <v>0.01</v>
      </c>
      <c r="AH288" s="74"/>
      <c r="AI288" s="51">
        <v>0.31863614122055228</v>
      </c>
      <c r="AJ288" s="3">
        <v>0.29120590102076416</v>
      </c>
      <c r="AK288" s="3">
        <v>0.23280342377792812</v>
      </c>
      <c r="AL288" s="91"/>
      <c r="AM288" s="51"/>
      <c r="AN288" s="3"/>
      <c r="AO288" s="3"/>
      <c r="AP288" s="91"/>
      <c r="AQ288" s="51">
        <v>0.46461371749828745</v>
      </c>
      <c r="AR288" s="16"/>
      <c r="AS288" s="19"/>
      <c r="AT288" s="116"/>
      <c r="AU288" s="46"/>
    </row>
    <row r="289" spans="1:47" s="9" customFormat="1" ht="15" customHeight="1">
      <c r="A289" s="108"/>
      <c r="B289" s="108"/>
      <c r="C289" s="108"/>
      <c r="D289" s="108"/>
      <c r="E289" s="109"/>
      <c r="F289" s="109"/>
      <c r="G289" s="110"/>
      <c r="H289" s="108"/>
      <c r="I289" s="87"/>
      <c r="J289" s="108"/>
      <c r="K289" s="86"/>
      <c r="L289" s="86"/>
      <c r="M289" s="86"/>
      <c r="N289" s="96"/>
      <c r="O289" s="86"/>
      <c r="P289" s="86"/>
      <c r="Q289" s="86"/>
      <c r="R289" s="96"/>
      <c r="S289" s="86"/>
      <c r="T289" s="86"/>
      <c r="U289" s="88"/>
      <c r="V289" s="96"/>
      <c r="W289" s="108"/>
      <c r="Y289" s="40">
        <v>29</v>
      </c>
      <c r="Z289" s="65">
        <v>435</v>
      </c>
      <c r="AA289" s="40" t="s">
        <v>26</v>
      </c>
      <c r="AB289" s="65" t="s">
        <v>27</v>
      </c>
      <c r="AC289" s="75">
        <v>205</v>
      </c>
      <c r="AD289" s="26">
        <v>10</v>
      </c>
      <c r="AE289" s="105">
        <f t="shared" ref="AE289:AE295" si="15">LOG(AD289*EXP((AC289-100)/14.75))</f>
        <v>4.0915878372773857</v>
      </c>
      <c r="AF289" s="105" t="s">
        <v>107</v>
      </c>
      <c r="AG289" s="1">
        <v>0.01</v>
      </c>
      <c r="AH289" s="72" t="s">
        <v>9</v>
      </c>
      <c r="AI289" s="49">
        <v>0.41</v>
      </c>
      <c r="AJ289" s="1">
        <v>0.17899999999999999</v>
      </c>
      <c r="AK289" s="1">
        <v>0.28300000000000003</v>
      </c>
      <c r="AL289" s="89" t="s">
        <v>15</v>
      </c>
      <c r="AM289" s="49"/>
      <c r="AN289" s="1"/>
      <c r="AO289" s="1"/>
      <c r="AP289" s="89"/>
      <c r="AQ289" s="49">
        <v>0.13</v>
      </c>
      <c r="AR289" s="1"/>
      <c r="AS289" s="5"/>
      <c r="AT289" s="89" t="s">
        <v>12</v>
      </c>
      <c r="AU289" s="44" t="s">
        <v>239</v>
      </c>
    </row>
    <row r="290" spans="1:47" s="9" customFormat="1" ht="15" customHeight="1">
      <c r="A290" s="108"/>
      <c r="B290" s="108"/>
      <c r="C290" s="108"/>
      <c r="D290" s="108"/>
      <c r="E290" s="109"/>
      <c r="F290" s="109"/>
      <c r="G290" s="110"/>
      <c r="H290" s="108"/>
      <c r="I290" s="87"/>
      <c r="J290" s="108"/>
      <c r="K290" s="86"/>
      <c r="L290" s="86"/>
      <c r="M290" s="86"/>
      <c r="N290" s="96"/>
      <c r="O290" s="86"/>
      <c r="P290" s="86"/>
      <c r="Q290" s="86"/>
      <c r="R290" s="96"/>
      <c r="S290" s="86"/>
      <c r="T290" s="86"/>
      <c r="U290" s="88"/>
      <c r="V290" s="96"/>
      <c r="W290" s="108"/>
      <c r="Y290" s="38">
        <v>29</v>
      </c>
      <c r="Z290" s="66">
        <v>436</v>
      </c>
      <c r="AA290" s="38" t="s">
        <v>26</v>
      </c>
      <c r="AB290" s="66" t="s">
        <v>201</v>
      </c>
      <c r="AC290" s="63">
        <v>205</v>
      </c>
      <c r="AD290" s="33">
        <v>10</v>
      </c>
      <c r="AE290" s="36">
        <f t="shared" si="15"/>
        <v>4.0915878372773857</v>
      </c>
      <c r="AF290" s="36" t="s">
        <v>107</v>
      </c>
      <c r="AG290" s="2">
        <v>0.01</v>
      </c>
      <c r="AH290" s="58"/>
      <c r="AI290" s="50">
        <v>0.40299999999999997</v>
      </c>
      <c r="AJ290" s="2">
        <v>0.19099999999999998</v>
      </c>
      <c r="AK290" s="2">
        <v>0.27500000000000002</v>
      </c>
      <c r="AL290" s="90"/>
      <c r="AM290" s="50"/>
      <c r="AN290" s="2"/>
      <c r="AO290" s="2"/>
      <c r="AP290" s="90"/>
      <c r="AQ290" s="50">
        <v>0.13</v>
      </c>
      <c r="AR290" s="2"/>
      <c r="AS290" s="6"/>
      <c r="AT290" s="90"/>
      <c r="AU290" s="45"/>
    </row>
    <row r="291" spans="1:47" s="9" customFormat="1" ht="15" customHeight="1">
      <c r="A291" s="108"/>
      <c r="B291" s="108"/>
      <c r="C291" s="108"/>
      <c r="D291" s="108"/>
      <c r="E291" s="109"/>
      <c r="F291" s="109"/>
      <c r="G291" s="110"/>
      <c r="H291" s="108"/>
      <c r="I291" s="87"/>
      <c r="J291" s="108"/>
      <c r="K291" s="86"/>
      <c r="L291" s="86"/>
      <c r="M291" s="86"/>
      <c r="N291" s="96"/>
      <c r="O291" s="86"/>
      <c r="P291" s="86"/>
      <c r="Q291" s="86"/>
      <c r="R291" s="96"/>
      <c r="S291" s="86"/>
      <c r="T291" s="86"/>
      <c r="U291" s="88"/>
      <c r="V291" s="96"/>
      <c r="W291" s="108"/>
      <c r="Y291" s="38">
        <v>29</v>
      </c>
      <c r="Z291" s="66">
        <v>437</v>
      </c>
      <c r="AA291" s="38" t="s">
        <v>18</v>
      </c>
      <c r="AB291" s="66" t="s">
        <v>202</v>
      </c>
      <c r="AC291" s="63">
        <v>205</v>
      </c>
      <c r="AD291" s="33">
        <v>10</v>
      </c>
      <c r="AE291" s="36">
        <f t="shared" si="15"/>
        <v>4.0915878372773857</v>
      </c>
      <c r="AF291" s="36" t="s">
        <v>107</v>
      </c>
      <c r="AG291" s="2">
        <v>0.01</v>
      </c>
      <c r="AH291" s="73"/>
      <c r="AI291" s="50">
        <v>0.38</v>
      </c>
      <c r="AJ291" s="2">
        <v>0.20600000000000002</v>
      </c>
      <c r="AK291" s="2">
        <v>0.23699999999999999</v>
      </c>
      <c r="AL291" s="90"/>
      <c r="AM291" s="50"/>
      <c r="AN291" s="2"/>
      <c r="AO291" s="2"/>
      <c r="AP291" s="90"/>
      <c r="AQ291" s="50">
        <v>0.22</v>
      </c>
      <c r="AR291" s="2"/>
      <c r="AS291" s="6"/>
      <c r="AT291" s="90"/>
      <c r="AU291" s="45"/>
    </row>
    <row r="292" spans="1:47" s="9" customFormat="1" ht="15" customHeight="1">
      <c r="A292" s="108"/>
      <c r="B292" s="108"/>
      <c r="C292" s="108"/>
      <c r="D292" s="108"/>
      <c r="E292" s="109"/>
      <c r="F292" s="109"/>
      <c r="G292" s="110"/>
      <c r="H292" s="108"/>
      <c r="I292" s="87"/>
      <c r="J292" s="108"/>
      <c r="K292" s="86"/>
      <c r="L292" s="86"/>
      <c r="M292" s="86"/>
      <c r="N292" s="96"/>
      <c r="O292" s="86"/>
      <c r="P292" s="86"/>
      <c r="Q292" s="86"/>
      <c r="R292" s="96"/>
      <c r="S292" s="86"/>
      <c r="T292" s="86"/>
      <c r="U292" s="88"/>
      <c r="V292" s="96"/>
      <c r="W292" s="108"/>
      <c r="Y292" s="39">
        <v>29</v>
      </c>
      <c r="Z292" s="67">
        <v>438</v>
      </c>
      <c r="AA292" s="39" t="s">
        <v>7</v>
      </c>
      <c r="AB292" s="67" t="s">
        <v>184</v>
      </c>
      <c r="AC292" s="64">
        <v>205</v>
      </c>
      <c r="AD292" s="24">
        <v>10</v>
      </c>
      <c r="AE292" s="30">
        <f t="shared" si="15"/>
        <v>4.0915878372773857</v>
      </c>
      <c r="AF292" s="30" t="s">
        <v>107</v>
      </c>
      <c r="AG292" s="3">
        <v>0.01</v>
      </c>
      <c r="AH292" s="74"/>
      <c r="AI292" s="51">
        <v>0.36799999999999999</v>
      </c>
      <c r="AJ292" s="3">
        <v>0.21</v>
      </c>
      <c r="AK292" s="3">
        <v>0.23100000000000001</v>
      </c>
      <c r="AL292" s="91"/>
      <c r="AM292" s="51"/>
      <c r="AN292" s="3"/>
      <c r="AO292" s="3"/>
      <c r="AP292" s="91"/>
      <c r="AQ292" s="51">
        <v>0.49</v>
      </c>
      <c r="AR292" s="3"/>
      <c r="AS292" s="7"/>
      <c r="AT292" s="91"/>
      <c r="AU292" s="46"/>
    </row>
    <row r="293" spans="1:47" s="9" customFormat="1" ht="15" customHeight="1">
      <c r="A293" s="108"/>
      <c r="B293" s="108"/>
      <c r="C293" s="108"/>
      <c r="D293" s="108"/>
      <c r="E293" s="109"/>
      <c r="F293" s="109"/>
      <c r="G293" s="110"/>
      <c r="H293" s="108"/>
      <c r="I293" s="87"/>
      <c r="J293" s="108"/>
      <c r="K293" s="86"/>
      <c r="L293" s="86"/>
      <c r="M293" s="86"/>
      <c r="N293" s="96"/>
      <c r="O293" s="86"/>
      <c r="P293" s="86"/>
      <c r="Q293" s="86"/>
      <c r="R293" s="96"/>
      <c r="S293" s="86"/>
      <c r="T293" s="86"/>
      <c r="U293" s="88"/>
      <c r="V293" s="96"/>
      <c r="W293" s="108"/>
      <c r="Y293" s="40">
        <v>30</v>
      </c>
      <c r="Z293" s="65">
        <v>439</v>
      </c>
      <c r="AA293" s="40" t="s">
        <v>7</v>
      </c>
      <c r="AB293" s="65" t="s">
        <v>16</v>
      </c>
      <c r="AC293" s="55">
        <v>170</v>
      </c>
      <c r="AD293" s="8">
        <v>20</v>
      </c>
      <c r="AE293" s="11">
        <f t="shared" si="15"/>
        <v>3.3620885538489049</v>
      </c>
      <c r="AF293" s="11" t="s">
        <v>107</v>
      </c>
      <c r="AG293" s="1">
        <v>0.02</v>
      </c>
      <c r="AH293" s="56" t="s">
        <v>9</v>
      </c>
      <c r="AI293" s="49">
        <v>0.45</v>
      </c>
      <c r="AJ293" s="1">
        <v>0.2</v>
      </c>
      <c r="AK293" s="1">
        <v>0.3</v>
      </c>
      <c r="AL293" s="89" t="s">
        <v>51</v>
      </c>
      <c r="AM293" s="49">
        <v>0.56999999999999995</v>
      </c>
      <c r="AN293" s="1">
        <v>7.0000000000000007E-2</v>
      </c>
      <c r="AO293" s="1">
        <v>0.28999999999999998</v>
      </c>
      <c r="AP293" s="89" t="s">
        <v>51</v>
      </c>
      <c r="AQ293" s="49">
        <v>0.21</v>
      </c>
      <c r="AR293" s="1"/>
      <c r="AS293" s="5"/>
      <c r="AT293" s="89" t="s">
        <v>52</v>
      </c>
      <c r="AU293" s="44" t="s">
        <v>76</v>
      </c>
    </row>
    <row r="294" spans="1:47" s="9" customFormat="1" ht="15" customHeight="1">
      <c r="A294" s="108"/>
      <c r="B294" s="108"/>
      <c r="C294" s="108"/>
      <c r="D294" s="108"/>
      <c r="E294" s="109"/>
      <c r="F294" s="109"/>
      <c r="G294" s="110"/>
      <c r="H294" s="108"/>
      <c r="I294" s="87"/>
      <c r="J294" s="108"/>
      <c r="K294" s="86"/>
      <c r="L294" s="86"/>
      <c r="M294" s="86"/>
      <c r="N294" s="96"/>
      <c r="O294" s="86"/>
      <c r="P294" s="86"/>
      <c r="Q294" s="86"/>
      <c r="R294" s="96"/>
      <c r="S294" s="86"/>
      <c r="T294" s="86"/>
      <c r="U294" s="88"/>
      <c r="V294" s="96"/>
      <c r="W294" s="108"/>
      <c r="Y294" s="38">
        <v>30</v>
      </c>
      <c r="Z294" s="66">
        <v>440</v>
      </c>
      <c r="AA294" s="38" t="s">
        <v>18</v>
      </c>
      <c r="AB294" s="66" t="s">
        <v>30</v>
      </c>
      <c r="AC294" s="57">
        <v>170</v>
      </c>
      <c r="AD294" s="9">
        <v>20</v>
      </c>
      <c r="AE294" s="14">
        <f t="shared" si="15"/>
        <v>3.3620885538489049</v>
      </c>
      <c r="AF294" s="14" t="s">
        <v>107</v>
      </c>
      <c r="AG294" s="2">
        <v>0.02</v>
      </c>
      <c r="AH294" s="58"/>
      <c r="AI294" s="50">
        <v>0.4</v>
      </c>
      <c r="AJ294" s="2">
        <v>0.24</v>
      </c>
      <c r="AK294" s="2">
        <v>0.24</v>
      </c>
      <c r="AL294" s="90"/>
      <c r="AM294" s="50">
        <v>0.5</v>
      </c>
      <c r="AN294" s="2">
        <v>7.0000000000000007E-2</v>
      </c>
      <c r="AO294" s="2">
        <v>0.31</v>
      </c>
      <c r="AP294" s="90"/>
      <c r="AQ294" s="50">
        <v>0.38</v>
      </c>
      <c r="AR294" s="2"/>
      <c r="AS294" s="6"/>
      <c r="AT294" s="90"/>
      <c r="AU294" s="45"/>
    </row>
    <row r="295" spans="1:47" s="9" customFormat="1" ht="15" customHeight="1">
      <c r="A295" s="108"/>
      <c r="B295" s="108"/>
      <c r="C295" s="108"/>
      <c r="D295" s="108"/>
      <c r="E295" s="109"/>
      <c r="F295" s="109"/>
      <c r="G295" s="110"/>
      <c r="H295" s="108"/>
      <c r="I295" s="87"/>
      <c r="J295" s="108"/>
      <c r="K295" s="86"/>
      <c r="L295" s="86"/>
      <c r="M295" s="86"/>
      <c r="N295" s="96"/>
      <c r="O295" s="86"/>
      <c r="P295" s="86"/>
      <c r="Q295" s="86"/>
      <c r="R295" s="96"/>
      <c r="S295" s="86"/>
      <c r="T295" s="86"/>
      <c r="U295" s="88"/>
      <c r="V295" s="96"/>
      <c r="W295" s="108"/>
      <c r="Y295" s="39">
        <v>30</v>
      </c>
      <c r="Z295" s="67">
        <v>441</v>
      </c>
      <c r="AA295" s="39" t="s">
        <v>7</v>
      </c>
      <c r="AB295" s="67" t="s">
        <v>17</v>
      </c>
      <c r="AC295" s="59">
        <v>170</v>
      </c>
      <c r="AD295" s="16">
        <v>20</v>
      </c>
      <c r="AE295" s="18">
        <f t="shared" si="15"/>
        <v>3.3620885538489049</v>
      </c>
      <c r="AF295" s="18" t="s">
        <v>107</v>
      </c>
      <c r="AG295" s="3">
        <v>0.02</v>
      </c>
      <c r="AH295" s="60"/>
      <c r="AI295" s="51">
        <v>0.43</v>
      </c>
      <c r="AJ295" s="3">
        <v>0.27</v>
      </c>
      <c r="AK295" s="3">
        <v>0.27</v>
      </c>
      <c r="AL295" s="91"/>
      <c r="AM295" s="51">
        <v>0.62</v>
      </c>
      <c r="AN295" s="3">
        <v>0.02</v>
      </c>
      <c r="AO295" s="3">
        <v>0.31</v>
      </c>
      <c r="AP295" s="91"/>
      <c r="AQ295" s="51">
        <v>0.9</v>
      </c>
      <c r="AR295" s="3"/>
      <c r="AS295" s="7"/>
      <c r="AT295" s="91"/>
      <c r="AU295" s="46"/>
    </row>
    <row r="296" spans="1:47" s="9" customFormat="1" ht="15" customHeight="1">
      <c r="A296" s="108"/>
      <c r="B296" s="108"/>
      <c r="C296" s="108"/>
      <c r="D296" s="108"/>
      <c r="E296" s="109"/>
      <c r="F296" s="109"/>
      <c r="G296" s="110"/>
      <c r="H296" s="108"/>
      <c r="I296" s="87"/>
      <c r="J296" s="108"/>
      <c r="K296" s="86"/>
      <c r="L296" s="86"/>
      <c r="M296" s="86"/>
      <c r="N296" s="96"/>
      <c r="O296" s="86"/>
      <c r="P296" s="86"/>
      <c r="Q296" s="86"/>
      <c r="R296" s="96"/>
      <c r="S296" s="86"/>
      <c r="T296" s="86"/>
      <c r="U296" s="88"/>
      <c r="V296" s="96"/>
      <c r="W296" s="108"/>
      <c r="Y296" s="40">
        <v>31</v>
      </c>
      <c r="Z296" s="65">
        <v>442</v>
      </c>
      <c r="AA296" s="40" t="s">
        <v>7</v>
      </c>
      <c r="AB296" s="65" t="s">
        <v>16</v>
      </c>
      <c r="AC296" s="75">
        <v>111</v>
      </c>
      <c r="AD296" s="26">
        <v>30</v>
      </c>
      <c r="AE296" s="105">
        <f t="shared" ref="AE296:AE304" si="16">LOG(AD296*EXP((AC296-100)/14.75))</f>
        <v>1.801001885291579</v>
      </c>
      <c r="AF296" s="105" t="s">
        <v>107</v>
      </c>
      <c r="AG296" s="1">
        <v>0.01</v>
      </c>
      <c r="AH296" s="72" t="s">
        <v>45</v>
      </c>
      <c r="AI296" s="49">
        <v>0.37019999999999997</v>
      </c>
      <c r="AJ296" s="1">
        <v>0.3357</v>
      </c>
      <c r="AK296" s="1">
        <v>6.8699999999999997E-2</v>
      </c>
      <c r="AL296" s="89" t="s">
        <v>15</v>
      </c>
      <c r="AM296" s="49"/>
      <c r="AN296" s="1"/>
      <c r="AO296" s="1"/>
      <c r="AP296" s="89"/>
      <c r="AQ296" s="49">
        <v>0.3687196110210697</v>
      </c>
      <c r="AR296" s="1"/>
      <c r="AS296" s="5"/>
      <c r="AT296" s="89" t="s">
        <v>86</v>
      </c>
      <c r="AU296" s="44" t="s">
        <v>83</v>
      </c>
    </row>
    <row r="297" spans="1:47" s="9" customFormat="1" ht="15" customHeight="1">
      <c r="A297" s="108"/>
      <c r="B297" s="108"/>
      <c r="C297" s="108"/>
      <c r="D297" s="108"/>
      <c r="E297" s="109"/>
      <c r="F297" s="109"/>
      <c r="G297" s="110"/>
      <c r="H297" s="108"/>
      <c r="I297" s="87"/>
      <c r="J297" s="108"/>
      <c r="K297" s="86"/>
      <c r="L297" s="86"/>
      <c r="M297" s="86"/>
      <c r="N297" s="96"/>
      <c r="O297" s="86"/>
      <c r="P297" s="86"/>
      <c r="Q297" s="86"/>
      <c r="R297" s="96"/>
      <c r="S297" s="86"/>
      <c r="T297" s="86"/>
      <c r="U297" s="88"/>
      <c r="V297" s="96"/>
      <c r="W297" s="108"/>
      <c r="Y297" s="38">
        <v>31</v>
      </c>
      <c r="Z297" s="66">
        <v>443</v>
      </c>
      <c r="AA297" s="38" t="s">
        <v>7</v>
      </c>
      <c r="AB297" s="66" t="s">
        <v>16</v>
      </c>
      <c r="AC297" s="63">
        <v>111</v>
      </c>
      <c r="AD297" s="33">
        <v>30</v>
      </c>
      <c r="AE297" s="36">
        <f t="shared" si="16"/>
        <v>1.801001885291579</v>
      </c>
      <c r="AF297" s="36" t="s">
        <v>107</v>
      </c>
      <c r="AG297" s="2">
        <v>0.01</v>
      </c>
      <c r="AH297" s="73"/>
      <c r="AI297" s="50">
        <v>0.37010000000000004</v>
      </c>
      <c r="AJ297" s="2">
        <v>0.3301</v>
      </c>
      <c r="AK297" s="2">
        <v>7.7700000000000005E-2</v>
      </c>
      <c r="AL297" s="90"/>
      <c r="AM297" s="50"/>
      <c r="AN297" s="2"/>
      <c r="AO297" s="2"/>
      <c r="AP297" s="90"/>
      <c r="AQ297" s="50">
        <v>0.34342069710888945</v>
      </c>
      <c r="AR297" s="2"/>
      <c r="AS297" s="6"/>
      <c r="AT297" s="90" t="s">
        <v>89</v>
      </c>
      <c r="AU297" s="45"/>
    </row>
    <row r="298" spans="1:47" s="9" customFormat="1" ht="15" customHeight="1">
      <c r="A298" s="108"/>
      <c r="B298" s="108"/>
      <c r="C298" s="108"/>
      <c r="D298" s="108"/>
      <c r="E298" s="109"/>
      <c r="F298" s="109"/>
      <c r="G298" s="110"/>
      <c r="H298" s="108"/>
      <c r="I298" s="87"/>
      <c r="J298" s="108"/>
      <c r="K298" s="86"/>
      <c r="L298" s="86"/>
      <c r="M298" s="86"/>
      <c r="N298" s="96"/>
      <c r="O298" s="86"/>
      <c r="P298" s="86"/>
      <c r="Q298" s="86"/>
      <c r="R298" s="96"/>
      <c r="S298" s="86"/>
      <c r="T298" s="86"/>
      <c r="U298" s="88"/>
      <c r="V298" s="96"/>
      <c r="W298" s="108"/>
      <c r="Y298" s="38">
        <v>31</v>
      </c>
      <c r="Z298" s="66">
        <v>444</v>
      </c>
      <c r="AA298" s="38" t="s">
        <v>7</v>
      </c>
      <c r="AB298" s="66" t="s">
        <v>16</v>
      </c>
      <c r="AC298" s="63">
        <v>111</v>
      </c>
      <c r="AD298" s="33">
        <v>30</v>
      </c>
      <c r="AE298" s="36">
        <f t="shared" si="16"/>
        <v>1.801001885291579</v>
      </c>
      <c r="AF298" s="36" t="s">
        <v>107</v>
      </c>
      <c r="AG298" s="2">
        <v>0.01</v>
      </c>
      <c r="AH298" s="73"/>
      <c r="AI298" s="50">
        <v>0.46179999999999999</v>
      </c>
      <c r="AJ298" s="2">
        <v>0.35399999999999998</v>
      </c>
      <c r="AK298" s="2">
        <v>9.1200000000000003E-2</v>
      </c>
      <c r="AL298" s="90"/>
      <c r="AM298" s="50"/>
      <c r="AN298" s="2"/>
      <c r="AO298" s="2"/>
      <c r="AP298" s="90"/>
      <c r="AQ298" s="50">
        <v>0.24274577739281072</v>
      </c>
      <c r="AR298" s="2"/>
      <c r="AS298" s="6"/>
      <c r="AT298" s="90"/>
      <c r="AU298" s="45"/>
    </row>
    <row r="299" spans="1:47" s="9" customFormat="1" ht="15" customHeight="1">
      <c r="A299" s="108"/>
      <c r="B299" s="108"/>
      <c r="C299" s="108"/>
      <c r="D299" s="108"/>
      <c r="E299" s="109"/>
      <c r="F299" s="109"/>
      <c r="G299" s="110"/>
      <c r="H299" s="108"/>
      <c r="I299" s="87"/>
      <c r="J299" s="108"/>
      <c r="K299" s="86"/>
      <c r="L299" s="86"/>
      <c r="M299" s="86"/>
      <c r="N299" s="96"/>
      <c r="O299" s="86"/>
      <c r="P299" s="86"/>
      <c r="Q299" s="86"/>
      <c r="R299" s="96"/>
      <c r="S299" s="86"/>
      <c r="T299" s="86"/>
      <c r="U299" s="88"/>
      <c r="V299" s="96"/>
      <c r="W299" s="108"/>
      <c r="Y299" s="38">
        <v>31</v>
      </c>
      <c r="Z299" s="66">
        <v>445</v>
      </c>
      <c r="AA299" s="38" t="s">
        <v>7</v>
      </c>
      <c r="AB299" s="66" t="s">
        <v>16</v>
      </c>
      <c r="AC299" s="63">
        <v>111</v>
      </c>
      <c r="AD299" s="33">
        <v>30</v>
      </c>
      <c r="AE299" s="36">
        <f t="shared" si="16"/>
        <v>1.801001885291579</v>
      </c>
      <c r="AF299" s="36" t="s">
        <v>107</v>
      </c>
      <c r="AG299" s="2">
        <v>0.01</v>
      </c>
      <c r="AH299" s="73"/>
      <c r="AI299" s="50">
        <v>0.47489999999999999</v>
      </c>
      <c r="AJ299" s="2">
        <v>0.33429999999999999</v>
      </c>
      <c r="AK299" s="2">
        <v>0.10590000000000001</v>
      </c>
      <c r="AL299" s="90"/>
      <c r="AM299" s="50"/>
      <c r="AN299" s="2"/>
      <c r="AO299" s="2"/>
      <c r="AP299" s="90"/>
      <c r="AQ299" s="50">
        <v>0.18003790271636136</v>
      </c>
      <c r="AR299" s="2"/>
      <c r="AS299" s="6"/>
      <c r="AT299" s="90"/>
      <c r="AU299" s="45"/>
    </row>
    <row r="300" spans="1:47" s="9" customFormat="1" ht="15" customHeight="1">
      <c r="A300" s="108"/>
      <c r="B300" s="108"/>
      <c r="C300" s="108"/>
      <c r="D300" s="108"/>
      <c r="E300" s="109"/>
      <c r="F300" s="109"/>
      <c r="G300" s="110"/>
      <c r="H300" s="108"/>
      <c r="I300" s="87"/>
      <c r="J300" s="108"/>
      <c r="K300" s="86"/>
      <c r="L300" s="86"/>
      <c r="M300" s="86"/>
      <c r="N300" s="96"/>
      <c r="O300" s="86"/>
      <c r="P300" s="86"/>
      <c r="Q300" s="86"/>
      <c r="R300" s="96"/>
      <c r="S300" s="86"/>
      <c r="T300" s="86"/>
      <c r="U300" s="88"/>
      <c r="V300" s="96"/>
      <c r="W300" s="108"/>
      <c r="Y300" s="38">
        <v>31</v>
      </c>
      <c r="Z300" s="66">
        <v>446</v>
      </c>
      <c r="AA300" s="38" t="s">
        <v>7</v>
      </c>
      <c r="AB300" s="66" t="s">
        <v>16</v>
      </c>
      <c r="AC300" s="63">
        <v>111</v>
      </c>
      <c r="AD300" s="33">
        <v>30</v>
      </c>
      <c r="AE300" s="36">
        <f t="shared" si="16"/>
        <v>1.801001885291579</v>
      </c>
      <c r="AF300" s="36" t="s">
        <v>107</v>
      </c>
      <c r="AG300" s="2">
        <v>0.01</v>
      </c>
      <c r="AH300" s="73"/>
      <c r="AI300" s="50">
        <v>0.45960000000000001</v>
      </c>
      <c r="AJ300" s="2">
        <v>0.33860000000000001</v>
      </c>
      <c r="AK300" s="2">
        <v>0.10479999999999999</v>
      </c>
      <c r="AL300" s="90"/>
      <c r="AM300" s="50"/>
      <c r="AN300" s="2"/>
      <c r="AO300" s="2"/>
      <c r="AP300" s="90"/>
      <c r="AQ300" s="50">
        <v>0.20474325500435159</v>
      </c>
      <c r="AR300" s="2"/>
      <c r="AS300" s="6"/>
      <c r="AT300" s="90"/>
      <c r="AU300" s="45"/>
    </row>
    <row r="301" spans="1:47" s="9" customFormat="1" ht="15" customHeight="1">
      <c r="A301" s="108"/>
      <c r="B301" s="108"/>
      <c r="C301" s="108"/>
      <c r="D301" s="108"/>
      <c r="E301" s="109"/>
      <c r="F301" s="109"/>
      <c r="G301" s="110"/>
      <c r="H301" s="108"/>
      <c r="I301" s="87"/>
      <c r="J301" s="108"/>
      <c r="K301" s="86"/>
      <c r="L301" s="86"/>
      <c r="M301" s="86"/>
      <c r="N301" s="96"/>
      <c r="O301" s="86"/>
      <c r="P301" s="86"/>
      <c r="Q301" s="86"/>
      <c r="R301" s="96"/>
      <c r="S301" s="86"/>
      <c r="T301" s="86"/>
      <c r="U301" s="88"/>
      <c r="V301" s="96"/>
      <c r="W301" s="108"/>
      <c r="Y301" s="38">
        <v>31</v>
      </c>
      <c r="Z301" s="66">
        <v>447</v>
      </c>
      <c r="AA301" s="38" t="s">
        <v>7</v>
      </c>
      <c r="AB301" s="66" t="s">
        <v>16</v>
      </c>
      <c r="AC301" s="63">
        <v>111</v>
      </c>
      <c r="AD301" s="33">
        <v>30</v>
      </c>
      <c r="AE301" s="36">
        <f t="shared" si="16"/>
        <v>1.801001885291579</v>
      </c>
      <c r="AF301" s="36" t="s">
        <v>107</v>
      </c>
      <c r="AG301" s="2">
        <v>0.01</v>
      </c>
      <c r="AH301" s="73"/>
      <c r="AI301" s="50">
        <v>0.44750000000000001</v>
      </c>
      <c r="AJ301" s="2">
        <v>0.31739999999999996</v>
      </c>
      <c r="AK301" s="2">
        <v>0.10290000000000001</v>
      </c>
      <c r="AL301" s="90"/>
      <c r="AM301" s="50"/>
      <c r="AN301" s="2"/>
      <c r="AO301" s="2"/>
      <c r="AP301" s="90"/>
      <c r="AQ301" s="50">
        <v>0.18279329608938547</v>
      </c>
      <c r="AR301" s="2"/>
      <c r="AS301" s="6"/>
      <c r="AT301" s="90"/>
      <c r="AU301" s="45"/>
    </row>
    <row r="302" spans="1:47" s="9" customFormat="1" ht="15" customHeight="1">
      <c r="A302" s="108"/>
      <c r="B302" s="108"/>
      <c r="C302" s="108"/>
      <c r="D302" s="108"/>
      <c r="E302" s="109"/>
      <c r="F302" s="109"/>
      <c r="G302" s="110"/>
      <c r="H302" s="108"/>
      <c r="I302" s="87"/>
      <c r="J302" s="108"/>
      <c r="K302" s="86"/>
      <c r="L302" s="86"/>
      <c r="M302" s="86"/>
      <c r="N302" s="96"/>
      <c r="O302" s="86"/>
      <c r="P302" s="86"/>
      <c r="Q302" s="86"/>
      <c r="R302" s="96"/>
      <c r="S302" s="86"/>
      <c r="T302" s="86"/>
      <c r="U302" s="88"/>
      <c r="V302" s="96"/>
      <c r="W302" s="108"/>
      <c r="Y302" s="38">
        <v>31</v>
      </c>
      <c r="Z302" s="66">
        <v>448</v>
      </c>
      <c r="AA302" s="38" t="s">
        <v>7</v>
      </c>
      <c r="AB302" s="66" t="s">
        <v>16</v>
      </c>
      <c r="AC302" s="63">
        <v>111</v>
      </c>
      <c r="AD302" s="33">
        <v>30</v>
      </c>
      <c r="AE302" s="36">
        <f t="shared" si="16"/>
        <v>1.801001885291579</v>
      </c>
      <c r="AF302" s="36" t="s">
        <v>107</v>
      </c>
      <c r="AG302" s="2">
        <v>0.01</v>
      </c>
      <c r="AH302" s="73"/>
      <c r="AI302" s="50">
        <v>0.50009999999999999</v>
      </c>
      <c r="AJ302" s="2">
        <v>0.28320000000000001</v>
      </c>
      <c r="AK302" s="2">
        <v>0.12459999999999999</v>
      </c>
      <c r="AL302" s="90"/>
      <c r="AM302" s="50"/>
      <c r="AN302" s="2"/>
      <c r="AO302" s="2"/>
      <c r="AP302" s="90"/>
      <c r="AQ302" s="50">
        <v>0.13757248550289941</v>
      </c>
      <c r="AR302" s="2"/>
      <c r="AS302" s="6"/>
      <c r="AT302" s="90"/>
      <c r="AU302" s="45"/>
    </row>
    <row r="303" spans="1:47" s="9" customFormat="1" ht="15" customHeight="1">
      <c r="A303" s="108"/>
      <c r="B303" s="108"/>
      <c r="C303" s="108"/>
      <c r="D303" s="108"/>
      <c r="E303" s="109"/>
      <c r="F303" s="109"/>
      <c r="G303" s="110"/>
      <c r="H303" s="108"/>
      <c r="I303" s="87"/>
      <c r="J303" s="108"/>
      <c r="K303" s="86"/>
      <c r="L303" s="86"/>
      <c r="M303" s="86"/>
      <c r="N303" s="96"/>
      <c r="O303" s="86"/>
      <c r="P303" s="86"/>
      <c r="Q303" s="86"/>
      <c r="R303" s="96"/>
      <c r="S303" s="86"/>
      <c r="T303" s="86"/>
      <c r="U303" s="88"/>
      <c r="V303" s="96"/>
      <c r="W303" s="108"/>
      <c r="Y303" s="38">
        <v>31</v>
      </c>
      <c r="Z303" s="66">
        <v>449</v>
      </c>
      <c r="AA303" s="38" t="s">
        <v>7</v>
      </c>
      <c r="AB303" s="66" t="s">
        <v>16</v>
      </c>
      <c r="AC303" s="63">
        <v>111</v>
      </c>
      <c r="AD303" s="33">
        <v>30</v>
      </c>
      <c r="AE303" s="36">
        <f t="shared" si="16"/>
        <v>1.801001885291579</v>
      </c>
      <c r="AF303" s="36" t="s">
        <v>107</v>
      </c>
      <c r="AG303" s="2">
        <v>0.01</v>
      </c>
      <c r="AH303" s="73"/>
      <c r="AI303" s="50">
        <v>0.47520000000000001</v>
      </c>
      <c r="AJ303" s="2">
        <v>0.29519999999999996</v>
      </c>
      <c r="AK303" s="2">
        <v>0.1258</v>
      </c>
      <c r="AL303" s="90"/>
      <c r="AM303" s="50"/>
      <c r="AN303" s="2"/>
      <c r="AO303" s="2"/>
      <c r="AP303" s="90"/>
      <c r="AQ303" s="50">
        <v>0.11973905723905724</v>
      </c>
      <c r="AR303" s="2"/>
      <c r="AS303" s="6"/>
      <c r="AT303" s="90"/>
      <c r="AU303" s="45"/>
    </row>
    <row r="304" spans="1:47" s="9" customFormat="1" ht="15" customHeight="1">
      <c r="A304" s="108"/>
      <c r="B304" s="108"/>
      <c r="C304" s="108"/>
      <c r="D304" s="108"/>
      <c r="E304" s="109"/>
      <c r="F304" s="109"/>
      <c r="G304" s="110"/>
      <c r="H304" s="108"/>
      <c r="I304" s="87"/>
      <c r="J304" s="108"/>
      <c r="K304" s="86"/>
      <c r="L304" s="86"/>
      <c r="M304" s="86"/>
      <c r="N304" s="96"/>
      <c r="O304" s="86"/>
      <c r="P304" s="86"/>
      <c r="Q304" s="86"/>
      <c r="R304" s="96"/>
      <c r="S304" s="86"/>
      <c r="T304" s="86"/>
      <c r="U304" s="88"/>
      <c r="V304" s="96"/>
      <c r="W304" s="108"/>
      <c r="Y304" s="39">
        <v>31</v>
      </c>
      <c r="Z304" s="67">
        <v>450</v>
      </c>
      <c r="AA304" s="39" t="s">
        <v>7</v>
      </c>
      <c r="AB304" s="67" t="s">
        <v>16</v>
      </c>
      <c r="AC304" s="64">
        <v>111</v>
      </c>
      <c r="AD304" s="24">
        <v>30</v>
      </c>
      <c r="AE304" s="30">
        <f t="shared" si="16"/>
        <v>1.801001885291579</v>
      </c>
      <c r="AF304" s="30" t="s">
        <v>107</v>
      </c>
      <c r="AG304" s="3">
        <v>0.01</v>
      </c>
      <c r="AH304" s="74"/>
      <c r="AI304" s="51">
        <v>0.44930000000000003</v>
      </c>
      <c r="AJ304" s="3">
        <v>0.31839999999999996</v>
      </c>
      <c r="AK304" s="3">
        <v>0.12759999999999999</v>
      </c>
      <c r="AL304" s="91"/>
      <c r="AM304" s="51"/>
      <c r="AN304" s="3"/>
      <c r="AO304" s="3"/>
      <c r="AP304" s="91"/>
      <c r="AQ304" s="51">
        <v>0.18050300467393721</v>
      </c>
      <c r="AR304" s="3"/>
      <c r="AS304" s="7"/>
      <c r="AT304" s="91"/>
      <c r="AU304" s="46"/>
    </row>
    <row r="305" spans="1:46" s="9" customFormat="1" ht="15" customHeight="1">
      <c r="A305" s="108"/>
      <c r="B305" s="108"/>
      <c r="C305" s="108"/>
      <c r="D305" s="108"/>
      <c r="E305" s="109"/>
      <c r="F305" s="109"/>
      <c r="G305" s="110"/>
      <c r="H305" s="108"/>
      <c r="I305" s="87"/>
      <c r="J305" s="108"/>
      <c r="K305" s="86"/>
      <c r="L305" s="86"/>
      <c r="M305" s="86"/>
      <c r="N305" s="96"/>
      <c r="O305" s="86"/>
      <c r="P305" s="86"/>
      <c r="Q305" s="86"/>
      <c r="R305" s="96"/>
      <c r="S305" s="86"/>
      <c r="T305" s="86"/>
      <c r="U305" s="88"/>
      <c r="V305" s="96"/>
      <c r="W305" s="108"/>
      <c r="AL305" s="15"/>
      <c r="AP305" s="15"/>
      <c r="AS305" s="15"/>
      <c r="AT305" s="15"/>
    </row>
    <row r="306" spans="1:46" s="9" customFormat="1" ht="15" customHeight="1">
      <c r="A306" s="108"/>
      <c r="B306" s="108"/>
      <c r="C306" s="108"/>
      <c r="D306" s="108"/>
      <c r="E306" s="109"/>
      <c r="F306" s="109"/>
      <c r="G306" s="110"/>
      <c r="H306" s="108"/>
      <c r="I306" s="87"/>
      <c r="J306" s="108"/>
      <c r="K306" s="86"/>
      <c r="L306" s="86"/>
      <c r="M306" s="86"/>
      <c r="N306" s="96"/>
      <c r="O306" s="86"/>
      <c r="P306" s="86"/>
      <c r="Q306" s="86"/>
      <c r="R306" s="96"/>
      <c r="S306" s="86"/>
      <c r="T306" s="86"/>
      <c r="U306" s="88"/>
      <c r="V306" s="96"/>
      <c r="W306" s="108"/>
      <c r="AL306" s="15"/>
      <c r="AP306" s="15"/>
      <c r="AS306" s="15"/>
      <c r="AT306" s="15"/>
    </row>
    <row r="307" spans="1:46" s="9" customFormat="1" ht="15" customHeight="1">
      <c r="A307" s="108"/>
      <c r="B307" s="108"/>
      <c r="C307" s="108"/>
      <c r="D307" s="108"/>
      <c r="E307" s="109"/>
      <c r="F307" s="109"/>
      <c r="G307" s="110"/>
      <c r="H307" s="108"/>
      <c r="I307" s="87"/>
      <c r="J307" s="108"/>
      <c r="K307" s="86"/>
      <c r="L307" s="86"/>
      <c r="M307" s="86"/>
      <c r="N307" s="96"/>
      <c r="O307" s="86"/>
      <c r="P307" s="86"/>
      <c r="Q307" s="86"/>
      <c r="R307" s="96"/>
      <c r="S307" s="86"/>
      <c r="T307" s="86"/>
      <c r="U307" s="88"/>
      <c r="V307" s="96"/>
      <c r="W307" s="108"/>
      <c r="AL307" s="15"/>
      <c r="AP307" s="15"/>
      <c r="AS307" s="15"/>
      <c r="AT307" s="15"/>
    </row>
    <row r="308" spans="1:46" s="9" customFormat="1" ht="15" customHeight="1">
      <c r="A308" s="108"/>
      <c r="B308" s="108"/>
      <c r="C308" s="108"/>
      <c r="D308" s="108"/>
      <c r="E308" s="109"/>
      <c r="F308" s="109"/>
      <c r="G308" s="110"/>
      <c r="H308" s="108"/>
      <c r="I308" s="87"/>
      <c r="J308" s="108"/>
      <c r="K308" s="86"/>
      <c r="L308" s="86"/>
      <c r="M308" s="86"/>
      <c r="N308" s="96"/>
      <c r="O308" s="86"/>
      <c r="P308" s="86"/>
      <c r="Q308" s="86"/>
      <c r="R308" s="96"/>
      <c r="S308" s="86"/>
      <c r="T308" s="86"/>
      <c r="U308" s="88"/>
      <c r="V308" s="96"/>
      <c r="W308" s="108"/>
      <c r="AL308" s="15"/>
      <c r="AP308" s="15"/>
      <c r="AS308" s="15"/>
      <c r="AT308" s="15"/>
    </row>
    <row r="309" spans="1:46" s="9" customFormat="1" ht="15" customHeight="1">
      <c r="A309" s="108"/>
      <c r="B309" s="108"/>
      <c r="C309" s="108"/>
      <c r="D309" s="108"/>
      <c r="E309" s="109"/>
      <c r="F309" s="109"/>
      <c r="G309" s="110"/>
      <c r="H309" s="108"/>
      <c r="I309" s="87"/>
      <c r="J309" s="108"/>
      <c r="K309" s="86"/>
      <c r="L309" s="86"/>
      <c r="M309" s="86"/>
      <c r="N309" s="96"/>
      <c r="O309" s="86"/>
      <c r="P309" s="86"/>
      <c r="Q309" s="86"/>
      <c r="R309" s="96"/>
      <c r="S309" s="86"/>
      <c r="T309" s="86"/>
      <c r="U309" s="88"/>
      <c r="V309" s="96"/>
      <c r="W309" s="108"/>
      <c r="AL309" s="15"/>
      <c r="AP309" s="15"/>
      <c r="AS309" s="15"/>
      <c r="AT309" s="15"/>
    </row>
    <row r="310" spans="1:46" s="9" customFormat="1" ht="15" customHeight="1">
      <c r="A310" s="108"/>
      <c r="B310" s="108"/>
      <c r="C310" s="108"/>
      <c r="D310" s="108"/>
      <c r="E310" s="109"/>
      <c r="F310" s="109"/>
      <c r="G310" s="110"/>
      <c r="H310" s="108"/>
      <c r="I310" s="87"/>
      <c r="J310" s="108"/>
      <c r="K310" s="86"/>
      <c r="L310" s="86"/>
      <c r="M310" s="86"/>
      <c r="N310" s="96"/>
      <c r="O310" s="86"/>
      <c r="P310" s="86"/>
      <c r="Q310" s="86"/>
      <c r="R310" s="96"/>
      <c r="S310" s="86"/>
      <c r="T310" s="86"/>
      <c r="U310" s="88"/>
      <c r="V310" s="96"/>
      <c r="W310" s="108"/>
      <c r="AL310" s="15"/>
      <c r="AP310" s="15"/>
      <c r="AS310" s="15"/>
      <c r="AT310" s="15"/>
    </row>
    <row r="311" spans="1:46" s="9" customFormat="1" ht="15" customHeight="1">
      <c r="A311" s="108"/>
      <c r="B311" s="108"/>
      <c r="C311" s="108"/>
      <c r="D311" s="108"/>
      <c r="E311" s="109"/>
      <c r="F311" s="109"/>
      <c r="G311" s="110"/>
      <c r="H311" s="108"/>
      <c r="I311" s="87"/>
      <c r="J311" s="108"/>
      <c r="K311" s="86"/>
      <c r="L311" s="86"/>
      <c r="M311" s="86"/>
      <c r="N311" s="96"/>
      <c r="O311" s="86"/>
      <c r="P311" s="86"/>
      <c r="Q311" s="86"/>
      <c r="R311" s="96"/>
      <c r="S311" s="86"/>
      <c r="T311" s="86"/>
      <c r="U311" s="88"/>
      <c r="V311" s="96"/>
      <c r="W311" s="108"/>
      <c r="AL311" s="15"/>
      <c r="AP311" s="15"/>
      <c r="AS311" s="15"/>
      <c r="AT311" s="15"/>
    </row>
    <row r="312" spans="1:46" s="9" customFormat="1" ht="15" customHeight="1">
      <c r="A312" s="108"/>
      <c r="B312" s="108"/>
      <c r="C312" s="108"/>
      <c r="D312" s="108"/>
      <c r="E312" s="109"/>
      <c r="F312" s="109"/>
      <c r="G312" s="110"/>
      <c r="H312" s="108"/>
      <c r="I312" s="87"/>
      <c r="J312" s="108"/>
      <c r="K312" s="86"/>
      <c r="L312" s="86"/>
      <c r="M312" s="86"/>
      <c r="N312" s="96"/>
      <c r="O312" s="86"/>
      <c r="P312" s="86"/>
      <c r="Q312" s="86"/>
      <c r="R312" s="96"/>
      <c r="S312" s="86"/>
      <c r="T312" s="86"/>
      <c r="U312" s="88"/>
      <c r="V312" s="96"/>
      <c r="W312" s="108"/>
      <c r="AL312" s="15"/>
      <c r="AP312" s="15"/>
      <c r="AS312" s="15"/>
      <c r="AT312" s="15"/>
    </row>
    <row r="313" spans="1:46" s="9" customFormat="1" ht="15" customHeight="1">
      <c r="A313" s="108"/>
      <c r="B313" s="108"/>
      <c r="C313" s="108"/>
      <c r="D313" s="108"/>
      <c r="E313" s="109"/>
      <c r="F313" s="109"/>
      <c r="G313" s="110"/>
      <c r="H313" s="108"/>
      <c r="I313" s="87"/>
      <c r="J313" s="108"/>
      <c r="K313" s="86"/>
      <c r="L313" s="86"/>
      <c r="M313" s="86"/>
      <c r="N313" s="96"/>
      <c r="O313" s="86"/>
      <c r="P313" s="86"/>
      <c r="Q313" s="86"/>
      <c r="R313" s="96"/>
      <c r="S313" s="86"/>
      <c r="T313" s="86"/>
      <c r="U313" s="88"/>
      <c r="V313" s="96"/>
      <c r="W313" s="108"/>
      <c r="AL313" s="15"/>
      <c r="AP313" s="15"/>
      <c r="AS313" s="15"/>
      <c r="AT313" s="15"/>
    </row>
    <row r="314" spans="1:46" s="9" customFormat="1" ht="15" customHeight="1">
      <c r="A314" s="108"/>
      <c r="B314" s="108"/>
      <c r="C314" s="108"/>
      <c r="D314" s="108"/>
      <c r="E314" s="109"/>
      <c r="F314" s="109"/>
      <c r="G314" s="110"/>
      <c r="H314" s="108"/>
      <c r="I314" s="87"/>
      <c r="J314" s="108"/>
      <c r="K314" s="86"/>
      <c r="L314" s="86"/>
      <c r="M314" s="86"/>
      <c r="N314" s="96"/>
      <c r="O314" s="86"/>
      <c r="P314" s="86"/>
      <c r="Q314" s="86"/>
      <c r="R314" s="96"/>
      <c r="S314" s="86"/>
      <c r="T314" s="86"/>
      <c r="U314" s="88"/>
      <c r="V314" s="96"/>
      <c r="W314" s="108"/>
      <c r="AL314" s="15"/>
      <c r="AP314" s="15"/>
      <c r="AS314" s="15"/>
      <c r="AT314" s="15"/>
    </row>
    <row r="315" spans="1:46" s="9" customFormat="1" ht="15" customHeight="1">
      <c r="A315" s="108"/>
      <c r="B315" s="108"/>
      <c r="C315" s="108"/>
      <c r="D315" s="108"/>
      <c r="E315" s="109"/>
      <c r="F315" s="109"/>
      <c r="G315" s="110"/>
      <c r="H315" s="108"/>
      <c r="I315" s="87"/>
      <c r="J315" s="108"/>
      <c r="K315" s="86"/>
      <c r="L315" s="86"/>
      <c r="M315" s="86"/>
      <c r="N315" s="96"/>
      <c r="O315" s="86"/>
      <c r="P315" s="86"/>
      <c r="Q315" s="86"/>
      <c r="R315" s="96"/>
      <c r="S315" s="86"/>
      <c r="T315" s="86"/>
      <c r="U315" s="88"/>
      <c r="V315" s="96"/>
      <c r="W315" s="108"/>
      <c r="AL315" s="15"/>
      <c r="AP315" s="15"/>
      <c r="AS315" s="15"/>
      <c r="AT315" s="15"/>
    </row>
    <row r="316" spans="1:46" s="9" customFormat="1" ht="15" customHeight="1">
      <c r="A316" s="108"/>
      <c r="B316" s="108"/>
      <c r="C316" s="108"/>
      <c r="D316" s="108"/>
      <c r="E316" s="109"/>
      <c r="F316" s="109"/>
      <c r="G316" s="110"/>
      <c r="H316" s="108"/>
      <c r="I316" s="87"/>
      <c r="J316" s="108"/>
      <c r="K316" s="86"/>
      <c r="L316" s="86"/>
      <c r="M316" s="86"/>
      <c r="N316" s="96"/>
      <c r="O316" s="86"/>
      <c r="P316" s="86"/>
      <c r="Q316" s="86"/>
      <c r="R316" s="96"/>
      <c r="S316" s="86"/>
      <c r="T316" s="86"/>
      <c r="U316" s="88"/>
      <c r="V316" s="96"/>
      <c r="W316" s="108"/>
      <c r="AL316" s="15"/>
      <c r="AP316" s="15"/>
      <c r="AS316" s="15"/>
      <c r="AT316" s="15"/>
    </row>
    <row r="317" spans="1:46" s="9" customFormat="1" ht="15" customHeight="1">
      <c r="A317" s="108"/>
      <c r="B317" s="108"/>
      <c r="C317" s="108"/>
      <c r="D317" s="108"/>
      <c r="E317" s="109"/>
      <c r="F317" s="109"/>
      <c r="G317" s="110"/>
      <c r="H317" s="108"/>
      <c r="I317" s="87"/>
      <c r="J317" s="108"/>
      <c r="K317" s="86"/>
      <c r="L317" s="86"/>
      <c r="M317" s="86"/>
      <c r="N317" s="96"/>
      <c r="O317" s="86"/>
      <c r="P317" s="86"/>
      <c r="Q317" s="86"/>
      <c r="R317" s="96"/>
      <c r="S317" s="86"/>
      <c r="T317" s="86"/>
      <c r="U317" s="88"/>
      <c r="V317" s="96"/>
      <c r="W317" s="108"/>
      <c r="AL317" s="15"/>
      <c r="AP317" s="15"/>
      <c r="AS317" s="15"/>
      <c r="AT317" s="15"/>
    </row>
    <row r="318" spans="1:46" s="9" customFormat="1" ht="15" customHeight="1">
      <c r="A318" s="108"/>
      <c r="B318" s="108"/>
      <c r="C318" s="108"/>
      <c r="D318" s="108"/>
      <c r="E318" s="109"/>
      <c r="F318" s="109"/>
      <c r="G318" s="110"/>
      <c r="H318" s="108"/>
      <c r="I318" s="87"/>
      <c r="J318" s="108"/>
      <c r="K318" s="86"/>
      <c r="L318" s="86"/>
      <c r="M318" s="86"/>
      <c r="N318" s="96"/>
      <c r="O318" s="86"/>
      <c r="P318" s="86"/>
      <c r="Q318" s="86"/>
      <c r="R318" s="96"/>
      <c r="S318" s="86"/>
      <c r="T318" s="86"/>
      <c r="U318" s="88"/>
      <c r="V318" s="96"/>
      <c r="W318" s="108"/>
      <c r="AL318" s="15"/>
      <c r="AP318" s="15"/>
      <c r="AS318" s="15"/>
      <c r="AT318" s="15"/>
    </row>
    <row r="319" spans="1:46" s="9" customFormat="1" ht="15" customHeight="1">
      <c r="A319" s="108"/>
      <c r="B319" s="108"/>
      <c r="C319" s="108"/>
      <c r="D319" s="108"/>
      <c r="E319" s="109"/>
      <c r="F319" s="109"/>
      <c r="G319" s="110"/>
      <c r="H319" s="108"/>
      <c r="I319" s="87"/>
      <c r="J319" s="108"/>
      <c r="K319" s="86"/>
      <c r="L319" s="86"/>
      <c r="M319" s="86"/>
      <c r="N319" s="96"/>
      <c r="O319" s="86"/>
      <c r="P319" s="86"/>
      <c r="Q319" s="86"/>
      <c r="R319" s="96"/>
      <c r="S319" s="86"/>
      <c r="T319" s="86"/>
      <c r="U319" s="88"/>
      <c r="V319" s="96"/>
      <c r="W319" s="108"/>
      <c r="AL319" s="15"/>
      <c r="AP319" s="15"/>
      <c r="AS319" s="15"/>
      <c r="AT319" s="15"/>
    </row>
    <row r="320" spans="1:46" s="9" customFormat="1" ht="15" customHeight="1">
      <c r="A320" s="108"/>
      <c r="B320" s="108"/>
      <c r="C320" s="108"/>
      <c r="D320" s="108"/>
      <c r="E320" s="109"/>
      <c r="F320" s="109"/>
      <c r="G320" s="110"/>
      <c r="H320" s="108"/>
      <c r="I320" s="87"/>
      <c r="J320" s="108"/>
      <c r="K320" s="86"/>
      <c r="L320" s="86"/>
      <c r="M320" s="86"/>
      <c r="N320" s="96"/>
      <c r="O320" s="86"/>
      <c r="P320" s="86"/>
      <c r="Q320" s="86"/>
      <c r="R320" s="96"/>
      <c r="S320" s="86"/>
      <c r="T320" s="86"/>
      <c r="U320" s="88"/>
      <c r="V320" s="96"/>
      <c r="W320" s="108"/>
      <c r="AL320" s="15"/>
      <c r="AP320" s="15"/>
      <c r="AS320" s="15"/>
      <c r="AT320" s="15"/>
    </row>
    <row r="321" spans="1:46" s="9" customFormat="1" ht="15" customHeight="1">
      <c r="A321" s="108"/>
      <c r="B321" s="108"/>
      <c r="C321" s="108"/>
      <c r="D321" s="108"/>
      <c r="E321" s="109"/>
      <c r="F321" s="109"/>
      <c r="G321" s="110"/>
      <c r="H321" s="108"/>
      <c r="I321" s="87"/>
      <c r="J321" s="108"/>
      <c r="K321" s="86"/>
      <c r="L321" s="86"/>
      <c r="M321" s="86"/>
      <c r="N321" s="96"/>
      <c r="O321" s="86"/>
      <c r="P321" s="86"/>
      <c r="Q321" s="86"/>
      <c r="R321" s="96"/>
      <c r="S321" s="86"/>
      <c r="T321" s="86"/>
      <c r="U321" s="88"/>
      <c r="V321" s="96"/>
      <c r="W321" s="108"/>
      <c r="AL321" s="15"/>
      <c r="AP321" s="15"/>
      <c r="AS321" s="15"/>
      <c r="AT321" s="15"/>
    </row>
    <row r="322" spans="1:46" s="9" customFormat="1" ht="15" customHeight="1">
      <c r="A322" s="108"/>
      <c r="B322" s="108"/>
      <c r="C322" s="108"/>
      <c r="D322" s="108"/>
      <c r="E322" s="109"/>
      <c r="F322" s="109"/>
      <c r="G322" s="110"/>
      <c r="H322" s="108"/>
      <c r="I322" s="87"/>
      <c r="J322" s="108"/>
      <c r="K322" s="86"/>
      <c r="L322" s="86"/>
      <c r="M322" s="86"/>
      <c r="N322" s="96"/>
      <c r="O322" s="86"/>
      <c r="P322" s="86"/>
      <c r="Q322" s="86"/>
      <c r="R322" s="96"/>
      <c r="S322" s="86"/>
      <c r="T322" s="86"/>
      <c r="U322" s="88"/>
      <c r="V322" s="96"/>
      <c r="W322" s="108"/>
      <c r="AL322" s="15"/>
      <c r="AP322" s="15"/>
      <c r="AS322" s="15"/>
      <c r="AT322" s="15"/>
    </row>
    <row r="323" spans="1:46" s="9" customFormat="1" ht="15" customHeight="1">
      <c r="A323" s="108"/>
      <c r="B323" s="108"/>
      <c r="C323" s="108"/>
      <c r="D323" s="108"/>
      <c r="E323" s="109"/>
      <c r="F323" s="109"/>
      <c r="G323" s="110"/>
      <c r="H323" s="108"/>
      <c r="I323" s="87"/>
      <c r="J323" s="108"/>
      <c r="K323" s="86"/>
      <c r="L323" s="86"/>
      <c r="M323" s="86"/>
      <c r="N323" s="96"/>
      <c r="O323" s="86"/>
      <c r="P323" s="86"/>
      <c r="Q323" s="86"/>
      <c r="R323" s="96"/>
      <c r="S323" s="86"/>
      <c r="T323" s="86"/>
      <c r="U323" s="88"/>
      <c r="V323" s="96"/>
      <c r="W323" s="108"/>
      <c r="AL323" s="15"/>
      <c r="AP323" s="15"/>
      <c r="AS323" s="15"/>
      <c r="AT323" s="15"/>
    </row>
    <row r="324" spans="1:46" s="9" customFormat="1" ht="15" customHeight="1">
      <c r="A324" s="108"/>
      <c r="B324" s="108"/>
      <c r="C324" s="108"/>
      <c r="D324" s="108"/>
      <c r="E324" s="109"/>
      <c r="F324" s="109"/>
      <c r="G324" s="110"/>
      <c r="H324" s="108"/>
      <c r="I324" s="87"/>
      <c r="J324" s="108"/>
      <c r="K324" s="86"/>
      <c r="L324" s="86"/>
      <c r="M324" s="86"/>
      <c r="N324" s="96"/>
      <c r="O324" s="86"/>
      <c r="P324" s="86"/>
      <c r="Q324" s="86"/>
      <c r="R324" s="96"/>
      <c r="S324" s="86"/>
      <c r="T324" s="86"/>
      <c r="U324" s="88"/>
      <c r="V324" s="96"/>
      <c r="W324" s="108"/>
      <c r="AL324" s="15"/>
      <c r="AP324" s="15"/>
      <c r="AS324" s="15"/>
      <c r="AT324" s="15"/>
    </row>
    <row r="325" spans="1:46" s="9" customFormat="1" ht="15" customHeight="1">
      <c r="A325" s="108"/>
      <c r="B325" s="108"/>
      <c r="C325" s="108"/>
      <c r="D325" s="108"/>
      <c r="E325" s="109"/>
      <c r="F325" s="109"/>
      <c r="G325" s="110"/>
      <c r="H325" s="108"/>
      <c r="I325" s="87"/>
      <c r="J325" s="108"/>
      <c r="K325" s="86"/>
      <c r="L325" s="86"/>
      <c r="M325" s="86"/>
      <c r="N325" s="96"/>
      <c r="O325" s="86"/>
      <c r="P325" s="86"/>
      <c r="Q325" s="86"/>
      <c r="R325" s="96"/>
      <c r="S325" s="86"/>
      <c r="T325" s="86"/>
      <c r="U325" s="88"/>
      <c r="V325" s="96"/>
      <c r="W325" s="108"/>
      <c r="AL325" s="15"/>
      <c r="AP325" s="15"/>
      <c r="AS325" s="15"/>
      <c r="AT325" s="15"/>
    </row>
    <row r="326" spans="1:46" s="9" customFormat="1" ht="15" customHeight="1">
      <c r="A326" s="108"/>
      <c r="B326" s="108"/>
      <c r="C326" s="108"/>
      <c r="D326" s="108"/>
      <c r="E326" s="109"/>
      <c r="F326" s="109"/>
      <c r="G326" s="110"/>
      <c r="H326" s="108"/>
      <c r="I326" s="87"/>
      <c r="J326" s="108"/>
      <c r="K326" s="86"/>
      <c r="L326" s="86"/>
      <c r="M326" s="86"/>
      <c r="N326" s="96"/>
      <c r="O326" s="86"/>
      <c r="P326" s="86"/>
      <c r="Q326" s="86"/>
      <c r="R326" s="96"/>
      <c r="S326" s="86"/>
      <c r="T326" s="86"/>
      <c r="U326" s="88"/>
      <c r="V326" s="96"/>
      <c r="W326" s="108"/>
      <c r="AL326" s="15"/>
      <c r="AP326" s="15"/>
      <c r="AS326" s="15"/>
      <c r="AT326" s="15"/>
    </row>
    <row r="327" spans="1:46" s="9" customFormat="1" ht="15" customHeight="1">
      <c r="A327" s="108"/>
      <c r="B327" s="108"/>
      <c r="C327" s="108"/>
      <c r="D327" s="108"/>
      <c r="E327" s="109"/>
      <c r="F327" s="109"/>
      <c r="G327" s="110"/>
      <c r="H327" s="108"/>
      <c r="I327" s="87"/>
      <c r="J327" s="108"/>
      <c r="K327" s="86"/>
      <c r="L327" s="86"/>
      <c r="M327" s="86"/>
      <c r="N327" s="96"/>
      <c r="O327" s="86"/>
      <c r="P327" s="86"/>
      <c r="Q327" s="86"/>
      <c r="R327" s="96"/>
      <c r="S327" s="86"/>
      <c r="T327" s="86"/>
      <c r="U327" s="88"/>
      <c r="V327" s="96"/>
      <c r="W327" s="108"/>
      <c r="AL327" s="15"/>
      <c r="AP327" s="15"/>
      <c r="AS327" s="15"/>
      <c r="AT327" s="15"/>
    </row>
    <row r="328" spans="1:46" s="9" customFormat="1" ht="15" customHeight="1">
      <c r="A328" s="108"/>
      <c r="B328" s="108"/>
      <c r="C328" s="108"/>
      <c r="D328" s="108"/>
      <c r="E328" s="109"/>
      <c r="F328" s="109"/>
      <c r="G328" s="110"/>
      <c r="H328" s="108"/>
      <c r="I328" s="87"/>
      <c r="J328" s="108"/>
      <c r="K328" s="86"/>
      <c r="L328" s="86"/>
      <c r="M328" s="86"/>
      <c r="N328" s="96"/>
      <c r="O328" s="86"/>
      <c r="P328" s="86"/>
      <c r="Q328" s="86"/>
      <c r="R328" s="96"/>
      <c r="S328" s="86"/>
      <c r="T328" s="86"/>
      <c r="U328" s="88"/>
      <c r="V328" s="96"/>
      <c r="W328" s="108"/>
      <c r="AL328" s="15"/>
      <c r="AP328" s="15"/>
      <c r="AS328" s="15"/>
      <c r="AT328" s="15"/>
    </row>
    <row r="329" spans="1:46" s="9" customFormat="1" ht="15" customHeight="1">
      <c r="A329" s="108"/>
      <c r="B329" s="108"/>
      <c r="C329" s="108"/>
      <c r="D329" s="108"/>
      <c r="E329" s="109"/>
      <c r="F329" s="109"/>
      <c r="G329" s="110"/>
      <c r="H329" s="108"/>
      <c r="I329" s="87"/>
      <c r="J329" s="108"/>
      <c r="K329" s="86"/>
      <c r="L329" s="86"/>
      <c r="M329" s="86"/>
      <c r="N329" s="96"/>
      <c r="O329" s="86"/>
      <c r="P329" s="86"/>
      <c r="Q329" s="86"/>
      <c r="R329" s="96"/>
      <c r="S329" s="86"/>
      <c r="T329" s="86"/>
      <c r="U329" s="88"/>
      <c r="V329" s="96"/>
      <c r="W329" s="108"/>
      <c r="AL329" s="15"/>
      <c r="AP329" s="15"/>
      <c r="AS329" s="15"/>
      <c r="AT329" s="15"/>
    </row>
    <row r="330" spans="1:46" s="9" customFormat="1" ht="15" customHeight="1">
      <c r="A330" s="108"/>
      <c r="B330" s="108"/>
      <c r="C330" s="108"/>
      <c r="D330" s="108"/>
      <c r="E330" s="109"/>
      <c r="F330" s="109"/>
      <c r="G330" s="110"/>
      <c r="H330" s="108"/>
      <c r="I330" s="87"/>
      <c r="J330" s="108"/>
      <c r="K330" s="86"/>
      <c r="L330" s="86"/>
      <c r="M330" s="86"/>
      <c r="N330" s="96"/>
      <c r="O330" s="86"/>
      <c r="P330" s="86"/>
      <c r="Q330" s="86"/>
      <c r="R330" s="96"/>
      <c r="S330" s="86"/>
      <c r="T330" s="86"/>
      <c r="U330" s="88"/>
      <c r="V330" s="96"/>
      <c r="W330" s="108"/>
      <c r="AL330" s="15"/>
      <c r="AP330" s="15"/>
      <c r="AS330" s="15"/>
      <c r="AT330" s="15"/>
    </row>
    <row r="331" spans="1:46" s="9" customFormat="1" ht="15" customHeight="1">
      <c r="A331" s="108"/>
      <c r="B331" s="108"/>
      <c r="C331" s="108"/>
      <c r="D331" s="108"/>
      <c r="E331" s="109"/>
      <c r="F331" s="109"/>
      <c r="G331" s="110"/>
      <c r="H331" s="108"/>
      <c r="I331" s="87"/>
      <c r="J331" s="108"/>
      <c r="K331" s="86"/>
      <c r="L331" s="86"/>
      <c r="M331" s="86"/>
      <c r="N331" s="96"/>
      <c r="O331" s="86"/>
      <c r="P331" s="86"/>
      <c r="Q331" s="86"/>
      <c r="R331" s="96"/>
      <c r="S331" s="86"/>
      <c r="T331" s="86"/>
      <c r="U331" s="88"/>
      <c r="V331" s="96"/>
      <c r="W331" s="108"/>
      <c r="AL331" s="15"/>
      <c r="AP331" s="15"/>
      <c r="AS331" s="15"/>
      <c r="AT331" s="15"/>
    </row>
    <row r="332" spans="1:46" s="9" customFormat="1" ht="15" customHeight="1">
      <c r="A332" s="108"/>
      <c r="B332" s="108"/>
      <c r="C332" s="108"/>
      <c r="D332" s="108"/>
      <c r="E332" s="109"/>
      <c r="F332" s="109"/>
      <c r="G332" s="110"/>
      <c r="H332" s="108"/>
      <c r="I332" s="87"/>
      <c r="J332" s="108"/>
      <c r="K332" s="86"/>
      <c r="L332" s="86"/>
      <c r="M332" s="86"/>
      <c r="N332" s="96"/>
      <c r="O332" s="86"/>
      <c r="P332" s="86"/>
      <c r="Q332" s="86"/>
      <c r="R332" s="96"/>
      <c r="S332" s="86"/>
      <c r="T332" s="86"/>
      <c r="U332" s="88"/>
      <c r="V332" s="96"/>
      <c r="W332" s="108"/>
      <c r="AL332" s="15"/>
      <c r="AP332" s="15"/>
      <c r="AS332" s="15"/>
      <c r="AT332" s="15"/>
    </row>
    <row r="333" spans="1:46" s="9" customFormat="1" ht="15" customHeight="1">
      <c r="A333" s="108"/>
      <c r="B333" s="108"/>
      <c r="C333" s="108"/>
      <c r="D333" s="108"/>
      <c r="E333" s="109"/>
      <c r="F333" s="109"/>
      <c r="G333" s="110"/>
      <c r="H333" s="108"/>
      <c r="I333" s="87"/>
      <c r="J333" s="108"/>
      <c r="K333" s="86"/>
      <c r="L333" s="86"/>
      <c r="M333" s="86"/>
      <c r="N333" s="96"/>
      <c r="O333" s="86"/>
      <c r="P333" s="86"/>
      <c r="Q333" s="86"/>
      <c r="R333" s="96"/>
      <c r="S333" s="86"/>
      <c r="T333" s="86"/>
      <c r="U333" s="88"/>
      <c r="V333" s="96"/>
      <c r="W333" s="108"/>
      <c r="AL333" s="15"/>
      <c r="AP333" s="15"/>
      <c r="AS333" s="15"/>
      <c r="AT333" s="15"/>
    </row>
    <row r="334" spans="1:46" s="9" customFormat="1" ht="15" customHeight="1">
      <c r="A334" s="108"/>
      <c r="B334" s="108"/>
      <c r="C334" s="108"/>
      <c r="D334" s="108"/>
      <c r="E334" s="109"/>
      <c r="F334" s="109"/>
      <c r="G334" s="110"/>
      <c r="H334" s="108"/>
      <c r="I334" s="87"/>
      <c r="J334" s="108"/>
      <c r="K334" s="86"/>
      <c r="L334" s="86"/>
      <c r="M334" s="86"/>
      <c r="N334" s="96"/>
      <c r="O334" s="86"/>
      <c r="P334" s="86"/>
      <c r="Q334" s="86"/>
      <c r="R334" s="96"/>
      <c r="S334" s="86"/>
      <c r="T334" s="86"/>
      <c r="U334" s="88"/>
      <c r="V334" s="96"/>
      <c r="W334" s="108"/>
      <c r="AL334" s="15"/>
      <c r="AP334" s="15"/>
      <c r="AS334" s="15"/>
      <c r="AT334" s="15"/>
    </row>
    <row r="335" spans="1:46" s="9" customFormat="1" ht="15" customHeight="1">
      <c r="A335" s="108"/>
      <c r="B335" s="108"/>
      <c r="C335" s="108"/>
      <c r="D335" s="108"/>
      <c r="E335" s="109"/>
      <c r="F335" s="109"/>
      <c r="G335" s="110"/>
      <c r="H335" s="108"/>
      <c r="I335" s="87"/>
      <c r="J335" s="108"/>
      <c r="K335" s="86"/>
      <c r="L335" s="86"/>
      <c r="M335" s="86"/>
      <c r="N335" s="96"/>
      <c r="O335" s="86"/>
      <c r="P335" s="86"/>
      <c r="Q335" s="86"/>
      <c r="R335" s="96"/>
      <c r="S335" s="86"/>
      <c r="T335" s="86"/>
      <c r="U335" s="88"/>
      <c r="V335" s="96"/>
      <c r="W335" s="108"/>
      <c r="AL335" s="15"/>
      <c r="AP335" s="15"/>
      <c r="AS335" s="15"/>
      <c r="AT335" s="15"/>
    </row>
    <row r="336" spans="1:46" s="9" customFormat="1" ht="15" customHeight="1">
      <c r="A336" s="108"/>
      <c r="B336" s="108"/>
      <c r="C336" s="108"/>
      <c r="D336" s="108"/>
      <c r="E336" s="109"/>
      <c r="F336" s="109"/>
      <c r="G336" s="110"/>
      <c r="H336" s="108"/>
      <c r="I336" s="87"/>
      <c r="J336" s="108"/>
      <c r="K336" s="86"/>
      <c r="L336" s="86"/>
      <c r="M336" s="86"/>
      <c r="N336" s="96"/>
      <c r="O336" s="86"/>
      <c r="P336" s="86"/>
      <c r="Q336" s="86"/>
      <c r="R336" s="96"/>
      <c r="S336" s="86"/>
      <c r="T336" s="86"/>
      <c r="U336" s="88"/>
      <c r="V336" s="96"/>
      <c r="W336" s="108"/>
      <c r="AL336" s="15"/>
      <c r="AP336" s="15"/>
      <c r="AS336" s="15"/>
      <c r="AT336" s="15"/>
    </row>
    <row r="337" spans="1:46" s="9" customFormat="1" ht="15" customHeight="1">
      <c r="A337" s="108"/>
      <c r="B337" s="108"/>
      <c r="C337" s="108"/>
      <c r="D337" s="108"/>
      <c r="E337" s="109"/>
      <c r="F337" s="109"/>
      <c r="G337" s="110"/>
      <c r="H337" s="108"/>
      <c r="I337" s="87"/>
      <c r="J337" s="108"/>
      <c r="K337" s="86"/>
      <c r="L337" s="86"/>
      <c r="M337" s="86"/>
      <c r="N337" s="96"/>
      <c r="O337" s="86"/>
      <c r="P337" s="86"/>
      <c r="Q337" s="86"/>
      <c r="R337" s="96"/>
      <c r="S337" s="86"/>
      <c r="T337" s="86"/>
      <c r="U337" s="88"/>
      <c r="V337" s="96"/>
      <c r="W337" s="108"/>
      <c r="AL337" s="15"/>
      <c r="AP337" s="15"/>
      <c r="AS337" s="15"/>
      <c r="AT337" s="15"/>
    </row>
    <row r="338" spans="1:46" s="9" customFormat="1" ht="15" customHeight="1">
      <c r="A338" s="108"/>
      <c r="B338" s="108"/>
      <c r="C338" s="108"/>
      <c r="D338" s="108"/>
      <c r="E338" s="109"/>
      <c r="F338" s="109"/>
      <c r="G338" s="110"/>
      <c r="H338" s="108"/>
      <c r="I338" s="87"/>
      <c r="J338" s="108"/>
      <c r="K338" s="86"/>
      <c r="L338" s="86"/>
      <c r="M338" s="86"/>
      <c r="N338" s="96"/>
      <c r="O338" s="86"/>
      <c r="P338" s="86"/>
      <c r="Q338" s="86"/>
      <c r="R338" s="96"/>
      <c r="S338" s="86"/>
      <c r="T338" s="86"/>
      <c r="U338" s="88"/>
      <c r="V338" s="96"/>
      <c r="W338" s="108"/>
      <c r="AL338" s="15"/>
      <c r="AP338" s="15"/>
      <c r="AS338" s="15"/>
      <c r="AT338" s="15"/>
    </row>
    <row r="339" spans="1:46" s="9" customFormat="1" ht="15" customHeight="1">
      <c r="A339" s="108"/>
      <c r="B339" s="108"/>
      <c r="C339" s="108"/>
      <c r="D339" s="108"/>
      <c r="E339" s="109"/>
      <c r="F339" s="109"/>
      <c r="G339" s="110"/>
      <c r="H339" s="108"/>
      <c r="I339" s="87"/>
      <c r="J339" s="108"/>
      <c r="K339" s="86"/>
      <c r="L339" s="86"/>
      <c r="M339" s="86"/>
      <c r="N339" s="96"/>
      <c r="O339" s="86"/>
      <c r="P339" s="86"/>
      <c r="Q339" s="86"/>
      <c r="R339" s="96"/>
      <c r="S339" s="86"/>
      <c r="T339" s="86"/>
      <c r="U339" s="88"/>
      <c r="V339" s="96"/>
      <c r="W339" s="108"/>
      <c r="AL339" s="15"/>
      <c r="AP339" s="15"/>
      <c r="AS339" s="15"/>
      <c r="AT339" s="15"/>
    </row>
    <row r="340" spans="1:46" s="9" customFormat="1" ht="15" customHeight="1">
      <c r="A340" s="108"/>
      <c r="B340" s="108"/>
      <c r="C340" s="108"/>
      <c r="D340" s="108"/>
      <c r="E340" s="109"/>
      <c r="F340" s="109"/>
      <c r="G340" s="110"/>
      <c r="H340" s="108"/>
      <c r="I340" s="87"/>
      <c r="J340" s="108"/>
      <c r="K340" s="86"/>
      <c r="L340" s="86"/>
      <c r="M340" s="86"/>
      <c r="N340" s="96"/>
      <c r="O340" s="86"/>
      <c r="P340" s="86"/>
      <c r="Q340" s="86"/>
      <c r="R340" s="96"/>
      <c r="S340" s="86"/>
      <c r="T340" s="86"/>
      <c r="U340" s="88"/>
      <c r="V340" s="96"/>
      <c r="W340" s="108"/>
      <c r="AL340" s="15"/>
      <c r="AP340" s="15"/>
      <c r="AS340" s="15"/>
      <c r="AT340" s="15"/>
    </row>
    <row r="341" spans="1:46" s="9" customFormat="1" ht="15" customHeight="1">
      <c r="A341" s="108"/>
      <c r="B341" s="108"/>
      <c r="C341" s="108"/>
      <c r="D341" s="108"/>
      <c r="E341" s="109"/>
      <c r="F341" s="109"/>
      <c r="G341" s="110"/>
      <c r="H341" s="108"/>
      <c r="I341" s="87"/>
      <c r="J341" s="108"/>
      <c r="K341" s="86"/>
      <c r="L341" s="86"/>
      <c r="M341" s="86"/>
      <c r="N341" s="96"/>
      <c r="O341" s="86"/>
      <c r="P341" s="86"/>
      <c r="Q341" s="86"/>
      <c r="R341" s="96"/>
      <c r="S341" s="86"/>
      <c r="T341" s="86"/>
      <c r="U341" s="88"/>
      <c r="V341" s="96"/>
      <c r="W341" s="108"/>
      <c r="AL341" s="15"/>
      <c r="AP341" s="15"/>
      <c r="AS341" s="15"/>
      <c r="AT341" s="15"/>
    </row>
    <row r="342" spans="1:46" s="9" customFormat="1" ht="15" customHeight="1">
      <c r="A342" s="108"/>
      <c r="B342" s="108"/>
      <c r="C342" s="108"/>
      <c r="D342" s="108"/>
      <c r="E342" s="109"/>
      <c r="F342" s="109"/>
      <c r="G342" s="110"/>
      <c r="H342" s="108"/>
      <c r="I342" s="87"/>
      <c r="J342" s="108"/>
      <c r="K342" s="86"/>
      <c r="L342" s="86"/>
      <c r="M342" s="86"/>
      <c r="N342" s="96"/>
      <c r="O342" s="86"/>
      <c r="P342" s="86"/>
      <c r="Q342" s="86"/>
      <c r="R342" s="96"/>
      <c r="S342" s="86"/>
      <c r="T342" s="86"/>
      <c r="U342" s="88"/>
      <c r="V342" s="96"/>
      <c r="W342" s="108"/>
      <c r="AL342" s="15"/>
      <c r="AP342" s="15"/>
      <c r="AS342" s="15"/>
      <c r="AT342" s="15"/>
    </row>
    <row r="343" spans="1:46" s="9" customFormat="1" ht="15" customHeight="1">
      <c r="A343" s="108"/>
      <c r="B343" s="108"/>
      <c r="C343" s="108"/>
      <c r="D343" s="108"/>
      <c r="E343" s="109"/>
      <c r="F343" s="109"/>
      <c r="G343" s="110"/>
      <c r="H343" s="108"/>
      <c r="I343" s="87"/>
      <c r="J343" s="108"/>
      <c r="K343" s="86"/>
      <c r="L343" s="86"/>
      <c r="M343" s="86"/>
      <c r="N343" s="96"/>
      <c r="O343" s="86"/>
      <c r="P343" s="86"/>
      <c r="Q343" s="86"/>
      <c r="R343" s="96"/>
      <c r="S343" s="86"/>
      <c r="T343" s="86"/>
      <c r="U343" s="88"/>
      <c r="V343" s="96"/>
      <c r="W343" s="108"/>
      <c r="AL343" s="15"/>
      <c r="AP343" s="15"/>
      <c r="AS343" s="15"/>
      <c r="AT343" s="15"/>
    </row>
    <row r="344" spans="1:46" s="9" customFormat="1" ht="15" customHeight="1">
      <c r="A344" s="108"/>
      <c r="B344" s="108"/>
      <c r="C344" s="108"/>
      <c r="D344" s="108"/>
      <c r="E344" s="109"/>
      <c r="F344" s="109"/>
      <c r="G344" s="110"/>
      <c r="H344" s="108"/>
      <c r="I344" s="87"/>
      <c r="J344" s="108"/>
      <c r="K344" s="86"/>
      <c r="L344" s="86"/>
      <c r="M344" s="86"/>
      <c r="N344" s="96"/>
      <c r="O344" s="86"/>
      <c r="P344" s="86"/>
      <c r="Q344" s="86"/>
      <c r="R344" s="96"/>
      <c r="S344" s="86"/>
      <c r="T344" s="86"/>
      <c r="U344" s="88"/>
      <c r="V344" s="96"/>
      <c r="W344" s="108"/>
      <c r="AL344" s="15"/>
      <c r="AP344" s="15"/>
      <c r="AS344" s="15"/>
      <c r="AT344" s="15"/>
    </row>
    <row r="345" spans="1:46" s="9" customFormat="1" ht="15" customHeight="1">
      <c r="A345" s="108"/>
      <c r="B345" s="108"/>
      <c r="C345" s="108"/>
      <c r="D345" s="108"/>
      <c r="E345" s="109"/>
      <c r="F345" s="109"/>
      <c r="G345" s="110"/>
      <c r="H345" s="108"/>
      <c r="I345" s="87"/>
      <c r="J345" s="108"/>
      <c r="K345" s="86"/>
      <c r="L345" s="86"/>
      <c r="M345" s="86"/>
      <c r="N345" s="96"/>
      <c r="O345" s="86"/>
      <c r="P345" s="86"/>
      <c r="Q345" s="86"/>
      <c r="R345" s="96"/>
      <c r="S345" s="86"/>
      <c r="T345" s="86"/>
      <c r="U345" s="88"/>
      <c r="V345" s="96"/>
      <c r="W345" s="108"/>
      <c r="AL345" s="15"/>
      <c r="AP345" s="15"/>
      <c r="AS345" s="15"/>
      <c r="AT345" s="15"/>
    </row>
    <row r="346" spans="1:46" s="9" customFormat="1" ht="15" customHeight="1">
      <c r="A346" s="108"/>
      <c r="B346" s="108"/>
      <c r="C346" s="108"/>
      <c r="D346" s="108"/>
      <c r="E346" s="109"/>
      <c r="F346" s="109"/>
      <c r="G346" s="110"/>
      <c r="H346" s="108"/>
      <c r="I346" s="87"/>
      <c r="J346" s="108"/>
      <c r="K346" s="86"/>
      <c r="L346" s="86"/>
      <c r="M346" s="86"/>
      <c r="N346" s="96"/>
      <c r="O346" s="86"/>
      <c r="P346" s="86"/>
      <c r="Q346" s="86"/>
      <c r="R346" s="96"/>
      <c r="S346" s="86"/>
      <c r="T346" s="86"/>
      <c r="U346" s="88"/>
      <c r="V346" s="96"/>
      <c r="W346" s="108"/>
      <c r="AL346" s="15"/>
      <c r="AP346" s="15"/>
      <c r="AS346" s="15"/>
      <c r="AT346" s="15"/>
    </row>
    <row r="347" spans="1:46" s="9" customFormat="1" ht="15" customHeight="1">
      <c r="A347" s="108"/>
      <c r="B347" s="108"/>
      <c r="C347" s="108"/>
      <c r="D347" s="108"/>
      <c r="E347" s="109"/>
      <c r="F347" s="109"/>
      <c r="G347" s="110"/>
      <c r="H347" s="108"/>
      <c r="I347" s="87"/>
      <c r="J347" s="108"/>
      <c r="K347" s="86"/>
      <c r="L347" s="86"/>
      <c r="M347" s="86"/>
      <c r="N347" s="96"/>
      <c r="O347" s="86"/>
      <c r="P347" s="86"/>
      <c r="Q347" s="86"/>
      <c r="R347" s="96"/>
      <c r="S347" s="86"/>
      <c r="T347" s="86"/>
      <c r="U347" s="88"/>
      <c r="V347" s="96"/>
      <c r="W347" s="108"/>
      <c r="AL347" s="15"/>
      <c r="AP347" s="15"/>
      <c r="AS347" s="15"/>
      <c r="AT347" s="15"/>
    </row>
    <row r="348" spans="1:46" s="9" customFormat="1" ht="15" customHeight="1">
      <c r="A348" s="108"/>
      <c r="B348" s="108"/>
      <c r="C348" s="108"/>
      <c r="D348" s="108"/>
      <c r="E348" s="109"/>
      <c r="F348" s="109"/>
      <c r="G348" s="110"/>
      <c r="H348" s="108"/>
      <c r="I348" s="87"/>
      <c r="J348" s="108"/>
      <c r="K348" s="86"/>
      <c r="L348" s="86"/>
      <c r="M348" s="86"/>
      <c r="N348" s="96"/>
      <c r="O348" s="86"/>
      <c r="P348" s="86"/>
      <c r="Q348" s="86"/>
      <c r="R348" s="96"/>
      <c r="S348" s="86"/>
      <c r="T348" s="86"/>
      <c r="U348" s="88"/>
      <c r="V348" s="96"/>
      <c r="W348" s="108"/>
      <c r="AL348" s="15"/>
      <c r="AP348" s="15"/>
      <c r="AS348" s="15"/>
      <c r="AT348" s="15"/>
    </row>
    <row r="349" spans="1:46" s="9" customFormat="1" ht="15" customHeight="1">
      <c r="A349" s="108"/>
      <c r="B349" s="108"/>
      <c r="C349" s="108"/>
      <c r="D349" s="108"/>
      <c r="E349" s="109"/>
      <c r="F349" s="109"/>
      <c r="G349" s="110"/>
      <c r="H349" s="108"/>
      <c r="I349" s="87"/>
      <c r="J349" s="108"/>
      <c r="K349" s="86"/>
      <c r="L349" s="86"/>
      <c r="M349" s="86"/>
      <c r="N349" s="96"/>
      <c r="O349" s="86"/>
      <c r="P349" s="86"/>
      <c r="Q349" s="86"/>
      <c r="R349" s="96"/>
      <c r="S349" s="86"/>
      <c r="T349" s="86"/>
      <c r="U349" s="88"/>
      <c r="V349" s="96"/>
      <c r="W349" s="108"/>
      <c r="AL349" s="15"/>
      <c r="AP349" s="15"/>
      <c r="AS349" s="15"/>
      <c r="AT349" s="15"/>
    </row>
    <row r="350" spans="1:46" s="9" customFormat="1" ht="15" customHeight="1">
      <c r="A350" s="108"/>
      <c r="B350" s="108"/>
      <c r="C350" s="108"/>
      <c r="D350" s="108"/>
      <c r="E350" s="109"/>
      <c r="F350" s="109"/>
      <c r="G350" s="110"/>
      <c r="H350" s="108"/>
      <c r="I350" s="87"/>
      <c r="J350" s="108"/>
      <c r="K350" s="86"/>
      <c r="L350" s="86"/>
      <c r="M350" s="86"/>
      <c r="N350" s="96"/>
      <c r="O350" s="86"/>
      <c r="P350" s="86"/>
      <c r="Q350" s="86"/>
      <c r="R350" s="96"/>
      <c r="S350" s="86"/>
      <c r="T350" s="86"/>
      <c r="U350" s="88"/>
      <c r="V350" s="96"/>
      <c r="W350" s="108"/>
      <c r="AL350" s="15"/>
      <c r="AP350" s="15"/>
      <c r="AS350" s="15"/>
      <c r="AT350" s="15"/>
    </row>
    <row r="351" spans="1:46" s="9" customFormat="1" ht="15" customHeight="1">
      <c r="A351" s="108"/>
      <c r="B351" s="108"/>
      <c r="C351" s="108"/>
      <c r="D351" s="108"/>
      <c r="E351" s="109"/>
      <c r="F351" s="109"/>
      <c r="G351" s="110"/>
      <c r="H351" s="108"/>
      <c r="I351" s="87"/>
      <c r="J351" s="108"/>
      <c r="K351" s="86"/>
      <c r="L351" s="86"/>
      <c r="M351" s="86"/>
      <c r="N351" s="96"/>
      <c r="O351" s="86"/>
      <c r="P351" s="86"/>
      <c r="Q351" s="86"/>
      <c r="R351" s="96"/>
      <c r="S351" s="86"/>
      <c r="T351" s="86"/>
      <c r="U351" s="88"/>
      <c r="V351" s="96"/>
      <c r="W351" s="108"/>
      <c r="AL351" s="15"/>
      <c r="AP351" s="15"/>
      <c r="AS351" s="15"/>
      <c r="AT351" s="15"/>
    </row>
    <row r="352" spans="1:46" s="9" customFormat="1" ht="15" customHeight="1">
      <c r="A352" s="108"/>
      <c r="B352" s="108"/>
      <c r="C352" s="108"/>
      <c r="D352" s="108"/>
      <c r="E352" s="109"/>
      <c r="F352" s="109"/>
      <c r="G352" s="110"/>
      <c r="H352" s="108"/>
      <c r="I352" s="87"/>
      <c r="J352" s="108"/>
      <c r="K352" s="86"/>
      <c r="L352" s="86"/>
      <c r="M352" s="86"/>
      <c r="N352" s="96"/>
      <c r="O352" s="86"/>
      <c r="P352" s="86"/>
      <c r="Q352" s="86"/>
      <c r="R352" s="96"/>
      <c r="S352" s="86"/>
      <c r="T352" s="86"/>
      <c r="U352" s="88"/>
      <c r="V352" s="96"/>
      <c r="W352" s="108"/>
      <c r="AL352" s="15"/>
      <c r="AP352" s="15"/>
      <c r="AS352" s="15"/>
      <c r="AT352" s="15"/>
    </row>
    <row r="353" spans="1:46" s="9" customFormat="1" ht="15" customHeight="1">
      <c r="A353" s="108"/>
      <c r="B353" s="108"/>
      <c r="C353" s="108"/>
      <c r="D353" s="108"/>
      <c r="E353" s="109"/>
      <c r="F353" s="109"/>
      <c r="G353" s="110"/>
      <c r="H353" s="108"/>
      <c r="I353" s="87"/>
      <c r="J353" s="108"/>
      <c r="K353" s="86"/>
      <c r="L353" s="86"/>
      <c r="M353" s="86"/>
      <c r="N353" s="96"/>
      <c r="O353" s="86"/>
      <c r="P353" s="86"/>
      <c r="Q353" s="86"/>
      <c r="R353" s="96"/>
      <c r="S353" s="86"/>
      <c r="T353" s="86"/>
      <c r="U353" s="88"/>
      <c r="V353" s="96"/>
      <c r="W353" s="108"/>
      <c r="AL353" s="15"/>
      <c r="AP353" s="15"/>
      <c r="AS353" s="15"/>
      <c r="AT353" s="15"/>
    </row>
    <row r="354" spans="1:46" s="9" customFormat="1" ht="15" customHeight="1">
      <c r="A354" s="108"/>
      <c r="B354" s="108"/>
      <c r="C354" s="108"/>
      <c r="D354" s="108"/>
      <c r="E354" s="109"/>
      <c r="F354" s="109"/>
      <c r="G354" s="110"/>
      <c r="H354" s="108"/>
      <c r="I354" s="87"/>
      <c r="J354" s="108"/>
      <c r="K354" s="86"/>
      <c r="L354" s="86"/>
      <c r="M354" s="86"/>
      <c r="N354" s="96"/>
      <c r="O354" s="86"/>
      <c r="P354" s="86"/>
      <c r="Q354" s="86"/>
      <c r="R354" s="96"/>
      <c r="S354" s="86"/>
      <c r="T354" s="86"/>
      <c r="U354" s="88"/>
      <c r="V354" s="96"/>
      <c r="W354" s="108"/>
      <c r="AL354" s="15"/>
      <c r="AP354" s="15"/>
      <c r="AS354" s="15"/>
      <c r="AT354" s="15"/>
    </row>
    <row r="355" spans="1:46" s="9" customFormat="1" ht="15" customHeight="1">
      <c r="A355" s="108"/>
      <c r="B355" s="108"/>
      <c r="C355" s="108"/>
      <c r="D355" s="108"/>
      <c r="E355" s="109"/>
      <c r="F355" s="109"/>
      <c r="G355" s="110"/>
      <c r="H355" s="108"/>
      <c r="I355" s="87"/>
      <c r="J355" s="108"/>
      <c r="K355" s="86"/>
      <c r="L355" s="86"/>
      <c r="M355" s="86"/>
      <c r="N355" s="96"/>
      <c r="O355" s="86"/>
      <c r="P355" s="86"/>
      <c r="Q355" s="86"/>
      <c r="R355" s="96"/>
      <c r="S355" s="86"/>
      <c r="T355" s="86"/>
      <c r="U355" s="88"/>
      <c r="V355" s="96"/>
      <c r="W355" s="108"/>
      <c r="AL355" s="15"/>
      <c r="AP355" s="15"/>
      <c r="AS355" s="15"/>
      <c r="AT355" s="15"/>
    </row>
    <row r="356" spans="1:46" s="9" customFormat="1" ht="15" customHeight="1">
      <c r="A356" s="108"/>
      <c r="B356" s="108"/>
      <c r="C356" s="108"/>
      <c r="D356" s="108"/>
      <c r="E356" s="109"/>
      <c r="F356" s="109"/>
      <c r="G356" s="110"/>
      <c r="H356" s="108"/>
      <c r="I356" s="87"/>
      <c r="J356" s="108"/>
      <c r="K356" s="86"/>
      <c r="L356" s="86"/>
      <c r="M356" s="86"/>
      <c r="N356" s="96"/>
      <c r="O356" s="86"/>
      <c r="P356" s="86"/>
      <c r="Q356" s="86"/>
      <c r="R356" s="96"/>
      <c r="S356" s="86"/>
      <c r="T356" s="86"/>
      <c r="U356" s="88"/>
      <c r="V356" s="96"/>
      <c r="W356" s="108"/>
      <c r="AL356" s="15"/>
      <c r="AP356" s="15"/>
      <c r="AS356" s="15"/>
      <c r="AT356" s="15"/>
    </row>
    <row r="357" spans="1:46" s="9" customFormat="1" ht="15" customHeight="1">
      <c r="A357" s="108"/>
      <c r="B357" s="108"/>
      <c r="C357" s="108"/>
      <c r="D357" s="108"/>
      <c r="E357" s="109"/>
      <c r="F357" s="109"/>
      <c r="G357" s="110"/>
      <c r="H357" s="108"/>
      <c r="I357" s="87"/>
      <c r="J357" s="108"/>
      <c r="K357" s="86"/>
      <c r="L357" s="86"/>
      <c r="M357" s="86"/>
      <c r="N357" s="96"/>
      <c r="O357" s="86"/>
      <c r="P357" s="86"/>
      <c r="Q357" s="86"/>
      <c r="R357" s="96"/>
      <c r="S357" s="86"/>
      <c r="T357" s="86"/>
      <c r="U357" s="88"/>
      <c r="V357" s="96"/>
      <c r="W357" s="108"/>
      <c r="AL357" s="15"/>
      <c r="AP357" s="15"/>
      <c r="AS357" s="15"/>
      <c r="AT357" s="15"/>
    </row>
    <row r="358" spans="1:46" s="9" customFormat="1" ht="15" customHeight="1">
      <c r="A358" s="108"/>
      <c r="B358" s="108"/>
      <c r="C358" s="108"/>
      <c r="D358" s="108"/>
      <c r="E358" s="109"/>
      <c r="F358" s="109"/>
      <c r="G358" s="110"/>
      <c r="H358" s="108"/>
      <c r="I358" s="87"/>
      <c r="J358" s="108"/>
      <c r="K358" s="86"/>
      <c r="L358" s="86"/>
      <c r="M358" s="86"/>
      <c r="N358" s="96"/>
      <c r="O358" s="86"/>
      <c r="P358" s="86"/>
      <c r="Q358" s="86"/>
      <c r="R358" s="96"/>
      <c r="S358" s="86"/>
      <c r="T358" s="86"/>
      <c r="U358" s="88"/>
      <c r="V358" s="96"/>
      <c r="W358" s="108"/>
      <c r="AL358" s="15"/>
      <c r="AP358" s="15"/>
      <c r="AS358" s="15"/>
      <c r="AT358" s="15"/>
    </row>
    <row r="359" spans="1:46" s="9" customFormat="1" ht="15" customHeight="1">
      <c r="A359" s="108"/>
      <c r="B359" s="108"/>
      <c r="C359" s="108"/>
      <c r="D359" s="108"/>
      <c r="E359" s="109"/>
      <c r="F359" s="109"/>
      <c r="G359" s="110"/>
      <c r="H359" s="108"/>
      <c r="I359" s="87"/>
      <c r="J359" s="108"/>
      <c r="K359" s="86"/>
      <c r="L359" s="86"/>
      <c r="M359" s="86"/>
      <c r="N359" s="96"/>
      <c r="O359" s="86"/>
      <c r="P359" s="86"/>
      <c r="Q359" s="86"/>
      <c r="R359" s="96"/>
      <c r="S359" s="86"/>
      <c r="T359" s="86"/>
      <c r="U359" s="88"/>
      <c r="V359" s="96"/>
      <c r="W359" s="108"/>
      <c r="AL359" s="15"/>
      <c r="AP359" s="15"/>
      <c r="AS359" s="15"/>
      <c r="AT359" s="15"/>
    </row>
    <row r="360" spans="1:46" s="9" customFormat="1" ht="15" customHeight="1">
      <c r="A360" s="108"/>
      <c r="B360" s="108"/>
      <c r="C360" s="108"/>
      <c r="D360" s="108"/>
      <c r="E360" s="109"/>
      <c r="F360" s="109"/>
      <c r="G360" s="110"/>
      <c r="H360" s="108"/>
      <c r="I360" s="87"/>
      <c r="J360" s="108"/>
      <c r="K360" s="86"/>
      <c r="L360" s="86"/>
      <c r="M360" s="86"/>
      <c r="N360" s="96"/>
      <c r="O360" s="86"/>
      <c r="P360" s="86"/>
      <c r="Q360" s="86"/>
      <c r="R360" s="96"/>
      <c r="S360" s="86"/>
      <c r="T360" s="86"/>
      <c r="U360" s="88"/>
      <c r="V360" s="96"/>
      <c r="W360" s="108"/>
      <c r="AL360" s="15"/>
      <c r="AP360" s="15"/>
      <c r="AS360" s="15"/>
      <c r="AT360" s="15"/>
    </row>
    <row r="361" spans="1:46" s="9" customFormat="1" ht="15" customHeight="1">
      <c r="A361" s="108"/>
      <c r="B361" s="108"/>
      <c r="C361" s="108"/>
      <c r="D361" s="108"/>
      <c r="E361" s="109"/>
      <c r="F361" s="109"/>
      <c r="G361" s="110"/>
      <c r="H361" s="108"/>
      <c r="I361" s="87"/>
      <c r="J361" s="108"/>
      <c r="K361" s="86"/>
      <c r="L361" s="86"/>
      <c r="M361" s="86"/>
      <c r="N361" s="96"/>
      <c r="O361" s="86"/>
      <c r="P361" s="86"/>
      <c r="Q361" s="86"/>
      <c r="R361" s="96"/>
      <c r="S361" s="86"/>
      <c r="T361" s="86"/>
      <c r="U361" s="88"/>
      <c r="V361" s="96"/>
      <c r="W361" s="108"/>
      <c r="AL361" s="15"/>
      <c r="AP361" s="15"/>
      <c r="AS361" s="15"/>
      <c r="AT361" s="15"/>
    </row>
    <row r="362" spans="1:46" s="9" customFormat="1" ht="15" customHeight="1">
      <c r="A362" s="108"/>
      <c r="B362" s="108"/>
      <c r="C362" s="108"/>
      <c r="D362" s="108"/>
      <c r="E362" s="109"/>
      <c r="F362" s="109"/>
      <c r="G362" s="110"/>
      <c r="H362" s="108"/>
      <c r="I362" s="87"/>
      <c r="J362" s="108"/>
      <c r="K362" s="86"/>
      <c r="L362" s="86"/>
      <c r="M362" s="86"/>
      <c r="N362" s="96"/>
      <c r="O362" s="86"/>
      <c r="P362" s="86"/>
      <c r="Q362" s="86"/>
      <c r="R362" s="96"/>
      <c r="S362" s="86"/>
      <c r="T362" s="86"/>
      <c r="U362" s="88"/>
      <c r="V362" s="96"/>
      <c r="W362" s="108"/>
      <c r="AL362" s="15"/>
      <c r="AP362" s="15"/>
      <c r="AS362" s="15"/>
      <c r="AT362" s="15"/>
    </row>
    <row r="363" spans="1:46" s="9" customFormat="1" ht="15" customHeight="1">
      <c r="A363" s="108"/>
      <c r="B363" s="108"/>
      <c r="C363" s="108"/>
      <c r="D363" s="108"/>
      <c r="E363" s="109"/>
      <c r="F363" s="109"/>
      <c r="G363" s="110"/>
      <c r="H363" s="108"/>
      <c r="I363" s="87"/>
      <c r="J363" s="108"/>
      <c r="K363" s="86"/>
      <c r="L363" s="86"/>
      <c r="M363" s="86"/>
      <c r="N363" s="96"/>
      <c r="O363" s="86"/>
      <c r="P363" s="86"/>
      <c r="Q363" s="86"/>
      <c r="R363" s="96"/>
      <c r="S363" s="86"/>
      <c r="T363" s="86"/>
      <c r="U363" s="88"/>
      <c r="V363" s="96"/>
      <c r="W363" s="108"/>
      <c r="AL363" s="15"/>
      <c r="AP363" s="15"/>
      <c r="AS363" s="15"/>
      <c r="AT363" s="15"/>
    </row>
    <row r="364" spans="1:46" s="9" customFormat="1" ht="15" customHeight="1">
      <c r="A364" s="108"/>
      <c r="B364" s="108"/>
      <c r="C364" s="108"/>
      <c r="D364" s="108"/>
      <c r="E364" s="109"/>
      <c r="F364" s="109"/>
      <c r="G364" s="110"/>
      <c r="H364" s="108"/>
      <c r="I364" s="87"/>
      <c r="J364" s="108"/>
      <c r="K364" s="86"/>
      <c r="L364" s="86"/>
      <c r="M364" s="86"/>
      <c r="N364" s="96"/>
      <c r="O364" s="86"/>
      <c r="P364" s="86"/>
      <c r="Q364" s="86"/>
      <c r="R364" s="96"/>
      <c r="S364" s="86"/>
      <c r="T364" s="86"/>
      <c r="U364" s="88"/>
      <c r="V364" s="96"/>
      <c r="W364" s="108"/>
      <c r="AL364" s="15"/>
      <c r="AP364" s="15"/>
      <c r="AS364" s="15"/>
      <c r="AT364" s="15"/>
    </row>
    <row r="365" spans="1:46" s="9" customFormat="1" ht="15" customHeight="1">
      <c r="A365" s="108"/>
      <c r="B365" s="108"/>
      <c r="C365" s="108"/>
      <c r="D365" s="108"/>
      <c r="E365" s="109"/>
      <c r="F365" s="109"/>
      <c r="G365" s="110"/>
      <c r="H365" s="108"/>
      <c r="I365" s="87"/>
      <c r="J365" s="108"/>
      <c r="K365" s="86"/>
      <c r="L365" s="86"/>
      <c r="M365" s="86"/>
      <c r="N365" s="96"/>
      <c r="O365" s="86"/>
      <c r="P365" s="86"/>
      <c r="Q365" s="86"/>
      <c r="R365" s="96"/>
      <c r="S365" s="86"/>
      <c r="T365" s="86"/>
      <c r="U365" s="88"/>
      <c r="V365" s="96"/>
      <c r="W365" s="108"/>
      <c r="AL365" s="15"/>
      <c r="AP365" s="15"/>
      <c r="AS365" s="15"/>
      <c r="AT365" s="15"/>
    </row>
    <row r="366" spans="1:46" s="9" customFormat="1" ht="15" customHeight="1">
      <c r="A366" s="108"/>
      <c r="B366" s="108"/>
      <c r="C366" s="108"/>
      <c r="D366" s="108"/>
      <c r="E366" s="109"/>
      <c r="F366" s="109"/>
      <c r="G366" s="110"/>
      <c r="H366" s="108"/>
      <c r="I366" s="87"/>
      <c r="J366" s="108"/>
      <c r="K366" s="86"/>
      <c r="L366" s="86"/>
      <c r="M366" s="86"/>
      <c r="N366" s="96"/>
      <c r="O366" s="86"/>
      <c r="P366" s="86"/>
      <c r="Q366" s="86"/>
      <c r="R366" s="96"/>
      <c r="S366" s="86"/>
      <c r="T366" s="86"/>
      <c r="U366" s="88"/>
      <c r="V366" s="96"/>
      <c r="W366" s="108"/>
      <c r="AL366" s="15"/>
      <c r="AP366" s="15"/>
      <c r="AS366" s="15"/>
      <c r="AT366" s="15"/>
    </row>
    <row r="367" spans="1:46" s="9" customFormat="1" ht="15" customHeight="1">
      <c r="A367" s="108"/>
      <c r="B367" s="108"/>
      <c r="C367" s="108"/>
      <c r="D367" s="108"/>
      <c r="E367" s="109"/>
      <c r="F367" s="109"/>
      <c r="G367" s="110"/>
      <c r="H367" s="108"/>
      <c r="I367" s="87"/>
      <c r="J367" s="108"/>
      <c r="K367" s="86"/>
      <c r="L367" s="86"/>
      <c r="M367" s="86"/>
      <c r="N367" s="96"/>
      <c r="O367" s="86"/>
      <c r="P367" s="86"/>
      <c r="Q367" s="86"/>
      <c r="R367" s="96"/>
      <c r="S367" s="86"/>
      <c r="T367" s="86"/>
      <c r="U367" s="88"/>
      <c r="V367" s="96"/>
      <c r="W367" s="108"/>
      <c r="AL367" s="15"/>
      <c r="AP367" s="15"/>
      <c r="AS367" s="15"/>
      <c r="AT367" s="15"/>
    </row>
    <row r="368" spans="1:46" s="9" customFormat="1" ht="15" customHeight="1">
      <c r="A368" s="108"/>
      <c r="B368" s="108"/>
      <c r="C368" s="108"/>
      <c r="D368" s="108"/>
      <c r="E368" s="109"/>
      <c r="F368" s="109"/>
      <c r="G368" s="110"/>
      <c r="H368" s="108"/>
      <c r="I368" s="87"/>
      <c r="J368" s="108"/>
      <c r="K368" s="86"/>
      <c r="L368" s="86"/>
      <c r="M368" s="86"/>
      <c r="N368" s="96"/>
      <c r="O368" s="86"/>
      <c r="P368" s="86"/>
      <c r="Q368" s="86"/>
      <c r="R368" s="96"/>
      <c r="S368" s="86"/>
      <c r="T368" s="86"/>
      <c r="U368" s="88"/>
      <c r="V368" s="96"/>
      <c r="W368" s="108"/>
      <c r="AL368" s="15"/>
      <c r="AP368" s="15"/>
      <c r="AS368" s="15"/>
      <c r="AT368" s="15"/>
    </row>
    <row r="369" spans="1:46" s="9" customFormat="1" ht="15" customHeight="1">
      <c r="A369" s="108"/>
      <c r="B369" s="108"/>
      <c r="C369" s="108"/>
      <c r="D369" s="108"/>
      <c r="E369" s="109"/>
      <c r="F369" s="109"/>
      <c r="G369" s="110"/>
      <c r="H369" s="108"/>
      <c r="I369" s="87"/>
      <c r="J369" s="108"/>
      <c r="K369" s="86"/>
      <c r="L369" s="86"/>
      <c r="M369" s="86"/>
      <c r="N369" s="96"/>
      <c r="O369" s="86"/>
      <c r="P369" s="86"/>
      <c r="Q369" s="86"/>
      <c r="R369" s="96"/>
      <c r="S369" s="86"/>
      <c r="T369" s="86"/>
      <c r="U369" s="88"/>
      <c r="V369" s="96"/>
      <c r="W369" s="108"/>
      <c r="AL369" s="15"/>
      <c r="AP369" s="15"/>
      <c r="AS369" s="15"/>
      <c r="AT369" s="15"/>
    </row>
    <row r="370" spans="1:46" s="9" customFormat="1" ht="15" customHeight="1">
      <c r="A370" s="108"/>
      <c r="B370" s="108"/>
      <c r="C370" s="108"/>
      <c r="D370" s="108"/>
      <c r="E370" s="109"/>
      <c r="F370" s="109"/>
      <c r="G370" s="110"/>
      <c r="H370" s="108"/>
      <c r="I370" s="87"/>
      <c r="J370" s="108"/>
      <c r="K370" s="86"/>
      <c r="L370" s="86"/>
      <c r="M370" s="86"/>
      <c r="N370" s="96"/>
      <c r="O370" s="86"/>
      <c r="P370" s="86"/>
      <c r="Q370" s="86"/>
      <c r="R370" s="96"/>
      <c r="S370" s="86"/>
      <c r="T370" s="86"/>
      <c r="U370" s="88"/>
      <c r="V370" s="96"/>
      <c r="W370" s="108"/>
      <c r="AL370" s="15"/>
      <c r="AP370" s="15"/>
      <c r="AS370" s="15"/>
      <c r="AT370" s="15"/>
    </row>
    <row r="371" spans="1:46" s="9" customFormat="1" ht="15" customHeight="1">
      <c r="A371" s="108"/>
      <c r="B371" s="108"/>
      <c r="C371" s="108"/>
      <c r="D371" s="108"/>
      <c r="E371" s="109"/>
      <c r="F371" s="109"/>
      <c r="G371" s="110"/>
      <c r="H371" s="108"/>
      <c r="I371" s="87"/>
      <c r="J371" s="108"/>
      <c r="K371" s="86"/>
      <c r="L371" s="86"/>
      <c r="M371" s="86"/>
      <c r="N371" s="96"/>
      <c r="O371" s="86"/>
      <c r="P371" s="86"/>
      <c r="Q371" s="86"/>
      <c r="R371" s="96"/>
      <c r="S371" s="86"/>
      <c r="T371" s="86"/>
      <c r="U371" s="88"/>
      <c r="V371" s="96"/>
      <c r="W371" s="108"/>
      <c r="AL371" s="15"/>
      <c r="AP371" s="15"/>
      <c r="AS371" s="15"/>
      <c r="AT371" s="15"/>
    </row>
    <row r="372" spans="1:46" s="9" customFormat="1" ht="15" customHeight="1">
      <c r="A372" s="108"/>
      <c r="B372" s="108"/>
      <c r="C372" s="108"/>
      <c r="D372" s="108"/>
      <c r="E372" s="109"/>
      <c r="F372" s="109"/>
      <c r="G372" s="110"/>
      <c r="H372" s="108"/>
      <c r="I372" s="87"/>
      <c r="J372" s="108"/>
      <c r="K372" s="86"/>
      <c r="L372" s="86"/>
      <c r="M372" s="86"/>
      <c r="N372" s="96"/>
      <c r="O372" s="86"/>
      <c r="P372" s="86"/>
      <c r="Q372" s="86"/>
      <c r="R372" s="96"/>
      <c r="S372" s="86"/>
      <c r="T372" s="86"/>
      <c r="U372" s="88"/>
      <c r="V372" s="96"/>
      <c r="W372" s="108"/>
      <c r="AL372" s="15"/>
      <c r="AP372" s="15"/>
      <c r="AS372" s="15"/>
      <c r="AT372" s="15"/>
    </row>
    <row r="373" spans="1:46" s="9" customFormat="1" ht="15" customHeight="1">
      <c r="A373" s="108"/>
      <c r="B373" s="108"/>
      <c r="C373" s="108"/>
      <c r="D373" s="108"/>
      <c r="E373" s="109"/>
      <c r="F373" s="109"/>
      <c r="G373" s="110"/>
      <c r="H373" s="108"/>
      <c r="I373" s="87"/>
      <c r="J373" s="108"/>
      <c r="K373" s="86"/>
      <c r="L373" s="86"/>
      <c r="M373" s="86"/>
      <c r="N373" s="96"/>
      <c r="O373" s="86"/>
      <c r="P373" s="86"/>
      <c r="Q373" s="86"/>
      <c r="R373" s="96"/>
      <c r="S373" s="86"/>
      <c r="T373" s="86"/>
      <c r="U373" s="88"/>
      <c r="V373" s="96"/>
      <c r="W373" s="108"/>
      <c r="AL373" s="15"/>
      <c r="AP373" s="15"/>
      <c r="AS373" s="15"/>
      <c r="AT373" s="15"/>
    </row>
    <row r="374" spans="1:46" s="9" customFormat="1" ht="15" customHeight="1">
      <c r="A374" s="108"/>
      <c r="B374" s="108"/>
      <c r="C374" s="108"/>
      <c r="D374" s="108"/>
      <c r="E374" s="109"/>
      <c r="F374" s="109"/>
      <c r="G374" s="110"/>
      <c r="H374" s="108"/>
      <c r="I374" s="87"/>
      <c r="J374" s="108"/>
      <c r="K374" s="86"/>
      <c r="L374" s="86"/>
      <c r="M374" s="86"/>
      <c r="N374" s="96"/>
      <c r="O374" s="86"/>
      <c r="P374" s="86"/>
      <c r="Q374" s="86"/>
      <c r="R374" s="96"/>
      <c r="S374" s="86"/>
      <c r="T374" s="86"/>
      <c r="U374" s="88"/>
      <c r="V374" s="96"/>
      <c r="W374" s="108"/>
      <c r="AL374" s="15"/>
      <c r="AP374" s="15"/>
      <c r="AS374" s="15"/>
      <c r="AT374" s="15"/>
    </row>
    <row r="375" spans="1:46" s="9" customFormat="1" ht="15" customHeight="1">
      <c r="A375" s="108"/>
      <c r="B375" s="108"/>
      <c r="C375" s="108"/>
      <c r="D375" s="108"/>
      <c r="E375" s="109"/>
      <c r="F375" s="109"/>
      <c r="G375" s="110"/>
      <c r="H375" s="108"/>
      <c r="I375" s="87"/>
      <c r="J375" s="108"/>
      <c r="K375" s="86"/>
      <c r="L375" s="86"/>
      <c r="M375" s="86"/>
      <c r="N375" s="96"/>
      <c r="O375" s="86"/>
      <c r="P375" s="86"/>
      <c r="Q375" s="86"/>
      <c r="R375" s="96"/>
      <c r="S375" s="86"/>
      <c r="T375" s="86"/>
      <c r="U375" s="88"/>
      <c r="V375" s="96"/>
      <c r="W375" s="108"/>
      <c r="AL375" s="15"/>
      <c r="AP375" s="15"/>
      <c r="AS375" s="15"/>
      <c r="AT375" s="15"/>
    </row>
    <row r="376" spans="1:46" s="9" customFormat="1" ht="15" customHeight="1">
      <c r="A376" s="108"/>
      <c r="B376" s="108"/>
      <c r="C376" s="108"/>
      <c r="D376" s="108"/>
      <c r="E376" s="109"/>
      <c r="F376" s="109"/>
      <c r="G376" s="110"/>
      <c r="H376" s="108"/>
      <c r="I376" s="87"/>
      <c r="J376" s="108"/>
      <c r="K376" s="86"/>
      <c r="L376" s="86"/>
      <c r="M376" s="86"/>
      <c r="N376" s="96"/>
      <c r="O376" s="86"/>
      <c r="P376" s="86"/>
      <c r="Q376" s="86"/>
      <c r="R376" s="96"/>
      <c r="S376" s="86"/>
      <c r="T376" s="86"/>
      <c r="U376" s="88"/>
      <c r="V376" s="96"/>
      <c r="W376" s="108"/>
      <c r="AL376" s="15"/>
      <c r="AP376" s="15"/>
      <c r="AS376" s="15"/>
      <c r="AT376" s="15"/>
    </row>
    <row r="377" spans="1:46" s="9" customFormat="1" ht="15" customHeight="1">
      <c r="A377" s="108"/>
      <c r="B377" s="108"/>
      <c r="C377" s="108"/>
      <c r="D377" s="108"/>
      <c r="E377" s="109"/>
      <c r="F377" s="109"/>
      <c r="G377" s="110"/>
      <c r="H377" s="108"/>
      <c r="I377" s="87"/>
      <c r="J377" s="108"/>
      <c r="K377" s="86"/>
      <c r="L377" s="86"/>
      <c r="M377" s="86"/>
      <c r="N377" s="96"/>
      <c r="O377" s="86"/>
      <c r="P377" s="86"/>
      <c r="Q377" s="86"/>
      <c r="R377" s="96"/>
      <c r="S377" s="86"/>
      <c r="T377" s="86"/>
      <c r="U377" s="88"/>
      <c r="V377" s="96"/>
      <c r="W377" s="108"/>
      <c r="AL377" s="15"/>
      <c r="AP377" s="15"/>
      <c r="AS377" s="15"/>
      <c r="AT377" s="15"/>
    </row>
    <row r="378" spans="1:46" s="9" customFormat="1" ht="15" customHeight="1">
      <c r="A378" s="108"/>
      <c r="B378" s="108"/>
      <c r="C378" s="108"/>
      <c r="D378" s="108"/>
      <c r="E378" s="109"/>
      <c r="F378" s="109"/>
      <c r="G378" s="110"/>
      <c r="H378" s="108"/>
      <c r="I378" s="87"/>
      <c r="J378" s="108"/>
      <c r="K378" s="86"/>
      <c r="L378" s="86"/>
      <c r="M378" s="86"/>
      <c r="N378" s="96"/>
      <c r="O378" s="86"/>
      <c r="P378" s="86"/>
      <c r="Q378" s="86"/>
      <c r="R378" s="96"/>
      <c r="S378" s="86"/>
      <c r="T378" s="86"/>
      <c r="U378" s="88"/>
      <c r="V378" s="96"/>
      <c r="W378" s="108"/>
      <c r="AL378" s="15"/>
      <c r="AP378" s="15"/>
      <c r="AS378" s="15"/>
      <c r="AT378" s="15"/>
    </row>
    <row r="379" spans="1:46" s="9" customFormat="1" ht="15" customHeight="1">
      <c r="A379" s="108"/>
      <c r="B379" s="108"/>
      <c r="C379" s="108"/>
      <c r="D379" s="108"/>
      <c r="E379" s="109"/>
      <c r="F379" s="109"/>
      <c r="G379" s="110"/>
      <c r="H379" s="108"/>
      <c r="I379" s="87"/>
      <c r="J379" s="108"/>
      <c r="K379" s="86"/>
      <c r="L379" s="86"/>
      <c r="M379" s="86"/>
      <c r="N379" s="96"/>
      <c r="O379" s="86"/>
      <c r="P379" s="86"/>
      <c r="Q379" s="86"/>
      <c r="R379" s="96"/>
      <c r="S379" s="86"/>
      <c r="T379" s="86"/>
      <c r="U379" s="88"/>
      <c r="V379" s="96"/>
      <c r="W379" s="108"/>
      <c r="AL379" s="15"/>
      <c r="AP379" s="15"/>
      <c r="AS379" s="15"/>
      <c r="AT379" s="15"/>
    </row>
    <row r="380" spans="1:46" s="9" customFormat="1" ht="15" customHeight="1">
      <c r="A380" s="108"/>
      <c r="B380" s="108"/>
      <c r="C380" s="108"/>
      <c r="D380" s="108"/>
      <c r="E380" s="109"/>
      <c r="F380" s="109"/>
      <c r="G380" s="110"/>
      <c r="H380" s="108"/>
      <c r="I380" s="87"/>
      <c r="J380" s="108"/>
      <c r="K380" s="86"/>
      <c r="L380" s="86"/>
      <c r="M380" s="86"/>
      <c r="N380" s="96"/>
      <c r="O380" s="86"/>
      <c r="P380" s="86"/>
      <c r="Q380" s="86"/>
      <c r="R380" s="96"/>
      <c r="S380" s="86"/>
      <c r="T380" s="86"/>
      <c r="U380" s="88"/>
      <c r="V380" s="96"/>
      <c r="W380" s="108"/>
      <c r="AL380" s="15"/>
      <c r="AP380" s="15"/>
      <c r="AS380" s="15"/>
      <c r="AT380" s="15"/>
    </row>
    <row r="381" spans="1:46" s="9" customFormat="1" ht="15" customHeight="1">
      <c r="A381" s="108"/>
      <c r="B381" s="108"/>
      <c r="C381" s="108"/>
      <c r="D381" s="108"/>
      <c r="E381" s="109"/>
      <c r="F381" s="109"/>
      <c r="G381" s="110"/>
      <c r="H381" s="108"/>
      <c r="I381" s="87"/>
      <c r="J381" s="108"/>
      <c r="K381" s="86"/>
      <c r="L381" s="86"/>
      <c r="M381" s="86"/>
      <c r="N381" s="96"/>
      <c r="O381" s="86"/>
      <c r="P381" s="86"/>
      <c r="Q381" s="86"/>
      <c r="R381" s="96"/>
      <c r="S381" s="86"/>
      <c r="T381" s="86"/>
      <c r="U381" s="88"/>
      <c r="V381" s="96"/>
      <c r="W381" s="108"/>
      <c r="AL381" s="15"/>
      <c r="AP381" s="15"/>
      <c r="AS381" s="15"/>
      <c r="AT381" s="15"/>
    </row>
    <row r="382" spans="1:46" s="9" customFormat="1" ht="15" customHeight="1">
      <c r="A382" s="108"/>
      <c r="B382" s="108"/>
      <c r="C382" s="108"/>
      <c r="D382" s="108"/>
      <c r="E382" s="109"/>
      <c r="F382" s="109"/>
      <c r="G382" s="110"/>
      <c r="H382" s="108"/>
      <c r="I382" s="87"/>
      <c r="J382" s="108"/>
      <c r="K382" s="86"/>
      <c r="L382" s="86"/>
      <c r="M382" s="86"/>
      <c r="N382" s="96"/>
      <c r="O382" s="86"/>
      <c r="P382" s="86"/>
      <c r="Q382" s="86"/>
      <c r="R382" s="96"/>
      <c r="S382" s="86"/>
      <c r="T382" s="86"/>
      <c r="U382" s="88"/>
      <c r="V382" s="96"/>
      <c r="W382" s="108"/>
      <c r="AL382" s="15"/>
      <c r="AP382" s="15"/>
      <c r="AS382" s="15"/>
      <c r="AT382" s="15"/>
    </row>
    <row r="383" spans="1:46" s="9" customFormat="1" ht="15" customHeight="1">
      <c r="A383" s="108"/>
      <c r="B383" s="108"/>
      <c r="C383" s="108"/>
      <c r="D383" s="108"/>
      <c r="E383" s="109"/>
      <c r="F383" s="109"/>
      <c r="G383" s="110"/>
      <c r="H383" s="108"/>
      <c r="I383" s="87"/>
      <c r="J383" s="108"/>
      <c r="K383" s="86"/>
      <c r="L383" s="86"/>
      <c r="M383" s="86"/>
      <c r="N383" s="96"/>
      <c r="O383" s="86"/>
      <c r="P383" s="86"/>
      <c r="Q383" s="86"/>
      <c r="R383" s="96"/>
      <c r="S383" s="86"/>
      <c r="T383" s="86"/>
      <c r="U383" s="88"/>
      <c r="V383" s="96"/>
      <c r="W383" s="108"/>
      <c r="AL383" s="15"/>
      <c r="AP383" s="15"/>
      <c r="AS383" s="15"/>
      <c r="AT383" s="15"/>
    </row>
    <row r="384" spans="1:46" s="9" customFormat="1" ht="15" customHeight="1">
      <c r="A384" s="108"/>
      <c r="B384" s="108"/>
      <c r="C384" s="108"/>
      <c r="D384" s="108"/>
      <c r="E384" s="109"/>
      <c r="F384" s="109"/>
      <c r="G384" s="110"/>
      <c r="H384" s="108"/>
      <c r="I384" s="87"/>
      <c r="J384" s="108"/>
      <c r="K384" s="86"/>
      <c r="L384" s="86"/>
      <c r="M384" s="86"/>
      <c r="N384" s="96"/>
      <c r="O384" s="86"/>
      <c r="P384" s="86"/>
      <c r="Q384" s="86"/>
      <c r="R384" s="96"/>
      <c r="S384" s="86"/>
      <c r="T384" s="86"/>
      <c r="U384" s="88"/>
      <c r="V384" s="96"/>
      <c r="W384" s="108"/>
      <c r="AL384" s="15"/>
      <c r="AP384" s="15"/>
      <c r="AS384" s="15"/>
      <c r="AT384" s="15"/>
    </row>
    <row r="385" spans="1:46" s="9" customFormat="1" ht="15" customHeight="1">
      <c r="A385" s="108"/>
      <c r="B385" s="108"/>
      <c r="C385" s="108"/>
      <c r="D385" s="108"/>
      <c r="E385" s="109"/>
      <c r="F385" s="109"/>
      <c r="G385" s="110"/>
      <c r="H385" s="108"/>
      <c r="I385" s="87"/>
      <c r="J385" s="108"/>
      <c r="K385" s="86"/>
      <c r="L385" s="86"/>
      <c r="M385" s="86"/>
      <c r="N385" s="96"/>
      <c r="O385" s="86"/>
      <c r="P385" s="86"/>
      <c r="Q385" s="86"/>
      <c r="R385" s="96"/>
      <c r="S385" s="86"/>
      <c r="T385" s="86"/>
      <c r="U385" s="88"/>
      <c r="V385" s="96"/>
      <c r="W385" s="108"/>
      <c r="AL385" s="15"/>
      <c r="AP385" s="15"/>
      <c r="AS385" s="15"/>
      <c r="AT385" s="15"/>
    </row>
    <row r="386" spans="1:46" s="9" customFormat="1" ht="15" customHeight="1">
      <c r="A386" s="108"/>
      <c r="B386" s="108"/>
      <c r="C386" s="108"/>
      <c r="D386" s="108"/>
      <c r="E386" s="109"/>
      <c r="F386" s="109"/>
      <c r="G386" s="110"/>
      <c r="H386" s="108"/>
      <c r="I386" s="87"/>
      <c r="J386" s="108"/>
      <c r="K386" s="86"/>
      <c r="L386" s="86"/>
      <c r="M386" s="86"/>
      <c r="N386" s="96"/>
      <c r="O386" s="86"/>
      <c r="P386" s="86"/>
      <c r="Q386" s="86"/>
      <c r="R386" s="96"/>
      <c r="S386" s="86"/>
      <c r="T386" s="86"/>
      <c r="U386" s="88"/>
      <c r="V386" s="96"/>
      <c r="W386" s="108"/>
      <c r="AL386" s="15"/>
      <c r="AP386" s="15"/>
      <c r="AS386" s="15"/>
      <c r="AT386" s="15"/>
    </row>
    <row r="387" spans="1:46" s="9" customFormat="1" ht="15" customHeight="1">
      <c r="A387" s="108"/>
      <c r="B387" s="108"/>
      <c r="C387" s="108"/>
      <c r="D387" s="108"/>
      <c r="E387" s="109"/>
      <c r="F387" s="109"/>
      <c r="G387" s="110"/>
      <c r="H387" s="108"/>
      <c r="I387" s="87"/>
      <c r="J387" s="108"/>
      <c r="K387" s="86"/>
      <c r="L387" s="86"/>
      <c r="M387" s="86"/>
      <c r="N387" s="96"/>
      <c r="O387" s="86"/>
      <c r="P387" s="86"/>
      <c r="Q387" s="86"/>
      <c r="R387" s="96"/>
      <c r="S387" s="86"/>
      <c r="T387" s="86"/>
      <c r="U387" s="88"/>
      <c r="V387" s="96"/>
      <c r="W387" s="108"/>
      <c r="AL387" s="15"/>
      <c r="AP387" s="15"/>
      <c r="AS387" s="15"/>
      <c r="AT387" s="15"/>
    </row>
    <row r="388" spans="1:46" s="9" customFormat="1" ht="15" customHeight="1">
      <c r="A388" s="108"/>
      <c r="B388" s="108"/>
      <c r="C388" s="108"/>
      <c r="D388" s="108"/>
      <c r="E388" s="109"/>
      <c r="F388" s="109"/>
      <c r="G388" s="110"/>
      <c r="H388" s="108"/>
      <c r="I388" s="87"/>
      <c r="J388" s="108"/>
      <c r="K388" s="86"/>
      <c r="L388" s="86"/>
      <c r="M388" s="86"/>
      <c r="N388" s="96"/>
      <c r="O388" s="86"/>
      <c r="P388" s="86"/>
      <c r="Q388" s="86"/>
      <c r="R388" s="96"/>
      <c r="S388" s="86"/>
      <c r="T388" s="86"/>
      <c r="U388" s="88"/>
      <c r="V388" s="96"/>
      <c r="W388" s="108"/>
      <c r="AL388" s="15"/>
      <c r="AP388" s="15"/>
      <c r="AS388" s="15"/>
      <c r="AT388" s="15"/>
    </row>
    <row r="389" spans="1:46" s="9" customFormat="1" ht="15" customHeight="1">
      <c r="A389" s="108"/>
      <c r="B389" s="108"/>
      <c r="C389" s="108"/>
      <c r="D389" s="108"/>
      <c r="E389" s="109"/>
      <c r="F389" s="109"/>
      <c r="G389" s="110"/>
      <c r="H389" s="108"/>
      <c r="I389" s="87"/>
      <c r="J389" s="108"/>
      <c r="K389" s="86"/>
      <c r="L389" s="86"/>
      <c r="M389" s="86"/>
      <c r="N389" s="96"/>
      <c r="O389" s="86"/>
      <c r="P389" s="86"/>
      <c r="Q389" s="86"/>
      <c r="R389" s="96"/>
      <c r="S389" s="86"/>
      <c r="T389" s="86"/>
      <c r="U389" s="88"/>
      <c r="V389" s="96"/>
      <c r="W389" s="108"/>
      <c r="AL389" s="15"/>
      <c r="AP389" s="15"/>
      <c r="AS389" s="15"/>
      <c r="AT389" s="15"/>
    </row>
    <row r="390" spans="1:46" s="9" customFormat="1" ht="15" customHeight="1">
      <c r="A390" s="108"/>
      <c r="B390" s="108"/>
      <c r="C390" s="108"/>
      <c r="D390" s="108"/>
      <c r="E390" s="109"/>
      <c r="F390" s="109"/>
      <c r="G390" s="110"/>
      <c r="H390" s="108"/>
      <c r="I390" s="87"/>
      <c r="J390" s="108"/>
      <c r="K390" s="86"/>
      <c r="L390" s="86"/>
      <c r="M390" s="86"/>
      <c r="N390" s="96"/>
      <c r="O390" s="86"/>
      <c r="P390" s="86"/>
      <c r="Q390" s="86"/>
      <c r="R390" s="96"/>
      <c r="S390" s="86"/>
      <c r="T390" s="86"/>
      <c r="U390" s="88"/>
      <c r="V390" s="96"/>
      <c r="W390" s="108"/>
      <c r="AL390" s="15"/>
      <c r="AP390" s="15"/>
      <c r="AS390" s="15"/>
      <c r="AT390" s="15"/>
    </row>
    <row r="391" spans="1:46" s="9" customFormat="1" ht="15" customHeight="1">
      <c r="A391" s="108"/>
      <c r="B391" s="108"/>
      <c r="C391" s="108"/>
      <c r="D391" s="108"/>
      <c r="E391" s="109"/>
      <c r="F391" s="109"/>
      <c r="G391" s="110"/>
      <c r="H391" s="108"/>
      <c r="I391" s="87"/>
      <c r="J391" s="108"/>
      <c r="K391" s="86"/>
      <c r="L391" s="86"/>
      <c r="M391" s="86"/>
      <c r="N391" s="96"/>
      <c r="O391" s="86"/>
      <c r="P391" s="86"/>
      <c r="Q391" s="86"/>
      <c r="R391" s="96"/>
      <c r="S391" s="86"/>
      <c r="T391" s="86"/>
      <c r="U391" s="88"/>
      <c r="V391" s="96"/>
      <c r="W391" s="108"/>
      <c r="AL391" s="15"/>
      <c r="AP391" s="15"/>
      <c r="AS391" s="15"/>
      <c r="AT391" s="15"/>
    </row>
    <row r="392" spans="1:46" s="9" customFormat="1" ht="15" customHeight="1">
      <c r="A392" s="108"/>
      <c r="B392" s="108"/>
      <c r="C392" s="108"/>
      <c r="D392" s="108"/>
      <c r="E392" s="109"/>
      <c r="F392" s="109"/>
      <c r="G392" s="110"/>
      <c r="H392" s="108"/>
      <c r="I392" s="87"/>
      <c r="J392" s="108"/>
      <c r="K392" s="86"/>
      <c r="L392" s="86"/>
      <c r="M392" s="86"/>
      <c r="N392" s="96"/>
      <c r="O392" s="86"/>
      <c r="P392" s="86"/>
      <c r="Q392" s="86"/>
      <c r="R392" s="96"/>
      <c r="S392" s="86"/>
      <c r="T392" s="86"/>
      <c r="U392" s="88"/>
      <c r="V392" s="96"/>
      <c r="W392" s="108"/>
      <c r="AL392" s="15"/>
      <c r="AP392" s="15"/>
      <c r="AS392" s="15"/>
      <c r="AT392" s="15"/>
    </row>
    <row r="393" spans="1:46" s="9" customFormat="1" ht="15" customHeight="1">
      <c r="A393" s="108"/>
      <c r="B393" s="108"/>
      <c r="C393" s="108"/>
      <c r="D393" s="108"/>
      <c r="E393" s="109"/>
      <c r="F393" s="109"/>
      <c r="G393" s="110"/>
      <c r="H393" s="108"/>
      <c r="I393" s="87"/>
      <c r="J393" s="108"/>
      <c r="K393" s="86"/>
      <c r="L393" s="86"/>
      <c r="M393" s="86"/>
      <c r="N393" s="96"/>
      <c r="O393" s="86"/>
      <c r="P393" s="86"/>
      <c r="Q393" s="86"/>
      <c r="R393" s="96"/>
      <c r="S393" s="86"/>
      <c r="T393" s="86"/>
      <c r="U393" s="88"/>
      <c r="V393" s="96"/>
      <c r="W393" s="108"/>
      <c r="AL393" s="15"/>
      <c r="AP393" s="15"/>
      <c r="AS393" s="15"/>
      <c r="AT393" s="15"/>
    </row>
    <row r="394" spans="1:46" s="9" customFormat="1" ht="15" customHeight="1">
      <c r="A394" s="108"/>
      <c r="B394" s="108"/>
      <c r="C394" s="108"/>
      <c r="D394" s="108"/>
      <c r="E394" s="109"/>
      <c r="F394" s="109"/>
      <c r="G394" s="110"/>
      <c r="H394" s="108"/>
      <c r="I394" s="87"/>
      <c r="J394" s="108"/>
      <c r="K394" s="86"/>
      <c r="L394" s="86"/>
      <c r="M394" s="86"/>
      <c r="N394" s="96"/>
      <c r="O394" s="86"/>
      <c r="P394" s="86"/>
      <c r="Q394" s="86"/>
      <c r="R394" s="96"/>
      <c r="S394" s="86"/>
      <c r="T394" s="86"/>
      <c r="U394" s="88"/>
      <c r="V394" s="96"/>
      <c r="W394" s="108"/>
      <c r="AL394" s="15"/>
      <c r="AP394" s="15"/>
      <c r="AS394" s="15"/>
      <c r="AT394" s="15"/>
    </row>
    <row r="395" spans="1:46" s="9" customFormat="1" ht="15" customHeight="1">
      <c r="A395" s="108"/>
      <c r="B395" s="108"/>
      <c r="C395" s="108"/>
      <c r="D395" s="108"/>
      <c r="E395" s="109"/>
      <c r="F395" s="109"/>
      <c r="G395" s="110"/>
      <c r="H395" s="108"/>
      <c r="I395" s="87"/>
      <c r="J395" s="108"/>
      <c r="K395" s="86"/>
      <c r="L395" s="86"/>
      <c r="M395" s="86"/>
      <c r="N395" s="96"/>
      <c r="O395" s="86"/>
      <c r="P395" s="86"/>
      <c r="Q395" s="86"/>
      <c r="R395" s="96"/>
      <c r="S395" s="86"/>
      <c r="T395" s="86"/>
      <c r="U395" s="88"/>
      <c r="V395" s="96"/>
      <c r="W395" s="108"/>
      <c r="AL395" s="15"/>
      <c r="AP395" s="15"/>
      <c r="AS395" s="15"/>
      <c r="AT395" s="15"/>
    </row>
    <row r="396" spans="1:46" s="9" customFormat="1" ht="15" customHeight="1">
      <c r="A396" s="108"/>
      <c r="B396" s="108"/>
      <c r="C396" s="108"/>
      <c r="D396" s="108"/>
      <c r="E396" s="109"/>
      <c r="F396" s="109"/>
      <c r="G396" s="110"/>
      <c r="H396" s="108"/>
      <c r="I396" s="87"/>
      <c r="J396" s="108"/>
      <c r="K396" s="86"/>
      <c r="L396" s="86"/>
      <c r="M396" s="86"/>
      <c r="N396" s="96"/>
      <c r="O396" s="86"/>
      <c r="P396" s="86"/>
      <c r="Q396" s="86"/>
      <c r="R396" s="96"/>
      <c r="S396" s="86"/>
      <c r="T396" s="86"/>
      <c r="U396" s="88"/>
      <c r="V396" s="96"/>
      <c r="W396" s="108"/>
      <c r="AL396" s="15"/>
      <c r="AP396" s="15"/>
      <c r="AS396" s="15"/>
      <c r="AT396" s="15"/>
    </row>
    <row r="397" spans="1:46" s="9" customFormat="1" ht="15" customHeight="1">
      <c r="A397" s="108"/>
      <c r="B397" s="108"/>
      <c r="C397" s="108"/>
      <c r="D397" s="108"/>
      <c r="E397" s="109"/>
      <c r="F397" s="109"/>
      <c r="G397" s="110"/>
      <c r="H397" s="108"/>
      <c r="I397" s="87"/>
      <c r="J397" s="108"/>
      <c r="K397" s="86"/>
      <c r="L397" s="86"/>
      <c r="M397" s="86"/>
      <c r="N397" s="96"/>
      <c r="O397" s="86"/>
      <c r="P397" s="86"/>
      <c r="Q397" s="86"/>
      <c r="R397" s="96"/>
      <c r="S397" s="86"/>
      <c r="T397" s="86"/>
      <c r="U397" s="88"/>
      <c r="V397" s="96"/>
      <c r="W397" s="108"/>
      <c r="AL397" s="15"/>
      <c r="AP397" s="15"/>
      <c r="AS397" s="15"/>
      <c r="AT397" s="15"/>
    </row>
    <row r="398" spans="1:46" s="9" customFormat="1" ht="15" customHeight="1">
      <c r="A398" s="108"/>
      <c r="B398" s="108"/>
      <c r="C398" s="108"/>
      <c r="D398" s="108"/>
      <c r="E398" s="109"/>
      <c r="F398" s="109"/>
      <c r="G398" s="110"/>
      <c r="H398" s="108"/>
      <c r="I398" s="87"/>
      <c r="J398" s="108"/>
      <c r="K398" s="86"/>
      <c r="L398" s="86"/>
      <c r="M398" s="86"/>
      <c r="N398" s="96"/>
      <c r="O398" s="86"/>
      <c r="P398" s="86"/>
      <c r="Q398" s="86"/>
      <c r="R398" s="96"/>
      <c r="S398" s="86"/>
      <c r="T398" s="86"/>
      <c r="U398" s="88"/>
      <c r="V398" s="96"/>
      <c r="W398" s="108"/>
      <c r="AL398" s="15"/>
      <c r="AP398" s="15"/>
      <c r="AS398" s="15"/>
      <c r="AT398" s="15"/>
    </row>
    <row r="399" spans="1:46" s="9" customFormat="1" ht="15" customHeight="1">
      <c r="A399" s="108"/>
      <c r="B399" s="108"/>
      <c r="C399" s="108"/>
      <c r="D399" s="108"/>
      <c r="E399" s="109"/>
      <c r="F399" s="109"/>
      <c r="G399" s="110"/>
      <c r="H399" s="108"/>
      <c r="I399" s="87"/>
      <c r="J399" s="108"/>
      <c r="K399" s="86"/>
      <c r="L399" s="86"/>
      <c r="M399" s="86"/>
      <c r="N399" s="96"/>
      <c r="O399" s="86"/>
      <c r="P399" s="86"/>
      <c r="Q399" s="86"/>
      <c r="R399" s="96"/>
      <c r="S399" s="86"/>
      <c r="T399" s="86"/>
      <c r="U399" s="88"/>
      <c r="V399" s="96"/>
      <c r="W399" s="108"/>
      <c r="AL399" s="15"/>
      <c r="AP399" s="15"/>
      <c r="AS399" s="15"/>
      <c r="AT399" s="15"/>
    </row>
    <row r="400" spans="1:46" s="9" customFormat="1" ht="15" customHeight="1">
      <c r="A400" s="108"/>
      <c r="B400" s="108"/>
      <c r="C400" s="108"/>
      <c r="D400" s="108"/>
      <c r="E400" s="109"/>
      <c r="F400" s="109"/>
      <c r="G400" s="110"/>
      <c r="H400" s="108"/>
      <c r="I400" s="87"/>
      <c r="J400" s="108"/>
      <c r="K400" s="86"/>
      <c r="L400" s="86"/>
      <c r="M400" s="86"/>
      <c r="N400" s="96"/>
      <c r="O400" s="86"/>
      <c r="P400" s="86"/>
      <c r="Q400" s="86"/>
      <c r="R400" s="96"/>
      <c r="S400" s="86"/>
      <c r="T400" s="86"/>
      <c r="U400" s="88"/>
      <c r="V400" s="96"/>
      <c r="W400" s="108"/>
      <c r="AL400" s="15"/>
      <c r="AP400" s="15"/>
      <c r="AS400" s="15"/>
      <c r="AT400" s="15"/>
    </row>
    <row r="401" spans="1:46" s="9" customFormat="1" ht="15" customHeight="1">
      <c r="A401" s="108"/>
      <c r="B401" s="108"/>
      <c r="C401" s="108"/>
      <c r="D401" s="108"/>
      <c r="E401" s="109"/>
      <c r="F401" s="109"/>
      <c r="G401" s="110"/>
      <c r="H401" s="108"/>
      <c r="I401" s="87"/>
      <c r="J401" s="108"/>
      <c r="K401" s="86"/>
      <c r="L401" s="86"/>
      <c r="M401" s="86"/>
      <c r="N401" s="96"/>
      <c r="O401" s="86"/>
      <c r="P401" s="86"/>
      <c r="Q401" s="86"/>
      <c r="R401" s="96"/>
      <c r="S401" s="86"/>
      <c r="T401" s="86"/>
      <c r="U401" s="88"/>
      <c r="V401" s="96"/>
      <c r="W401" s="108"/>
      <c r="AL401" s="15"/>
      <c r="AP401" s="15"/>
      <c r="AS401" s="15"/>
      <c r="AT401" s="15"/>
    </row>
    <row r="402" spans="1:46" s="9" customFormat="1" ht="15" customHeight="1">
      <c r="A402" s="108"/>
      <c r="B402" s="108"/>
      <c r="C402" s="108"/>
      <c r="D402" s="108"/>
      <c r="E402" s="109"/>
      <c r="F402" s="109"/>
      <c r="G402" s="110"/>
      <c r="H402" s="108"/>
      <c r="I402" s="87"/>
      <c r="J402" s="108"/>
      <c r="K402" s="86"/>
      <c r="L402" s="86"/>
      <c r="M402" s="86"/>
      <c r="N402" s="96"/>
      <c r="O402" s="86"/>
      <c r="P402" s="86"/>
      <c r="Q402" s="86"/>
      <c r="R402" s="96"/>
      <c r="S402" s="86"/>
      <c r="T402" s="86"/>
      <c r="U402" s="88"/>
      <c r="V402" s="96"/>
      <c r="W402" s="108"/>
      <c r="AL402" s="15"/>
      <c r="AP402" s="15"/>
      <c r="AS402" s="15"/>
      <c r="AT402" s="15"/>
    </row>
    <row r="403" spans="1:46" s="9" customFormat="1" ht="15" customHeight="1">
      <c r="A403" s="108"/>
      <c r="B403" s="108"/>
      <c r="C403" s="108"/>
      <c r="D403" s="108"/>
      <c r="E403" s="109"/>
      <c r="F403" s="109"/>
      <c r="G403" s="110"/>
      <c r="H403" s="108"/>
      <c r="I403" s="87"/>
      <c r="J403" s="108"/>
      <c r="K403" s="86"/>
      <c r="L403" s="86"/>
      <c r="M403" s="86"/>
      <c r="N403" s="96"/>
      <c r="O403" s="86"/>
      <c r="P403" s="86"/>
      <c r="Q403" s="86"/>
      <c r="R403" s="96"/>
      <c r="S403" s="86"/>
      <c r="T403" s="86"/>
      <c r="U403" s="88"/>
      <c r="V403" s="96"/>
      <c r="W403" s="108"/>
      <c r="AL403" s="15"/>
      <c r="AP403" s="15"/>
      <c r="AS403" s="15"/>
      <c r="AT403" s="15"/>
    </row>
    <row r="404" spans="1:46" s="9" customFormat="1" ht="15" customHeight="1">
      <c r="A404" s="108"/>
      <c r="B404" s="108"/>
      <c r="C404" s="108"/>
      <c r="D404" s="108"/>
      <c r="E404" s="109"/>
      <c r="F404" s="109"/>
      <c r="G404" s="110"/>
      <c r="H404" s="108"/>
      <c r="I404" s="87"/>
      <c r="J404" s="108"/>
      <c r="K404" s="86"/>
      <c r="L404" s="86"/>
      <c r="M404" s="86"/>
      <c r="N404" s="96"/>
      <c r="O404" s="86"/>
      <c r="P404" s="86"/>
      <c r="Q404" s="86"/>
      <c r="R404" s="96"/>
      <c r="S404" s="86"/>
      <c r="T404" s="86"/>
      <c r="U404" s="88"/>
      <c r="V404" s="96"/>
      <c r="W404" s="108"/>
      <c r="AL404" s="15"/>
      <c r="AP404" s="15"/>
      <c r="AS404" s="15"/>
      <c r="AT404" s="15"/>
    </row>
    <row r="405" spans="1:46" s="9" customFormat="1" ht="15" customHeight="1">
      <c r="A405" s="108"/>
      <c r="B405" s="108"/>
      <c r="C405" s="108"/>
      <c r="D405" s="108"/>
      <c r="E405" s="109"/>
      <c r="F405" s="109"/>
      <c r="G405" s="110"/>
      <c r="H405" s="108"/>
      <c r="I405" s="87"/>
      <c r="J405" s="108"/>
      <c r="K405" s="86"/>
      <c r="L405" s="86"/>
      <c r="M405" s="86"/>
      <c r="N405" s="96"/>
      <c r="O405" s="86"/>
      <c r="P405" s="86"/>
      <c r="Q405" s="86"/>
      <c r="R405" s="96"/>
      <c r="S405" s="86"/>
      <c r="T405" s="86"/>
      <c r="U405" s="88"/>
      <c r="V405" s="96"/>
      <c r="W405" s="108"/>
      <c r="AL405" s="15"/>
      <c r="AP405" s="15"/>
      <c r="AS405" s="15"/>
      <c r="AT405" s="15"/>
    </row>
    <row r="406" spans="1:46" s="9" customFormat="1" ht="15" customHeight="1">
      <c r="A406" s="108"/>
      <c r="B406" s="108"/>
      <c r="C406" s="108"/>
      <c r="D406" s="108"/>
      <c r="E406" s="109"/>
      <c r="F406" s="109"/>
      <c r="G406" s="110"/>
      <c r="H406" s="108"/>
      <c r="I406" s="87"/>
      <c r="J406" s="108"/>
      <c r="K406" s="86"/>
      <c r="L406" s="86"/>
      <c r="M406" s="86"/>
      <c r="N406" s="96"/>
      <c r="O406" s="86"/>
      <c r="P406" s="86"/>
      <c r="Q406" s="86"/>
      <c r="R406" s="96"/>
      <c r="S406" s="86"/>
      <c r="T406" s="86"/>
      <c r="U406" s="88"/>
      <c r="V406" s="96"/>
      <c r="W406" s="108"/>
      <c r="AL406" s="15"/>
      <c r="AP406" s="15"/>
      <c r="AS406" s="15"/>
      <c r="AT406" s="15"/>
    </row>
    <row r="407" spans="1:46" s="9" customFormat="1" ht="15" customHeight="1">
      <c r="A407" s="108"/>
      <c r="B407" s="108"/>
      <c r="C407" s="108"/>
      <c r="D407" s="108"/>
      <c r="E407" s="109"/>
      <c r="F407" s="109"/>
      <c r="G407" s="110"/>
      <c r="H407" s="108"/>
      <c r="I407" s="87"/>
      <c r="J407" s="108"/>
      <c r="K407" s="86"/>
      <c r="L407" s="86"/>
      <c r="M407" s="86"/>
      <c r="N407" s="96"/>
      <c r="O407" s="86"/>
      <c r="P407" s="86"/>
      <c r="Q407" s="86"/>
      <c r="R407" s="96"/>
      <c r="S407" s="86"/>
      <c r="T407" s="86"/>
      <c r="U407" s="88"/>
      <c r="V407" s="96"/>
      <c r="W407" s="108"/>
      <c r="AL407" s="15"/>
      <c r="AP407" s="15"/>
      <c r="AS407" s="15"/>
      <c r="AT407" s="15"/>
    </row>
    <row r="408" spans="1:46" s="9" customFormat="1" ht="15" customHeight="1">
      <c r="A408" s="108"/>
      <c r="B408" s="108"/>
      <c r="C408" s="108"/>
      <c r="D408" s="108"/>
      <c r="E408" s="109"/>
      <c r="F408" s="109"/>
      <c r="G408" s="110"/>
      <c r="H408" s="108"/>
      <c r="I408" s="87"/>
      <c r="J408" s="108"/>
      <c r="K408" s="86"/>
      <c r="L408" s="86"/>
      <c r="M408" s="86"/>
      <c r="N408" s="96"/>
      <c r="O408" s="86"/>
      <c r="P408" s="86"/>
      <c r="Q408" s="86"/>
      <c r="R408" s="96"/>
      <c r="S408" s="86"/>
      <c r="T408" s="86"/>
      <c r="U408" s="88"/>
      <c r="V408" s="96"/>
      <c r="W408" s="108"/>
      <c r="AL408" s="15"/>
      <c r="AP408" s="15"/>
      <c r="AS408" s="15"/>
      <c r="AT408" s="15"/>
    </row>
    <row r="409" spans="1:46" s="9" customFormat="1" ht="15" customHeight="1">
      <c r="A409" s="108"/>
      <c r="B409" s="108"/>
      <c r="C409" s="108"/>
      <c r="D409" s="108"/>
      <c r="E409" s="109"/>
      <c r="F409" s="109"/>
      <c r="G409" s="110"/>
      <c r="H409" s="108"/>
      <c r="I409" s="87"/>
      <c r="J409" s="108"/>
      <c r="K409" s="86"/>
      <c r="L409" s="86"/>
      <c r="M409" s="86"/>
      <c r="N409" s="96"/>
      <c r="O409" s="86"/>
      <c r="P409" s="86"/>
      <c r="Q409" s="86"/>
      <c r="R409" s="96"/>
      <c r="S409" s="86"/>
      <c r="T409" s="86"/>
      <c r="U409" s="88"/>
      <c r="V409" s="96"/>
      <c r="W409" s="108"/>
      <c r="AL409" s="15"/>
      <c r="AP409" s="15"/>
      <c r="AS409" s="15"/>
      <c r="AT409" s="15"/>
    </row>
    <row r="410" spans="1:46" s="9" customFormat="1" ht="15" customHeight="1">
      <c r="A410" s="108"/>
      <c r="B410" s="108"/>
      <c r="C410" s="108"/>
      <c r="D410" s="108"/>
      <c r="E410" s="109"/>
      <c r="F410" s="109"/>
      <c r="G410" s="110"/>
      <c r="H410" s="108"/>
      <c r="I410" s="87"/>
      <c r="J410" s="108"/>
      <c r="K410" s="86"/>
      <c r="L410" s="86"/>
      <c r="M410" s="86"/>
      <c r="N410" s="96"/>
      <c r="O410" s="86"/>
      <c r="P410" s="86"/>
      <c r="Q410" s="86"/>
      <c r="R410" s="96"/>
      <c r="S410" s="86"/>
      <c r="T410" s="86"/>
      <c r="U410" s="88"/>
      <c r="V410" s="96"/>
      <c r="W410" s="108"/>
      <c r="AL410" s="15"/>
      <c r="AP410" s="15"/>
      <c r="AS410" s="15"/>
      <c r="AT410" s="15"/>
    </row>
    <row r="411" spans="1:46" s="9" customFormat="1" ht="15" customHeight="1">
      <c r="A411" s="108"/>
      <c r="B411" s="108"/>
      <c r="C411" s="108"/>
      <c r="D411" s="108"/>
      <c r="E411" s="109"/>
      <c r="F411" s="109"/>
      <c r="G411" s="110"/>
      <c r="H411" s="108"/>
      <c r="I411" s="87"/>
      <c r="J411" s="108"/>
      <c r="K411" s="86"/>
      <c r="L411" s="86"/>
      <c r="M411" s="86"/>
      <c r="N411" s="96"/>
      <c r="O411" s="86"/>
      <c r="P411" s="86"/>
      <c r="Q411" s="86"/>
      <c r="R411" s="96"/>
      <c r="S411" s="86"/>
      <c r="T411" s="86"/>
      <c r="U411" s="88"/>
      <c r="V411" s="96"/>
      <c r="W411" s="108"/>
      <c r="AL411" s="15"/>
      <c r="AP411" s="15"/>
      <c r="AS411" s="15"/>
      <c r="AT411" s="15"/>
    </row>
    <row r="412" spans="1:46" s="9" customFormat="1" ht="15" customHeight="1">
      <c r="A412" s="108"/>
      <c r="B412" s="108"/>
      <c r="C412" s="108"/>
      <c r="D412" s="108"/>
      <c r="E412" s="109"/>
      <c r="F412" s="109"/>
      <c r="G412" s="110"/>
      <c r="H412" s="108"/>
      <c r="I412" s="87"/>
      <c r="J412" s="108"/>
      <c r="K412" s="86"/>
      <c r="L412" s="86"/>
      <c r="M412" s="86"/>
      <c r="N412" s="96"/>
      <c r="O412" s="86"/>
      <c r="P412" s="86"/>
      <c r="Q412" s="86"/>
      <c r="R412" s="96"/>
      <c r="S412" s="86"/>
      <c r="T412" s="86"/>
      <c r="U412" s="88"/>
      <c r="V412" s="96"/>
      <c r="W412" s="108"/>
      <c r="AL412" s="15"/>
      <c r="AP412" s="15"/>
      <c r="AS412" s="15"/>
      <c r="AT412" s="15"/>
    </row>
    <row r="413" spans="1:46" s="9" customFormat="1" ht="15" customHeight="1">
      <c r="A413" s="108"/>
      <c r="B413" s="108"/>
      <c r="C413" s="108"/>
      <c r="D413" s="108"/>
      <c r="E413" s="109"/>
      <c r="F413" s="109"/>
      <c r="G413" s="110"/>
      <c r="H413" s="108"/>
      <c r="I413" s="87"/>
      <c r="J413" s="108"/>
      <c r="K413" s="86"/>
      <c r="L413" s="86"/>
      <c r="M413" s="86"/>
      <c r="N413" s="96"/>
      <c r="O413" s="86"/>
      <c r="P413" s="86"/>
      <c r="Q413" s="86"/>
      <c r="R413" s="96"/>
      <c r="S413" s="86"/>
      <c r="T413" s="86"/>
      <c r="U413" s="88"/>
      <c r="V413" s="96"/>
      <c r="W413" s="108"/>
      <c r="AL413" s="15"/>
      <c r="AP413" s="15"/>
      <c r="AS413" s="15"/>
      <c r="AT413" s="15"/>
    </row>
    <row r="414" spans="1:46" s="9" customFormat="1" ht="15" customHeight="1">
      <c r="A414" s="108"/>
      <c r="B414" s="108"/>
      <c r="C414" s="108"/>
      <c r="D414" s="108"/>
      <c r="E414" s="109"/>
      <c r="F414" s="109"/>
      <c r="G414" s="110"/>
      <c r="H414" s="108"/>
      <c r="I414" s="87"/>
      <c r="J414" s="108"/>
      <c r="K414" s="86"/>
      <c r="L414" s="86"/>
      <c r="M414" s="86"/>
      <c r="N414" s="96"/>
      <c r="O414" s="86"/>
      <c r="P414" s="86"/>
      <c r="Q414" s="86"/>
      <c r="R414" s="96"/>
      <c r="S414" s="86"/>
      <c r="T414" s="86"/>
      <c r="U414" s="88"/>
      <c r="V414" s="96"/>
      <c r="W414" s="108"/>
      <c r="AL414" s="15"/>
      <c r="AP414" s="15"/>
      <c r="AS414" s="15"/>
      <c r="AT414" s="15"/>
    </row>
    <row r="415" spans="1:46" s="9" customFormat="1" ht="15" customHeight="1">
      <c r="A415" s="108"/>
      <c r="B415" s="108"/>
      <c r="C415" s="108"/>
      <c r="D415" s="108"/>
      <c r="E415" s="109"/>
      <c r="F415" s="109"/>
      <c r="G415" s="110"/>
      <c r="H415" s="108"/>
      <c r="I415" s="87"/>
      <c r="J415" s="108"/>
      <c r="K415" s="86"/>
      <c r="L415" s="86"/>
      <c r="M415" s="86"/>
      <c r="N415" s="96"/>
      <c r="O415" s="86"/>
      <c r="P415" s="86"/>
      <c r="Q415" s="86"/>
      <c r="R415" s="96"/>
      <c r="S415" s="86"/>
      <c r="T415" s="86"/>
      <c r="U415" s="88"/>
      <c r="V415" s="96"/>
      <c r="W415" s="108"/>
      <c r="AL415" s="15"/>
      <c r="AP415" s="15"/>
      <c r="AS415" s="15"/>
      <c r="AT415" s="15"/>
    </row>
    <row r="416" spans="1:46" s="9" customFormat="1" ht="15" customHeight="1">
      <c r="A416" s="108"/>
      <c r="B416" s="108"/>
      <c r="C416" s="108"/>
      <c r="D416" s="108"/>
      <c r="E416" s="109"/>
      <c r="F416" s="109"/>
      <c r="G416" s="110"/>
      <c r="H416" s="108"/>
      <c r="I416" s="87"/>
      <c r="J416" s="108"/>
      <c r="K416" s="86"/>
      <c r="L416" s="86"/>
      <c r="M416" s="86"/>
      <c r="N416" s="96"/>
      <c r="O416" s="86"/>
      <c r="P416" s="86"/>
      <c r="Q416" s="86"/>
      <c r="R416" s="96"/>
      <c r="S416" s="86"/>
      <c r="T416" s="86"/>
      <c r="U416" s="88"/>
      <c r="V416" s="96"/>
      <c r="W416" s="108"/>
      <c r="AL416" s="15"/>
      <c r="AP416" s="15"/>
      <c r="AS416" s="15"/>
      <c r="AT416" s="15"/>
    </row>
    <row r="417" spans="1:46" s="9" customFormat="1" ht="15" customHeight="1">
      <c r="A417" s="108"/>
      <c r="B417" s="108"/>
      <c r="C417" s="108"/>
      <c r="D417" s="108"/>
      <c r="E417" s="109"/>
      <c r="F417" s="109"/>
      <c r="G417" s="110"/>
      <c r="H417" s="108"/>
      <c r="I417" s="87"/>
      <c r="J417" s="108"/>
      <c r="K417" s="86"/>
      <c r="L417" s="86"/>
      <c r="M417" s="86"/>
      <c r="N417" s="96"/>
      <c r="O417" s="86"/>
      <c r="P417" s="86"/>
      <c r="Q417" s="86"/>
      <c r="R417" s="96"/>
      <c r="S417" s="86"/>
      <c r="T417" s="86"/>
      <c r="U417" s="88"/>
      <c r="V417" s="96"/>
      <c r="W417" s="108"/>
      <c r="AL417" s="15"/>
      <c r="AP417" s="15"/>
      <c r="AS417" s="15"/>
      <c r="AT417" s="15"/>
    </row>
    <row r="418" spans="1:46" s="9" customFormat="1" ht="15" customHeight="1">
      <c r="A418" s="108"/>
      <c r="B418" s="108"/>
      <c r="C418" s="108"/>
      <c r="D418" s="108"/>
      <c r="E418" s="109"/>
      <c r="F418" s="109"/>
      <c r="G418" s="110"/>
      <c r="H418" s="108"/>
      <c r="I418" s="87"/>
      <c r="J418" s="108"/>
      <c r="K418" s="86"/>
      <c r="L418" s="86"/>
      <c r="M418" s="86"/>
      <c r="N418" s="96"/>
      <c r="O418" s="86"/>
      <c r="P418" s="86"/>
      <c r="Q418" s="86"/>
      <c r="R418" s="96"/>
      <c r="S418" s="86"/>
      <c r="T418" s="86"/>
      <c r="U418" s="88"/>
      <c r="V418" s="96"/>
      <c r="W418" s="108"/>
      <c r="AL418" s="15"/>
      <c r="AP418" s="15"/>
      <c r="AS418" s="15"/>
      <c r="AT418" s="15"/>
    </row>
    <row r="419" spans="1:46" s="9" customFormat="1" ht="15" customHeight="1">
      <c r="A419" s="108"/>
      <c r="B419" s="108"/>
      <c r="C419" s="108"/>
      <c r="D419" s="108"/>
      <c r="E419" s="109"/>
      <c r="F419" s="109"/>
      <c r="G419" s="110"/>
      <c r="H419" s="108"/>
      <c r="I419" s="87"/>
      <c r="J419" s="108"/>
      <c r="K419" s="86"/>
      <c r="L419" s="86"/>
      <c r="M419" s="86"/>
      <c r="N419" s="96"/>
      <c r="O419" s="86"/>
      <c r="P419" s="86"/>
      <c r="Q419" s="86"/>
      <c r="R419" s="96"/>
      <c r="S419" s="86"/>
      <c r="T419" s="86"/>
      <c r="U419" s="88"/>
      <c r="V419" s="96"/>
      <c r="W419" s="108"/>
      <c r="AL419" s="15"/>
      <c r="AP419" s="15"/>
      <c r="AS419" s="15"/>
      <c r="AT419" s="15"/>
    </row>
    <row r="420" spans="1:46" s="9" customFormat="1" ht="15" customHeight="1">
      <c r="A420" s="108"/>
      <c r="B420" s="108"/>
      <c r="C420" s="108"/>
      <c r="D420" s="108"/>
      <c r="E420" s="109"/>
      <c r="F420" s="109"/>
      <c r="G420" s="110"/>
      <c r="H420" s="108"/>
      <c r="I420" s="87"/>
      <c r="J420" s="108"/>
      <c r="K420" s="86"/>
      <c r="L420" s="86"/>
      <c r="M420" s="86"/>
      <c r="N420" s="96"/>
      <c r="O420" s="86"/>
      <c r="P420" s="86"/>
      <c r="Q420" s="86"/>
      <c r="R420" s="96"/>
      <c r="S420" s="86"/>
      <c r="T420" s="86"/>
      <c r="U420" s="88"/>
      <c r="V420" s="96"/>
      <c r="W420" s="108"/>
      <c r="AL420" s="15"/>
      <c r="AP420" s="15"/>
      <c r="AS420" s="15"/>
      <c r="AT420" s="15"/>
    </row>
    <row r="421" spans="1:46" s="9" customFormat="1" ht="15" customHeight="1">
      <c r="A421" s="108"/>
      <c r="B421" s="108"/>
      <c r="C421" s="108"/>
      <c r="D421" s="108"/>
      <c r="E421" s="109"/>
      <c r="F421" s="109"/>
      <c r="G421" s="110"/>
      <c r="H421" s="108"/>
      <c r="I421" s="87"/>
      <c r="J421" s="108"/>
      <c r="K421" s="86"/>
      <c r="L421" s="86"/>
      <c r="M421" s="86"/>
      <c r="N421" s="96"/>
      <c r="O421" s="86"/>
      <c r="P421" s="86"/>
      <c r="Q421" s="86"/>
      <c r="R421" s="96"/>
      <c r="S421" s="86"/>
      <c r="T421" s="86"/>
      <c r="U421" s="88"/>
      <c r="V421" s="96"/>
      <c r="W421" s="108"/>
      <c r="AL421" s="15"/>
      <c r="AP421" s="15"/>
      <c r="AS421" s="15"/>
      <c r="AT421" s="15"/>
    </row>
    <row r="422" spans="1:46" s="9" customFormat="1" ht="15" customHeight="1">
      <c r="A422" s="108"/>
      <c r="B422" s="108"/>
      <c r="C422" s="108"/>
      <c r="D422" s="108"/>
      <c r="E422" s="109"/>
      <c r="F422" s="109"/>
      <c r="G422" s="110"/>
      <c r="H422" s="108"/>
      <c r="I422" s="87"/>
      <c r="J422" s="108"/>
      <c r="K422" s="86"/>
      <c r="L422" s="86"/>
      <c r="M422" s="86"/>
      <c r="N422" s="96"/>
      <c r="O422" s="86"/>
      <c r="P422" s="86"/>
      <c r="Q422" s="86"/>
      <c r="R422" s="96"/>
      <c r="S422" s="86"/>
      <c r="T422" s="86"/>
      <c r="U422" s="88"/>
      <c r="V422" s="96"/>
      <c r="W422" s="108"/>
      <c r="AL422" s="15"/>
      <c r="AP422" s="15"/>
      <c r="AS422" s="15"/>
      <c r="AT422" s="15"/>
    </row>
    <row r="423" spans="1:46" s="9" customFormat="1" ht="15" customHeight="1">
      <c r="A423" s="108"/>
      <c r="B423" s="108"/>
      <c r="C423" s="108"/>
      <c r="D423" s="108"/>
      <c r="E423" s="109"/>
      <c r="F423" s="109"/>
      <c r="G423" s="110"/>
      <c r="H423" s="108"/>
      <c r="I423" s="87"/>
      <c r="J423" s="108"/>
      <c r="K423" s="86"/>
      <c r="L423" s="86"/>
      <c r="M423" s="86"/>
      <c r="N423" s="96"/>
      <c r="O423" s="86"/>
      <c r="P423" s="86"/>
      <c r="Q423" s="86"/>
      <c r="R423" s="96"/>
      <c r="S423" s="86"/>
      <c r="T423" s="86"/>
      <c r="U423" s="88"/>
      <c r="V423" s="96"/>
      <c r="W423" s="108"/>
      <c r="AL423" s="15"/>
      <c r="AP423" s="15"/>
      <c r="AS423" s="15"/>
      <c r="AT423" s="15"/>
    </row>
    <row r="424" spans="1:46" s="9" customFormat="1" ht="15" customHeight="1">
      <c r="A424" s="108"/>
      <c r="B424" s="108"/>
      <c r="C424" s="108"/>
      <c r="D424" s="108"/>
      <c r="E424" s="109"/>
      <c r="F424" s="109"/>
      <c r="G424" s="110"/>
      <c r="H424" s="108"/>
      <c r="I424" s="87"/>
      <c r="J424" s="108"/>
      <c r="K424" s="86"/>
      <c r="L424" s="86"/>
      <c r="M424" s="86"/>
      <c r="N424" s="96"/>
      <c r="O424" s="86"/>
      <c r="P424" s="86"/>
      <c r="Q424" s="86"/>
      <c r="R424" s="96"/>
      <c r="S424" s="86"/>
      <c r="T424" s="86"/>
      <c r="U424" s="88"/>
      <c r="V424" s="96"/>
      <c r="W424" s="108"/>
      <c r="AL424" s="15"/>
      <c r="AP424" s="15"/>
      <c r="AS424" s="15"/>
      <c r="AT424" s="15"/>
    </row>
    <row r="425" spans="1:46" s="9" customFormat="1" ht="15" customHeight="1">
      <c r="A425" s="108"/>
      <c r="B425" s="108"/>
      <c r="C425" s="108"/>
      <c r="D425" s="108"/>
      <c r="E425" s="109"/>
      <c r="F425" s="109"/>
      <c r="G425" s="110"/>
      <c r="H425" s="108"/>
      <c r="I425" s="87"/>
      <c r="J425" s="108"/>
      <c r="K425" s="86"/>
      <c r="L425" s="86"/>
      <c r="M425" s="86"/>
      <c r="N425" s="96"/>
      <c r="O425" s="86"/>
      <c r="P425" s="86"/>
      <c r="Q425" s="86"/>
      <c r="R425" s="96"/>
      <c r="S425" s="86"/>
      <c r="T425" s="86"/>
      <c r="U425" s="88"/>
      <c r="V425" s="96"/>
      <c r="W425" s="108"/>
      <c r="AL425" s="15"/>
      <c r="AP425" s="15"/>
      <c r="AS425" s="15"/>
      <c r="AT425" s="15"/>
    </row>
    <row r="426" spans="1:46" s="9" customFormat="1" ht="15" customHeight="1">
      <c r="A426" s="108"/>
      <c r="B426" s="108"/>
      <c r="C426" s="108"/>
      <c r="D426" s="108"/>
      <c r="E426" s="109"/>
      <c r="F426" s="109"/>
      <c r="G426" s="110"/>
      <c r="H426" s="108"/>
      <c r="I426" s="87"/>
      <c r="J426" s="108"/>
      <c r="K426" s="86"/>
      <c r="L426" s="86"/>
      <c r="M426" s="86"/>
      <c r="N426" s="96"/>
      <c r="O426" s="86"/>
      <c r="P426" s="86"/>
      <c r="Q426" s="86"/>
      <c r="R426" s="96"/>
      <c r="S426" s="86"/>
      <c r="T426" s="86"/>
      <c r="U426" s="88"/>
      <c r="V426" s="96"/>
      <c r="W426" s="108"/>
      <c r="AL426" s="15"/>
      <c r="AP426" s="15"/>
      <c r="AS426" s="15"/>
      <c r="AT426" s="15"/>
    </row>
    <row r="427" spans="1:46" s="9" customFormat="1" ht="15" customHeight="1">
      <c r="A427" s="108"/>
      <c r="B427" s="108"/>
      <c r="C427" s="108"/>
      <c r="D427" s="108"/>
      <c r="E427" s="109"/>
      <c r="F427" s="109"/>
      <c r="G427" s="110"/>
      <c r="H427" s="108"/>
      <c r="I427" s="87"/>
      <c r="J427" s="108"/>
      <c r="K427" s="86"/>
      <c r="L427" s="86"/>
      <c r="M427" s="86"/>
      <c r="N427" s="96"/>
      <c r="O427" s="86"/>
      <c r="P427" s="86"/>
      <c r="Q427" s="86"/>
      <c r="R427" s="96"/>
      <c r="S427" s="86"/>
      <c r="T427" s="86"/>
      <c r="U427" s="88"/>
      <c r="V427" s="96"/>
      <c r="W427" s="108"/>
      <c r="AL427" s="15"/>
      <c r="AP427" s="15"/>
      <c r="AS427" s="15"/>
      <c r="AT427" s="15"/>
    </row>
    <row r="428" spans="1:46" s="9" customFormat="1" ht="15" customHeight="1">
      <c r="A428" s="108"/>
      <c r="B428" s="108"/>
      <c r="C428" s="108"/>
      <c r="D428" s="108"/>
      <c r="E428" s="109"/>
      <c r="F428" s="109"/>
      <c r="G428" s="110"/>
      <c r="H428" s="108"/>
      <c r="I428" s="87"/>
      <c r="J428" s="108"/>
      <c r="K428" s="86"/>
      <c r="L428" s="86"/>
      <c r="M428" s="86"/>
      <c r="N428" s="96"/>
      <c r="O428" s="86"/>
      <c r="P428" s="86"/>
      <c r="Q428" s="86"/>
      <c r="R428" s="96"/>
      <c r="S428" s="86"/>
      <c r="T428" s="86"/>
      <c r="U428" s="88"/>
      <c r="V428" s="96"/>
      <c r="W428" s="108"/>
      <c r="AL428" s="15"/>
      <c r="AP428" s="15"/>
      <c r="AS428" s="15"/>
      <c r="AT428" s="15"/>
    </row>
    <row r="429" spans="1:46" s="9" customFormat="1" ht="15" customHeight="1">
      <c r="A429" s="108"/>
      <c r="B429" s="108"/>
      <c r="C429" s="108"/>
      <c r="D429" s="108"/>
      <c r="E429" s="109"/>
      <c r="F429" s="109"/>
      <c r="G429" s="110"/>
      <c r="H429" s="108"/>
      <c r="I429" s="87"/>
      <c r="J429" s="108"/>
      <c r="K429" s="86"/>
      <c r="L429" s="86"/>
      <c r="M429" s="86"/>
      <c r="N429" s="96"/>
      <c r="O429" s="86"/>
      <c r="P429" s="86"/>
      <c r="Q429" s="86"/>
      <c r="R429" s="96"/>
      <c r="S429" s="86"/>
      <c r="T429" s="86"/>
      <c r="U429" s="88"/>
      <c r="V429" s="96"/>
      <c r="W429" s="108"/>
      <c r="AL429" s="15"/>
      <c r="AP429" s="15"/>
      <c r="AS429" s="15"/>
      <c r="AT429" s="15"/>
    </row>
    <row r="430" spans="1:46" s="9" customFormat="1" ht="15" customHeight="1">
      <c r="A430" s="108"/>
      <c r="B430" s="108"/>
      <c r="C430" s="108"/>
      <c r="D430" s="108"/>
      <c r="E430" s="109"/>
      <c r="F430" s="109"/>
      <c r="G430" s="110"/>
      <c r="H430" s="108"/>
      <c r="I430" s="87"/>
      <c r="J430" s="108"/>
      <c r="K430" s="86"/>
      <c r="L430" s="86"/>
      <c r="M430" s="86"/>
      <c r="N430" s="96"/>
      <c r="O430" s="86"/>
      <c r="P430" s="86"/>
      <c r="Q430" s="86"/>
      <c r="R430" s="96"/>
      <c r="S430" s="86"/>
      <c r="T430" s="86"/>
      <c r="U430" s="88"/>
      <c r="V430" s="96"/>
      <c r="W430" s="108"/>
      <c r="AL430" s="15"/>
      <c r="AP430" s="15"/>
      <c r="AS430" s="15"/>
      <c r="AT430" s="15"/>
    </row>
    <row r="431" spans="1:46" s="9" customFormat="1" ht="15" customHeight="1">
      <c r="A431" s="108"/>
      <c r="B431" s="108"/>
      <c r="C431" s="108"/>
      <c r="D431" s="108"/>
      <c r="E431" s="109"/>
      <c r="F431" s="109"/>
      <c r="G431" s="110"/>
      <c r="H431" s="108"/>
      <c r="I431" s="87"/>
      <c r="J431" s="108"/>
      <c r="K431" s="86"/>
      <c r="L431" s="86"/>
      <c r="M431" s="86"/>
      <c r="N431" s="96"/>
      <c r="O431" s="86"/>
      <c r="P431" s="86"/>
      <c r="Q431" s="86"/>
      <c r="R431" s="96"/>
      <c r="S431" s="86"/>
      <c r="T431" s="86"/>
      <c r="U431" s="88"/>
      <c r="V431" s="96"/>
      <c r="W431" s="108"/>
      <c r="AL431" s="15"/>
      <c r="AP431" s="15"/>
      <c r="AS431" s="15"/>
      <c r="AT431" s="15"/>
    </row>
    <row r="432" spans="1:46" s="9" customFormat="1" ht="15" customHeight="1">
      <c r="A432" s="108"/>
      <c r="B432" s="108"/>
      <c r="C432" s="108"/>
      <c r="D432" s="108"/>
      <c r="E432" s="109"/>
      <c r="F432" s="109"/>
      <c r="G432" s="110"/>
      <c r="H432" s="108"/>
      <c r="I432" s="87"/>
      <c r="J432" s="108"/>
      <c r="K432" s="86"/>
      <c r="L432" s="86"/>
      <c r="M432" s="86"/>
      <c r="N432" s="96"/>
      <c r="O432" s="86"/>
      <c r="P432" s="86"/>
      <c r="Q432" s="86"/>
      <c r="R432" s="96"/>
      <c r="S432" s="86"/>
      <c r="T432" s="86"/>
      <c r="U432" s="88"/>
      <c r="V432" s="96"/>
      <c r="W432" s="108"/>
      <c r="AL432" s="15"/>
      <c r="AP432" s="15"/>
      <c r="AS432" s="15"/>
      <c r="AT432" s="15"/>
    </row>
    <row r="433" spans="1:46" s="9" customFormat="1" ht="15" customHeight="1">
      <c r="A433" s="108"/>
      <c r="B433" s="108"/>
      <c r="C433" s="108"/>
      <c r="D433" s="108"/>
      <c r="E433" s="109"/>
      <c r="F433" s="109"/>
      <c r="G433" s="110"/>
      <c r="H433" s="108"/>
      <c r="I433" s="87"/>
      <c r="J433" s="108"/>
      <c r="K433" s="86"/>
      <c r="L433" s="86"/>
      <c r="M433" s="86"/>
      <c r="N433" s="96"/>
      <c r="O433" s="86"/>
      <c r="P433" s="86"/>
      <c r="Q433" s="86"/>
      <c r="R433" s="96"/>
      <c r="S433" s="86"/>
      <c r="T433" s="86"/>
      <c r="U433" s="88"/>
      <c r="V433" s="96"/>
      <c r="W433" s="108"/>
      <c r="AL433" s="15"/>
      <c r="AP433" s="15"/>
      <c r="AS433" s="15"/>
      <c r="AT433" s="15"/>
    </row>
    <row r="434" spans="1:46" s="9" customFormat="1" ht="15" customHeight="1">
      <c r="A434" s="108"/>
      <c r="B434" s="108"/>
      <c r="C434" s="108"/>
      <c r="D434" s="108"/>
      <c r="E434" s="109"/>
      <c r="F434" s="109"/>
      <c r="G434" s="110"/>
      <c r="H434" s="108"/>
      <c r="I434" s="87"/>
      <c r="J434" s="108"/>
      <c r="K434" s="86"/>
      <c r="L434" s="86"/>
      <c r="M434" s="86"/>
      <c r="N434" s="96"/>
      <c r="O434" s="86"/>
      <c r="P434" s="86"/>
      <c r="Q434" s="86"/>
      <c r="R434" s="96"/>
      <c r="S434" s="86"/>
      <c r="T434" s="86"/>
      <c r="U434" s="88"/>
      <c r="V434" s="96"/>
      <c r="W434" s="108"/>
      <c r="AL434" s="15"/>
      <c r="AP434" s="15"/>
      <c r="AS434" s="15"/>
      <c r="AT434" s="15"/>
    </row>
    <row r="435" spans="1:46" s="9" customFormat="1" ht="15" customHeight="1">
      <c r="A435" s="108"/>
      <c r="B435" s="108"/>
      <c r="C435" s="108"/>
      <c r="D435" s="108"/>
      <c r="E435" s="109"/>
      <c r="F435" s="109"/>
      <c r="G435" s="110"/>
      <c r="H435" s="108"/>
      <c r="I435" s="87"/>
      <c r="J435" s="108"/>
      <c r="K435" s="86"/>
      <c r="L435" s="86"/>
      <c r="M435" s="86"/>
      <c r="N435" s="96"/>
      <c r="O435" s="86"/>
      <c r="P435" s="86"/>
      <c r="Q435" s="86"/>
      <c r="R435" s="96"/>
      <c r="S435" s="86"/>
      <c r="T435" s="86"/>
      <c r="U435" s="88"/>
      <c r="V435" s="96"/>
      <c r="W435" s="108"/>
      <c r="AL435" s="15"/>
      <c r="AP435" s="15"/>
      <c r="AS435" s="15"/>
      <c r="AT435" s="15"/>
    </row>
    <row r="436" spans="1:46" s="9" customFormat="1" ht="15" customHeight="1">
      <c r="A436" s="108"/>
      <c r="B436" s="108"/>
      <c r="C436" s="108"/>
      <c r="D436" s="108"/>
      <c r="E436" s="109"/>
      <c r="F436" s="109"/>
      <c r="G436" s="110"/>
      <c r="H436" s="108"/>
      <c r="I436" s="87"/>
      <c r="J436" s="108"/>
      <c r="K436" s="86"/>
      <c r="L436" s="86"/>
      <c r="M436" s="86"/>
      <c r="N436" s="96"/>
      <c r="O436" s="86"/>
      <c r="P436" s="86"/>
      <c r="Q436" s="86"/>
      <c r="R436" s="96"/>
      <c r="S436" s="86"/>
      <c r="T436" s="86"/>
      <c r="U436" s="88"/>
      <c r="V436" s="96"/>
      <c r="W436" s="108"/>
      <c r="AL436" s="15"/>
      <c r="AP436" s="15"/>
      <c r="AS436" s="15"/>
      <c r="AT436" s="15"/>
    </row>
    <row r="437" spans="1:46" s="9" customFormat="1" ht="15" customHeight="1">
      <c r="A437" s="108"/>
      <c r="B437" s="108"/>
      <c r="C437" s="108"/>
      <c r="D437" s="108"/>
      <c r="E437" s="109"/>
      <c r="F437" s="109"/>
      <c r="G437" s="110"/>
      <c r="H437" s="108"/>
      <c r="I437" s="87"/>
      <c r="J437" s="108"/>
      <c r="K437" s="86"/>
      <c r="L437" s="86"/>
      <c r="M437" s="86"/>
      <c r="N437" s="96"/>
      <c r="O437" s="86"/>
      <c r="P437" s="86"/>
      <c r="Q437" s="86"/>
      <c r="R437" s="96"/>
      <c r="S437" s="86"/>
      <c r="T437" s="86"/>
      <c r="U437" s="88"/>
      <c r="V437" s="96"/>
      <c r="W437" s="108"/>
      <c r="AL437" s="15"/>
      <c r="AP437" s="15"/>
      <c r="AS437" s="15"/>
      <c r="AT437" s="15"/>
    </row>
    <row r="438" spans="1:46" s="9" customFormat="1" ht="15" customHeight="1">
      <c r="A438" s="108"/>
      <c r="B438" s="108"/>
      <c r="C438" s="108"/>
      <c r="D438" s="108"/>
      <c r="E438" s="109"/>
      <c r="F438" s="109"/>
      <c r="G438" s="110"/>
      <c r="H438" s="108"/>
      <c r="I438" s="87"/>
      <c r="J438" s="108"/>
      <c r="K438" s="86"/>
      <c r="L438" s="86"/>
      <c r="M438" s="86"/>
      <c r="N438" s="96"/>
      <c r="O438" s="86"/>
      <c r="P438" s="86"/>
      <c r="Q438" s="86"/>
      <c r="R438" s="96"/>
      <c r="S438" s="86"/>
      <c r="T438" s="86"/>
      <c r="U438" s="88"/>
      <c r="V438" s="96"/>
      <c r="W438" s="108"/>
      <c r="AL438" s="15"/>
      <c r="AP438" s="15"/>
      <c r="AS438" s="15"/>
      <c r="AT438" s="15"/>
    </row>
    <row r="439" spans="1:46" s="9" customFormat="1" ht="15" customHeight="1">
      <c r="A439" s="108"/>
      <c r="B439" s="108"/>
      <c r="C439" s="108"/>
      <c r="D439" s="108"/>
      <c r="E439" s="109"/>
      <c r="F439" s="109"/>
      <c r="G439" s="110"/>
      <c r="H439" s="108"/>
      <c r="I439" s="87"/>
      <c r="J439" s="108"/>
      <c r="K439" s="86"/>
      <c r="L439" s="86"/>
      <c r="M439" s="86"/>
      <c r="N439" s="96"/>
      <c r="O439" s="86"/>
      <c r="P439" s="86"/>
      <c r="Q439" s="86"/>
      <c r="R439" s="96"/>
      <c r="S439" s="86"/>
      <c r="T439" s="86"/>
      <c r="U439" s="88"/>
      <c r="V439" s="96"/>
      <c r="W439" s="108"/>
      <c r="AL439" s="15"/>
      <c r="AP439" s="15"/>
      <c r="AS439" s="15"/>
      <c r="AT439" s="15"/>
    </row>
    <row r="440" spans="1:46" s="9" customFormat="1">
      <c r="A440" s="108"/>
      <c r="B440" s="108"/>
      <c r="C440" s="108"/>
      <c r="D440" s="108"/>
      <c r="E440" s="109"/>
      <c r="F440" s="109"/>
      <c r="G440" s="110"/>
      <c r="H440" s="108"/>
      <c r="I440" s="87"/>
      <c r="J440" s="108"/>
      <c r="K440" s="86"/>
      <c r="L440" s="86"/>
      <c r="M440" s="86"/>
      <c r="N440" s="96"/>
      <c r="O440" s="86"/>
      <c r="P440" s="86"/>
      <c r="Q440" s="86"/>
      <c r="R440" s="96"/>
      <c r="S440" s="86"/>
      <c r="T440" s="86"/>
      <c r="U440" s="88"/>
      <c r="V440" s="96"/>
      <c r="W440" s="108"/>
      <c r="AL440" s="15"/>
      <c r="AP440" s="15"/>
      <c r="AS440" s="15"/>
      <c r="AT440" s="15"/>
    </row>
    <row r="441" spans="1:46" s="9" customFormat="1">
      <c r="A441" s="108"/>
      <c r="B441" s="108"/>
      <c r="C441" s="108"/>
      <c r="D441" s="108"/>
      <c r="E441" s="109"/>
      <c r="F441" s="109"/>
      <c r="G441" s="110"/>
      <c r="H441" s="108"/>
      <c r="I441" s="87"/>
      <c r="J441" s="108"/>
      <c r="K441" s="86"/>
      <c r="L441" s="86"/>
      <c r="M441" s="86"/>
      <c r="N441" s="96"/>
      <c r="O441" s="86"/>
      <c r="P441" s="86"/>
      <c r="Q441" s="86"/>
      <c r="R441" s="96"/>
      <c r="S441" s="86"/>
      <c r="T441" s="86"/>
      <c r="U441" s="88"/>
      <c r="V441" s="96"/>
      <c r="W441" s="108"/>
      <c r="AL441" s="15"/>
      <c r="AP441" s="15"/>
      <c r="AS441" s="15"/>
      <c r="AT441" s="15"/>
    </row>
    <row r="442" spans="1:46" s="9" customFormat="1">
      <c r="A442" s="108"/>
      <c r="B442" s="108"/>
      <c r="C442" s="108"/>
      <c r="D442" s="108"/>
      <c r="E442" s="109"/>
      <c r="F442" s="109"/>
      <c r="G442" s="110"/>
      <c r="H442" s="108"/>
      <c r="I442" s="87"/>
      <c r="J442" s="108"/>
      <c r="K442" s="86"/>
      <c r="L442" s="86"/>
      <c r="M442" s="86"/>
      <c r="N442" s="96"/>
      <c r="O442" s="86"/>
      <c r="P442" s="86"/>
      <c r="Q442" s="86"/>
      <c r="R442" s="96"/>
      <c r="S442" s="86"/>
      <c r="T442" s="86"/>
      <c r="U442" s="88"/>
      <c r="V442" s="96"/>
      <c r="W442" s="108"/>
      <c r="AL442" s="15"/>
      <c r="AP442" s="15"/>
      <c r="AS442" s="15"/>
      <c r="AT442" s="15"/>
    </row>
    <row r="443" spans="1:46" s="9" customFormat="1">
      <c r="A443" s="108"/>
      <c r="B443" s="108"/>
      <c r="C443" s="108"/>
      <c r="D443" s="108"/>
      <c r="E443" s="109"/>
      <c r="F443" s="109"/>
      <c r="G443" s="110"/>
      <c r="H443" s="108"/>
      <c r="I443" s="87"/>
      <c r="J443" s="108"/>
      <c r="K443" s="86"/>
      <c r="L443" s="86"/>
      <c r="M443" s="86"/>
      <c r="N443" s="96"/>
      <c r="O443" s="86"/>
      <c r="P443" s="86"/>
      <c r="Q443" s="86"/>
      <c r="R443" s="96"/>
      <c r="S443" s="86"/>
      <c r="T443" s="86"/>
      <c r="U443" s="88"/>
      <c r="V443" s="96"/>
      <c r="W443" s="108"/>
      <c r="AL443" s="15"/>
      <c r="AP443" s="15"/>
      <c r="AS443" s="15"/>
      <c r="AT443" s="15"/>
    </row>
    <row r="444" spans="1:46" s="9" customFormat="1">
      <c r="A444" s="108"/>
      <c r="B444" s="108"/>
      <c r="C444" s="108"/>
      <c r="D444" s="108"/>
      <c r="E444" s="109"/>
      <c r="F444" s="109"/>
      <c r="G444" s="110"/>
      <c r="H444" s="108"/>
      <c r="I444" s="87"/>
      <c r="J444" s="108"/>
      <c r="K444" s="86"/>
      <c r="L444" s="86"/>
      <c r="M444" s="86"/>
      <c r="N444" s="96"/>
      <c r="O444" s="86"/>
      <c r="P444" s="86"/>
      <c r="Q444" s="86"/>
      <c r="R444" s="96"/>
      <c r="S444" s="86"/>
      <c r="T444" s="86"/>
      <c r="U444" s="88"/>
      <c r="V444" s="96"/>
      <c r="W444" s="108"/>
      <c r="AL444" s="15"/>
      <c r="AP444" s="15"/>
      <c r="AS444" s="15"/>
      <c r="AT444" s="15"/>
    </row>
    <row r="445" spans="1:46" s="9" customFormat="1">
      <c r="A445" s="108"/>
      <c r="B445" s="108"/>
      <c r="C445" s="108"/>
      <c r="D445" s="108"/>
      <c r="E445" s="109"/>
      <c r="F445" s="109"/>
      <c r="G445" s="110"/>
      <c r="H445" s="108"/>
      <c r="I445" s="87"/>
      <c r="J445" s="108"/>
      <c r="K445" s="86"/>
      <c r="L445" s="86"/>
      <c r="M445" s="86"/>
      <c r="N445" s="96"/>
      <c r="O445" s="86"/>
      <c r="P445" s="86"/>
      <c r="Q445" s="86"/>
      <c r="R445" s="96"/>
      <c r="S445" s="86"/>
      <c r="T445" s="86"/>
      <c r="U445" s="88"/>
      <c r="V445" s="96"/>
      <c r="W445" s="108"/>
      <c r="AL445" s="15"/>
      <c r="AP445" s="15"/>
      <c r="AS445" s="15"/>
      <c r="AT445" s="15"/>
    </row>
    <row r="446" spans="1:46" s="9" customFormat="1" ht="15" customHeight="1">
      <c r="A446" s="108"/>
      <c r="B446" s="108"/>
      <c r="C446" s="108"/>
      <c r="D446" s="108"/>
      <c r="E446" s="109"/>
      <c r="F446" s="109"/>
      <c r="G446" s="110"/>
      <c r="H446" s="108"/>
      <c r="I446" s="87"/>
      <c r="J446" s="108"/>
      <c r="K446" s="86"/>
      <c r="L446" s="86"/>
      <c r="M446" s="86"/>
      <c r="N446" s="96"/>
      <c r="O446" s="86"/>
      <c r="P446" s="86"/>
      <c r="Q446" s="86"/>
      <c r="R446" s="96"/>
      <c r="S446" s="86"/>
      <c r="T446" s="86"/>
      <c r="U446" s="88"/>
      <c r="V446" s="96"/>
      <c r="W446" s="108"/>
      <c r="AL446" s="15"/>
      <c r="AP446" s="15"/>
      <c r="AS446" s="15"/>
      <c r="AT446" s="15"/>
    </row>
    <row r="447" spans="1:46" s="9" customFormat="1">
      <c r="A447" s="108"/>
      <c r="B447" s="108"/>
      <c r="C447" s="108"/>
      <c r="D447" s="108"/>
      <c r="E447" s="109"/>
      <c r="F447" s="109"/>
      <c r="G447" s="110"/>
      <c r="H447" s="108"/>
      <c r="I447" s="87"/>
      <c r="J447" s="108"/>
      <c r="K447" s="86"/>
      <c r="L447" s="86"/>
      <c r="M447" s="86"/>
      <c r="N447" s="96"/>
      <c r="O447" s="86"/>
      <c r="P447" s="86"/>
      <c r="Q447" s="86"/>
      <c r="R447" s="96"/>
      <c r="S447" s="86"/>
      <c r="T447" s="86"/>
      <c r="U447" s="88"/>
      <c r="V447" s="96"/>
      <c r="W447" s="108"/>
      <c r="AL447" s="15"/>
      <c r="AP447" s="15"/>
      <c r="AS447" s="15"/>
      <c r="AT447" s="15"/>
    </row>
    <row r="448" spans="1:46" s="9" customFormat="1">
      <c r="A448" s="108"/>
      <c r="B448" s="108"/>
      <c r="C448" s="108"/>
      <c r="D448" s="108"/>
      <c r="E448" s="109"/>
      <c r="F448" s="109"/>
      <c r="G448" s="110"/>
      <c r="H448" s="108"/>
      <c r="I448" s="87"/>
      <c r="J448" s="108"/>
      <c r="K448" s="86"/>
      <c r="L448" s="86"/>
      <c r="M448" s="86"/>
      <c r="N448" s="96"/>
      <c r="O448" s="86"/>
      <c r="P448" s="86"/>
      <c r="Q448" s="86"/>
      <c r="R448" s="96"/>
      <c r="S448" s="86"/>
      <c r="T448" s="86"/>
      <c r="U448" s="88"/>
      <c r="V448" s="96"/>
      <c r="W448" s="108"/>
      <c r="AL448" s="15"/>
      <c r="AP448" s="15"/>
      <c r="AS448" s="15"/>
      <c r="AT448" s="15"/>
    </row>
    <row r="449" spans="1:46" s="9" customFormat="1">
      <c r="A449" s="108"/>
      <c r="B449" s="108"/>
      <c r="C449" s="108"/>
      <c r="D449" s="108"/>
      <c r="E449" s="109"/>
      <c r="F449" s="109"/>
      <c r="G449" s="110"/>
      <c r="H449" s="108"/>
      <c r="I449" s="87"/>
      <c r="J449" s="108"/>
      <c r="K449" s="86"/>
      <c r="L449" s="86"/>
      <c r="M449" s="86"/>
      <c r="N449" s="96"/>
      <c r="O449" s="86"/>
      <c r="P449" s="86"/>
      <c r="Q449" s="86"/>
      <c r="R449" s="96"/>
      <c r="S449" s="86"/>
      <c r="T449" s="86"/>
      <c r="U449" s="88"/>
      <c r="V449" s="96"/>
      <c r="W449" s="108"/>
      <c r="AL449" s="15"/>
      <c r="AP449" s="15"/>
      <c r="AS449" s="15"/>
      <c r="AT449" s="15"/>
    </row>
    <row r="450" spans="1:46" s="9" customFormat="1">
      <c r="A450" s="108"/>
      <c r="B450" s="108"/>
      <c r="C450" s="108"/>
      <c r="D450" s="108"/>
      <c r="E450" s="109"/>
      <c r="F450" s="109"/>
      <c r="G450" s="110"/>
      <c r="H450" s="108"/>
      <c r="I450" s="87"/>
      <c r="J450" s="108"/>
      <c r="K450" s="86"/>
      <c r="L450" s="86"/>
      <c r="M450" s="86"/>
      <c r="N450" s="96"/>
      <c r="O450" s="86"/>
      <c r="P450" s="86"/>
      <c r="Q450" s="86"/>
      <c r="R450" s="96"/>
      <c r="S450" s="86"/>
      <c r="T450" s="86"/>
      <c r="U450" s="88"/>
      <c r="V450" s="96"/>
      <c r="W450" s="108"/>
      <c r="AL450" s="15"/>
      <c r="AP450" s="15"/>
      <c r="AS450" s="15"/>
      <c r="AT450" s="15"/>
    </row>
    <row r="451" spans="1:46" s="9" customFormat="1">
      <c r="A451" s="108"/>
      <c r="B451" s="108"/>
      <c r="C451" s="108"/>
      <c r="D451" s="108"/>
      <c r="E451" s="109"/>
      <c r="F451" s="109"/>
      <c r="G451" s="110"/>
      <c r="H451" s="108"/>
      <c r="I451" s="87"/>
      <c r="J451" s="108"/>
      <c r="K451" s="86"/>
      <c r="L451" s="86"/>
      <c r="M451" s="86"/>
      <c r="N451" s="96"/>
      <c r="O451" s="86"/>
      <c r="P451" s="86"/>
      <c r="Q451" s="86"/>
      <c r="R451" s="96"/>
      <c r="S451" s="86"/>
      <c r="T451" s="86"/>
      <c r="U451" s="88"/>
      <c r="V451" s="96"/>
      <c r="W451" s="108"/>
      <c r="AL451" s="15"/>
      <c r="AP451" s="15"/>
      <c r="AS451" s="15"/>
      <c r="AT451" s="15"/>
    </row>
    <row r="452" spans="1:46" s="9" customFormat="1">
      <c r="A452" s="108"/>
      <c r="B452" s="108"/>
      <c r="C452" s="108"/>
      <c r="D452" s="108"/>
      <c r="E452" s="109"/>
      <c r="F452" s="109"/>
      <c r="G452" s="110"/>
      <c r="H452" s="108"/>
      <c r="I452" s="87"/>
      <c r="J452" s="108"/>
      <c r="K452" s="86"/>
      <c r="L452" s="86"/>
      <c r="M452" s="86"/>
      <c r="N452" s="96"/>
      <c r="O452" s="86"/>
      <c r="P452" s="86"/>
      <c r="Q452" s="86"/>
      <c r="R452" s="96"/>
      <c r="S452" s="86"/>
      <c r="T452" s="86"/>
      <c r="U452" s="88"/>
      <c r="V452" s="96"/>
      <c r="W452" s="108"/>
      <c r="AL452" s="15"/>
      <c r="AP452" s="15"/>
      <c r="AS452" s="15"/>
      <c r="AT452" s="15"/>
    </row>
    <row r="453" spans="1:46" s="9" customFormat="1">
      <c r="A453" s="108"/>
      <c r="B453" s="108"/>
      <c r="C453" s="108"/>
      <c r="D453" s="108"/>
      <c r="E453" s="109"/>
      <c r="F453" s="109"/>
      <c r="G453" s="110"/>
      <c r="H453" s="108"/>
      <c r="I453" s="87"/>
      <c r="J453" s="108"/>
      <c r="K453" s="86"/>
      <c r="L453" s="86"/>
      <c r="M453" s="86"/>
      <c r="N453" s="96"/>
      <c r="O453" s="86"/>
      <c r="P453" s="86"/>
      <c r="Q453" s="86"/>
      <c r="R453" s="96"/>
      <c r="S453" s="86"/>
      <c r="T453" s="86"/>
      <c r="U453" s="88"/>
      <c r="V453" s="96"/>
      <c r="W453" s="108"/>
      <c r="AL453" s="15"/>
      <c r="AP453" s="15"/>
      <c r="AS453" s="15"/>
      <c r="AT453" s="15"/>
    </row>
    <row r="454" spans="1:46" s="9" customFormat="1">
      <c r="A454" s="108"/>
      <c r="B454" s="108"/>
      <c r="C454" s="108"/>
      <c r="D454" s="108"/>
      <c r="E454" s="109"/>
      <c r="F454" s="109"/>
      <c r="G454" s="110"/>
      <c r="H454" s="108"/>
      <c r="I454" s="87"/>
      <c r="J454" s="108"/>
      <c r="K454" s="86"/>
      <c r="L454" s="86"/>
      <c r="M454" s="86"/>
      <c r="N454" s="96"/>
      <c r="O454" s="86"/>
      <c r="P454" s="86"/>
      <c r="Q454" s="86"/>
      <c r="R454" s="96"/>
      <c r="S454" s="86"/>
      <c r="T454" s="86"/>
      <c r="U454" s="88"/>
      <c r="V454" s="96"/>
      <c r="W454" s="108"/>
      <c r="AL454" s="15"/>
      <c r="AP454" s="15"/>
      <c r="AS454" s="15"/>
      <c r="AT454" s="15"/>
    </row>
  </sheetData>
  <mergeCells count="16">
    <mergeCell ref="AI2:AL2"/>
    <mergeCell ref="AM2:AP2"/>
    <mergeCell ref="AQ2:AT2"/>
    <mergeCell ref="AU2:AU3"/>
    <mergeCell ref="Y1:AU1"/>
    <mergeCell ref="A1:W1"/>
    <mergeCell ref="W2:W3"/>
    <mergeCell ref="Y2:Z2"/>
    <mergeCell ref="AA2:AB2"/>
    <mergeCell ref="AC2:AH2"/>
    <mergeCell ref="K2:N2"/>
    <mergeCell ref="O2:R2"/>
    <mergeCell ref="S2:V2"/>
    <mergeCell ref="A2:B2"/>
    <mergeCell ref="C2:D2"/>
    <mergeCell ref="E2:J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171E-B761-D449-A69C-33A32B39C848}">
  <sheetPr>
    <tabColor rgb="FFCABAD6"/>
  </sheetPr>
  <dimension ref="A1:AY63"/>
  <sheetViews>
    <sheetView zoomScaleNormal="100" workbookViewId="0">
      <pane ySplit="3" topLeftCell="A4" activePane="bottomLeft" state="frozen"/>
      <selection pane="bottomLeft" activeCell="G34" sqref="G34"/>
    </sheetView>
  </sheetViews>
  <sheetFormatPr baseColWidth="10" defaultRowHeight="16"/>
  <cols>
    <col min="1" max="1" width="10.33203125" bestFit="1" customWidth="1"/>
    <col min="2" max="2" width="6.6640625" bestFit="1" customWidth="1"/>
    <col min="3" max="3" width="5.1640625" bestFit="1" customWidth="1"/>
    <col min="4" max="4" width="20.6640625" bestFit="1" customWidth="1"/>
    <col min="5" max="5" width="5.6640625" bestFit="1" customWidth="1"/>
    <col min="6" max="6" width="6.83203125" bestFit="1" customWidth="1"/>
    <col min="7" max="7" width="7.1640625" bestFit="1" customWidth="1"/>
    <col min="8" max="8" width="8" bestFit="1" customWidth="1"/>
    <col min="9" max="9" width="8.83203125" bestFit="1" customWidth="1"/>
    <col min="10" max="10" width="7.83203125" bestFit="1" customWidth="1"/>
    <col min="11" max="11" width="7.5" bestFit="1" customWidth="1"/>
    <col min="12" max="12" width="8.83203125" bestFit="1" customWidth="1"/>
    <col min="13" max="13" width="8.5" bestFit="1" customWidth="1"/>
    <col min="14" max="14" width="12.83203125" bestFit="1" customWidth="1"/>
    <col min="15" max="15" width="6" bestFit="1" customWidth="1"/>
    <col min="16" max="16" width="18" style="122" bestFit="1" customWidth="1"/>
    <col min="17" max="17" width="8.5" bestFit="1" customWidth="1"/>
    <col min="18" max="18" width="12.83203125" bestFit="1" customWidth="1"/>
    <col min="19" max="19" width="6" bestFit="1" customWidth="1"/>
    <col min="20" max="20" width="11" style="122" bestFit="1" customWidth="1"/>
    <col min="21" max="21" width="8.5" bestFit="1" customWidth="1"/>
    <col min="22" max="22" width="12.83203125" bestFit="1" customWidth="1"/>
    <col min="23" max="23" width="6.83203125" style="121" bestFit="1" customWidth="1"/>
    <col min="24" max="24" width="18.1640625" style="122" bestFit="1" customWidth="1"/>
    <col min="25" max="25" width="68" bestFit="1" customWidth="1"/>
    <col min="27" max="27" width="10.33203125" bestFit="1" customWidth="1"/>
    <col min="28" max="28" width="6.6640625" bestFit="1" customWidth="1"/>
    <col min="29" max="29" width="5.1640625" bestFit="1" customWidth="1"/>
    <col min="30" max="30" width="16.33203125" bestFit="1" customWidth="1"/>
    <col min="31" max="31" width="5.6640625" bestFit="1" customWidth="1"/>
    <col min="32" max="32" width="6.83203125" bestFit="1" customWidth="1"/>
    <col min="33" max="33" width="7.1640625" bestFit="1" customWidth="1"/>
    <col min="34" max="34" width="8" bestFit="1" customWidth="1"/>
    <col min="35" max="35" width="8.83203125" bestFit="1" customWidth="1"/>
    <col min="36" max="36" width="7.83203125" bestFit="1" customWidth="1"/>
    <col min="37" max="37" width="7.5" bestFit="1" customWidth="1"/>
    <col min="38" max="38" width="8.83203125" bestFit="1" customWidth="1"/>
    <col min="39" max="39" width="8.5" bestFit="1" customWidth="1"/>
    <col min="40" max="40" width="12.83203125" bestFit="1" customWidth="1"/>
    <col min="41" max="41" width="6" bestFit="1" customWidth="1"/>
    <col min="42" max="42" width="11" style="121" bestFit="1" customWidth="1"/>
    <col min="43" max="43" width="8.5" bestFit="1" customWidth="1"/>
    <col min="44" max="44" width="12.83203125" bestFit="1" customWidth="1"/>
    <col min="45" max="45" width="6" bestFit="1" customWidth="1"/>
    <col min="46" max="46" width="11" style="121" bestFit="1" customWidth="1"/>
    <col min="47" max="47" width="8.5" bestFit="1" customWidth="1"/>
    <col min="48" max="48" width="12.83203125" bestFit="1" customWidth="1"/>
    <col min="49" max="49" width="6.83203125" style="121" bestFit="1" customWidth="1"/>
    <col min="50" max="50" width="18.1640625" style="121" bestFit="1" customWidth="1"/>
    <col min="51" max="51" width="68" bestFit="1" customWidth="1"/>
  </cols>
  <sheetData>
    <row r="1" spans="1:51">
      <c r="A1" s="230" t="s">
        <v>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2"/>
      <c r="AA1" s="230" t="s">
        <v>188</v>
      </c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2"/>
    </row>
    <row r="2" spans="1:51">
      <c r="A2" s="235" t="s">
        <v>104</v>
      </c>
      <c r="B2" s="235"/>
      <c r="C2" s="235" t="s">
        <v>1</v>
      </c>
      <c r="D2" s="235"/>
      <c r="E2" s="235" t="s">
        <v>96</v>
      </c>
      <c r="F2" s="235"/>
      <c r="G2" s="235"/>
      <c r="H2" s="235"/>
      <c r="I2" s="235"/>
      <c r="J2" s="235"/>
      <c r="K2" s="235"/>
      <c r="L2" s="235"/>
      <c r="M2" s="233" t="s">
        <v>97</v>
      </c>
      <c r="N2" s="233"/>
      <c r="O2" s="233"/>
      <c r="P2" s="233"/>
      <c r="Q2" s="233" t="s">
        <v>98</v>
      </c>
      <c r="R2" s="233"/>
      <c r="S2" s="233"/>
      <c r="T2" s="233"/>
      <c r="U2" s="233" t="s">
        <v>102</v>
      </c>
      <c r="V2" s="233"/>
      <c r="W2" s="233"/>
      <c r="X2" s="233"/>
      <c r="Y2" s="234" t="s">
        <v>63</v>
      </c>
      <c r="AA2" s="235" t="s">
        <v>104</v>
      </c>
      <c r="AB2" s="235"/>
      <c r="AC2" s="235" t="s">
        <v>1</v>
      </c>
      <c r="AD2" s="235"/>
      <c r="AE2" s="235" t="s">
        <v>96</v>
      </c>
      <c r="AF2" s="235"/>
      <c r="AG2" s="235"/>
      <c r="AH2" s="235"/>
      <c r="AI2" s="235"/>
      <c r="AJ2" s="235"/>
      <c r="AK2" s="235"/>
      <c r="AL2" s="235"/>
      <c r="AM2" s="233" t="s">
        <v>97</v>
      </c>
      <c r="AN2" s="233"/>
      <c r="AO2" s="233"/>
      <c r="AP2" s="233"/>
      <c r="AQ2" s="233" t="s">
        <v>98</v>
      </c>
      <c r="AR2" s="233"/>
      <c r="AS2" s="233"/>
      <c r="AT2" s="233"/>
      <c r="AU2" s="233" t="s">
        <v>102</v>
      </c>
      <c r="AV2" s="233"/>
      <c r="AW2" s="233"/>
      <c r="AX2" s="233"/>
      <c r="AY2" s="234" t="s">
        <v>63</v>
      </c>
    </row>
    <row r="3" spans="1:51">
      <c r="A3" s="130" t="s">
        <v>94</v>
      </c>
      <c r="B3" s="130" t="s">
        <v>95</v>
      </c>
      <c r="C3" s="126" t="s">
        <v>0</v>
      </c>
      <c r="D3" s="131" t="s">
        <v>203</v>
      </c>
      <c r="E3" s="123" t="s">
        <v>2</v>
      </c>
      <c r="F3" s="123" t="s">
        <v>3</v>
      </c>
      <c r="G3" s="124" t="s">
        <v>4</v>
      </c>
      <c r="H3" s="124" t="s">
        <v>240</v>
      </c>
      <c r="I3" s="125" t="s">
        <v>106</v>
      </c>
      <c r="J3" s="124" t="s">
        <v>241</v>
      </c>
      <c r="K3" s="125" t="s">
        <v>106</v>
      </c>
      <c r="L3" s="126" t="s">
        <v>5</v>
      </c>
      <c r="M3" s="127" t="s">
        <v>99</v>
      </c>
      <c r="N3" s="127" t="s">
        <v>100</v>
      </c>
      <c r="O3" s="127" t="s">
        <v>101</v>
      </c>
      <c r="P3" s="129" t="s">
        <v>103</v>
      </c>
      <c r="Q3" s="127" t="s">
        <v>99</v>
      </c>
      <c r="R3" s="127" t="s">
        <v>100</v>
      </c>
      <c r="S3" s="127" t="s">
        <v>101</v>
      </c>
      <c r="T3" s="129" t="s">
        <v>103</v>
      </c>
      <c r="U3" s="127" t="s">
        <v>99</v>
      </c>
      <c r="V3" s="127" t="s">
        <v>100</v>
      </c>
      <c r="W3" s="151" t="s">
        <v>93</v>
      </c>
      <c r="X3" s="129" t="s">
        <v>103</v>
      </c>
      <c r="Y3" s="234"/>
      <c r="AA3" s="130" t="s">
        <v>94</v>
      </c>
      <c r="AB3" s="130" t="s">
        <v>95</v>
      </c>
      <c r="AC3" s="126" t="s">
        <v>0</v>
      </c>
      <c r="AD3" s="131" t="s">
        <v>203</v>
      </c>
      <c r="AE3" s="123" t="s">
        <v>2</v>
      </c>
      <c r="AF3" s="123" t="s">
        <v>3</v>
      </c>
      <c r="AG3" s="124" t="s">
        <v>4</v>
      </c>
      <c r="AH3" s="124" t="s">
        <v>240</v>
      </c>
      <c r="AI3" s="125" t="s">
        <v>106</v>
      </c>
      <c r="AJ3" s="124" t="s">
        <v>241</v>
      </c>
      <c r="AK3" s="125" t="s">
        <v>106</v>
      </c>
      <c r="AL3" s="126" t="s">
        <v>5</v>
      </c>
      <c r="AM3" s="127" t="s">
        <v>99</v>
      </c>
      <c r="AN3" s="127" t="s">
        <v>100</v>
      </c>
      <c r="AO3" s="127" t="s">
        <v>101</v>
      </c>
      <c r="AP3" s="128" t="s">
        <v>103</v>
      </c>
      <c r="AQ3" s="127" t="s">
        <v>99</v>
      </c>
      <c r="AR3" s="127" t="s">
        <v>100</v>
      </c>
      <c r="AS3" s="127" t="s">
        <v>101</v>
      </c>
      <c r="AT3" s="129" t="s">
        <v>103</v>
      </c>
      <c r="AU3" s="127" t="s">
        <v>99</v>
      </c>
      <c r="AV3" s="127" t="s">
        <v>100</v>
      </c>
      <c r="AW3" s="151" t="s">
        <v>93</v>
      </c>
      <c r="AX3" s="129" t="s">
        <v>103</v>
      </c>
      <c r="AY3" s="234"/>
    </row>
    <row r="4" spans="1:51">
      <c r="A4" s="41">
        <v>1</v>
      </c>
      <c r="B4" s="72">
        <v>1</v>
      </c>
      <c r="C4" s="40" t="s">
        <v>7</v>
      </c>
      <c r="D4" s="65" t="s">
        <v>8</v>
      </c>
      <c r="E4" s="41">
        <v>160</v>
      </c>
      <c r="F4" s="25">
        <v>60</v>
      </c>
      <c r="G4" s="105">
        <f t="shared" ref="G4:G41" si="0">LOG(F4*EXP((E4-100)/14.75))</f>
        <v>3.5447728716850069</v>
      </c>
      <c r="H4" s="25" t="s">
        <v>242</v>
      </c>
      <c r="I4" s="1" t="s">
        <v>243</v>
      </c>
      <c r="J4" s="25"/>
      <c r="K4" s="1"/>
      <c r="L4" s="140" t="s">
        <v>9</v>
      </c>
      <c r="M4" s="49">
        <v>0.45600000000000002</v>
      </c>
      <c r="N4" s="1">
        <v>0.27300000000000002</v>
      </c>
      <c r="O4" s="1">
        <v>8.5999999999999993E-2</v>
      </c>
      <c r="P4" s="52" t="s">
        <v>244</v>
      </c>
      <c r="Q4" s="49"/>
      <c r="R4" s="1"/>
      <c r="S4" s="1"/>
      <c r="T4" s="52"/>
      <c r="U4" s="49">
        <v>0.81</v>
      </c>
      <c r="V4" s="1"/>
      <c r="W4" s="5"/>
      <c r="X4" s="52" t="s">
        <v>245</v>
      </c>
      <c r="Y4" s="146" t="s">
        <v>272</v>
      </c>
      <c r="Z4" s="104"/>
      <c r="AA4" s="40">
        <v>3</v>
      </c>
      <c r="AB4" s="65">
        <v>39</v>
      </c>
      <c r="AC4" s="40" t="s">
        <v>18</v>
      </c>
      <c r="AD4" s="65" t="s">
        <v>266</v>
      </c>
      <c r="AE4" s="149">
        <v>220</v>
      </c>
      <c r="AF4" s="5">
        <v>5</v>
      </c>
      <c r="AG4" s="139">
        <f t="shared" ref="AG4:AG23" si="1">LOG(AF4*EXP((AE4-100)/14.75))</f>
        <v>4.2322132469387457</v>
      </c>
      <c r="AH4" s="11" t="s">
        <v>257</v>
      </c>
      <c r="AI4" s="139" t="s">
        <v>258</v>
      </c>
      <c r="AJ4" s="11"/>
      <c r="AK4" s="1"/>
      <c r="AL4" s="140" t="s">
        <v>9</v>
      </c>
      <c r="AM4" s="49">
        <v>0.39100000000000001</v>
      </c>
      <c r="AN4" s="1">
        <v>0.18100000000000002</v>
      </c>
      <c r="AO4" s="1">
        <v>0.34899999999999998</v>
      </c>
      <c r="AP4" s="52" t="s">
        <v>24</v>
      </c>
      <c r="AQ4" s="49">
        <v>0.59200000000000008</v>
      </c>
      <c r="AR4" s="1">
        <v>4.0999999999999995E-2</v>
      </c>
      <c r="AS4" s="1">
        <v>0.39700000000000002</v>
      </c>
      <c r="AT4" s="53" t="s">
        <v>37</v>
      </c>
      <c r="AU4" s="49">
        <v>0.70332480818414322</v>
      </c>
      <c r="AV4" s="1">
        <v>0.56603773584905659</v>
      </c>
      <c r="AW4" s="5" t="s">
        <v>9</v>
      </c>
      <c r="AX4" s="52" t="s">
        <v>86</v>
      </c>
      <c r="AY4" s="44" t="s">
        <v>274</v>
      </c>
    </row>
    <row r="5" spans="1:51">
      <c r="A5" s="42">
        <v>1</v>
      </c>
      <c r="B5" s="73">
        <v>2</v>
      </c>
      <c r="C5" s="38" t="s">
        <v>7</v>
      </c>
      <c r="D5" s="66" t="s">
        <v>13</v>
      </c>
      <c r="E5" s="42">
        <v>160</v>
      </c>
      <c r="F5" s="34">
        <v>60</v>
      </c>
      <c r="G5" s="36">
        <f t="shared" si="0"/>
        <v>3.5447728716850069</v>
      </c>
      <c r="H5" s="34" t="s">
        <v>242</v>
      </c>
      <c r="I5" s="2" t="s">
        <v>243</v>
      </c>
      <c r="J5" s="34"/>
      <c r="K5" s="2"/>
      <c r="L5" s="141"/>
      <c r="M5" s="50">
        <v>0.40600000000000003</v>
      </c>
      <c r="N5" s="2">
        <v>0.33600000000000002</v>
      </c>
      <c r="O5" s="2">
        <v>4.2000000000000003E-2</v>
      </c>
      <c r="P5" s="53"/>
      <c r="Q5" s="50"/>
      <c r="R5" s="2"/>
      <c r="S5" s="2"/>
      <c r="T5" s="53"/>
      <c r="U5" s="50">
        <v>0.85</v>
      </c>
      <c r="V5" s="2"/>
      <c r="W5" s="6"/>
      <c r="X5" s="53"/>
      <c r="Y5" s="147"/>
      <c r="Z5" s="104"/>
      <c r="AA5" s="38">
        <v>3</v>
      </c>
      <c r="AB5" s="66">
        <v>40</v>
      </c>
      <c r="AC5" s="38" t="s">
        <v>18</v>
      </c>
      <c r="AD5" s="66" t="s">
        <v>267</v>
      </c>
      <c r="AE5" s="143">
        <v>220</v>
      </c>
      <c r="AF5" s="9">
        <v>5</v>
      </c>
      <c r="AG5" s="14">
        <f t="shared" si="1"/>
        <v>4.2322132469387457</v>
      </c>
      <c r="AH5" s="2" t="s">
        <v>257</v>
      </c>
      <c r="AI5" s="14" t="s">
        <v>258</v>
      </c>
      <c r="AJ5" s="2"/>
      <c r="AK5" s="2"/>
      <c r="AL5" s="141"/>
      <c r="AM5" s="50">
        <v>0.41200000000000003</v>
      </c>
      <c r="AN5" s="2">
        <v>0.18899999999999997</v>
      </c>
      <c r="AO5" s="2">
        <v>0.37200000000000005</v>
      </c>
      <c r="AP5" s="53"/>
      <c r="AQ5" s="50">
        <v>0.59299999999999997</v>
      </c>
      <c r="AR5" s="2">
        <v>4.5999999999999999E-2</v>
      </c>
      <c r="AS5" s="2">
        <v>0.4</v>
      </c>
      <c r="AT5" s="53"/>
      <c r="AU5" s="50">
        <v>0.70388349514563098</v>
      </c>
      <c r="AV5" s="2">
        <v>0.52941176470588236</v>
      </c>
      <c r="AW5" s="6"/>
      <c r="AX5" s="53" t="s">
        <v>11</v>
      </c>
      <c r="AY5" s="45"/>
    </row>
    <row r="6" spans="1:51">
      <c r="A6" s="43">
        <v>1</v>
      </c>
      <c r="B6" s="74">
        <v>3</v>
      </c>
      <c r="C6" s="39" t="s">
        <v>7</v>
      </c>
      <c r="D6" s="67" t="s">
        <v>246</v>
      </c>
      <c r="E6" s="43">
        <v>160</v>
      </c>
      <c r="F6" s="29">
        <v>60</v>
      </c>
      <c r="G6" s="30">
        <f t="shared" si="0"/>
        <v>3.5447728716850069</v>
      </c>
      <c r="H6" s="29" t="s">
        <v>242</v>
      </c>
      <c r="I6" s="3" t="s">
        <v>243</v>
      </c>
      <c r="J6" s="29"/>
      <c r="K6" s="3"/>
      <c r="L6" s="142"/>
      <c r="M6" s="51">
        <v>0.44400000000000001</v>
      </c>
      <c r="N6" s="3">
        <v>0.28600000000000003</v>
      </c>
      <c r="O6" s="3">
        <v>6.9000000000000006E-2</v>
      </c>
      <c r="P6" s="54"/>
      <c r="Q6" s="51"/>
      <c r="R6" s="3"/>
      <c r="S6" s="3"/>
      <c r="T6" s="54"/>
      <c r="U6" s="51">
        <v>0.56000000000000005</v>
      </c>
      <c r="V6" s="3"/>
      <c r="W6" s="7"/>
      <c r="X6" s="54"/>
      <c r="Y6" s="148"/>
      <c r="Z6" s="104"/>
      <c r="AA6" s="38">
        <v>3</v>
      </c>
      <c r="AB6" s="66">
        <v>41</v>
      </c>
      <c r="AC6" s="38" t="s">
        <v>18</v>
      </c>
      <c r="AD6" s="66" t="s">
        <v>268</v>
      </c>
      <c r="AE6" s="143">
        <v>220</v>
      </c>
      <c r="AF6" s="6">
        <v>5</v>
      </c>
      <c r="AG6" s="134">
        <f t="shared" si="1"/>
        <v>4.2322132469387457</v>
      </c>
      <c r="AH6" s="14" t="s">
        <v>257</v>
      </c>
      <c r="AI6" s="134" t="s">
        <v>258</v>
      </c>
      <c r="AJ6" s="14"/>
      <c r="AK6" s="2"/>
      <c r="AL6" s="141"/>
      <c r="AM6" s="50">
        <v>0.44500000000000001</v>
      </c>
      <c r="AN6" s="2">
        <v>0.22899999999999998</v>
      </c>
      <c r="AO6" s="2">
        <v>0.30099999999999999</v>
      </c>
      <c r="AP6" s="53"/>
      <c r="AQ6" s="50">
        <v>0.63500000000000001</v>
      </c>
      <c r="AR6" s="2">
        <v>0.04</v>
      </c>
      <c r="AS6" s="2">
        <v>0.36899999999999999</v>
      </c>
      <c r="AT6" s="53"/>
      <c r="AU6" s="50">
        <v>0.84269662921348309</v>
      </c>
      <c r="AV6" s="2">
        <v>0.39603960396039606</v>
      </c>
      <c r="AW6" s="6"/>
      <c r="AX6" s="53"/>
      <c r="AY6" s="45"/>
    </row>
    <row r="7" spans="1:51">
      <c r="A7" s="38">
        <v>2</v>
      </c>
      <c r="B7" s="73">
        <v>4</v>
      </c>
      <c r="C7" s="38" t="s">
        <v>18</v>
      </c>
      <c r="D7" s="66" t="s">
        <v>247</v>
      </c>
      <c r="E7" s="143">
        <v>195</v>
      </c>
      <c r="F7" s="6">
        <v>4.5</v>
      </c>
      <c r="G7" s="134">
        <f t="shared" si="0"/>
        <v>3.450363414169169</v>
      </c>
      <c r="H7" s="14" t="s">
        <v>248</v>
      </c>
      <c r="I7" s="98">
        <v>4.4999999999999998E-2</v>
      </c>
      <c r="J7" s="14"/>
      <c r="K7" s="2"/>
      <c r="L7" s="141" t="s">
        <v>9</v>
      </c>
      <c r="M7" s="50"/>
      <c r="N7" s="2"/>
      <c r="O7" s="2">
        <v>0.215</v>
      </c>
      <c r="P7" s="53" t="s">
        <v>249</v>
      </c>
      <c r="Q7" s="50"/>
      <c r="R7" s="2"/>
      <c r="S7" s="2"/>
      <c r="T7" s="53"/>
      <c r="U7" s="50">
        <v>0.8</v>
      </c>
      <c r="V7" s="2">
        <v>0.57999999999999996</v>
      </c>
      <c r="W7" s="6" t="s">
        <v>9</v>
      </c>
      <c r="X7" s="53" t="s">
        <v>250</v>
      </c>
      <c r="Y7" s="45" t="s">
        <v>273</v>
      </c>
      <c r="Z7" s="104"/>
      <c r="AA7" s="39">
        <v>3</v>
      </c>
      <c r="AB7" s="67">
        <v>42</v>
      </c>
      <c r="AC7" s="39" t="s">
        <v>18</v>
      </c>
      <c r="AD7" s="67" t="s">
        <v>269</v>
      </c>
      <c r="AE7" s="144">
        <v>220</v>
      </c>
      <c r="AF7" s="7">
        <v>5</v>
      </c>
      <c r="AG7" s="133">
        <f t="shared" si="1"/>
        <v>4.2322132469387457</v>
      </c>
      <c r="AH7" s="18" t="s">
        <v>257</v>
      </c>
      <c r="AI7" s="133" t="s">
        <v>258</v>
      </c>
      <c r="AJ7" s="18"/>
      <c r="AK7" s="3"/>
      <c r="AL7" s="142"/>
      <c r="AM7" s="51">
        <v>0.41799999999999998</v>
      </c>
      <c r="AN7" s="3">
        <v>0.19399999999999998</v>
      </c>
      <c r="AO7" s="3">
        <v>0.33500000000000002</v>
      </c>
      <c r="AP7" s="54"/>
      <c r="AQ7" s="51">
        <v>0.56899999999999995</v>
      </c>
      <c r="AR7" s="3">
        <v>3.9E-2</v>
      </c>
      <c r="AS7" s="3">
        <v>0.379</v>
      </c>
      <c r="AT7" s="54"/>
      <c r="AU7" s="51">
        <v>0.83732057416267935</v>
      </c>
      <c r="AV7" s="3">
        <v>0.37433155080213903</v>
      </c>
      <c r="AW7" s="7"/>
      <c r="AX7" s="54"/>
      <c r="AY7" s="46"/>
    </row>
    <row r="8" spans="1:51">
      <c r="A8" s="38">
        <v>2</v>
      </c>
      <c r="B8" s="73">
        <v>5</v>
      </c>
      <c r="C8" s="38" t="s">
        <v>18</v>
      </c>
      <c r="D8" s="66" t="s">
        <v>251</v>
      </c>
      <c r="E8" s="143">
        <v>195</v>
      </c>
      <c r="F8" s="9">
        <v>4.5</v>
      </c>
      <c r="G8" s="14">
        <f t="shared" si="0"/>
        <v>3.450363414169169</v>
      </c>
      <c r="H8" s="2" t="s">
        <v>248</v>
      </c>
      <c r="I8" s="98">
        <v>4.4999999999999998E-2</v>
      </c>
      <c r="J8" s="2"/>
      <c r="K8" s="2"/>
      <c r="L8" s="141"/>
      <c r="M8" s="50"/>
      <c r="N8" s="2"/>
      <c r="O8" s="2">
        <v>0.214</v>
      </c>
      <c r="P8" s="53"/>
      <c r="Q8" s="50"/>
      <c r="R8" s="2"/>
      <c r="S8" s="2"/>
      <c r="T8" s="53"/>
      <c r="U8" s="50">
        <v>0.84</v>
      </c>
      <c r="V8" s="2">
        <v>0.45</v>
      </c>
      <c r="W8" s="6"/>
      <c r="X8" s="53"/>
      <c r="Y8" s="45"/>
      <c r="Z8" s="104"/>
      <c r="AA8" s="42">
        <v>4</v>
      </c>
      <c r="AB8" s="73">
        <v>43</v>
      </c>
      <c r="AC8" s="38" t="s">
        <v>7</v>
      </c>
      <c r="AD8" s="66" t="s">
        <v>259</v>
      </c>
      <c r="AE8" s="42">
        <v>150</v>
      </c>
      <c r="AF8" s="34">
        <v>15</v>
      </c>
      <c r="AG8" s="36">
        <f t="shared" si="1"/>
        <v>2.6482759434734842</v>
      </c>
      <c r="AH8" s="14" t="s">
        <v>257</v>
      </c>
      <c r="AI8" s="2">
        <v>0.96470588235294119</v>
      </c>
      <c r="AJ8" s="34" t="s">
        <v>107</v>
      </c>
      <c r="AK8" s="98">
        <v>3.0000000000000001E-3</v>
      </c>
      <c r="AL8" s="141" t="s">
        <v>9</v>
      </c>
      <c r="AM8" s="50">
        <v>0.36</v>
      </c>
      <c r="AN8" s="2">
        <v>0.15</v>
      </c>
      <c r="AO8" s="2">
        <v>0.21</v>
      </c>
      <c r="AP8" s="53" t="s">
        <v>28</v>
      </c>
      <c r="AQ8" s="50"/>
      <c r="AR8" s="2"/>
      <c r="AS8" s="2"/>
      <c r="AT8" s="53"/>
      <c r="AU8" s="50">
        <v>0.40400000000000003</v>
      </c>
      <c r="AV8" s="2">
        <v>0.83099999999999996</v>
      </c>
      <c r="AW8" s="6" t="s">
        <v>45</v>
      </c>
      <c r="AX8" s="53" t="s">
        <v>86</v>
      </c>
      <c r="AY8" s="147" t="s">
        <v>275</v>
      </c>
    </row>
    <row r="9" spans="1:51">
      <c r="A9" s="38">
        <v>2</v>
      </c>
      <c r="B9" s="73">
        <v>6</v>
      </c>
      <c r="C9" s="38" t="s">
        <v>18</v>
      </c>
      <c r="D9" s="66" t="s">
        <v>252</v>
      </c>
      <c r="E9" s="143">
        <v>195</v>
      </c>
      <c r="F9" s="9">
        <v>4.5</v>
      </c>
      <c r="G9" s="14">
        <f t="shared" si="0"/>
        <v>3.450363414169169</v>
      </c>
      <c r="H9" s="2" t="s">
        <v>248</v>
      </c>
      <c r="I9" s="98">
        <v>4.4999999999999998E-2</v>
      </c>
      <c r="J9" s="2"/>
      <c r="K9" s="2"/>
      <c r="L9" s="141"/>
      <c r="M9" s="50"/>
      <c r="N9" s="2"/>
      <c r="O9" s="2">
        <v>0.221</v>
      </c>
      <c r="P9" s="53"/>
      <c r="Q9" s="50"/>
      <c r="R9" s="2"/>
      <c r="S9" s="2"/>
      <c r="T9" s="53"/>
      <c r="U9" s="50">
        <v>0.88</v>
      </c>
      <c r="V9" s="2">
        <v>0.43</v>
      </c>
      <c r="W9" s="6"/>
      <c r="X9" s="53"/>
      <c r="Y9" s="45"/>
      <c r="Z9" s="104"/>
      <c r="AA9" s="42">
        <v>4</v>
      </c>
      <c r="AB9" s="73">
        <v>44</v>
      </c>
      <c r="AC9" s="38" t="s">
        <v>7</v>
      </c>
      <c r="AD9" s="66" t="s">
        <v>259</v>
      </c>
      <c r="AE9" s="42">
        <v>150</v>
      </c>
      <c r="AF9" s="34">
        <v>15</v>
      </c>
      <c r="AG9" s="36">
        <f t="shared" si="1"/>
        <v>2.6482759434734842</v>
      </c>
      <c r="AH9" s="34" t="s">
        <v>257</v>
      </c>
      <c r="AI9" s="2">
        <v>0.96470588235294119</v>
      </c>
      <c r="AJ9" s="34" t="s">
        <v>107</v>
      </c>
      <c r="AK9" s="98">
        <v>3.0000000000000001E-3</v>
      </c>
      <c r="AL9" s="141"/>
      <c r="AM9" s="50">
        <v>0.25</v>
      </c>
      <c r="AN9" s="2">
        <v>0.17</v>
      </c>
      <c r="AO9" s="2">
        <v>0.23</v>
      </c>
      <c r="AP9" s="53"/>
      <c r="AQ9" s="50"/>
      <c r="AR9" s="2"/>
      <c r="AS9" s="2"/>
      <c r="AT9" s="53"/>
      <c r="AU9" s="50">
        <v>0.54380000000000006</v>
      </c>
      <c r="AV9" s="2">
        <v>0.84079999999999999</v>
      </c>
      <c r="AW9" s="6"/>
      <c r="AX9" s="53" t="s">
        <v>270</v>
      </c>
      <c r="AY9" s="147"/>
    </row>
    <row r="10" spans="1:51">
      <c r="A10" s="38">
        <v>2</v>
      </c>
      <c r="B10" s="73">
        <v>7</v>
      </c>
      <c r="C10" s="38" t="s">
        <v>18</v>
      </c>
      <c r="D10" s="66" t="s">
        <v>247</v>
      </c>
      <c r="E10" s="143">
        <v>195</v>
      </c>
      <c r="F10" s="6">
        <v>4.5</v>
      </c>
      <c r="G10" s="134">
        <f t="shared" si="0"/>
        <v>3.450363414169169</v>
      </c>
      <c r="H10" s="14" t="s">
        <v>248</v>
      </c>
      <c r="I10" s="98">
        <v>4.4999999999999998E-2</v>
      </c>
      <c r="J10" s="14"/>
      <c r="K10" s="2"/>
      <c r="L10" s="141"/>
      <c r="M10" s="50"/>
      <c r="N10" s="2"/>
      <c r="O10" s="2">
        <v>0.215</v>
      </c>
      <c r="P10" s="53"/>
      <c r="Q10" s="50"/>
      <c r="R10" s="2"/>
      <c r="S10" s="2"/>
      <c r="T10" s="53"/>
      <c r="U10" s="50">
        <v>0.77</v>
      </c>
      <c r="V10" s="2"/>
      <c r="W10" s="6"/>
      <c r="X10" s="53"/>
      <c r="Y10" s="45"/>
      <c r="Z10" s="104"/>
      <c r="AA10" s="42">
        <v>4</v>
      </c>
      <c r="AB10" s="73">
        <v>45</v>
      </c>
      <c r="AC10" s="38" t="s">
        <v>7</v>
      </c>
      <c r="AD10" s="66" t="s">
        <v>260</v>
      </c>
      <c r="AE10" s="42">
        <v>150</v>
      </c>
      <c r="AF10" s="34">
        <v>15</v>
      </c>
      <c r="AG10" s="36">
        <f t="shared" si="1"/>
        <v>2.6482759434734842</v>
      </c>
      <c r="AH10" s="34" t="s">
        <v>257</v>
      </c>
      <c r="AI10" s="2">
        <v>0.96470588235294119</v>
      </c>
      <c r="AJ10" s="34" t="s">
        <v>107</v>
      </c>
      <c r="AK10" s="98">
        <v>3.0000000000000001E-3</v>
      </c>
      <c r="AL10" s="141"/>
      <c r="AM10" s="50">
        <v>0.28000000000000003</v>
      </c>
      <c r="AN10" s="2">
        <v>0.22</v>
      </c>
      <c r="AO10" s="2">
        <v>0.17</v>
      </c>
      <c r="AP10" s="53"/>
      <c r="AQ10" s="50"/>
      <c r="AR10" s="2"/>
      <c r="AS10" s="2"/>
      <c r="AT10" s="53"/>
      <c r="AU10" s="50">
        <v>0.60560000000000003</v>
      </c>
      <c r="AV10" s="2">
        <v>0.93</v>
      </c>
      <c r="AW10" s="6"/>
      <c r="AX10" s="53"/>
      <c r="AY10" s="147"/>
    </row>
    <row r="11" spans="1:51">
      <c r="A11" s="38">
        <v>2</v>
      </c>
      <c r="B11" s="73">
        <v>8</v>
      </c>
      <c r="C11" s="38" t="s">
        <v>18</v>
      </c>
      <c r="D11" s="66" t="s">
        <v>253</v>
      </c>
      <c r="E11" s="143">
        <v>195</v>
      </c>
      <c r="F11" s="9">
        <v>4.5</v>
      </c>
      <c r="G11" s="14">
        <f t="shared" si="0"/>
        <v>3.450363414169169</v>
      </c>
      <c r="H11" s="2" t="s">
        <v>248</v>
      </c>
      <c r="I11" s="98">
        <v>4.4999999999999998E-2</v>
      </c>
      <c r="J11" s="2"/>
      <c r="K11" s="2"/>
      <c r="L11" s="141"/>
      <c r="M11" s="50"/>
      <c r="N11" s="2"/>
      <c r="O11" s="2">
        <v>0.183</v>
      </c>
      <c r="P11" s="53"/>
      <c r="Q11" s="50"/>
      <c r="R11" s="2"/>
      <c r="S11" s="2"/>
      <c r="T11" s="53"/>
      <c r="U11" s="50">
        <v>0.8</v>
      </c>
      <c r="V11" s="2"/>
      <c r="W11" s="6"/>
      <c r="X11" s="53"/>
      <c r="Y11" s="45"/>
      <c r="Z11" s="104"/>
      <c r="AA11" s="42">
        <v>4</v>
      </c>
      <c r="AB11" s="73">
        <v>46</v>
      </c>
      <c r="AC11" s="38" t="s">
        <v>7</v>
      </c>
      <c r="AD11" s="66" t="s">
        <v>261</v>
      </c>
      <c r="AE11" s="42">
        <v>150</v>
      </c>
      <c r="AF11" s="34">
        <v>15</v>
      </c>
      <c r="AG11" s="36">
        <f t="shared" si="1"/>
        <v>2.6482759434734842</v>
      </c>
      <c r="AH11" s="34" t="s">
        <v>257</v>
      </c>
      <c r="AI11" s="2">
        <v>0.96470588235294119</v>
      </c>
      <c r="AJ11" s="34" t="s">
        <v>107</v>
      </c>
      <c r="AK11" s="98">
        <v>3.0000000000000001E-3</v>
      </c>
      <c r="AL11" s="141"/>
      <c r="AM11" s="50">
        <v>0.28000000000000003</v>
      </c>
      <c r="AN11" s="2">
        <v>0.21</v>
      </c>
      <c r="AO11" s="2">
        <v>0.25</v>
      </c>
      <c r="AP11" s="53"/>
      <c r="AQ11" s="50"/>
      <c r="AR11" s="2"/>
      <c r="AS11" s="2"/>
      <c r="AT11" s="53"/>
      <c r="AU11" s="50">
        <v>0.6866000000000001</v>
      </c>
      <c r="AV11" s="2">
        <v>0.96460000000000001</v>
      </c>
      <c r="AW11" s="6"/>
      <c r="AX11" s="53"/>
      <c r="AY11" s="147"/>
    </row>
    <row r="12" spans="1:51">
      <c r="A12" s="38">
        <v>2</v>
      </c>
      <c r="B12" s="73">
        <v>9</v>
      </c>
      <c r="C12" s="38" t="s">
        <v>18</v>
      </c>
      <c r="D12" s="66" t="s">
        <v>254</v>
      </c>
      <c r="E12" s="143">
        <v>195</v>
      </c>
      <c r="F12" s="9">
        <v>4.5</v>
      </c>
      <c r="G12" s="14">
        <f t="shared" si="0"/>
        <v>3.450363414169169</v>
      </c>
      <c r="H12" s="2" t="s">
        <v>248</v>
      </c>
      <c r="I12" s="98">
        <v>4.4999999999999998E-2</v>
      </c>
      <c r="J12" s="9"/>
      <c r="K12" s="2"/>
      <c r="L12" s="141"/>
      <c r="M12" s="50"/>
      <c r="N12" s="2"/>
      <c r="O12" s="2">
        <v>0.17299999999999996</v>
      </c>
      <c r="P12" s="53"/>
      <c r="Q12" s="50"/>
      <c r="R12" s="2"/>
      <c r="S12" s="2"/>
      <c r="T12" s="53"/>
      <c r="U12" s="50">
        <v>0.85</v>
      </c>
      <c r="V12" s="2"/>
      <c r="W12" s="6"/>
      <c r="X12" s="53"/>
      <c r="Y12" s="45"/>
      <c r="Z12" s="104"/>
      <c r="AA12" s="42">
        <v>4</v>
      </c>
      <c r="AB12" s="73">
        <v>47</v>
      </c>
      <c r="AC12" s="38" t="s">
        <v>7</v>
      </c>
      <c r="AD12" s="66" t="s">
        <v>261</v>
      </c>
      <c r="AE12" s="42">
        <v>150</v>
      </c>
      <c r="AF12" s="34">
        <v>15</v>
      </c>
      <c r="AG12" s="36">
        <f t="shared" si="1"/>
        <v>2.6482759434734842</v>
      </c>
      <c r="AH12" s="34" t="s">
        <v>257</v>
      </c>
      <c r="AI12" s="2">
        <v>0.96470588235294119</v>
      </c>
      <c r="AJ12" s="34" t="s">
        <v>107</v>
      </c>
      <c r="AK12" s="98">
        <v>3.0000000000000001E-3</v>
      </c>
      <c r="AL12" s="141"/>
      <c r="AM12" s="50">
        <v>0.23</v>
      </c>
      <c r="AN12" s="2">
        <v>0.2</v>
      </c>
      <c r="AO12" s="2">
        <v>0.19</v>
      </c>
      <c r="AP12" s="53"/>
      <c r="AQ12" s="50"/>
      <c r="AR12" s="2"/>
      <c r="AS12" s="2"/>
      <c r="AT12" s="53"/>
      <c r="AU12" s="50">
        <v>0.65080000000000005</v>
      </c>
      <c r="AV12" s="2">
        <v>0.94240000000000002</v>
      </c>
      <c r="AW12" s="6"/>
      <c r="AX12" s="53"/>
      <c r="AY12" s="147"/>
    </row>
    <row r="13" spans="1:51">
      <c r="A13" s="38">
        <v>2</v>
      </c>
      <c r="B13" s="73">
        <v>10</v>
      </c>
      <c r="C13" s="38" t="s">
        <v>18</v>
      </c>
      <c r="D13" s="66" t="s">
        <v>255</v>
      </c>
      <c r="E13" s="143">
        <v>195</v>
      </c>
      <c r="F13" s="6">
        <v>4.5</v>
      </c>
      <c r="G13" s="134">
        <f t="shared" si="0"/>
        <v>3.450363414169169</v>
      </c>
      <c r="H13" s="14" t="s">
        <v>248</v>
      </c>
      <c r="I13" s="98">
        <v>4.4999999999999998E-2</v>
      </c>
      <c r="J13" s="9"/>
      <c r="K13" s="2"/>
      <c r="L13" s="141"/>
      <c r="M13" s="50"/>
      <c r="N13" s="2"/>
      <c r="O13" s="2">
        <v>0.161</v>
      </c>
      <c r="P13" s="53"/>
      <c r="Q13" s="50"/>
      <c r="R13" s="2"/>
      <c r="S13" s="2"/>
      <c r="T13" s="53"/>
      <c r="U13" s="50">
        <v>0.85</v>
      </c>
      <c r="V13" s="2"/>
      <c r="W13" s="6"/>
      <c r="X13" s="53"/>
      <c r="Y13" s="45"/>
      <c r="Z13" s="104"/>
      <c r="AA13" s="42">
        <v>4</v>
      </c>
      <c r="AB13" s="73">
        <v>48</v>
      </c>
      <c r="AC13" s="38" t="s">
        <v>7</v>
      </c>
      <c r="AD13" s="66" t="s">
        <v>262</v>
      </c>
      <c r="AE13" s="42">
        <v>150</v>
      </c>
      <c r="AF13" s="34">
        <v>15</v>
      </c>
      <c r="AG13" s="36">
        <f t="shared" si="1"/>
        <v>2.6482759434734842</v>
      </c>
      <c r="AH13" s="34" t="s">
        <v>257</v>
      </c>
      <c r="AI13" s="2">
        <v>0.96470588235294119</v>
      </c>
      <c r="AJ13" s="34" t="s">
        <v>107</v>
      </c>
      <c r="AK13" s="98">
        <v>3.0000000000000001E-3</v>
      </c>
      <c r="AL13" s="141"/>
      <c r="AM13" s="50">
        <v>0.34</v>
      </c>
      <c r="AN13" s="2">
        <v>0.24</v>
      </c>
      <c r="AO13" s="2">
        <v>0.2</v>
      </c>
      <c r="AP13" s="53"/>
      <c r="AQ13" s="50"/>
      <c r="AR13" s="2"/>
      <c r="AS13" s="2"/>
      <c r="AT13" s="53"/>
      <c r="AU13" s="50">
        <v>0.75660000000000005</v>
      </c>
      <c r="AV13" s="2">
        <v>0.71339999999999992</v>
      </c>
      <c r="AW13" s="6"/>
      <c r="AX13" s="53"/>
      <c r="AY13" s="147"/>
    </row>
    <row r="14" spans="1:51">
      <c r="A14" s="39">
        <v>2</v>
      </c>
      <c r="B14" s="74">
        <v>11</v>
      </c>
      <c r="C14" s="39" t="s">
        <v>18</v>
      </c>
      <c r="D14" s="67" t="s">
        <v>256</v>
      </c>
      <c r="E14" s="144">
        <v>195</v>
      </c>
      <c r="F14" s="7">
        <v>4.5</v>
      </c>
      <c r="G14" s="133">
        <f t="shared" si="0"/>
        <v>3.450363414169169</v>
      </c>
      <c r="H14" s="18" t="s">
        <v>248</v>
      </c>
      <c r="I14" s="99">
        <v>4.4999999999999998E-2</v>
      </c>
      <c r="J14" s="16"/>
      <c r="K14" s="3"/>
      <c r="L14" s="142"/>
      <c r="M14" s="51"/>
      <c r="N14" s="3"/>
      <c r="O14" s="3">
        <v>9.6000000000000002E-2</v>
      </c>
      <c r="P14" s="54"/>
      <c r="Q14" s="51"/>
      <c r="R14" s="3"/>
      <c r="S14" s="3"/>
      <c r="T14" s="54"/>
      <c r="U14" s="51">
        <v>0.98</v>
      </c>
      <c r="V14" s="3"/>
      <c r="W14" s="7"/>
      <c r="X14" s="54"/>
      <c r="Y14" s="46"/>
      <c r="Z14" s="104"/>
      <c r="AA14" s="42">
        <v>4</v>
      </c>
      <c r="AB14" s="73">
        <v>49</v>
      </c>
      <c r="AC14" s="38" t="s">
        <v>7</v>
      </c>
      <c r="AD14" s="66" t="s">
        <v>262</v>
      </c>
      <c r="AE14" s="42">
        <v>150</v>
      </c>
      <c r="AF14" s="34">
        <v>15</v>
      </c>
      <c r="AG14" s="36">
        <f t="shared" si="1"/>
        <v>2.6482759434734842</v>
      </c>
      <c r="AH14" s="34" t="s">
        <v>257</v>
      </c>
      <c r="AI14" s="2">
        <v>0.96470588235294119</v>
      </c>
      <c r="AJ14" s="34" t="s">
        <v>107</v>
      </c>
      <c r="AK14" s="98">
        <v>3.0000000000000001E-3</v>
      </c>
      <c r="AL14" s="141"/>
      <c r="AM14" s="50">
        <v>0.24</v>
      </c>
      <c r="AN14" s="2">
        <v>0.19</v>
      </c>
      <c r="AO14" s="2">
        <v>0.2</v>
      </c>
      <c r="AP14" s="53"/>
      <c r="AQ14" s="50"/>
      <c r="AR14" s="2"/>
      <c r="AS14" s="2"/>
      <c r="AT14" s="53"/>
      <c r="AU14" s="50">
        <v>0.59599999999999997</v>
      </c>
      <c r="AV14" s="2">
        <v>0.89529999999999998</v>
      </c>
      <c r="AW14" s="6"/>
      <c r="AX14" s="53"/>
      <c r="AY14" s="147"/>
    </row>
    <row r="15" spans="1:51">
      <c r="A15" s="38">
        <v>3</v>
      </c>
      <c r="B15" s="66">
        <v>12</v>
      </c>
      <c r="C15" s="38" t="s">
        <v>18</v>
      </c>
      <c r="D15" s="66" t="s">
        <v>30</v>
      </c>
      <c r="E15" s="143">
        <v>220</v>
      </c>
      <c r="F15" s="6">
        <v>5</v>
      </c>
      <c r="G15" s="134">
        <f t="shared" si="0"/>
        <v>4.2322132469387457</v>
      </c>
      <c r="H15" s="14" t="s">
        <v>257</v>
      </c>
      <c r="I15" s="134" t="s">
        <v>258</v>
      </c>
      <c r="J15" s="9"/>
      <c r="K15" s="2"/>
      <c r="L15" s="141" t="s">
        <v>9</v>
      </c>
      <c r="M15" s="50">
        <v>0.39100000000000001</v>
      </c>
      <c r="N15" s="2">
        <v>0.18100000000000002</v>
      </c>
      <c r="O15" s="2">
        <v>0.34899999999999998</v>
      </c>
      <c r="P15" s="53" t="s">
        <v>24</v>
      </c>
      <c r="Q15" s="50">
        <v>0.59200000000000008</v>
      </c>
      <c r="R15" s="2">
        <v>4.0999999999999995E-2</v>
      </c>
      <c r="S15" s="2">
        <v>0.39700000000000002</v>
      </c>
      <c r="T15" s="53" t="s">
        <v>37</v>
      </c>
      <c r="U15" s="50">
        <v>0.68858667584782229</v>
      </c>
      <c r="V15" s="2">
        <v>0.38837967997514378</v>
      </c>
      <c r="W15" s="6" t="s">
        <v>9</v>
      </c>
      <c r="X15" s="53" t="s">
        <v>86</v>
      </c>
      <c r="Y15" s="45" t="s">
        <v>274</v>
      </c>
      <c r="Z15" s="104"/>
      <c r="AA15" s="42">
        <v>4</v>
      </c>
      <c r="AB15" s="73">
        <v>50</v>
      </c>
      <c r="AC15" s="38" t="s">
        <v>7</v>
      </c>
      <c r="AD15" s="66" t="s">
        <v>263</v>
      </c>
      <c r="AE15" s="42">
        <v>150</v>
      </c>
      <c r="AF15" s="34">
        <v>15</v>
      </c>
      <c r="AG15" s="36">
        <f t="shared" si="1"/>
        <v>2.6482759434734842</v>
      </c>
      <c r="AH15" s="34" t="s">
        <v>257</v>
      </c>
      <c r="AI15" s="2">
        <v>0.96470588235294119</v>
      </c>
      <c r="AJ15" s="34" t="s">
        <v>107</v>
      </c>
      <c r="AK15" s="98">
        <v>3.0000000000000001E-3</v>
      </c>
      <c r="AL15" s="141"/>
      <c r="AM15" s="50">
        <v>0.25</v>
      </c>
      <c r="AN15" s="2">
        <v>0.18</v>
      </c>
      <c r="AO15" s="2">
        <v>0.21</v>
      </c>
      <c r="AP15" s="53"/>
      <c r="AQ15" s="50"/>
      <c r="AR15" s="2"/>
      <c r="AS15" s="2"/>
      <c r="AT15" s="53"/>
      <c r="AU15" s="50">
        <v>0.70320000000000005</v>
      </c>
      <c r="AV15" s="2">
        <v>0.93480000000000008</v>
      </c>
      <c r="AW15" s="6"/>
      <c r="AX15" s="53"/>
      <c r="AY15" s="147"/>
    </row>
    <row r="16" spans="1:51">
      <c r="A16" s="38">
        <v>3</v>
      </c>
      <c r="B16" s="66">
        <v>13</v>
      </c>
      <c r="C16" s="38" t="s">
        <v>18</v>
      </c>
      <c r="D16" s="66" t="s">
        <v>30</v>
      </c>
      <c r="E16" s="143">
        <v>220</v>
      </c>
      <c r="F16" s="9">
        <v>5</v>
      </c>
      <c r="G16" s="14">
        <f t="shared" si="0"/>
        <v>4.2322132469387457</v>
      </c>
      <c r="H16" s="2" t="s">
        <v>257</v>
      </c>
      <c r="I16" s="14" t="s">
        <v>258</v>
      </c>
      <c r="J16" s="9"/>
      <c r="K16" s="2"/>
      <c r="L16" s="141"/>
      <c r="M16" s="50">
        <v>0.41200000000000003</v>
      </c>
      <c r="N16" s="2">
        <v>0.18899999999999997</v>
      </c>
      <c r="O16" s="2">
        <v>0.37200000000000005</v>
      </c>
      <c r="P16" s="53"/>
      <c r="Q16" s="50">
        <v>0.59299999999999997</v>
      </c>
      <c r="R16" s="2">
        <v>4.5999999999999999E-2</v>
      </c>
      <c r="S16" s="2">
        <v>0.4</v>
      </c>
      <c r="T16" s="53"/>
      <c r="U16" s="50">
        <v>0.69526788039369847</v>
      </c>
      <c r="V16" s="2">
        <v>0.4237011928818199</v>
      </c>
      <c r="W16" s="6"/>
      <c r="X16" s="53" t="s">
        <v>339</v>
      </c>
      <c r="Y16" s="45"/>
      <c r="Z16" s="104"/>
      <c r="AA16" s="42">
        <v>4</v>
      </c>
      <c r="AB16" s="73">
        <v>51</v>
      </c>
      <c r="AC16" s="38" t="s">
        <v>7</v>
      </c>
      <c r="AD16" s="66" t="s">
        <v>264</v>
      </c>
      <c r="AE16" s="42">
        <v>150</v>
      </c>
      <c r="AF16" s="34">
        <v>15</v>
      </c>
      <c r="AG16" s="36">
        <f t="shared" si="1"/>
        <v>2.6482759434734842</v>
      </c>
      <c r="AH16" s="34" t="s">
        <v>257</v>
      </c>
      <c r="AI16" s="2">
        <v>0.96470588235294119</v>
      </c>
      <c r="AJ16" s="34" t="s">
        <v>107</v>
      </c>
      <c r="AK16" s="98">
        <v>3.0000000000000001E-3</v>
      </c>
      <c r="AL16" s="141"/>
      <c r="AM16" s="50">
        <v>0.22</v>
      </c>
      <c r="AN16" s="2">
        <v>0.21</v>
      </c>
      <c r="AO16" s="2">
        <v>0.21</v>
      </c>
      <c r="AP16" s="53"/>
      <c r="AQ16" s="50"/>
      <c r="AR16" s="2"/>
      <c r="AS16" s="2"/>
      <c r="AT16" s="53"/>
      <c r="AU16" s="50">
        <v>0.65649999999999997</v>
      </c>
      <c r="AV16" s="2">
        <v>0.82919999999999994</v>
      </c>
      <c r="AW16" s="6"/>
      <c r="AX16" s="53"/>
      <c r="AY16" s="147"/>
    </row>
    <row r="17" spans="1:51">
      <c r="A17" s="38">
        <v>3</v>
      </c>
      <c r="B17" s="66">
        <v>14</v>
      </c>
      <c r="C17" s="38" t="s">
        <v>18</v>
      </c>
      <c r="D17" s="66" t="s">
        <v>30</v>
      </c>
      <c r="E17" s="143">
        <v>220</v>
      </c>
      <c r="F17" s="6">
        <v>5</v>
      </c>
      <c r="G17" s="134">
        <f t="shared" si="0"/>
        <v>4.2322132469387457</v>
      </c>
      <c r="H17" s="14" t="s">
        <v>257</v>
      </c>
      <c r="I17" s="134" t="s">
        <v>258</v>
      </c>
      <c r="J17" s="14"/>
      <c r="K17" s="2"/>
      <c r="L17" s="141"/>
      <c r="M17" s="50">
        <v>0.44500000000000001</v>
      </c>
      <c r="N17" s="2">
        <v>0.22899999999999998</v>
      </c>
      <c r="O17" s="2">
        <v>0.30099999999999999</v>
      </c>
      <c r="P17" s="53"/>
      <c r="Q17" s="50">
        <v>0.63500000000000001</v>
      </c>
      <c r="R17" s="2">
        <v>0.04</v>
      </c>
      <c r="S17" s="2">
        <v>0.36899999999999999</v>
      </c>
      <c r="T17" s="53"/>
      <c r="U17" s="50">
        <v>0.84005101145417749</v>
      </c>
      <c r="V17" s="2">
        <v>0.33432392273402689</v>
      </c>
      <c r="W17" s="6"/>
      <c r="X17" s="53" t="s">
        <v>338</v>
      </c>
      <c r="Y17" s="45"/>
      <c r="Z17" s="104"/>
      <c r="AA17" s="43">
        <v>4</v>
      </c>
      <c r="AB17" s="74">
        <v>52</v>
      </c>
      <c r="AC17" s="39" t="s">
        <v>7</v>
      </c>
      <c r="AD17" s="67" t="s">
        <v>17</v>
      </c>
      <c r="AE17" s="43">
        <v>150</v>
      </c>
      <c r="AF17" s="29">
        <v>15</v>
      </c>
      <c r="AG17" s="30">
        <f t="shared" si="1"/>
        <v>2.6482759434734842</v>
      </c>
      <c r="AH17" s="29" t="s">
        <v>257</v>
      </c>
      <c r="AI17" s="3">
        <v>0.96470588235294119</v>
      </c>
      <c r="AJ17" s="29" t="s">
        <v>107</v>
      </c>
      <c r="AK17" s="99">
        <v>3.0000000000000001E-3</v>
      </c>
      <c r="AL17" s="142"/>
      <c r="AM17" s="51">
        <v>0.35</v>
      </c>
      <c r="AN17" s="3">
        <v>0.25</v>
      </c>
      <c r="AO17" s="3">
        <v>0.19</v>
      </c>
      <c r="AP17" s="54"/>
      <c r="AQ17" s="51"/>
      <c r="AR17" s="3"/>
      <c r="AS17" s="3"/>
      <c r="AT17" s="54"/>
      <c r="AU17" s="51">
        <v>0.81800000000000006</v>
      </c>
      <c r="AV17" s="3">
        <v>0.78770000000000007</v>
      </c>
      <c r="AW17" s="7"/>
      <c r="AX17" s="54"/>
      <c r="AY17" s="148"/>
    </row>
    <row r="18" spans="1:51">
      <c r="A18" s="39">
        <v>3</v>
      </c>
      <c r="B18" s="67">
        <v>15</v>
      </c>
      <c r="C18" s="39" t="s">
        <v>18</v>
      </c>
      <c r="D18" s="67" t="s">
        <v>30</v>
      </c>
      <c r="E18" s="144">
        <v>220</v>
      </c>
      <c r="F18" s="7">
        <v>5</v>
      </c>
      <c r="G18" s="133">
        <f t="shared" si="0"/>
        <v>4.2322132469387457</v>
      </c>
      <c r="H18" s="18" t="s">
        <v>257</v>
      </c>
      <c r="I18" s="133" t="s">
        <v>258</v>
      </c>
      <c r="J18" s="18"/>
      <c r="K18" s="3"/>
      <c r="L18" s="142"/>
      <c r="M18" s="51">
        <v>0.41799999999999998</v>
      </c>
      <c r="N18" s="3">
        <v>0.19399999999999998</v>
      </c>
      <c r="O18" s="3">
        <v>0.33500000000000002</v>
      </c>
      <c r="P18" s="54"/>
      <c r="Q18" s="51">
        <v>0.56899999999999995</v>
      </c>
      <c r="R18" s="3">
        <v>3.9E-2</v>
      </c>
      <c r="S18" s="3">
        <v>0.379</v>
      </c>
      <c r="T18" s="54"/>
      <c r="U18" s="51">
        <v>0.84774962136329035</v>
      </c>
      <c r="V18" s="3">
        <v>0.28932045857292676</v>
      </c>
      <c r="W18" s="7"/>
      <c r="X18" s="54"/>
      <c r="Y18" s="46"/>
      <c r="Z18" s="104"/>
      <c r="AA18" s="38">
        <v>6</v>
      </c>
      <c r="AB18" s="66">
        <v>53</v>
      </c>
      <c r="AC18" s="38" t="s">
        <v>7</v>
      </c>
      <c r="AD18" s="66" t="s">
        <v>175</v>
      </c>
      <c r="AE18" s="143">
        <v>180</v>
      </c>
      <c r="AF18" s="6">
        <v>30</v>
      </c>
      <c r="AG18" s="134">
        <f t="shared" si="1"/>
        <v>3.8326167497881469</v>
      </c>
      <c r="AH18" s="34" t="s">
        <v>265</v>
      </c>
      <c r="AI18" s="98">
        <v>3.2000000000000002E-3</v>
      </c>
      <c r="AJ18" s="34" t="s">
        <v>107</v>
      </c>
      <c r="AK18" s="98">
        <v>3.2000000000000002E-3</v>
      </c>
      <c r="AL18" s="58" t="s">
        <v>9</v>
      </c>
      <c r="AM18" s="50">
        <v>0.436</v>
      </c>
      <c r="AN18" s="2">
        <v>0.23100000000000001</v>
      </c>
      <c r="AO18" s="2">
        <v>0.309</v>
      </c>
      <c r="AP18" s="53" t="s">
        <v>15</v>
      </c>
      <c r="AQ18" s="50">
        <v>0.60699999999999998</v>
      </c>
      <c r="AR18" s="2">
        <v>5.0999999999999997E-2</v>
      </c>
      <c r="AS18" s="2">
        <v>0.36800000000000005</v>
      </c>
      <c r="AT18" s="53" t="s">
        <v>24</v>
      </c>
      <c r="AU18" s="50">
        <v>0.27371559633027526</v>
      </c>
      <c r="AV18" s="2"/>
      <c r="AW18" s="6"/>
      <c r="AX18" s="53" t="s">
        <v>211</v>
      </c>
      <c r="AY18" s="45" t="s">
        <v>228</v>
      </c>
    </row>
    <row r="19" spans="1:51">
      <c r="A19" s="42">
        <v>4</v>
      </c>
      <c r="B19" s="73">
        <v>16</v>
      </c>
      <c r="C19" s="38" t="s">
        <v>7</v>
      </c>
      <c r="D19" s="66" t="s">
        <v>259</v>
      </c>
      <c r="E19" s="42">
        <v>150</v>
      </c>
      <c r="F19" s="34">
        <v>15</v>
      </c>
      <c r="G19" s="36">
        <f t="shared" si="0"/>
        <v>2.6482759434734842</v>
      </c>
      <c r="H19" s="34" t="s">
        <v>107</v>
      </c>
      <c r="I19" s="98">
        <v>3.0000000000000001E-3</v>
      </c>
      <c r="J19" s="34"/>
      <c r="K19" s="98"/>
      <c r="L19" s="141" t="s">
        <v>9</v>
      </c>
      <c r="M19" s="50">
        <v>0.36</v>
      </c>
      <c r="N19" s="2">
        <v>0.15</v>
      </c>
      <c r="O19" s="2">
        <v>0.21</v>
      </c>
      <c r="P19" s="53" t="s">
        <v>28</v>
      </c>
      <c r="Q19" s="50"/>
      <c r="R19" s="2"/>
      <c r="S19" s="2"/>
      <c r="T19" s="53"/>
      <c r="U19" s="50">
        <v>0.4</v>
      </c>
      <c r="V19" s="2">
        <v>0.1</v>
      </c>
      <c r="W19" s="6" t="s">
        <v>45</v>
      </c>
      <c r="X19" s="53" t="s">
        <v>10</v>
      </c>
      <c r="Y19" s="147" t="s">
        <v>275</v>
      </c>
      <c r="Z19" s="104"/>
      <c r="AA19" s="38">
        <v>6</v>
      </c>
      <c r="AB19" s="66">
        <v>54</v>
      </c>
      <c r="AC19" s="38" t="s">
        <v>7</v>
      </c>
      <c r="AD19" s="66" t="s">
        <v>176</v>
      </c>
      <c r="AE19" s="143">
        <v>180</v>
      </c>
      <c r="AF19" s="9">
        <v>30</v>
      </c>
      <c r="AG19" s="14">
        <f t="shared" si="1"/>
        <v>3.8326167497881469</v>
      </c>
      <c r="AH19" s="14" t="s">
        <v>265</v>
      </c>
      <c r="AI19" s="98">
        <v>3.2000000000000002E-3</v>
      </c>
      <c r="AJ19" s="14" t="s">
        <v>107</v>
      </c>
      <c r="AK19" s="98">
        <v>3.2000000000000002E-3</v>
      </c>
      <c r="AL19" s="58"/>
      <c r="AM19" s="50">
        <v>0.46500000000000002</v>
      </c>
      <c r="AN19" s="2">
        <v>0.23999999999999996</v>
      </c>
      <c r="AO19" s="2">
        <v>0.23300000000000001</v>
      </c>
      <c r="AP19" s="53"/>
      <c r="AQ19" s="50">
        <v>0.65400000000000003</v>
      </c>
      <c r="AR19" s="2">
        <v>4.1999999999999996E-2</v>
      </c>
      <c r="AS19" s="2">
        <v>0.34799999999999998</v>
      </c>
      <c r="AT19" s="53"/>
      <c r="AU19" s="50">
        <v>0.54713978494623661</v>
      </c>
      <c r="AV19" s="2"/>
      <c r="AW19" s="6"/>
      <c r="AX19" s="53" t="s">
        <v>212</v>
      </c>
      <c r="AY19" s="45"/>
    </row>
    <row r="20" spans="1:51">
      <c r="A20" s="42">
        <v>4</v>
      </c>
      <c r="B20" s="73">
        <v>17</v>
      </c>
      <c r="C20" s="38" t="s">
        <v>7</v>
      </c>
      <c r="D20" s="66" t="s">
        <v>259</v>
      </c>
      <c r="E20" s="42">
        <v>150</v>
      </c>
      <c r="F20" s="34">
        <v>15</v>
      </c>
      <c r="G20" s="36">
        <f t="shared" si="0"/>
        <v>2.6482759434734842</v>
      </c>
      <c r="H20" s="34" t="s">
        <v>107</v>
      </c>
      <c r="I20" s="98">
        <v>3.0000000000000001E-3</v>
      </c>
      <c r="J20" s="34"/>
      <c r="K20" s="98"/>
      <c r="L20" s="141"/>
      <c r="M20" s="50">
        <v>0.25</v>
      </c>
      <c r="N20" s="2">
        <v>0.17</v>
      </c>
      <c r="O20" s="2">
        <v>0.23</v>
      </c>
      <c r="P20" s="53"/>
      <c r="Q20" s="50"/>
      <c r="R20" s="2"/>
      <c r="S20" s="2"/>
      <c r="T20" s="53"/>
      <c r="U20" s="50">
        <v>0.54</v>
      </c>
      <c r="V20" s="2">
        <v>0.16</v>
      </c>
      <c r="W20" s="6"/>
      <c r="X20" s="53"/>
      <c r="Y20" s="147"/>
      <c r="Z20" s="104"/>
      <c r="AA20" s="39">
        <v>6</v>
      </c>
      <c r="AB20" s="67">
        <v>55</v>
      </c>
      <c r="AC20" s="39" t="s">
        <v>7</v>
      </c>
      <c r="AD20" s="67" t="s">
        <v>177</v>
      </c>
      <c r="AE20" s="144">
        <v>180</v>
      </c>
      <c r="AF20" s="7">
        <v>30</v>
      </c>
      <c r="AG20" s="133">
        <f t="shared" si="1"/>
        <v>3.8326167497881469</v>
      </c>
      <c r="AH20" s="18" t="s">
        <v>265</v>
      </c>
      <c r="AI20" s="99">
        <v>3.2000000000000002E-3</v>
      </c>
      <c r="AJ20" s="18" t="s">
        <v>107</v>
      </c>
      <c r="AK20" s="99">
        <v>3.2000000000000002E-3</v>
      </c>
      <c r="AL20" s="142"/>
      <c r="AM20" s="51">
        <v>0.42100000000000004</v>
      </c>
      <c r="AN20" s="3">
        <v>0.251</v>
      </c>
      <c r="AO20" s="3">
        <v>0.23800000000000002</v>
      </c>
      <c r="AP20" s="54"/>
      <c r="AQ20" s="51">
        <v>0.59399999999999997</v>
      </c>
      <c r="AR20" s="3">
        <v>7.8E-2</v>
      </c>
      <c r="AS20" s="3">
        <v>0.38599999999999995</v>
      </c>
      <c r="AT20" s="54"/>
      <c r="AU20" s="51">
        <v>0.37909738717339669</v>
      </c>
      <c r="AV20" s="3"/>
      <c r="AW20" s="7"/>
      <c r="AX20" s="54" t="s">
        <v>213</v>
      </c>
      <c r="AY20" s="46"/>
    </row>
    <row r="21" spans="1:51">
      <c r="A21" s="42">
        <v>4</v>
      </c>
      <c r="B21" s="73">
        <v>18</v>
      </c>
      <c r="C21" s="38" t="s">
        <v>7</v>
      </c>
      <c r="D21" s="66" t="s">
        <v>260</v>
      </c>
      <c r="E21" s="42">
        <v>150</v>
      </c>
      <c r="F21" s="34">
        <v>15</v>
      </c>
      <c r="G21" s="36">
        <f t="shared" si="0"/>
        <v>2.6482759434734842</v>
      </c>
      <c r="H21" s="34" t="s">
        <v>107</v>
      </c>
      <c r="I21" s="98">
        <v>3.0000000000000001E-3</v>
      </c>
      <c r="J21" s="34"/>
      <c r="K21" s="98"/>
      <c r="L21" s="141"/>
      <c r="M21" s="50">
        <v>0.28000000000000003</v>
      </c>
      <c r="N21" s="2">
        <v>0.22</v>
      </c>
      <c r="O21" s="2">
        <v>0.17</v>
      </c>
      <c r="P21" s="53"/>
      <c r="Q21" s="50"/>
      <c r="R21" s="2"/>
      <c r="S21" s="2"/>
      <c r="T21" s="53"/>
      <c r="U21" s="50">
        <v>0.61</v>
      </c>
      <c r="V21" s="2">
        <v>0.2</v>
      </c>
      <c r="W21" s="6"/>
      <c r="X21" s="53"/>
      <c r="Y21" s="147"/>
      <c r="Z21" s="104"/>
      <c r="AA21" s="38">
        <v>7</v>
      </c>
      <c r="AB21" s="65">
        <v>56</v>
      </c>
      <c r="AC21" s="40" t="s">
        <v>18</v>
      </c>
      <c r="AD21" s="65" t="s">
        <v>40</v>
      </c>
      <c r="AE21" s="55">
        <v>195</v>
      </c>
      <c r="AF21" s="10">
        <v>10</v>
      </c>
      <c r="AG21" s="134">
        <f t="shared" si="1"/>
        <v>3.7971509003938251</v>
      </c>
      <c r="AH21" s="34" t="s">
        <v>257</v>
      </c>
      <c r="AI21" s="1">
        <v>0.625</v>
      </c>
      <c r="AJ21" s="34" t="s">
        <v>107</v>
      </c>
      <c r="AK21" s="1">
        <v>0.01</v>
      </c>
      <c r="AL21" s="140" t="s">
        <v>9</v>
      </c>
      <c r="AM21" s="50">
        <v>0.21909999999999999</v>
      </c>
      <c r="AN21" s="2">
        <v>0.19589999999999999</v>
      </c>
      <c r="AO21" s="2">
        <v>0.27510000000000001</v>
      </c>
      <c r="AP21" s="53" t="s">
        <v>41</v>
      </c>
      <c r="AQ21" s="50">
        <v>0.36380000000000001</v>
      </c>
      <c r="AR21" s="2">
        <v>2.92E-2</v>
      </c>
      <c r="AS21" s="2">
        <v>0.47289999999999999</v>
      </c>
      <c r="AT21" s="53" t="s">
        <v>41</v>
      </c>
      <c r="AU21" s="49">
        <v>0.5435951</v>
      </c>
      <c r="AV21" s="1"/>
      <c r="AW21" s="6"/>
      <c r="AX21" s="53" t="s">
        <v>86</v>
      </c>
      <c r="AY21" s="44" t="s">
        <v>73</v>
      </c>
    </row>
    <row r="22" spans="1:51">
      <c r="A22" s="42">
        <v>4</v>
      </c>
      <c r="B22" s="73">
        <v>19</v>
      </c>
      <c r="C22" s="38" t="s">
        <v>7</v>
      </c>
      <c r="D22" s="66" t="s">
        <v>261</v>
      </c>
      <c r="E22" s="42">
        <v>150</v>
      </c>
      <c r="F22" s="34">
        <v>15</v>
      </c>
      <c r="G22" s="36">
        <f t="shared" si="0"/>
        <v>2.6482759434734842</v>
      </c>
      <c r="H22" s="34" t="s">
        <v>107</v>
      </c>
      <c r="I22" s="98">
        <v>3.0000000000000001E-3</v>
      </c>
      <c r="J22" s="34"/>
      <c r="K22" s="98"/>
      <c r="L22" s="141"/>
      <c r="M22" s="50">
        <v>0.28000000000000003</v>
      </c>
      <c r="N22" s="2">
        <v>0.21</v>
      </c>
      <c r="O22" s="2">
        <v>0.25</v>
      </c>
      <c r="P22" s="53"/>
      <c r="Q22" s="50"/>
      <c r="R22" s="2"/>
      <c r="S22" s="2"/>
      <c r="T22" s="53"/>
      <c r="U22" s="50">
        <v>0.67</v>
      </c>
      <c r="V22" s="2">
        <v>0.14000000000000001</v>
      </c>
      <c r="W22" s="6"/>
      <c r="X22" s="53"/>
      <c r="Y22" s="147"/>
      <c r="Z22" s="104"/>
      <c r="AA22" s="38">
        <v>7</v>
      </c>
      <c r="AB22" s="66">
        <v>57</v>
      </c>
      <c r="AC22" s="38" t="s">
        <v>18</v>
      </c>
      <c r="AD22" s="66" t="s">
        <v>42</v>
      </c>
      <c r="AE22" s="57">
        <v>195</v>
      </c>
      <c r="AF22" s="13">
        <v>10</v>
      </c>
      <c r="AG22" s="14">
        <f t="shared" si="1"/>
        <v>3.7971509003938251</v>
      </c>
      <c r="AH22" s="14" t="s">
        <v>257</v>
      </c>
      <c r="AI22" s="2">
        <v>0.625</v>
      </c>
      <c r="AJ22" s="14" t="s">
        <v>107</v>
      </c>
      <c r="AK22" s="2">
        <v>0.01</v>
      </c>
      <c r="AL22" s="141"/>
      <c r="AM22" s="50">
        <v>0.25989999999999996</v>
      </c>
      <c r="AN22" s="2">
        <v>0.15560000000000002</v>
      </c>
      <c r="AO22" s="2">
        <v>0.23760000000000001</v>
      </c>
      <c r="AP22" s="53"/>
      <c r="AQ22" s="50">
        <v>0.37450000000000006</v>
      </c>
      <c r="AR22" s="2">
        <v>1.37E-2</v>
      </c>
      <c r="AS22" s="2">
        <v>0.44520000000000004</v>
      </c>
      <c r="AT22" s="53"/>
      <c r="AU22" s="50">
        <v>0.40442249999999996</v>
      </c>
      <c r="AV22" s="2"/>
      <c r="AW22" s="6"/>
      <c r="AX22" s="53" t="s">
        <v>271</v>
      </c>
      <c r="AY22" s="45"/>
    </row>
    <row r="23" spans="1:51">
      <c r="A23" s="42">
        <v>4</v>
      </c>
      <c r="B23" s="73">
        <v>20</v>
      </c>
      <c r="C23" s="38" t="s">
        <v>7</v>
      </c>
      <c r="D23" s="66" t="s">
        <v>261</v>
      </c>
      <c r="E23" s="42">
        <v>150</v>
      </c>
      <c r="F23" s="34">
        <v>15</v>
      </c>
      <c r="G23" s="36">
        <f t="shared" si="0"/>
        <v>2.6482759434734842</v>
      </c>
      <c r="H23" s="34" t="s">
        <v>107</v>
      </c>
      <c r="I23" s="98">
        <v>3.0000000000000001E-3</v>
      </c>
      <c r="J23" s="34"/>
      <c r="K23" s="98"/>
      <c r="L23" s="141"/>
      <c r="M23" s="50">
        <v>0.23</v>
      </c>
      <c r="N23" s="2">
        <v>0.2</v>
      </c>
      <c r="O23" s="2">
        <v>0.19</v>
      </c>
      <c r="P23" s="53"/>
      <c r="Q23" s="50"/>
      <c r="R23" s="2"/>
      <c r="S23" s="2"/>
      <c r="T23" s="53"/>
      <c r="U23" s="50">
        <v>0.64</v>
      </c>
      <c r="V23" s="2">
        <v>0.16</v>
      </c>
      <c r="W23" s="6"/>
      <c r="X23" s="53"/>
      <c r="Y23" s="147"/>
      <c r="Z23" s="104"/>
      <c r="AA23" s="39">
        <v>7</v>
      </c>
      <c r="AB23" s="67">
        <v>58</v>
      </c>
      <c r="AC23" s="39" t="s">
        <v>7</v>
      </c>
      <c r="AD23" s="67" t="s">
        <v>43</v>
      </c>
      <c r="AE23" s="59">
        <v>195</v>
      </c>
      <c r="AF23" s="17">
        <v>10</v>
      </c>
      <c r="AG23" s="133">
        <f t="shared" si="1"/>
        <v>3.7971509003938251</v>
      </c>
      <c r="AH23" s="18" t="s">
        <v>257</v>
      </c>
      <c r="AI23" s="3">
        <v>0.625</v>
      </c>
      <c r="AJ23" s="18" t="s">
        <v>107</v>
      </c>
      <c r="AK23" s="3">
        <v>0.01</v>
      </c>
      <c r="AL23" s="142"/>
      <c r="AM23" s="51">
        <v>0.27329999999999999</v>
      </c>
      <c r="AN23" s="3">
        <v>0.1215</v>
      </c>
      <c r="AO23" s="3">
        <v>0.27100000000000002</v>
      </c>
      <c r="AP23" s="54"/>
      <c r="AQ23" s="51">
        <v>0.37530000000000002</v>
      </c>
      <c r="AR23" s="3">
        <v>3.5699999999999996E-2</v>
      </c>
      <c r="AS23" s="3">
        <v>0.47270000000000001</v>
      </c>
      <c r="AT23" s="54"/>
      <c r="AU23" s="51">
        <v>0.25005125000000006</v>
      </c>
      <c r="AV23" s="3"/>
      <c r="AW23" s="7"/>
      <c r="AX23" s="54" t="s">
        <v>92</v>
      </c>
      <c r="AY23" s="46"/>
    </row>
    <row r="24" spans="1:51">
      <c r="A24" s="42">
        <v>4</v>
      </c>
      <c r="B24" s="73">
        <v>21</v>
      </c>
      <c r="C24" s="38" t="s">
        <v>7</v>
      </c>
      <c r="D24" s="66" t="s">
        <v>262</v>
      </c>
      <c r="E24" s="42">
        <v>150</v>
      </c>
      <c r="F24" s="34">
        <v>15</v>
      </c>
      <c r="G24" s="36">
        <f t="shared" si="0"/>
        <v>2.6482759434734842</v>
      </c>
      <c r="H24" s="34" t="s">
        <v>107</v>
      </c>
      <c r="I24" s="98">
        <v>3.0000000000000001E-3</v>
      </c>
      <c r="J24" s="34"/>
      <c r="K24" s="98"/>
      <c r="L24" s="141"/>
      <c r="M24" s="50">
        <v>0.34</v>
      </c>
      <c r="N24" s="2">
        <v>0.24</v>
      </c>
      <c r="O24" s="2">
        <v>0.2</v>
      </c>
      <c r="P24" s="53"/>
      <c r="Q24" s="50"/>
      <c r="R24" s="2"/>
      <c r="S24" s="2"/>
      <c r="T24" s="53"/>
      <c r="U24" s="50">
        <v>0.78</v>
      </c>
      <c r="V24" s="2">
        <v>0.87</v>
      </c>
      <c r="W24" s="6"/>
      <c r="X24" s="53"/>
      <c r="Y24" s="147"/>
      <c r="Z24" s="104"/>
      <c r="AA24" s="104"/>
      <c r="AB24" s="104"/>
    </row>
    <row r="25" spans="1:51">
      <c r="A25" s="42">
        <v>4</v>
      </c>
      <c r="B25" s="73">
        <v>22</v>
      </c>
      <c r="C25" s="38" t="s">
        <v>7</v>
      </c>
      <c r="D25" s="66" t="s">
        <v>262</v>
      </c>
      <c r="E25" s="42">
        <v>150</v>
      </c>
      <c r="F25" s="34">
        <v>15</v>
      </c>
      <c r="G25" s="36">
        <f t="shared" si="0"/>
        <v>2.6482759434734842</v>
      </c>
      <c r="H25" s="34" t="s">
        <v>107</v>
      </c>
      <c r="I25" s="98">
        <v>3.0000000000000001E-3</v>
      </c>
      <c r="J25" s="34"/>
      <c r="K25" s="98"/>
      <c r="L25" s="141"/>
      <c r="M25" s="50">
        <v>0.24</v>
      </c>
      <c r="N25" s="2">
        <v>0.19</v>
      </c>
      <c r="O25" s="2">
        <v>0.2</v>
      </c>
      <c r="P25" s="53"/>
      <c r="Q25" s="50"/>
      <c r="R25" s="2"/>
      <c r="S25" s="2"/>
      <c r="T25" s="53"/>
      <c r="U25" s="50">
        <v>0.6</v>
      </c>
      <c r="V25" s="2">
        <v>0.19</v>
      </c>
      <c r="W25" s="6"/>
      <c r="X25" s="53"/>
      <c r="Y25" s="147"/>
      <c r="Z25" s="104"/>
      <c r="AA25" s="104"/>
      <c r="AB25" s="104"/>
    </row>
    <row r="26" spans="1:51">
      <c r="A26" s="42">
        <v>4</v>
      </c>
      <c r="B26" s="73">
        <v>23</v>
      </c>
      <c r="C26" s="38" t="s">
        <v>7</v>
      </c>
      <c r="D26" s="66" t="s">
        <v>263</v>
      </c>
      <c r="E26" s="42">
        <v>150</v>
      </c>
      <c r="F26" s="34">
        <v>15</v>
      </c>
      <c r="G26" s="36">
        <f t="shared" si="0"/>
        <v>2.6482759434734842</v>
      </c>
      <c r="H26" s="34" t="s">
        <v>107</v>
      </c>
      <c r="I26" s="98">
        <v>3.0000000000000001E-3</v>
      </c>
      <c r="J26" s="34"/>
      <c r="K26" s="98"/>
      <c r="L26" s="141"/>
      <c r="M26" s="50">
        <v>0.25</v>
      </c>
      <c r="N26" s="2">
        <v>0.18</v>
      </c>
      <c r="O26" s="2">
        <v>0.21</v>
      </c>
      <c r="P26" s="53"/>
      <c r="Q26" s="50"/>
      <c r="R26" s="2"/>
      <c r="S26" s="2"/>
      <c r="T26" s="53"/>
      <c r="U26" s="50">
        <v>0.68</v>
      </c>
      <c r="V26" s="2">
        <v>0.19</v>
      </c>
      <c r="W26" s="6"/>
      <c r="X26" s="53"/>
      <c r="Y26" s="147"/>
      <c r="Z26" s="104"/>
      <c r="AA26" s="104"/>
      <c r="AB26" s="104"/>
    </row>
    <row r="27" spans="1:51">
      <c r="A27" s="42">
        <v>4</v>
      </c>
      <c r="B27" s="73">
        <v>24</v>
      </c>
      <c r="C27" s="38" t="s">
        <v>7</v>
      </c>
      <c r="D27" s="66" t="s">
        <v>264</v>
      </c>
      <c r="E27" s="42">
        <v>150</v>
      </c>
      <c r="F27" s="34">
        <v>15</v>
      </c>
      <c r="G27" s="36">
        <f t="shared" si="0"/>
        <v>2.6482759434734842</v>
      </c>
      <c r="H27" s="34" t="s">
        <v>107</v>
      </c>
      <c r="I27" s="98">
        <v>3.0000000000000001E-3</v>
      </c>
      <c r="J27" s="34"/>
      <c r="K27" s="98"/>
      <c r="L27" s="141"/>
      <c r="M27" s="50">
        <v>0.22</v>
      </c>
      <c r="N27" s="2">
        <v>0.21</v>
      </c>
      <c r="O27" s="2">
        <v>0.21</v>
      </c>
      <c r="P27" s="53"/>
      <c r="Q27" s="50"/>
      <c r="R27" s="2"/>
      <c r="S27" s="2"/>
      <c r="T27" s="53"/>
      <c r="U27" s="50">
        <v>0.67</v>
      </c>
      <c r="V27" s="2">
        <v>0.12</v>
      </c>
      <c r="W27" s="6"/>
      <c r="X27" s="53"/>
      <c r="Y27" s="147"/>
      <c r="Z27" s="104"/>
      <c r="AA27" s="104"/>
      <c r="AB27" s="104"/>
    </row>
    <row r="28" spans="1:51">
      <c r="A28" s="43">
        <v>4</v>
      </c>
      <c r="B28" s="74">
        <v>25</v>
      </c>
      <c r="C28" s="39" t="s">
        <v>7</v>
      </c>
      <c r="D28" s="67" t="s">
        <v>17</v>
      </c>
      <c r="E28" s="43">
        <v>150</v>
      </c>
      <c r="F28" s="29">
        <v>15</v>
      </c>
      <c r="G28" s="30">
        <f t="shared" si="0"/>
        <v>2.6482759434734842</v>
      </c>
      <c r="H28" s="29" t="s">
        <v>107</v>
      </c>
      <c r="I28" s="99">
        <v>3.0000000000000001E-3</v>
      </c>
      <c r="J28" s="29"/>
      <c r="K28" s="99"/>
      <c r="L28" s="142"/>
      <c r="M28" s="51">
        <v>0.35</v>
      </c>
      <c r="N28" s="3">
        <v>0.25</v>
      </c>
      <c r="O28" s="3">
        <v>0.19</v>
      </c>
      <c r="P28" s="54"/>
      <c r="Q28" s="51"/>
      <c r="R28" s="3"/>
      <c r="S28" s="3"/>
      <c r="T28" s="54"/>
      <c r="U28" s="51">
        <v>0.8</v>
      </c>
      <c r="V28" s="3">
        <v>0.17</v>
      </c>
      <c r="W28" s="7"/>
      <c r="X28" s="54"/>
      <c r="Y28" s="148"/>
      <c r="Z28" s="104"/>
      <c r="AA28" s="104"/>
      <c r="AB28" s="104"/>
    </row>
    <row r="29" spans="1:51">
      <c r="A29" s="38">
        <v>5</v>
      </c>
      <c r="B29" s="73">
        <v>26</v>
      </c>
      <c r="C29" s="38" t="s">
        <v>7</v>
      </c>
      <c r="D29" s="66" t="s">
        <v>365</v>
      </c>
      <c r="E29" s="143">
        <v>190</v>
      </c>
      <c r="F29" s="6">
        <v>5</v>
      </c>
      <c r="G29" s="134">
        <f t="shared" si="0"/>
        <v>3.3489024362880637</v>
      </c>
      <c r="H29" s="14" t="s">
        <v>248</v>
      </c>
      <c r="I29" s="2">
        <v>0.03</v>
      </c>
      <c r="J29" s="14"/>
      <c r="K29" s="2"/>
      <c r="L29" s="141" t="s">
        <v>9</v>
      </c>
      <c r="M29" s="50">
        <v>0.47</v>
      </c>
      <c r="N29" s="2">
        <v>0.17600000000000002</v>
      </c>
      <c r="O29" s="2">
        <v>0.19500000000000001</v>
      </c>
      <c r="P29" s="53" t="s">
        <v>15</v>
      </c>
      <c r="Q29" s="50">
        <v>0.55000000000000004</v>
      </c>
      <c r="R29" s="2">
        <v>0.10600000000000001</v>
      </c>
      <c r="S29" s="2">
        <v>0.27300000000000002</v>
      </c>
      <c r="T29" s="53" t="s">
        <v>41</v>
      </c>
      <c r="U29" s="50">
        <v>0.3</v>
      </c>
      <c r="V29" s="2"/>
      <c r="W29" s="6"/>
      <c r="X29" s="53" t="s">
        <v>28</v>
      </c>
      <c r="Y29" s="45" t="s">
        <v>276</v>
      </c>
      <c r="Z29" s="104"/>
      <c r="AA29" s="104"/>
      <c r="AB29" s="104"/>
    </row>
    <row r="30" spans="1:51">
      <c r="A30" s="38">
        <v>5</v>
      </c>
      <c r="B30" s="73">
        <v>27</v>
      </c>
      <c r="C30" s="38" t="s">
        <v>7</v>
      </c>
      <c r="D30" s="66" t="s">
        <v>366</v>
      </c>
      <c r="E30" s="143">
        <v>190</v>
      </c>
      <c r="F30" s="9">
        <v>5</v>
      </c>
      <c r="G30" s="14">
        <f t="shared" si="0"/>
        <v>3.3489024362880637</v>
      </c>
      <c r="H30" s="2" t="s">
        <v>248</v>
      </c>
      <c r="I30" s="2">
        <v>0.03</v>
      </c>
      <c r="J30" s="2"/>
      <c r="K30" s="2"/>
      <c r="L30" s="141"/>
      <c r="M30" s="50">
        <v>0.42</v>
      </c>
      <c r="N30" s="2">
        <v>0.253</v>
      </c>
      <c r="O30" s="2">
        <v>0.19500000000000001</v>
      </c>
      <c r="P30" s="53"/>
      <c r="Q30" s="50">
        <v>0.52</v>
      </c>
      <c r="R30" s="2">
        <v>0.16699999999999998</v>
      </c>
      <c r="S30" s="2">
        <v>0.31</v>
      </c>
      <c r="T30" s="53"/>
      <c r="U30" s="50">
        <v>0.49</v>
      </c>
      <c r="V30" s="2"/>
      <c r="W30" s="6"/>
      <c r="X30" s="53"/>
      <c r="Y30" s="45"/>
      <c r="Z30" s="104"/>
      <c r="AA30" s="104"/>
      <c r="AB30" s="104"/>
    </row>
    <row r="31" spans="1:51">
      <c r="A31" s="38">
        <v>5</v>
      </c>
      <c r="B31" s="73">
        <v>28</v>
      </c>
      <c r="C31" s="38" t="s">
        <v>7</v>
      </c>
      <c r="D31" s="66" t="s">
        <v>367</v>
      </c>
      <c r="E31" s="143">
        <v>190</v>
      </c>
      <c r="F31" s="6">
        <v>5</v>
      </c>
      <c r="G31" s="134">
        <f t="shared" si="0"/>
        <v>3.3489024362880637</v>
      </c>
      <c r="H31" s="14" t="s">
        <v>248</v>
      </c>
      <c r="I31" s="2">
        <v>0.03</v>
      </c>
      <c r="J31" s="14"/>
      <c r="K31" s="2"/>
      <c r="L31" s="141"/>
      <c r="M31" s="50">
        <v>0.42</v>
      </c>
      <c r="N31" s="2">
        <v>0.25800000000000001</v>
      </c>
      <c r="O31" s="2">
        <v>0.20399999999999999</v>
      </c>
      <c r="P31" s="53"/>
      <c r="Q31" s="50">
        <v>0.46</v>
      </c>
      <c r="R31" s="2">
        <v>0.16800000000000001</v>
      </c>
      <c r="S31" s="2">
        <v>0.34100000000000003</v>
      </c>
      <c r="T31" s="53"/>
      <c r="U31" s="50">
        <v>0.5</v>
      </c>
      <c r="V31" s="2"/>
      <c r="W31" s="6"/>
      <c r="X31" s="53"/>
      <c r="Y31" s="45"/>
      <c r="Z31" s="104"/>
      <c r="AA31" s="104"/>
      <c r="AB31" s="104"/>
    </row>
    <row r="32" spans="1:51">
      <c r="A32" s="38">
        <v>5</v>
      </c>
      <c r="B32" s="73">
        <v>29</v>
      </c>
      <c r="C32" s="38" t="s">
        <v>7</v>
      </c>
      <c r="D32" s="66" t="s">
        <v>298</v>
      </c>
      <c r="E32" s="143">
        <v>190</v>
      </c>
      <c r="F32" s="9">
        <v>5</v>
      </c>
      <c r="G32" s="14">
        <f t="shared" si="0"/>
        <v>3.3489024362880637</v>
      </c>
      <c r="H32" s="2" t="s">
        <v>248</v>
      </c>
      <c r="I32" s="2">
        <v>0.03</v>
      </c>
      <c r="J32" s="2"/>
      <c r="K32" s="2"/>
      <c r="L32" s="141"/>
      <c r="M32" s="50">
        <v>0.4</v>
      </c>
      <c r="N32" s="2">
        <v>0.252</v>
      </c>
      <c r="O32" s="2">
        <v>0.23</v>
      </c>
      <c r="P32" s="53"/>
      <c r="Q32" s="50">
        <v>0.45</v>
      </c>
      <c r="R32" s="2">
        <v>0.188</v>
      </c>
      <c r="S32" s="2">
        <v>0.23</v>
      </c>
      <c r="T32" s="53"/>
      <c r="U32" s="50">
        <v>0.35</v>
      </c>
      <c r="V32" s="2"/>
      <c r="W32" s="6"/>
      <c r="X32" s="53"/>
      <c r="Y32" s="45"/>
      <c r="Z32" s="104"/>
      <c r="AA32" s="104"/>
      <c r="AB32" s="104"/>
    </row>
    <row r="33" spans="1:28">
      <c r="A33" s="38">
        <v>5</v>
      </c>
      <c r="B33" s="73">
        <v>30</v>
      </c>
      <c r="C33" s="38" t="s">
        <v>7</v>
      </c>
      <c r="D33" s="66" t="s">
        <v>368</v>
      </c>
      <c r="E33" s="143">
        <v>190</v>
      </c>
      <c r="F33" s="6">
        <v>5</v>
      </c>
      <c r="G33" s="134">
        <f t="shared" si="0"/>
        <v>3.3489024362880637</v>
      </c>
      <c r="H33" s="14" t="s">
        <v>248</v>
      </c>
      <c r="I33" s="2">
        <v>0.03</v>
      </c>
      <c r="J33" s="14"/>
      <c r="K33" s="2"/>
      <c r="L33" s="141"/>
      <c r="M33" s="50">
        <v>0.42</v>
      </c>
      <c r="N33" s="2">
        <v>0.25900000000000001</v>
      </c>
      <c r="O33" s="2">
        <v>0.22699999999999998</v>
      </c>
      <c r="P33" s="53"/>
      <c r="Q33" s="50">
        <v>0.49</v>
      </c>
      <c r="R33" s="2">
        <v>0.188</v>
      </c>
      <c r="S33" s="2">
        <v>0.28899999999999998</v>
      </c>
      <c r="T33" s="53"/>
      <c r="U33" s="50">
        <v>0.41</v>
      </c>
      <c r="V33" s="2"/>
      <c r="W33" s="6"/>
      <c r="X33" s="53"/>
      <c r="Y33" s="45"/>
      <c r="Z33" s="104"/>
      <c r="AA33" s="104"/>
      <c r="AB33" s="104"/>
    </row>
    <row r="34" spans="1:28">
      <c r="A34" s="38">
        <v>5</v>
      </c>
      <c r="B34" s="73">
        <v>31</v>
      </c>
      <c r="C34" s="38" t="s">
        <v>7</v>
      </c>
      <c r="D34" s="66" t="s">
        <v>369</v>
      </c>
      <c r="E34" s="143">
        <v>190</v>
      </c>
      <c r="F34" s="6">
        <v>5</v>
      </c>
      <c r="G34" s="134">
        <f t="shared" si="0"/>
        <v>3.3489024362880637</v>
      </c>
      <c r="H34" s="14" t="s">
        <v>248</v>
      </c>
      <c r="I34" s="2">
        <v>0.03</v>
      </c>
      <c r="J34" s="14"/>
      <c r="K34" s="2"/>
      <c r="L34" s="141"/>
      <c r="M34" s="50">
        <v>0.45</v>
      </c>
      <c r="N34" s="2">
        <v>0.25900000000000001</v>
      </c>
      <c r="O34" s="2">
        <v>0.23</v>
      </c>
      <c r="P34" s="53"/>
      <c r="Q34" s="50">
        <v>0.57999999999999996</v>
      </c>
      <c r="R34" s="2">
        <v>0.111</v>
      </c>
      <c r="S34" s="2">
        <v>0.27800000000000002</v>
      </c>
      <c r="T34" s="53"/>
      <c r="U34" s="50">
        <v>0.69</v>
      </c>
      <c r="V34" s="2"/>
      <c r="W34" s="6"/>
      <c r="X34" s="53"/>
      <c r="Y34" s="45"/>
      <c r="Z34" s="104"/>
      <c r="AA34" s="104"/>
      <c r="AB34" s="104"/>
    </row>
    <row r="35" spans="1:28">
      <c r="A35" s="39">
        <v>5</v>
      </c>
      <c r="B35" s="74">
        <v>32</v>
      </c>
      <c r="C35" s="39" t="s">
        <v>7</v>
      </c>
      <c r="D35" s="67" t="s">
        <v>370</v>
      </c>
      <c r="E35" s="144">
        <v>190</v>
      </c>
      <c r="F35" s="16">
        <v>5</v>
      </c>
      <c r="G35" s="18">
        <f t="shared" si="0"/>
        <v>3.3489024362880637</v>
      </c>
      <c r="H35" s="3" t="s">
        <v>248</v>
      </c>
      <c r="I35" s="3">
        <v>0.03</v>
      </c>
      <c r="J35" s="3"/>
      <c r="K35" s="3"/>
      <c r="L35" s="142"/>
      <c r="M35" s="51">
        <v>0.43</v>
      </c>
      <c r="N35" s="3">
        <v>0.24900000000000003</v>
      </c>
      <c r="O35" s="3">
        <v>0.30299999999999999</v>
      </c>
      <c r="P35" s="54"/>
      <c r="Q35" s="51">
        <v>0.54</v>
      </c>
      <c r="R35" s="3">
        <v>0.127</v>
      </c>
      <c r="S35" s="3">
        <v>0.3</v>
      </c>
      <c r="T35" s="54"/>
      <c r="U35" s="51">
        <v>0.7</v>
      </c>
      <c r="V35" s="3"/>
      <c r="W35" s="7"/>
      <c r="X35" s="54"/>
      <c r="Y35" s="46"/>
      <c r="Z35" s="104"/>
      <c r="AA35" s="104"/>
      <c r="AB35" s="104"/>
    </row>
    <row r="36" spans="1:28">
      <c r="A36" s="38">
        <v>6</v>
      </c>
      <c r="B36" s="66">
        <v>33</v>
      </c>
      <c r="C36" s="38" t="s">
        <v>7</v>
      </c>
      <c r="D36" s="66" t="s">
        <v>175</v>
      </c>
      <c r="E36" s="143">
        <v>180</v>
      </c>
      <c r="F36" s="6">
        <v>30</v>
      </c>
      <c r="G36" s="134">
        <f t="shared" si="0"/>
        <v>3.8326167497881469</v>
      </c>
      <c r="H36" s="34" t="s">
        <v>265</v>
      </c>
      <c r="I36" s="101">
        <v>3.2000000000000002E-3</v>
      </c>
      <c r="J36" s="34" t="s">
        <v>107</v>
      </c>
      <c r="K36" s="101">
        <v>3.2000000000000002E-3</v>
      </c>
      <c r="L36" s="58" t="s">
        <v>9</v>
      </c>
      <c r="M36" s="50">
        <v>0.436</v>
      </c>
      <c r="N36" s="2">
        <v>0.23100000000000001</v>
      </c>
      <c r="O36" s="2">
        <v>0.309</v>
      </c>
      <c r="P36" s="53" t="s">
        <v>15</v>
      </c>
      <c r="Q36" s="50">
        <v>0.60699999999999998</v>
      </c>
      <c r="R36" s="2">
        <v>5.0999999999999997E-2</v>
      </c>
      <c r="S36" s="2">
        <v>0.36800000000000005</v>
      </c>
      <c r="T36" s="53" t="s">
        <v>24</v>
      </c>
      <c r="U36" s="50">
        <v>0.26</v>
      </c>
      <c r="V36" s="2"/>
      <c r="W36" s="137"/>
      <c r="X36" s="145" t="s">
        <v>28</v>
      </c>
      <c r="Y36" s="45" t="s">
        <v>228</v>
      </c>
      <c r="Z36" s="104"/>
      <c r="AA36" s="104"/>
      <c r="AB36" s="104"/>
    </row>
    <row r="37" spans="1:28">
      <c r="A37" s="38">
        <v>6</v>
      </c>
      <c r="B37" s="66">
        <v>34</v>
      </c>
      <c r="C37" s="38" t="s">
        <v>7</v>
      </c>
      <c r="D37" s="66" t="s">
        <v>176</v>
      </c>
      <c r="E37" s="143">
        <v>180</v>
      </c>
      <c r="F37" s="9">
        <v>30</v>
      </c>
      <c r="G37" s="14">
        <f t="shared" si="0"/>
        <v>3.8326167497881469</v>
      </c>
      <c r="H37" s="14" t="s">
        <v>265</v>
      </c>
      <c r="I37" s="101">
        <v>3.2000000000000002E-3</v>
      </c>
      <c r="J37" s="14" t="s">
        <v>107</v>
      </c>
      <c r="K37" s="101">
        <v>3.2000000000000002E-3</v>
      </c>
      <c r="L37" s="58"/>
      <c r="M37" s="50">
        <v>0.46500000000000002</v>
      </c>
      <c r="N37" s="2">
        <v>0.23999999999999996</v>
      </c>
      <c r="O37" s="2">
        <v>0.23300000000000001</v>
      </c>
      <c r="P37" s="53"/>
      <c r="Q37" s="50">
        <v>0.65400000000000003</v>
      </c>
      <c r="R37" s="2">
        <v>4.1999999999999996E-2</v>
      </c>
      <c r="S37" s="2">
        <v>0.34799999999999998</v>
      </c>
      <c r="T37" s="53"/>
      <c r="U37" s="50">
        <v>0.54</v>
      </c>
      <c r="V37" s="2"/>
      <c r="W37" s="6"/>
      <c r="X37" s="53"/>
      <c r="Y37" s="45"/>
      <c r="Z37" s="104"/>
      <c r="AA37" s="104"/>
      <c r="AB37" s="104"/>
    </row>
    <row r="38" spans="1:28">
      <c r="A38" s="39">
        <v>6</v>
      </c>
      <c r="B38" s="67">
        <v>35</v>
      </c>
      <c r="C38" s="39" t="s">
        <v>7</v>
      </c>
      <c r="D38" s="67" t="s">
        <v>177</v>
      </c>
      <c r="E38" s="144">
        <v>180</v>
      </c>
      <c r="F38" s="7">
        <v>30</v>
      </c>
      <c r="G38" s="133">
        <f t="shared" si="0"/>
        <v>3.8326167497881469</v>
      </c>
      <c r="H38" s="18" t="s">
        <v>265</v>
      </c>
      <c r="I38" s="102">
        <v>3.2000000000000002E-3</v>
      </c>
      <c r="J38" s="18" t="s">
        <v>107</v>
      </c>
      <c r="K38" s="102">
        <v>3.2000000000000002E-3</v>
      </c>
      <c r="L38" s="142"/>
      <c r="M38" s="51">
        <v>0.42100000000000004</v>
      </c>
      <c r="N38" s="3">
        <v>0.251</v>
      </c>
      <c r="O38" s="3">
        <v>0.23800000000000002</v>
      </c>
      <c r="P38" s="54"/>
      <c r="Q38" s="51">
        <v>0.59399999999999997</v>
      </c>
      <c r="R38" s="3">
        <v>7.8E-2</v>
      </c>
      <c r="S38" s="3">
        <v>0.38599999999999995</v>
      </c>
      <c r="T38" s="54"/>
      <c r="U38" s="51">
        <v>0.35</v>
      </c>
      <c r="V38" s="3"/>
      <c r="W38" s="7"/>
      <c r="X38" s="54"/>
      <c r="Y38" s="46"/>
      <c r="Z38" s="104"/>
      <c r="AA38" s="104"/>
      <c r="AB38" s="104"/>
    </row>
    <row r="39" spans="1:28">
      <c r="A39" s="38">
        <v>7</v>
      </c>
      <c r="B39" s="65">
        <v>36</v>
      </c>
      <c r="C39" s="40" t="s">
        <v>18</v>
      </c>
      <c r="D39" s="65" t="s">
        <v>40</v>
      </c>
      <c r="E39" s="55">
        <v>195</v>
      </c>
      <c r="F39" s="10">
        <v>10</v>
      </c>
      <c r="G39" s="134">
        <f t="shared" si="0"/>
        <v>3.7971509003938251</v>
      </c>
      <c r="H39" s="34" t="s">
        <v>107</v>
      </c>
      <c r="I39" s="1">
        <v>0.01</v>
      </c>
      <c r="J39" s="34"/>
      <c r="K39" s="1"/>
      <c r="L39" s="140" t="s">
        <v>9</v>
      </c>
      <c r="M39" s="50">
        <v>0.21909999999999999</v>
      </c>
      <c r="N39" s="2">
        <v>0.19589999999999999</v>
      </c>
      <c r="O39" s="2">
        <v>0.27510000000000001</v>
      </c>
      <c r="P39" s="53" t="s">
        <v>41</v>
      </c>
      <c r="Q39" s="50">
        <v>0.36380000000000001</v>
      </c>
      <c r="R39" s="2">
        <v>2.92E-2</v>
      </c>
      <c r="S39" s="2">
        <v>0.47289999999999999</v>
      </c>
      <c r="T39" s="53" t="s">
        <v>41</v>
      </c>
      <c r="U39" s="49">
        <v>0.69300000000000006</v>
      </c>
      <c r="V39" s="1"/>
      <c r="W39" s="6"/>
      <c r="X39" s="53" t="s">
        <v>12</v>
      </c>
      <c r="Y39" s="44" t="s">
        <v>73</v>
      </c>
      <c r="Z39" s="104"/>
      <c r="AA39" s="104"/>
      <c r="AB39" s="104"/>
    </row>
    <row r="40" spans="1:28">
      <c r="A40" s="38">
        <v>7</v>
      </c>
      <c r="B40" s="66">
        <v>37</v>
      </c>
      <c r="C40" s="38" t="s">
        <v>18</v>
      </c>
      <c r="D40" s="66" t="s">
        <v>42</v>
      </c>
      <c r="E40" s="57">
        <v>195</v>
      </c>
      <c r="F40" s="13">
        <v>10</v>
      </c>
      <c r="G40" s="14">
        <f t="shared" si="0"/>
        <v>3.7971509003938251</v>
      </c>
      <c r="H40" s="14" t="s">
        <v>107</v>
      </c>
      <c r="I40" s="2">
        <v>0.01</v>
      </c>
      <c r="J40" s="14"/>
      <c r="K40" s="2"/>
      <c r="L40" s="141"/>
      <c r="M40" s="50">
        <v>0.25989999999999996</v>
      </c>
      <c r="N40" s="2">
        <v>0.15560000000000002</v>
      </c>
      <c r="O40" s="2">
        <v>0.23760000000000001</v>
      </c>
      <c r="P40" s="53"/>
      <c r="Q40" s="50">
        <v>0.37450000000000006</v>
      </c>
      <c r="R40" s="2">
        <v>1.37E-2</v>
      </c>
      <c r="S40" s="2">
        <v>0.44520000000000004</v>
      </c>
      <c r="T40" s="53"/>
      <c r="U40" s="50">
        <v>0.51149999999999995</v>
      </c>
      <c r="V40" s="2"/>
      <c r="W40" s="6"/>
      <c r="X40" s="53"/>
      <c r="Y40" s="45"/>
      <c r="Z40" s="104"/>
      <c r="AA40" s="104"/>
      <c r="AB40" s="104"/>
    </row>
    <row r="41" spans="1:28">
      <c r="A41" s="39">
        <v>7</v>
      </c>
      <c r="B41" s="67">
        <v>38</v>
      </c>
      <c r="C41" s="39" t="s">
        <v>7</v>
      </c>
      <c r="D41" s="67" t="s">
        <v>43</v>
      </c>
      <c r="E41" s="59">
        <v>195</v>
      </c>
      <c r="F41" s="17">
        <v>10</v>
      </c>
      <c r="G41" s="133">
        <f t="shared" si="0"/>
        <v>3.7971509003938251</v>
      </c>
      <c r="H41" s="18" t="s">
        <v>107</v>
      </c>
      <c r="I41" s="3">
        <v>0.01</v>
      </c>
      <c r="J41" s="18"/>
      <c r="K41" s="3"/>
      <c r="L41" s="142"/>
      <c r="M41" s="51">
        <v>0.27329999999999999</v>
      </c>
      <c r="N41" s="3">
        <v>0.1215</v>
      </c>
      <c r="O41" s="3">
        <v>0.27100000000000002</v>
      </c>
      <c r="P41" s="54"/>
      <c r="Q41" s="51">
        <v>0.37530000000000002</v>
      </c>
      <c r="R41" s="3">
        <v>3.5699999999999996E-2</v>
      </c>
      <c r="S41" s="3">
        <v>0.47270000000000001</v>
      </c>
      <c r="T41" s="54"/>
      <c r="U41" s="51">
        <v>0.21250000000000002</v>
      </c>
      <c r="V41" s="3"/>
      <c r="W41" s="7"/>
      <c r="X41" s="54"/>
      <c r="Y41" s="46"/>
      <c r="Z41" s="104"/>
      <c r="AA41" s="104"/>
      <c r="AB41" s="104"/>
    </row>
    <row r="42" spans="1:28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35"/>
      <c r="Q42" s="104"/>
      <c r="R42" s="104"/>
      <c r="S42" s="104"/>
      <c r="T42" s="135"/>
      <c r="U42" s="104"/>
      <c r="V42" s="104"/>
      <c r="W42" s="136"/>
      <c r="X42" s="135"/>
      <c r="Y42" s="104"/>
      <c r="Z42" s="104"/>
      <c r="AA42" s="104"/>
      <c r="AB42" s="104"/>
    </row>
    <row r="43" spans="1:28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35"/>
      <c r="Q43" s="104"/>
      <c r="R43" s="104"/>
      <c r="S43" s="104"/>
      <c r="T43" s="135"/>
      <c r="U43" s="104"/>
      <c r="V43" s="104"/>
      <c r="W43" s="136"/>
      <c r="X43" s="135"/>
      <c r="Y43" s="104"/>
      <c r="Z43" s="104"/>
      <c r="AA43" s="104"/>
      <c r="AB43" s="104"/>
    </row>
    <row r="44" spans="1:28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35"/>
      <c r="Q44" s="104"/>
      <c r="R44" s="104"/>
      <c r="S44" s="104"/>
      <c r="T44" s="135"/>
      <c r="U44" s="104"/>
      <c r="V44" s="104"/>
      <c r="W44" s="136"/>
      <c r="X44" s="135"/>
      <c r="Y44" s="104"/>
      <c r="Z44" s="104"/>
      <c r="AA44" s="104"/>
      <c r="AB44" s="104"/>
    </row>
    <row r="45" spans="1:28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35"/>
      <c r="Q45" s="104"/>
      <c r="R45" s="104"/>
      <c r="S45" s="104"/>
      <c r="T45" s="135"/>
      <c r="U45" s="104"/>
      <c r="V45" s="104"/>
      <c r="W45" s="136"/>
      <c r="X45" s="135"/>
      <c r="Y45" s="104"/>
      <c r="Z45" s="104"/>
      <c r="AA45" s="104"/>
      <c r="AB45" s="104"/>
    </row>
    <row r="46" spans="1:28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35"/>
      <c r="Q46" s="104"/>
      <c r="R46" s="104"/>
      <c r="S46" s="104"/>
      <c r="T46" s="135"/>
      <c r="U46" s="104"/>
      <c r="V46" s="104"/>
      <c r="W46" s="136"/>
      <c r="X46" s="135"/>
      <c r="Y46" s="104"/>
      <c r="Z46" s="104"/>
      <c r="AA46" s="104"/>
      <c r="AB46" s="104"/>
    </row>
    <row r="47" spans="1:28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35"/>
      <c r="Q47" s="104"/>
      <c r="R47" s="104"/>
      <c r="S47" s="104"/>
      <c r="T47" s="135"/>
      <c r="U47" s="104"/>
      <c r="V47" s="104"/>
      <c r="W47" s="136"/>
      <c r="X47" s="135"/>
      <c r="Y47" s="104"/>
      <c r="Z47" s="104"/>
      <c r="AA47" s="104"/>
      <c r="AB47" s="104"/>
    </row>
    <row r="48" spans="1:28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35"/>
      <c r="Q48" s="104"/>
      <c r="R48" s="104"/>
      <c r="S48" s="104"/>
      <c r="T48" s="135"/>
      <c r="U48" s="104"/>
      <c r="V48" s="104"/>
      <c r="W48" s="136"/>
      <c r="X48" s="135"/>
      <c r="Y48" s="104"/>
      <c r="Z48" s="104"/>
      <c r="AA48" s="104"/>
      <c r="AB48" s="104"/>
    </row>
    <row r="49" spans="1:28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35"/>
      <c r="Q49" s="104"/>
      <c r="R49" s="104"/>
      <c r="S49" s="104"/>
      <c r="T49" s="135"/>
      <c r="U49" s="104"/>
      <c r="V49" s="104"/>
      <c r="W49" s="136"/>
      <c r="X49" s="135"/>
      <c r="Y49" s="104"/>
      <c r="Z49" s="104"/>
      <c r="AA49" s="104"/>
      <c r="AB49" s="104"/>
    </row>
    <row r="50" spans="1:28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35"/>
      <c r="Q50" s="104"/>
      <c r="R50" s="104"/>
      <c r="S50" s="104"/>
      <c r="T50" s="135"/>
      <c r="U50" s="104"/>
      <c r="V50" s="104"/>
      <c r="W50" s="136"/>
      <c r="X50" s="135"/>
      <c r="Y50" s="104"/>
      <c r="Z50" s="104"/>
      <c r="AA50" s="104"/>
      <c r="AB50" s="104"/>
    </row>
    <row r="51" spans="1:28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35"/>
      <c r="Q51" s="104"/>
      <c r="R51" s="104"/>
      <c r="S51" s="104"/>
      <c r="T51" s="135"/>
      <c r="U51" s="104"/>
      <c r="V51" s="104"/>
      <c r="W51" s="136"/>
      <c r="X51" s="135"/>
      <c r="Y51" s="104"/>
      <c r="Z51" s="104"/>
      <c r="AA51" s="104"/>
      <c r="AB51" s="104"/>
    </row>
    <row r="52" spans="1:28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35"/>
      <c r="Q52" s="104"/>
      <c r="R52" s="104"/>
      <c r="S52" s="104"/>
      <c r="T52" s="135"/>
      <c r="U52" s="104"/>
      <c r="V52" s="104"/>
      <c r="W52" s="136"/>
      <c r="X52" s="135"/>
      <c r="Y52" s="104"/>
      <c r="Z52" s="104"/>
      <c r="AA52" s="104"/>
      <c r="AB52" s="104"/>
    </row>
    <row r="53" spans="1:28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35"/>
      <c r="Q53" s="104"/>
      <c r="R53" s="104"/>
      <c r="S53" s="104"/>
      <c r="T53" s="135"/>
      <c r="U53" s="104"/>
      <c r="V53" s="104"/>
      <c r="W53" s="136"/>
      <c r="X53" s="135"/>
      <c r="Y53" s="104"/>
      <c r="Z53" s="104"/>
      <c r="AA53" s="104"/>
      <c r="AB53" s="104"/>
    </row>
    <row r="54" spans="1:28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35"/>
      <c r="Q54" s="104"/>
      <c r="R54" s="104"/>
      <c r="S54" s="104"/>
      <c r="T54" s="135"/>
      <c r="U54" s="104"/>
      <c r="V54" s="104"/>
      <c r="W54" s="136"/>
      <c r="X54" s="135"/>
      <c r="Y54" s="104"/>
      <c r="Z54" s="104"/>
      <c r="AA54" s="104"/>
      <c r="AB54" s="104"/>
    </row>
    <row r="55" spans="1:28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35"/>
      <c r="Q55" s="104"/>
      <c r="R55" s="104"/>
      <c r="S55" s="104"/>
      <c r="T55" s="135"/>
      <c r="U55" s="104"/>
      <c r="V55" s="104"/>
      <c r="W55" s="136"/>
      <c r="X55" s="135"/>
      <c r="Y55" s="104"/>
      <c r="Z55" s="104"/>
      <c r="AA55" s="104"/>
      <c r="AB55" s="104"/>
    </row>
    <row r="56" spans="1:28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35"/>
      <c r="Q56" s="104"/>
      <c r="R56" s="104"/>
      <c r="S56" s="104"/>
      <c r="T56" s="135"/>
      <c r="U56" s="104"/>
      <c r="V56" s="104"/>
      <c r="W56" s="136"/>
      <c r="X56" s="135"/>
      <c r="Y56" s="104"/>
      <c r="Z56" s="104"/>
      <c r="AA56" s="104"/>
      <c r="AB56" s="104"/>
    </row>
    <row r="57" spans="1:28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35"/>
      <c r="Q57" s="104"/>
      <c r="R57" s="104"/>
      <c r="S57" s="104"/>
      <c r="T57" s="135"/>
      <c r="U57" s="104"/>
      <c r="V57" s="104"/>
      <c r="W57" s="136"/>
      <c r="X57" s="135"/>
      <c r="Y57" s="104"/>
      <c r="Z57" s="104"/>
      <c r="AA57" s="104"/>
      <c r="AB57" s="104"/>
    </row>
    <row r="58" spans="1:28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35"/>
      <c r="Q58" s="104"/>
      <c r="R58" s="104"/>
      <c r="S58" s="104"/>
      <c r="T58" s="135"/>
      <c r="U58" s="104"/>
      <c r="V58" s="104"/>
      <c r="W58" s="136"/>
      <c r="X58" s="135"/>
      <c r="Y58" s="104"/>
      <c r="Z58" s="104"/>
      <c r="AA58" s="104"/>
      <c r="AB58" s="104"/>
    </row>
    <row r="59" spans="1:28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35"/>
      <c r="Q59" s="104"/>
      <c r="R59" s="104"/>
      <c r="S59" s="104"/>
      <c r="T59" s="135"/>
      <c r="U59" s="104"/>
      <c r="V59" s="104"/>
      <c r="W59" s="136"/>
      <c r="X59" s="135"/>
      <c r="Y59" s="104"/>
      <c r="Z59" s="104"/>
      <c r="AA59" s="104"/>
      <c r="AB59" s="104"/>
    </row>
    <row r="60" spans="1:28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35"/>
      <c r="Q60" s="104"/>
      <c r="R60" s="104"/>
      <c r="S60" s="104"/>
      <c r="T60" s="135"/>
      <c r="U60" s="104"/>
      <c r="V60" s="104"/>
      <c r="W60" s="136"/>
      <c r="X60" s="135"/>
      <c r="Y60" s="104"/>
      <c r="Z60" s="104"/>
      <c r="AA60" s="104"/>
      <c r="AB60" s="104"/>
    </row>
    <row r="61" spans="1:28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35"/>
      <c r="Q61" s="104"/>
      <c r="R61" s="104"/>
      <c r="S61" s="104"/>
      <c r="T61" s="135"/>
      <c r="U61" s="104"/>
      <c r="V61" s="104"/>
      <c r="W61" s="136"/>
      <c r="X61" s="135"/>
      <c r="Y61" s="104"/>
      <c r="Z61" s="104"/>
      <c r="AA61" s="104"/>
      <c r="AB61" s="104"/>
    </row>
    <row r="62" spans="1:28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35"/>
      <c r="Q62" s="104"/>
      <c r="R62" s="104"/>
      <c r="S62" s="104"/>
      <c r="T62" s="135"/>
      <c r="U62" s="104"/>
      <c r="V62" s="104"/>
      <c r="W62" s="136"/>
      <c r="X62" s="135"/>
      <c r="Y62" s="104"/>
      <c r="Z62" s="104"/>
      <c r="AA62" s="104"/>
      <c r="AB62" s="104"/>
    </row>
    <row r="63" spans="1:28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35"/>
      <c r="Q63" s="104"/>
      <c r="R63" s="104"/>
      <c r="S63" s="104"/>
      <c r="T63" s="135"/>
      <c r="U63" s="104"/>
      <c r="V63" s="104"/>
      <c r="W63" s="136"/>
      <c r="X63" s="135"/>
      <c r="Y63" s="104"/>
      <c r="Z63" s="104"/>
      <c r="AA63" s="104"/>
      <c r="AB63" s="104"/>
    </row>
  </sheetData>
  <mergeCells count="16">
    <mergeCell ref="AA1:AY1"/>
    <mergeCell ref="U2:X2"/>
    <mergeCell ref="Y2:Y3"/>
    <mergeCell ref="A1:Y1"/>
    <mergeCell ref="AA2:AB2"/>
    <mergeCell ref="AC2:AD2"/>
    <mergeCell ref="A2:B2"/>
    <mergeCell ref="C2:D2"/>
    <mergeCell ref="E2:L2"/>
    <mergeCell ref="M2:P2"/>
    <mergeCell ref="Q2:T2"/>
    <mergeCell ref="AE2:AL2"/>
    <mergeCell ref="AM2:AP2"/>
    <mergeCell ref="AQ2:AT2"/>
    <mergeCell ref="AU2:AX2"/>
    <mergeCell ref="AY2:AY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A2FA-3C5F-7D41-B526-5D0121C56C63}">
  <sheetPr>
    <tabColor rgb="FFF2F2F2"/>
  </sheetPr>
  <dimension ref="A1:AU226"/>
  <sheetViews>
    <sheetView zoomScaleNormal="100" workbookViewId="0">
      <pane ySplit="3" topLeftCell="A4" activePane="bottomLeft" state="frozen"/>
      <selection activeCell="AB1" sqref="AB1"/>
      <selection pane="bottomLeft" activeCell="AP5" sqref="AP5"/>
    </sheetView>
  </sheetViews>
  <sheetFormatPr baseColWidth="10" defaultRowHeight="16"/>
  <cols>
    <col min="1" max="1" width="10.33203125" style="158" bestFit="1" customWidth="1"/>
    <col min="2" max="2" width="6.6640625" style="158" bestFit="1" customWidth="1"/>
    <col min="3" max="3" width="5.1640625" style="104" bestFit="1" customWidth="1"/>
    <col min="4" max="4" width="23.5" style="104" bestFit="1" customWidth="1"/>
    <col min="5" max="5" width="5.6640625" style="106" bestFit="1" customWidth="1"/>
    <col min="6" max="6" width="6.83203125" style="106" bestFit="1" customWidth="1"/>
    <col min="7" max="7" width="7.1640625" style="107" bestFit="1" customWidth="1"/>
    <col min="8" max="8" width="9.1640625" style="104" bestFit="1" customWidth="1"/>
    <col min="9" max="9" width="7.5" style="87" bestFit="1" customWidth="1"/>
    <col min="10" max="10" width="8.83203125" style="88" bestFit="1" customWidth="1"/>
    <col min="11" max="11" width="8.5" style="86" bestFit="1" customWidth="1"/>
    <col min="12" max="12" width="12.83203125" style="86" bestFit="1" customWidth="1"/>
    <col min="13" max="13" width="6" style="86" bestFit="1" customWidth="1"/>
    <col min="14" max="14" width="11" style="96" bestFit="1" customWidth="1"/>
    <col min="15" max="15" width="8.5" style="86" bestFit="1" customWidth="1"/>
    <col min="16" max="16" width="12.83203125" style="86" bestFit="1" customWidth="1"/>
    <col min="17" max="17" width="6" style="86" bestFit="1" customWidth="1"/>
    <col min="18" max="18" width="11" style="96" bestFit="1" customWidth="1"/>
    <col min="19" max="19" width="8.5" style="86" bestFit="1" customWidth="1"/>
    <col min="20" max="20" width="12.83203125" style="86" bestFit="1" customWidth="1"/>
    <col min="21" max="21" width="6.83203125" style="6" bestFit="1" customWidth="1"/>
    <col min="22" max="22" width="13.6640625" style="31" bestFit="1" customWidth="1"/>
    <col min="23" max="23" width="62.5" style="104" bestFit="1" customWidth="1"/>
    <col min="24" max="24" width="10.83203125" style="104"/>
    <col min="25" max="25" width="10.33203125" style="104" bestFit="1" customWidth="1"/>
    <col min="26" max="26" width="6.6640625" style="104" bestFit="1" customWidth="1"/>
    <col min="27" max="27" width="5.1640625" style="104" bestFit="1" customWidth="1"/>
    <col min="28" max="28" width="15.1640625" style="104" bestFit="1" customWidth="1"/>
    <col min="29" max="29" width="5.6640625" style="104" bestFit="1" customWidth="1"/>
    <col min="30" max="30" width="6.83203125" style="104" bestFit="1" customWidth="1"/>
    <col min="31" max="31" width="7.1640625" style="104" bestFit="1" customWidth="1"/>
    <col min="32" max="32" width="8" style="104" bestFit="1" customWidth="1"/>
    <col min="33" max="33" width="7.5" style="104" bestFit="1" customWidth="1"/>
    <col min="34" max="34" width="8.83203125" style="104" bestFit="1" customWidth="1"/>
    <col min="35" max="35" width="8.5" style="104" bestFit="1" customWidth="1"/>
    <col min="36" max="36" width="12.83203125" style="104" bestFit="1" customWidth="1"/>
    <col min="37" max="37" width="6" style="104" bestFit="1" customWidth="1"/>
    <col min="38" max="38" width="11" style="136" bestFit="1" customWidth="1"/>
    <col min="39" max="39" width="8.5" style="104" bestFit="1" customWidth="1"/>
    <col min="40" max="40" width="12.83203125" style="104" bestFit="1" customWidth="1"/>
    <col min="41" max="41" width="6" style="104" bestFit="1" customWidth="1"/>
    <col min="42" max="42" width="14.1640625" style="136" bestFit="1" customWidth="1"/>
    <col min="43" max="43" width="10.1640625" style="104" bestFit="1" customWidth="1"/>
    <col min="44" max="44" width="12.83203125" style="104" bestFit="1" customWidth="1"/>
    <col min="45" max="45" width="6.83203125" style="136" bestFit="1" customWidth="1"/>
    <col min="46" max="46" width="18.1640625" style="136" bestFit="1" customWidth="1"/>
    <col min="47" max="47" width="62.5" style="132" bestFit="1" customWidth="1"/>
    <col min="48" max="16384" width="10.83203125" style="104"/>
  </cols>
  <sheetData>
    <row r="1" spans="1:47">
      <c r="A1" s="237" t="s">
        <v>6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9"/>
      <c r="Y1" s="237" t="s">
        <v>188</v>
      </c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9"/>
    </row>
    <row r="2" spans="1:47">
      <c r="A2" s="240" t="s">
        <v>104</v>
      </c>
      <c r="B2" s="240"/>
      <c r="C2" s="240" t="s">
        <v>1</v>
      </c>
      <c r="D2" s="240"/>
      <c r="E2" s="240" t="s">
        <v>96</v>
      </c>
      <c r="F2" s="240"/>
      <c r="G2" s="240"/>
      <c r="H2" s="240"/>
      <c r="I2" s="240"/>
      <c r="J2" s="240"/>
      <c r="K2" s="241" t="s">
        <v>97</v>
      </c>
      <c r="L2" s="241"/>
      <c r="M2" s="241"/>
      <c r="N2" s="241"/>
      <c r="O2" s="241" t="s">
        <v>98</v>
      </c>
      <c r="P2" s="241"/>
      <c r="Q2" s="241"/>
      <c r="R2" s="241"/>
      <c r="S2" s="242" t="s">
        <v>102</v>
      </c>
      <c r="T2" s="243"/>
      <c r="U2" s="243"/>
      <c r="V2" s="244"/>
      <c r="W2" s="236" t="s">
        <v>63</v>
      </c>
      <c r="Y2" s="240" t="s">
        <v>104</v>
      </c>
      <c r="Z2" s="240"/>
      <c r="AA2" s="240" t="s">
        <v>1</v>
      </c>
      <c r="AB2" s="240"/>
      <c r="AC2" s="240" t="s">
        <v>96</v>
      </c>
      <c r="AD2" s="240"/>
      <c r="AE2" s="240"/>
      <c r="AF2" s="240"/>
      <c r="AG2" s="240"/>
      <c r="AH2" s="240"/>
      <c r="AI2" s="241" t="s">
        <v>97</v>
      </c>
      <c r="AJ2" s="241"/>
      <c r="AK2" s="241"/>
      <c r="AL2" s="241"/>
      <c r="AM2" s="241" t="s">
        <v>98</v>
      </c>
      <c r="AN2" s="241"/>
      <c r="AO2" s="241"/>
      <c r="AP2" s="241"/>
      <c r="AQ2" s="242" t="s">
        <v>102</v>
      </c>
      <c r="AR2" s="243"/>
      <c r="AS2" s="243"/>
      <c r="AT2" s="244"/>
      <c r="AU2" s="236" t="s">
        <v>63</v>
      </c>
    </row>
    <row r="3" spans="1:47">
      <c r="A3" s="152" t="s">
        <v>94</v>
      </c>
      <c r="B3" s="152" t="s">
        <v>95</v>
      </c>
      <c r="C3" s="152" t="s">
        <v>0</v>
      </c>
      <c r="D3" s="152" t="s">
        <v>203</v>
      </c>
      <c r="E3" s="165" t="s">
        <v>2</v>
      </c>
      <c r="F3" s="165" t="s">
        <v>3</v>
      </c>
      <c r="G3" s="166" t="s">
        <v>4</v>
      </c>
      <c r="H3" s="166" t="s">
        <v>277</v>
      </c>
      <c r="I3" s="167" t="s">
        <v>106</v>
      </c>
      <c r="J3" s="152" t="s">
        <v>5</v>
      </c>
      <c r="K3" s="153" t="s">
        <v>99</v>
      </c>
      <c r="L3" s="153" t="s">
        <v>100</v>
      </c>
      <c r="M3" s="153" t="s">
        <v>101</v>
      </c>
      <c r="N3" s="155" t="s">
        <v>103</v>
      </c>
      <c r="O3" s="153" t="s">
        <v>99</v>
      </c>
      <c r="P3" s="153" t="s">
        <v>100</v>
      </c>
      <c r="Q3" s="153" t="s">
        <v>101</v>
      </c>
      <c r="R3" s="154" t="s">
        <v>103</v>
      </c>
      <c r="S3" s="153" t="s">
        <v>99</v>
      </c>
      <c r="T3" s="155" t="s">
        <v>100</v>
      </c>
      <c r="U3" s="155" t="s">
        <v>93</v>
      </c>
      <c r="V3" s="154" t="s">
        <v>103</v>
      </c>
      <c r="W3" s="236"/>
      <c r="Y3" s="152" t="s">
        <v>94</v>
      </c>
      <c r="Z3" s="152" t="s">
        <v>95</v>
      </c>
      <c r="AA3" s="152" t="s">
        <v>0</v>
      </c>
      <c r="AB3" s="152" t="s">
        <v>203</v>
      </c>
      <c r="AC3" s="165" t="s">
        <v>2</v>
      </c>
      <c r="AD3" s="165" t="s">
        <v>3</v>
      </c>
      <c r="AE3" s="166" t="s">
        <v>4</v>
      </c>
      <c r="AF3" s="166" t="s">
        <v>277</v>
      </c>
      <c r="AG3" s="167" t="s">
        <v>106</v>
      </c>
      <c r="AH3" s="152" t="s">
        <v>5</v>
      </c>
      <c r="AI3" s="153" t="s">
        <v>99</v>
      </c>
      <c r="AJ3" s="153" t="s">
        <v>100</v>
      </c>
      <c r="AK3" s="153" t="s">
        <v>101</v>
      </c>
      <c r="AL3" s="155" t="s">
        <v>103</v>
      </c>
      <c r="AM3" s="153" t="s">
        <v>99</v>
      </c>
      <c r="AN3" s="153" t="s">
        <v>100</v>
      </c>
      <c r="AO3" s="153" t="s">
        <v>101</v>
      </c>
      <c r="AP3" s="154" t="s">
        <v>103</v>
      </c>
      <c r="AQ3" s="153" t="s">
        <v>99</v>
      </c>
      <c r="AR3" s="155" t="s">
        <v>100</v>
      </c>
      <c r="AS3" s="155" t="s">
        <v>93</v>
      </c>
      <c r="AT3" s="154" t="s">
        <v>103</v>
      </c>
      <c r="AU3" s="236"/>
    </row>
    <row r="4" spans="1:47">
      <c r="A4" s="40">
        <v>1</v>
      </c>
      <c r="B4" s="65">
        <v>1</v>
      </c>
      <c r="C4" s="40" t="s">
        <v>7</v>
      </c>
      <c r="D4" s="65" t="s">
        <v>22</v>
      </c>
      <c r="E4" s="55">
        <v>120</v>
      </c>
      <c r="F4" s="10">
        <v>60</v>
      </c>
      <c r="G4" s="11">
        <f t="shared" ref="G4:G5" si="0">LOG(F4*EXP((E4-100)/14.75))</f>
        <v>2.3670251241507647</v>
      </c>
      <c r="H4" s="11" t="s">
        <v>278</v>
      </c>
      <c r="I4" s="1">
        <v>0.08</v>
      </c>
      <c r="J4" s="56" t="s">
        <v>9</v>
      </c>
      <c r="K4" s="49">
        <v>0.37</v>
      </c>
      <c r="L4" s="1">
        <v>0.26</v>
      </c>
      <c r="M4" s="1">
        <v>0.28000000000000003</v>
      </c>
      <c r="N4" s="89" t="s">
        <v>24</v>
      </c>
      <c r="O4" s="49">
        <v>0.379</v>
      </c>
      <c r="P4" s="1">
        <v>0.13500000000000001</v>
      </c>
      <c r="Q4" s="1"/>
      <c r="R4" s="89" t="s">
        <v>15</v>
      </c>
      <c r="S4" s="49">
        <v>0.9</v>
      </c>
      <c r="T4" s="1">
        <v>0.9</v>
      </c>
      <c r="U4" s="5" t="s">
        <v>9</v>
      </c>
      <c r="V4" s="89" t="s">
        <v>12</v>
      </c>
      <c r="W4" s="44" t="s">
        <v>68</v>
      </c>
      <c r="Y4" s="40">
        <v>6</v>
      </c>
      <c r="Z4" s="65">
        <v>56</v>
      </c>
      <c r="AA4" s="40" t="s">
        <v>7</v>
      </c>
      <c r="AB4" s="65" t="s">
        <v>13</v>
      </c>
      <c r="AC4" s="55">
        <v>80</v>
      </c>
      <c r="AD4" s="10">
        <v>180</v>
      </c>
      <c r="AE4" s="11">
        <f t="shared" ref="AE4:AE75" si="1">LOG(AD4*EXP((AC4-100)/14.75))</f>
        <v>1.6663986313361849</v>
      </c>
      <c r="AF4" s="11" t="s">
        <v>283</v>
      </c>
      <c r="AG4" s="1">
        <v>5.2999999999999999E-2</v>
      </c>
      <c r="AH4" s="140" t="s">
        <v>9</v>
      </c>
      <c r="AI4" s="49">
        <v>0.34200000000000003</v>
      </c>
      <c r="AJ4" s="1">
        <v>0.184</v>
      </c>
      <c r="AK4" s="1">
        <v>0.17100000000000001</v>
      </c>
      <c r="AL4" s="89" t="s">
        <v>24</v>
      </c>
      <c r="AM4" s="49">
        <v>0.44600000000000001</v>
      </c>
      <c r="AN4" s="1">
        <v>0.221</v>
      </c>
      <c r="AO4" s="1">
        <v>9.6999999999999989E-2</v>
      </c>
      <c r="AP4" s="89" t="s">
        <v>24</v>
      </c>
      <c r="AQ4" s="49">
        <v>0.9521006842105264</v>
      </c>
      <c r="AR4" s="1">
        <v>0.8214739130434785</v>
      </c>
      <c r="AS4" s="5" t="s">
        <v>9</v>
      </c>
      <c r="AT4" s="89" t="s">
        <v>211</v>
      </c>
      <c r="AU4" s="44" t="s">
        <v>293</v>
      </c>
    </row>
    <row r="5" spans="1:47">
      <c r="A5" s="38">
        <v>1</v>
      </c>
      <c r="B5" s="66">
        <v>2</v>
      </c>
      <c r="C5" s="38" t="s">
        <v>7</v>
      </c>
      <c r="D5" s="66" t="s">
        <v>25</v>
      </c>
      <c r="E5" s="57">
        <v>120</v>
      </c>
      <c r="F5" s="13">
        <v>60</v>
      </c>
      <c r="G5" s="14">
        <f t="shared" si="0"/>
        <v>2.3670251241507647</v>
      </c>
      <c r="H5" s="14" t="s">
        <v>278</v>
      </c>
      <c r="I5" s="2">
        <v>0.08</v>
      </c>
      <c r="J5" s="58"/>
      <c r="K5" s="50">
        <v>0.35</v>
      </c>
      <c r="L5" s="2">
        <v>0.33</v>
      </c>
      <c r="M5" s="2">
        <v>0.24</v>
      </c>
      <c r="N5" s="90"/>
      <c r="O5" s="50">
        <v>0.47</v>
      </c>
      <c r="P5" s="2">
        <v>0.21</v>
      </c>
      <c r="Q5" s="2"/>
      <c r="R5" s="90"/>
      <c r="S5" s="50">
        <v>0.86</v>
      </c>
      <c r="T5" s="2">
        <v>0.56000000000000005</v>
      </c>
      <c r="V5" s="90"/>
      <c r="W5" s="45"/>
      <c r="Y5" s="38">
        <v>6</v>
      </c>
      <c r="Z5" s="66">
        <v>57</v>
      </c>
      <c r="AA5" s="38" t="s">
        <v>7</v>
      </c>
      <c r="AB5" s="66" t="s">
        <v>16</v>
      </c>
      <c r="AC5" s="57">
        <v>80</v>
      </c>
      <c r="AD5" s="13">
        <v>180</v>
      </c>
      <c r="AE5" s="14">
        <f t="shared" si="1"/>
        <v>1.6663986313361849</v>
      </c>
      <c r="AF5" s="14" t="s">
        <v>283</v>
      </c>
      <c r="AG5" s="2">
        <v>5.2999999999999999E-2</v>
      </c>
      <c r="AH5" s="73"/>
      <c r="AI5" s="50">
        <v>0.39299999999999996</v>
      </c>
      <c r="AJ5" s="2">
        <v>0.187</v>
      </c>
      <c r="AK5" s="2">
        <v>0.217</v>
      </c>
      <c r="AL5" s="90"/>
      <c r="AM5" s="50">
        <v>0.46500000000000002</v>
      </c>
      <c r="AN5" s="2">
        <v>0.20499999999999999</v>
      </c>
      <c r="AO5" s="2">
        <v>0.159</v>
      </c>
      <c r="AP5" s="90"/>
      <c r="AQ5" s="50">
        <v>0.63571553435114525</v>
      </c>
      <c r="AR5" s="2">
        <v>0.66294205882352941</v>
      </c>
      <c r="AS5" s="6"/>
      <c r="AT5" s="90" t="s">
        <v>291</v>
      </c>
      <c r="AU5" s="45"/>
    </row>
    <row r="6" spans="1:47">
      <c r="A6" s="39">
        <v>1</v>
      </c>
      <c r="B6" s="67">
        <v>3</v>
      </c>
      <c r="C6" s="39" t="s">
        <v>7</v>
      </c>
      <c r="D6" s="67" t="s">
        <v>23</v>
      </c>
      <c r="E6" s="59">
        <v>120</v>
      </c>
      <c r="F6" s="17">
        <v>60</v>
      </c>
      <c r="G6" s="18">
        <f>LOG(F6*EXP((E6-100)/14.75))</f>
        <v>2.3670251241507647</v>
      </c>
      <c r="H6" s="18" t="s">
        <v>278</v>
      </c>
      <c r="I6" s="3">
        <v>0.08</v>
      </c>
      <c r="J6" s="142"/>
      <c r="K6" s="51">
        <v>0.26</v>
      </c>
      <c r="L6" s="3">
        <v>0.27</v>
      </c>
      <c r="M6" s="3">
        <v>0.33</v>
      </c>
      <c r="N6" s="91"/>
      <c r="O6" s="51">
        <v>0.33200000000000002</v>
      </c>
      <c r="P6" s="3">
        <v>0.249</v>
      </c>
      <c r="Q6" s="3"/>
      <c r="R6" s="91"/>
      <c r="S6" s="51">
        <v>0.9</v>
      </c>
      <c r="T6" s="3">
        <v>0.7</v>
      </c>
      <c r="U6" s="7"/>
      <c r="V6" s="91"/>
      <c r="W6" s="46"/>
      <c r="Y6" s="39">
        <v>6</v>
      </c>
      <c r="Z6" s="67">
        <v>58</v>
      </c>
      <c r="AA6" s="39" t="s">
        <v>7</v>
      </c>
      <c r="AB6" s="67" t="s">
        <v>8</v>
      </c>
      <c r="AC6" s="59">
        <v>80</v>
      </c>
      <c r="AD6" s="17">
        <v>180</v>
      </c>
      <c r="AE6" s="18">
        <f t="shared" si="1"/>
        <v>1.6663986313361849</v>
      </c>
      <c r="AF6" s="18" t="s">
        <v>283</v>
      </c>
      <c r="AG6" s="3">
        <v>5.2999999999999999E-2</v>
      </c>
      <c r="AH6" s="142"/>
      <c r="AI6" s="51">
        <v>0.35899999999999999</v>
      </c>
      <c r="AJ6" s="3">
        <v>0.20300000000000001</v>
      </c>
      <c r="AK6" s="3">
        <v>0.20100000000000001</v>
      </c>
      <c r="AL6" s="91"/>
      <c r="AM6" s="51">
        <v>0.44900000000000001</v>
      </c>
      <c r="AN6" s="3">
        <v>0.23</v>
      </c>
      <c r="AO6" s="3">
        <v>0.13699999999999998</v>
      </c>
      <c r="AP6" s="91"/>
      <c r="AQ6" s="51">
        <v>0.82179709470752083</v>
      </c>
      <c r="AR6" s="3">
        <v>0.83077339901477831</v>
      </c>
      <c r="AS6" s="7"/>
      <c r="AT6" s="91"/>
      <c r="AU6" s="46"/>
    </row>
    <row r="7" spans="1:47">
      <c r="A7" s="38">
        <v>2</v>
      </c>
      <c r="B7" s="66">
        <v>4</v>
      </c>
      <c r="C7" s="38" t="s">
        <v>7</v>
      </c>
      <c r="D7" s="66" t="s">
        <v>16</v>
      </c>
      <c r="E7" s="57">
        <v>121</v>
      </c>
      <c r="F7" s="13">
        <v>20</v>
      </c>
      <c r="G7" s="14">
        <f t="shared" ref="G7:G22" si="2">LOG(F7*EXP((E7-100)/14.75))</f>
        <v>1.9193475631194583</v>
      </c>
      <c r="H7" s="14" t="s">
        <v>278</v>
      </c>
      <c r="I7" s="2">
        <v>0.04</v>
      </c>
      <c r="J7" s="58" t="s">
        <v>9</v>
      </c>
      <c r="K7" s="50">
        <v>0.29859999999999998</v>
      </c>
      <c r="L7" s="2">
        <v>0.25840000000000002</v>
      </c>
      <c r="M7" s="2">
        <v>0.251</v>
      </c>
      <c r="N7" s="90" t="s">
        <v>15</v>
      </c>
      <c r="O7" s="50"/>
      <c r="P7" s="2"/>
      <c r="Q7" s="2"/>
      <c r="R7" s="90"/>
      <c r="S7" s="50">
        <v>0.98799999999999999</v>
      </c>
      <c r="T7" s="2"/>
      <c r="V7" s="90" t="s">
        <v>54</v>
      </c>
      <c r="W7" s="45" t="s">
        <v>225</v>
      </c>
      <c r="Y7" s="38">
        <v>7</v>
      </c>
      <c r="Z7" s="66">
        <v>59</v>
      </c>
      <c r="AA7" s="38" t="s">
        <v>18</v>
      </c>
      <c r="AB7" s="66" t="s">
        <v>284</v>
      </c>
      <c r="AC7" s="57">
        <v>60</v>
      </c>
      <c r="AD7" s="13">
        <v>1440</v>
      </c>
      <c r="AE7" s="14">
        <f t="shared" ref="AE7:AE14" si="3">LOG(AD7*EXP((AC7-100)/14.75))</f>
        <v>1.9806147445610076</v>
      </c>
      <c r="AF7" s="14" t="s">
        <v>288</v>
      </c>
      <c r="AG7" s="2">
        <v>0.15</v>
      </c>
      <c r="AH7" s="141" t="s">
        <v>9</v>
      </c>
      <c r="AI7" s="50">
        <v>0.41799999999999998</v>
      </c>
      <c r="AJ7" s="2">
        <v>0.187</v>
      </c>
      <c r="AK7" s="2">
        <v>0.30099999999999999</v>
      </c>
      <c r="AL7" s="90" t="s">
        <v>15</v>
      </c>
      <c r="AM7" s="50">
        <v>0.40299999999999997</v>
      </c>
      <c r="AN7" s="2">
        <v>0.154</v>
      </c>
      <c r="AO7" s="2">
        <v>0.25800000000000001</v>
      </c>
      <c r="AP7" s="90" t="s">
        <v>15</v>
      </c>
      <c r="AQ7" s="50">
        <v>6.7488038277511958E-2</v>
      </c>
      <c r="AR7" s="2"/>
      <c r="AS7" s="6"/>
      <c r="AT7" s="90" t="s">
        <v>86</v>
      </c>
      <c r="AU7" s="45" t="s">
        <v>294</v>
      </c>
    </row>
    <row r="8" spans="1:47">
      <c r="A8" s="38">
        <v>2</v>
      </c>
      <c r="B8" s="66">
        <v>5</v>
      </c>
      <c r="C8" s="38" t="s">
        <v>7</v>
      </c>
      <c r="D8" s="66" t="s">
        <v>16</v>
      </c>
      <c r="E8" s="57">
        <v>121</v>
      </c>
      <c r="F8" s="13">
        <v>20</v>
      </c>
      <c r="G8" s="14">
        <f t="shared" si="2"/>
        <v>1.9193475631194583</v>
      </c>
      <c r="H8" s="14" t="s">
        <v>278</v>
      </c>
      <c r="I8" s="2">
        <v>0.04</v>
      </c>
      <c r="J8" s="58"/>
      <c r="K8" s="50">
        <v>0.28300000000000003</v>
      </c>
      <c r="L8" s="2">
        <v>0.20039999999999999</v>
      </c>
      <c r="M8" s="2">
        <v>0.26190000000000002</v>
      </c>
      <c r="N8" s="90"/>
      <c r="O8" s="50"/>
      <c r="P8" s="2"/>
      <c r="Q8" s="2"/>
      <c r="R8" s="90"/>
      <c r="S8" s="50">
        <v>0.75599999999999989</v>
      </c>
      <c r="T8" s="2"/>
      <c r="V8" s="90"/>
      <c r="W8" s="45"/>
      <c r="Y8" s="38">
        <v>7</v>
      </c>
      <c r="Z8" s="66">
        <v>60</v>
      </c>
      <c r="AA8" s="38" t="s">
        <v>26</v>
      </c>
      <c r="AB8" s="66" t="s">
        <v>286</v>
      </c>
      <c r="AC8" s="57">
        <v>60</v>
      </c>
      <c r="AD8" s="13">
        <v>1440</v>
      </c>
      <c r="AE8" s="14">
        <f t="shared" si="3"/>
        <v>1.9806147445610076</v>
      </c>
      <c r="AF8" s="14" t="s">
        <v>288</v>
      </c>
      <c r="AG8" s="2">
        <v>0.15</v>
      </c>
      <c r="AH8" s="141"/>
      <c r="AI8" s="50">
        <v>0.434</v>
      </c>
      <c r="AJ8" s="2">
        <v>0.24399999999999999</v>
      </c>
      <c r="AK8" s="2">
        <v>0.28899999999999998</v>
      </c>
      <c r="AL8" s="90"/>
      <c r="AM8" s="50">
        <v>0.434</v>
      </c>
      <c r="AN8" s="2">
        <v>0.21299999999999999</v>
      </c>
      <c r="AO8" s="2">
        <v>0.26300000000000001</v>
      </c>
      <c r="AP8" s="90"/>
      <c r="AQ8" s="50">
        <v>0.05</v>
      </c>
      <c r="AR8" s="2"/>
      <c r="AS8" s="6"/>
      <c r="AT8" s="90" t="s">
        <v>205</v>
      </c>
      <c r="AU8" s="45"/>
    </row>
    <row r="9" spans="1:47">
      <c r="A9" s="38">
        <v>2</v>
      </c>
      <c r="B9" s="66">
        <v>6</v>
      </c>
      <c r="C9" s="38" t="s">
        <v>7</v>
      </c>
      <c r="D9" s="66" t="s">
        <v>16</v>
      </c>
      <c r="E9" s="57">
        <v>121</v>
      </c>
      <c r="F9" s="13">
        <v>20</v>
      </c>
      <c r="G9" s="14">
        <f t="shared" si="2"/>
        <v>1.9193475631194583</v>
      </c>
      <c r="H9" s="14" t="s">
        <v>278</v>
      </c>
      <c r="I9" s="2">
        <v>0.04</v>
      </c>
      <c r="J9" s="141"/>
      <c r="K9" s="50">
        <v>0.26850000000000002</v>
      </c>
      <c r="L9" s="2">
        <v>0.19570000000000001</v>
      </c>
      <c r="M9" s="2">
        <v>0.24909999999999999</v>
      </c>
      <c r="N9" s="90"/>
      <c r="O9" s="50"/>
      <c r="P9" s="2"/>
      <c r="Q9" s="2"/>
      <c r="R9" s="90"/>
      <c r="S9" s="50">
        <v>0.80599999999999994</v>
      </c>
      <c r="T9" s="2"/>
      <c r="V9" s="90"/>
      <c r="W9" s="45"/>
      <c r="Y9" s="38">
        <v>7</v>
      </c>
      <c r="Z9" s="66">
        <v>61</v>
      </c>
      <c r="AA9" s="38" t="s">
        <v>26</v>
      </c>
      <c r="AB9" s="66" t="s">
        <v>287</v>
      </c>
      <c r="AC9" s="57">
        <v>60</v>
      </c>
      <c r="AD9" s="13">
        <v>1440</v>
      </c>
      <c r="AE9" s="14">
        <f t="shared" si="3"/>
        <v>1.9806147445610076</v>
      </c>
      <c r="AF9" s="14" t="s">
        <v>288</v>
      </c>
      <c r="AG9" s="2">
        <v>0.15</v>
      </c>
      <c r="AH9" s="141"/>
      <c r="AI9" s="50">
        <v>0.43099999999999999</v>
      </c>
      <c r="AJ9" s="2">
        <v>0.23699999999999999</v>
      </c>
      <c r="AK9" s="2">
        <v>0.28999999999999998</v>
      </c>
      <c r="AL9" s="90"/>
      <c r="AM9" s="50">
        <v>0.43099999999999999</v>
      </c>
      <c r="AN9" s="2">
        <v>0.23100000000000001</v>
      </c>
      <c r="AO9" s="2">
        <v>0.252</v>
      </c>
      <c r="AP9" s="90"/>
      <c r="AQ9" s="50">
        <v>4.0000000000000008E-2</v>
      </c>
      <c r="AR9" s="2"/>
      <c r="AS9" s="6"/>
      <c r="AT9" s="90"/>
      <c r="AU9" s="45"/>
    </row>
    <row r="10" spans="1:47">
      <c r="A10" s="38">
        <v>2</v>
      </c>
      <c r="B10" s="66">
        <v>7</v>
      </c>
      <c r="C10" s="38" t="s">
        <v>7</v>
      </c>
      <c r="D10" s="66" t="s">
        <v>16</v>
      </c>
      <c r="E10" s="57">
        <v>121</v>
      </c>
      <c r="F10" s="13">
        <v>20</v>
      </c>
      <c r="G10" s="14">
        <f t="shared" si="2"/>
        <v>1.9193475631194583</v>
      </c>
      <c r="H10" s="14" t="s">
        <v>278</v>
      </c>
      <c r="I10" s="2">
        <v>0.04</v>
      </c>
      <c r="J10" s="141"/>
      <c r="K10" s="50">
        <v>0.35880000000000001</v>
      </c>
      <c r="L10" s="2">
        <v>0.2009</v>
      </c>
      <c r="M10" s="2">
        <v>0.2636</v>
      </c>
      <c r="N10" s="90"/>
      <c r="O10" s="50"/>
      <c r="P10" s="2"/>
      <c r="Q10" s="2"/>
      <c r="R10" s="90"/>
      <c r="S10" s="50">
        <v>0.60499999999999998</v>
      </c>
      <c r="T10" s="2"/>
      <c r="V10" s="90"/>
      <c r="W10" s="45"/>
      <c r="Y10" s="38">
        <v>7</v>
      </c>
      <c r="Z10" s="66">
        <v>62</v>
      </c>
      <c r="AA10" s="38" t="s">
        <v>7</v>
      </c>
      <c r="AB10" s="66" t="s">
        <v>35</v>
      </c>
      <c r="AC10" s="57">
        <v>60</v>
      </c>
      <c r="AD10" s="13">
        <v>1440</v>
      </c>
      <c r="AE10" s="14">
        <f t="shared" si="3"/>
        <v>1.9806147445610076</v>
      </c>
      <c r="AF10" s="14" t="s">
        <v>288</v>
      </c>
      <c r="AG10" s="2">
        <v>0.15</v>
      </c>
      <c r="AH10" s="141"/>
      <c r="AI10" s="50">
        <v>0.39100000000000001</v>
      </c>
      <c r="AJ10" s="2">
        <v>0.23600000000000002</v>
      </c>
      <c r="AK10" s="2">
        <v>0.121</v>
      </c>
      <c r="AL10" s="90"/>
      <c r="AM10" s="50">
        <v>0.34700000000000003</v>
      </c>
      <c r="AN10" s="2">
        <v>0.182</v>
      </c>
      <c r="AO10" s="2">
        <v>4.0999999999999995E-2</v>
      </c>
      <c r="AP10" s="90"/>
      <c r="AQ10" s="50">
        <v>0.75434782608695661</v>
      </c>
      <c r="AR10" s="2"/>
      <c r="AS10" s="6"/>
      <c r="AT10" s="90"/>
      <c r="AU10" s="45"/>
    </row>
    <row r="11" spans="1:47">
      <c r="A11" s="38">
        <v>2</v>
      </c>
      <c r="B11" s="66">
        <v>8</v>
      </c>
      <c r="C11" s="38" t="s">
        <v>7</v>
      </c>
      <c r="D11" s="66" t="s">
        <v>16</v>
      </c>
      <c r="E11" s="57">
        <v>121</v>
      </c>
      <c r="F11" s="13">
        <v>20</v>
      </c>
      <c r="G11" s="14">
        <f t="shared" si="2"/>
        <v>1.9193475631194583</v>
      </c>
      <c r="H11" s="14" t="s">
        <v>278</v>
      </c>
      <c r="I11" s="2">
        <v>0.04</v>
      </c>
      <c r="J11" s="141"/>
      <c r="K11" s="50">
        <v>0.30659999999999998</v>
      </c>
      <c r="L11" s="2">
        <v>0.22309999999999999</v>
      </c>
      <c r="M11" s="2">
        <v>0.21989999999999998</v>
      </c>
      <c r="N11" s="90"/>
      <c r="O11" s="50"/>
      <c r="P11" s="2"/>
      <c r="Q11" s="2"/>
      <c r="R11" s="90"/>
      <c r="S11" s="50">
        <v>0.746</v>
      </c>
      <c r="T11" s="2"/>
      <c r="V11" s="90"/>
      <c r="W11" s="45"/>
      <c r="Y11" s="39">
        <v>7</v>
      </c>
      <c r="Z11" s="67">
        <v>63</v>
      </c>
      <c r="AA11" s="39" t="s">
        <v>7</v>
      </c>
      <c r="AB11" s="67" t="s">
        <v>25</v>
      </c>
      <c r="AC11" s="59">
        <v>60</v>
      </c>
      <c r="AD11" s="17">
        <v>1440</v>
      </c>
      <c r="AE11" s="18">
        <f t="shared" si="3"/>
        <v>1.9806147445610076</v>
      </c>
      <c r="AF11" s="18" t="s">
        <v>288</v>
      </c>
      <c r="AG11" s="3">
        <v>0.15</v>
      </c>
      <c r="AH11" s="142"/>
      <c r="AI11" s="51">
        <v>0.35899999999999999</v>
      </c>
      <c r="AJ11" s="3">
        <v>0.29100000000000004</v>
      </c>
      <c r="AK11" s="3">
        <v>0.154</v>
      </c>
      <c r="AL11" s="91"/>
      <c r="AM11" s="51">
        <v>0.32500000000000001</v>
      </c>
      <c r="AN11" s="3">
        <v>0.21100000000000002</v>
      </c>
      <c r="AO11" s="3">
        <v>8.1000000000000003E-2</v>
      </c>
      <c r="AP11" s="91"/>
      <c r="AQ11" s="51">
        <v>0.86002785515320324</v>
      </c>
      <c r="AR11" s="3"/>
      <c r="AS11" s="7"/>
      <c r="AT11" s="91"/>
      <c r="AU11" s="46"/>
    </row>
    <row r="12" spans="1:47">
      <c r="A12" s="38">
        <v>2</v>
      </c>
      <c r="B12" s="66">
        <v>9</v>
      </c>
      <c r="C12" s="38" t="s">
        <v>7</v>
      </c>
      <c r="D12" s="66" t="s">
        <v>16</v>
      </c>
      <c r="E12" s="57">
        <v>121</v>
      </c>
      <c r="F12" s="13">
        <v>20</v>
      </c>
      <c r="G12" s="14">
        <f t="shared" si="2"/>
        <v>1.9193475631194583</v>
      </c>
      <c r="H12" s="14" t="s">
        <v>278</v>
      </c>
      <c r="I12" s="2">
        <v>0.04</v>
      </c>
      <c r="J12" s="141"/>
      <c r="K12" s="50">
        <v>0.3296</v>
      </c>
      <c r="L12" s="2">
        <v>0.1928</v>
      </c>
      <c r="M12" s="2">
        <v>0.29949999999999999</v>
      </c>
      <c r="N12" s="90"/>
      <c r="O12" s="50"/>
      <c r="P12" s="2"/>
      <c r="Q12" s="2"/>
      <c r="R12" s="90"/>
      <c r="S12" s="50">
        <v>0.58499999999999996</v>
      </c>
      <c r="T12" s="2"/>
      <c r="V12" s="90"/>
      <c r="W12" s="45"/>
      <c r="Y12" s="38">
        <v>8</v>
      </c>
      <c r="Z12" s="66">
        <v>64</v>
      </c>
      <c r="AA12" s="38" t="s">
        <v>7</v>
      </c>
      <c r="AB12" s="66" t="s">
        <v>175</v>
      </c>
      <c r="AC12" s="57">
        <v>180</v>
      </c>
      <c r="AD12" s="13">
        <v>30</v>
      </c>
      <c r="AE12" s="14">
        <f t="shared" si="3"/>
        <v>3.8326167497881469</v>
      </c>
      <c r="AF12" s="14" t="s">
        <v>278</v>
      </c>
      <c r="AG12" s="101">
        <v>1.9199999999999998E-2</v>
      </c>
      <c r="AH12" s="58" t="s">
        <v>9</v>
      </c>
      <c r="AI12" s="50">
        <v>0.436</v>
      </c>
      <c r="AJ12" s="2">
        <v>0.23100000000000001</v>
      </c>
      <c r="AK12" s="2">
        <v>0.309</v>
      </c>
      <c r="AL12" s="90" t="s">
        <v>15</v>
      </c>
      <c r="AM12" s="50">
        <v>0.622</v>
      </c>
      <c r="AN12" s="2">
        <v>0.19600000000000001</v>
      </c>
      <c r="AO12" s="2">
        <v>0.20300000000000001</v>
      </c>
      <c r="AP12" s="90" t="s">
        <v>24</v>
      </c>
      <c r="AQ12" s="50">
        <v>0.181651376146789</v>
      </c>
      <c r="AR12" s="2"/>
      <c r="AS12" s="137"/>
      <c r="AT12" s="182" t="s">
        <v>211</v>
      </c>
      <c r="AU12" s="45" t="s">
        <v>228</v>
      </c>
    </row>
    <row r="13" spans="1:47">
      <c r="A13" s="38">
        <v>2</v>
      </c>
      <c r="B13" s="66">
        <v>10</v>
      </c>
      <c r="C13" s="38" t="s">
        <v>7</v>
      </c>
      <c r="D13" s="66" t="s">
        <v>16</v>
      </c>
      <c r="E13" s="57">
        <v>121</v>
      </c>
      <c r="F13" s="13">
        <v>20</v>
      </c>
      <c r="G13" s="14">
        <f t="shared" si="2"/>
        <v>1.9193475631194583</v>
      </c>
      <c r="H13" s="14" t="s">
        <v>278</v>
      </c>
      <c r="I13" s="2">
        <v>0.04</v>
      </c>
      <c r="J13" s="141"/>
      <c r="K13" s="50">
        <v>0.36700000000000005</v>
      </c>
      <c r="L13" s="2">
        <v>0.27</v>
      </c>
      <c r="M13" s="2">
        <v>0.24399999999999999</v>
      </c>
      <c r="N13" s="90"/>
      <c r="O13" s="50"/>
      <c r="P13" s="2"/>
      <c r="Q13" s="2"/>
      <c r="R13" s="90"/>
      <c r="S13" s="50">
        <v>0.84099999999999997</v>
      </c>
      <c r="T13" s="2"/>
      <c r="V13" s="90"/>
      <c r="W13" s="45"/>
      <c r="Y13" s="38">
        <v>8</v>
      </c>
      <c r="Z13" s="66">
        <v>65</v>
      </c>
      <c r="AA13" s="38" t="s">
        <v>7</v>
      </c>
      <c r="AB13" s="66" t="s">
        <v>176</v>
      </c>
      <c r="AC13" s="57">
        <v>180</v>
      </c>
      <c r="AD13" s="13">
        <v>30</v>
      </c>
      <c r="AE13" s="14">
        <f t="shared" si="3"/>
        <v>3.8326167497881469</v>
      </c>
      <c r="AF13" s="14" t="s">
        <v>278</v>
      </c>
      <c r="AG13" s="101">
        <v>1.9199999999999998E-2</v>
      </c>
      <c r="AH13" s="58"/>
      <c r="AI13" s="50">
        <v>0.46500000000000002</v>
      </c>
      <c r="AJ13" s="2">
        <v>0.23999999999999996</v>
      </c>
      <c r="AK13" s="2">
        <v>0.23300000000000001</v>
      </c>
      <c r="AL13" s="90"/>
      <c r="AM13" s="50">
        <v>0.64500000000000002</v>
      </c>
      <c r="AN13" s="2">
        <v>0.17900000000000002</v>
      </c>
      <c r="AO13" s="2">
        <v>0.19699999999999998</v>
      </c>
      <c r="AP13" s="90"/>
      <c r="AQ13" s="50">
        <v>0.47079569892473122</v>
      </c>
      <c r="AR13" s="2"/>
      <c r="AS13" s="6"/>
      <c r="AT13" s="90" t="s">
        <v>212</v>
      </c>
      <c r="AU13" s="45"/>
    </row>
    <row r="14" spans="1:47">
      <c r="A14" s="38">
        <v>2</v>
      </c>
      <c r="B14" s="66">
        <v>11</v>
      </c>
      <c r="C14" s="38" t="s">
        <v>7</v>
      </c>
      <c r="D14" s="66" t="s">
        <v>16</v>
      </c>
      <c r="E14" s="57">
        <v>121</v>
      </c>
      <c r="F14" s="13">
        <v>20</v>
      </c>
      <c r="G14" s="14">
        <f t="shared" si="2"/>
        <v>1.9193475631194583</v>
      </c>
      <c r="H14" s="14" t="s">
        <v>278</v>
      </c>
      <c r="I14" s="2">
        <v>0.04</v>
      </c>
      <c r="J14" s="141"/>
      <c r="K14" s="50">
        <v>0.2581</v>
      </c>
      <c r="L14" s="2">
        <v>0.1812</v>
      </c>
      <c r="M14" s="2">
        <v>0.2389</v>
      </c>
      <c r="N14" s="90"/>
      <c r="O14" s="50"/>
      <c r="P14" s="2"/>
      <c r="Q14" s="2"/>
      <c r="R14" s="90"/>
      <c r="S14" s="50">
        <v>0.77099999999999991</v>
      </c>
      <c r="T14" s="2"/>
      <c r="V14" s="90"/>
      <c r="W14" s="45"/>
      <c r="Y14" s="39">
        <v>8</v>
      </c>
      <c r="Z14" s="67">
        <v>66</v>
      </c>
      <c r="AA14" s="39" t="s">
        <v>7</v>
      </c>
      <c r="AB14" s="67" t="s">
        <v>177</v>
      </c>
      <c r="AC14" s="59">
        <v>180</v>
      </c>
      <c r="AD14" s="17">
        <v>30</v>
      </c>
      <c r="AE14" s="18">
        <f t="shared" si="3"/>
        <v>3.8326167497881469</v>
      </c>
      <c r="AF14" s="18" t="s">
        <v>278</v>
      </c>
      <c r="AG14" s="102">
        <v>1.9199999999999998E-2</v>
      </c>
      <c r="AH14" s="142"/>
      <c r="AI14" s="51">
        <v>0.42100000000000004</v>
      </c>
      <c r="AJ14" s="3">
        <v>0.251</v>
      </c>
      <c r="AK14" s="3">
        <v>0.23800000000000002</v>
      </c>
      <c r="AL14" s="91"/>
      <c r="AM14" s="51">
        <v>0.58799999999999997</v>
      </c>
      <c r="AN14" s="3">
        <v>0.26099999999999995</v>
      </c>
      <c r="AO14" s="3">
        <v>0.17399999999999999</v>
      </c>
      <c r="AP14" s="91"/>
      <c r="AQ14" s="51">
        <v>0.27458432304038005</v>
      </c>
      <c r="AR14" s="3"/>
      <c r="AS14" s="7"/>
      <c r="AT14" s="91" t="s">
        <v>213</v>
      </c>
      <c r="AU14" s="46"/>
    </row>
    <row r="15" spans="1:47">
      <c r="A15" s="38">
        <v>2</v>
      </c>
      <c r="B15" s="66">
        <v>12</v>
      </c>
      <c r="C15" s="38" t="s">
        <v>7</v>
      </c>
      <c r="D15" s="66" t="s">
        <v>16</v>
      </c>
      <c r="E15" s="57">
        <v>121</v>
      </c>
      <c r="F15" s="13">
        <v>20</v>
      </c>
      <c r="G15" s="14">
        <f t="shared" si="2"/>
        <v>1.9193475631194583</v>
      </c>
      <c r="H15" s="14" t="s">
        <v>278</v>
      </c>
      <c r="I15" s="2">
        <v>0.04</v>
      </c>
      <c r="J15" s="141"/>
      <c r="K15" s="50">
        <v>0.27100000000000002</v>
      </c>
      <c r="L15" s="2">
        <v>0.247</v>
      </c>
      <c r="M15" s="2">
        <v>0.27379999999999999</v>
      </c>
      <c r="N15" s="90"/>
      <c r="O15" s="50"/>
      <c r="P15" s="2"/>
      <c r="Q15" s="2"/>
      <c r="R15" s="90"/>
      <c r="S15" s="50">
        <v>0.90900000000000003</v>
      </c>
      <c r="T15" s="2"/>
      <c r="V15" s="90"/>
      <c r="W15" s="45"/>
      <c r="Y15" s="161">
        <v>9</v>
      </c>
      <c r="Z15" s="162">
        <v>67</v>
      </c>
      <c r="AA15" s="42" t="s">
        <v>7</v>
      </c>
      <c r="AB15" s="65" t="s">
        <v>16</v>
      </c>
      <c r="AC15" s="75">
        <v>50</v>
      </c>
      <c r="AD15" s="26">
        <v>120</v>
      </c>
      <c r="AE15" s="105">
        <f t="shared" si="1"/>
        <v>0.60699656162982218</v>
      </c>
      <c r="AF15" s="11" t="s">
        <v>278</v>
      </c>
      <c r="AG15" s="1">
        <v>0.01</v>
      </c>
      <c r="AH15" s="72" t="s">
        <v>9</v>
      </c>
      <c r="AI15" s="49">
        <v>0.29479064527366688</v>
      </c>
      <c r="AJ15" s="1">
        <v>0.29558123414566628</v>
      </c>
      <c r="AK15" s="1">
        <v>0.26150562069590433</v>
      </c>
      <c r="AL15" s="90" t="s">
        <v>200</v>
      </c>
      <c r="AM15" s="163"/>
      <c r="AN15" s="86"/>
      <c r="AO15" s="86"/>
      <c r="AP15" s="164"/>
      <c r="AQ15" s="50">
        <v>0.38181535934485533</v>
      </c>
      <c r="AR15" s="86"/>
      <c r="AS15" s="6"/>
      <c r="AT15" s="90" t="s">
        <v>200</v>
      </c>
      <c r="AU15" s="44" t="s">
        <v>238</v>
      </c>
    </row>
    <row r="16" spans="1:47">
      <c r="A16" s="38">
        <v>2</v>
      </c>
      <c r="B16" s="66">
        <v>13</v>
      </c>
      <c r="C16" s="38" t="s">
        <v>7</v>
      </c>
      <c r="D16" s="66" t="s">
        <v>16</v>
      </c>
      <c r="E16" s="57">
        <v>121</v>
      </c>
      <c r="F16" s="13">
        <v>20</v>
      </c>
      <c r="G16" s="14">
        <f t="shared" si="2"/>
        <v>1.9193475631194583</v>
      </c>
      <c r="H16" s="14" t="s">
        <v>278</v>
      </c>
      <c r="I16" s="2">
        <v>0.04</v>
      </c>
      <c r="J16" s="141"/>
      <c r="K16" s="50">
        <v>0.2727</v>
      </c>
      <c r="L16" s="2">
        <v>0.19120000000000001</v>
      </c>
      <c r="M16" s="2">
        <v>0.21899999999999997</v>
      </c>
      <c r="N16" s="90"/>
      <c r="O16" s="50"/>
      <c r="P16" s="2"/>
      <c r="Q16" s="2"/>
      <c r="R16" s="90"/>
      <c r="S16" s="50">
        <v>0.76300000000000001</v>
      </c>
      <c r="T16" s="2"/>
      <c r="V16" s="90"/>
      <c r="W16" s="45"/>
      <c r="Y16" s="38">
        <v>9</v>
      </c>
      <c r="Z16" s="66">
        <v>68</v>
      </c>
      <c r="AA16" s="38" t="s">
        <v>7</v>
      </c>
      <c r="AB16" s="66" t="s">
        <v>16</v>
      </c>
      <c r="AC16" s="57">
        <v>50</v>
      </c>
      <c r="AD16" s="13">
        <v>120</v>
      </c>
      <c r="AE16" s="14">
        <f t="shared" si="1"/>
        <v>0.60699656162982218</v>
      </c>
      <c r="AF16" s="14" t="s">
        <v>278</v>
      </c>
      <c r="AG16" s="2">
        <v>0.01</v>
      </c>
      <c r="AH16" s="73"/>
      <c r="AI16" s="50">
        <v>0.30069486251256505</v>
      </c>
      <c r="AJ16" s="2">
        <v>0.32476235788780761</v>
      </c>
      <c r="AK16" s="2">
        <v>0.26309639705337751</v>
      </c>
      <c r="AL16" s="90"/>
      <c r="AM16" s="50"/>
      <c r="AN16" s="2"/>
      <c r="AO16" s="2"/>
      <c r="AP16" s="90"/>
      <c r="AQ16" s="50">
        <v>0.41068144224262093</v>
      </c>
      <c r="AR16" s="2"/>
      <c r="AS16" s="6"/>
      <c r="AT16" s="90"/>
      <c r="AU16" s="45"/>
    </row>
    <row r="17" spans="1:47">
      <c r="A17" s="38">
        <v>2</v>
      </c>
      <c r="B17" s="66">
        <v>14</v>
      </c>
      <c r="C17" s="38" t="s">
        <v>7</v>
      </c>
      <c r="D17" s="66" t="s">
        <v>16</v>
      </c>
      <c r="E17" s="57">
        <v>121</v>
      </c>
      <c r="F17" s="13">
        <v>20</v>
      </c>
      <c r="G17" s="14">
        <f t="shared" si="2"/>
        <v>1.9193475631194583</v>
      </c>
      <c r="H17" s="14" t="s">
        <v>278</v>
      </c>
      <c r="I17" s="2">
        <v>0.04</v>
      </c>
      <c r="J17" s="141"/>
      <c r="K17" s="50">
        <v>0.27860000000000001</v>
      </c>
      <c r="L17" s="2">
        <v>0.19219999999999998</v>
      </c>
      <c r="M17" s="2">
        <v>0.20489999999999997</v>
      </c>
      <c r="N17" s="90"/>
      <c r="O17" s="50"/>
      <c r="P17" s="2"/>
      <c r="Q17" s="2"/>
      <c r="R17" s="90"/>
      <c r="S17" s="50">
        <v>0.96599999999999997</v>
      </c>
      <c r="T17" s="2"/>
      <c r="V17" s="90"/>
      <c r="W17" s="45"/>
      <c r="Y17" s="38">
        <v>9</v>
      </c>
      <c r="Z17" s="66">
        <v>69</v>
      </c>
      <c r="AA17" s="38" t="s">
        <v>7</v>
      </c>
      <c r="AB17" s="66" t="s">
        <v>16</v>
      </c>
      <c r="AC17" s="57">
        <v>50</v>
      </c>
      <c r="AD17" s="13">
        <v>120</v>
      </c>
      <c r="AE17" s="14">
        <f t="shared" si="1"/>
        <v>0.60699656162982218</v>
      </c>
      <c r="AF17" s="14" t="s">
        <v>278</v>
      </c>
      <c r="AG17" s="2">
        <v>0.01</v>
      </c>
      <c r="AH17" s="141"/>
      <c r="AI17" s="50">
        <v>0.30390970942035705</v>
      </c>
      <c r="AJ17" s="2">
        <v>0.28992482012991361</v>
      </c>
      <c r="AK17" s="2">
        <v>0.23893726063356632</v>
      </c>
      <c r="AL17" s="90"/>
      <c r="AM17" s="50"/>
      <c r="AN17" s="2"/>
      <c r="AO17" s="2"/>
      <c r="AP17" s="90"/>
      <c r="AQ17" s="50">
        <v>0.46382132655147773</v>
      </c>
      <c r="AR17" s="2"/>
      <c r="AS17" s="6"/>
      <c r="AT17" s="90"/>
      <c r="AU17" s="45"/>
    </row>
    <row r="18" spans="1:47">
      <c r="A18" s="39">
        <v>2</v>
      </c>
      <c r="B18" s="67">
        <v>15</v>
      </c>
      <c r="C18" s="39" t="s">
        <v>7</v>
      </c>
      <c r="D18" s="67" t="s">
        <v>16</v>
      </c>
      <c r="E18" s="59">
        <v>121</v>
      </c>
      <c r="F18" s="17">
        <v>20</v>
      </c>
      <c r="G18" s="18">
        <f t="shared" si="2"/>
        <v>1.9193475631194583</v>
      </c>
      <c r="H18" s="18" t="s">
        <v>278</v>
      </c>
      <c r="I18" s="3">
        <v>0.04</v>
      </c>
      <c r="J18" s="142"/>
      <c r="K18" s="51">
        <v>0.38069999999999998</v>
      </c>
      <c r="L18" s="3">
        <v>0.21160000000000001</v>
      </c>
      <c r="M18" s="3">
        <v>0.29799999999999999</v>
      </c>
      <c r="N18" s="91"/>
      <c r="O18" s="51"/>
      <c r="P18" s="3"/>
      <c r="Q18" s="3"/>
      <c r="R18" s="91"/>
      <c r="S18" s="51">
        <v>0.54</v>
      </c>
      <c r="T18" s="3"/>
      <c r="U18" s="7"/>
      <c r="V18" s="91"/>
      <c r="W18" s="46"/>
      <c r="Y18" s="38">
        <v>9</v>
      </c>
      <c r="Z18" s="66">
        <v>70</v>
      </c>
      <c r="AA18" s="38" t="s">
        <v>7</v>
      </c>
      <c r="AB18" s="66" t="s">
        <v>16</v>
      </c>
      <c r="AC18" s="57">
        <v>50</v>
      </c>
      <c r="AD18" s="13">
        <v>120</v>
      </c>
      <c r="AE18" s="14">
        <f t="shared" si="1"/>
        <v>0.60699656162982218</v>
      </c>
      <c r="AF18" s="14" t="s">
        <v>278</v>
      </c>
      <c r="AG18" s="2">
        <v>0.01</v>
      </c>
      <c r="AH18" s="141"/>
      <c r="AI18" s="50">
        <v>0.30035128180308468</v>
      </c>
      <c r="AJ18" s="2">
        <v>0.301484558812179</v>
      </c>
      <c r="AK18" s="2">
        <v>0.24922837745017504</v>
      </c>
      <c r="AL18" s="90"/>
      <c r="AM18" s="50"/>
      <c r="AN18" s="2"/>
      <c r="AO18" s="2"/>
      <c r="AP18" s="90"/>
      <c r="AQ18" s="50">
        <v>0.49342507237843797</v>
      </c>
      <c r="AR18" s="2"/>
      <c r="AS18" s="6"/>
      <c r="AT18" s="90"/>
      <c r="AU18" s="45"/>
    </row>
    <row r="19" spans="1:47">
      <c r="A19" s="38">
        <v>3</v>
      </c>
      <c r="B19" s="66">
        <v>16</v>
      </c>
      <c r="C19" s="38" t="s">
        <v>7</v>
      </c>
      <c r="D19" s="66" t="s">
        <v>17</v>
      </c>
      <c r="E19" s="55">
        <v>121</v>
      </c>
      <c r="F19" s="10">
        <v>30</v>
      </c>
      <c r="G19" s="11">
        <f t="shared" si="2"/>
        <v>2.0954388221751397</v>
      </c>
      <c r="H19" s="11" t="s">
        <v>278</v>
      </c>
      <c r="I19" s="2">
        <v>0.02</v>
      </c>
      <c r="J19" s="141" t="s">
        <v>9</v>
      </c>
      <c r="K19" s="50">
        <v>0.41700000000000004</v>
      </c>
      <c r="L19" s="2">
        <v>0.223</v>
      </c>
      <c r="M19" s="2">
        <v>0.183</v>
      </c>
      <c r="N19" s="90" t="s">
        <v>15</v>
      </c>
      <c r="O19" s="50">
        <v>0.61399999999999999</v>
      </c>
      <c r="P19" s="2">
        <v>0.23800000000000002</v>
      </c>
      <c r="Q19" s="2">
        <v>3.2000000000000001E-2</v>
      </c>
      <c r="R19" s="90" t="s">
        <v>15</v>
      </c>
      <c r="S19" s="49">
        <v>0.71</v>
      </c>
      <c r="T19" s="1">
        <v>0.67</v>
      </c>
      <c r="U19" s="6" t="s">
        <v>9</v>
      </c>
      <c r="V19" s="90" t="s">
        <v>279</v>
      </c>
      <c r="W19" s="45" t="s">
        <v>292</v>
      </c>
      <c r="Y19" s="38">
        <v>9</v>
      </c>
      <c r="Z19" s="66">
        <v>71</v>
      </c>
      <c r="AA19" s="38" t="s">
        <v>7</v>
      </c>
      <c r="AB19" s="66" t="s">
        <v>16</v>
      </c>
      <c r="AC19" s="57">
        <v>50</v>
      </c>
      <c r="AD19" s="13">
        <v>120</v>
      </c>
      <c r="AE19" s="14">
        <f t="shared" si="1"/>
        <v>0.60699656162982218</v>
      </c>
      <c r="AF19" s="14" t="s">
        <v>278</v>
      </c>
      <c r="AG19" s="2">
        <v>0.01</v>
      </c>
      <c r="AH19" s="141"/>
      <c r="AI19" s="50">
        <v>0.36424546859217771</v>
      </c>
      <c r="AJ19" s="2">
        <v>0.31582659679644709</v>
      </c>
      <c r="AK19" s="2">
        <v>0.20675751287105779</v>
      </c>
      <c r="AL19" s="90"/>
      <c r="AM19" s="50"/>
      <c r="AN19" s="2"/>
      <c r="AO19" s="2"/>
      <c r="AP19" s="90"/>
      <c r="AQ19" s="50">
        <v>0.36564673498110745</v>
      </c>
      <c r="AR19" s="2"/>
      <c r="AS19" s="6"/>
      <c r="AT19" s="90"/>
      <c r="AU19" s="45"/>
    </row>
    <row r="20" spans="1:47">
      <c r="A20" s="38">
        <v>3</v>
      </c>
      <c r="B20" s="66">
        <v>17</v>
      </c>
      <c r="C20" s="38" t="s">
        <v>7</v>
      </c>
      <c r="D20" s="66" t="s">
        <v>16</v>
      </c>
      <c r="E20" s="57">
        <v>121</v>
      </c>
      <c r="F20" s="13">
        <v>30</v>
      </c>
      <c r="G20" s="14">
        <f t="shared" si="2"/>
        <v>2.0954388221751397</v>
      </c>
      <c r="H20" s="14" t="s">
        <v>278</v>
      </c>
      <c r="I20" s="2">
        <v>0.02</v>
      </c>
      <c r="J20" s="141"/>
      <c r="K20" s="50">
        <v>0.39700000000000002</v>
      </c>
      <c r="L20" s="2">
        <v>0.22</v>
      </c>
      <c r="M20" s="2">
        <v>0.17199999999999999</v>
      </c>
      <c r="N20" s="90"/>
      <c r="O20" s="50">
        <v>0.60499999999999998</v>
      </c>
      <c r="P20" s="2">
        <v>0.24100000000000002</v>
      </c>
      <c r="Q20" s="2">
        <v>3.5000000000000003E-2</v>
      </c>
      <c r="R20" s="90"/>
      <c r="S20" s="50">
        <v>0.52</v>
      </c>
      <c r="T20" s="2">
        <v>0.45</v>
      </c>
      <c r="V20" s="90"/>
      <c r="W20" s="45"/>
      <c r="Y20" s="38">
        <v>9</v>
      </c>
      <c r="Z20" s="66">
        <v>72</v>
      </c>
      <c r="AA20" s="38" t="s">
        <v>7</v>
      </c>
      <c r="AB20" s="66" t="s">
        <v>16</v>
      </c>
      <c r="AC20" s="57">
        <v>50</v>
      </c>
      <c r="AD20" s="13">
        <v>120</v>
      </c>
      <c r="AE20" s="14">
        <f t="shared" si="1"/>
        <v>0.60699656162982218</v>
      </c>
      <c r="AF20" s="14" t="s">
        <v>278</v>
      </c>
      <c r="AG20" s="2">
        <v>0.01</v>
      </c>
      <c r="AH20" s="141"/>
      <c r="AI20" s="50">
        <v>0.37524934886445749</v>
      </c>
      <c r="AJ20" s="2">
        <v>0.30317592404534177</v>
      </c>
      <c r="AK20" s="2">
        <v>0.26073811173185779</v>
      </c>
      <c r="AL20" s="90"/>
      <c r="AM20" s="50"/>
      <c r="AN20" s="2"/>
      <c r="AO20" s="2"/>
      <c r="AP20" s="90"/>
      <c r="AQ20" s="50">
        <v>0.29495933774799682</v>
      </c>
      <c r="AR20" s="2"/>
      <c r="AS20" s="6"/>
      <c r="AT20" s="90"/>
      <c r="AU20" s="45"/>
    </row>
    <row r="21" spans="1:47">
      <c r="A21" s="38">
        <v>3</v>
      </c>
      <c r="B21" s="66">
        <v>18</v>
      </c>
      <c r="C21" s="38" t="s">
        <v>7</v>
      </c>
      <c r="D21" s="66" t="s">
        <v>8</v>
      </c>
      <c r="E21" s="57">
        <v>121</v>
      </c>
      <c r="F21" s="13">
        <v>30</v>
      </c>
      <c r="G21" s="14">
        <f t="shared" si="2"/>
        <v>2.0954388221751397</v>
      </c>
      <c r="H21" s="14" t="s">
        <v>278</v>
      </c>
      <c r="I21" s="2">
        <v>0.02</v>
      </c>
      <c r="J21" s="141"/>
      <c r="K21" s="50">
        <v>0.40200000000000002</v>
      </c>
      <c r="L21" s="2">
        <v>0.223</v>
      </c>
      <c r="M21" s="2">
        <v>0.16300000000000001</v>
      </c>
      <c r="N21" s="90"/>
      <c r="O21" s="50">
        <v>0.58200000000000007</v>
      </c>
      <c r="P21" s="2">
        <v>0.22500000000000001</v>
      </c>
      <c r="Q21" s="2">
        <v>3.5000000000000003E-2</v>
      </c>
      <c r="R21" s="90"/>
      <c r="S21" s="50">
        <v>0.52</v>
      </c>
      <c r="T21" s="2">
        <v>0.53</v>
      </c>
      <c r="V21" s="90"/>
      <c r="W21" s="45"/>
      <c r="Y21" s="38">
        <v>9</v>
      </c>
      <c r="Z21" s="66">
        <v>73</v>
      </c>
      <c r="AA21" s="38" t="s">
        <v>7</v>
      </c>
      <c r="AB21" s="66" t="s">
        <v>16</v>
      </c>
      <c r="AC21" s="57">
        <v>50</v>
      </c>
      <c r="AD21" s="13">
        <v>120</v>
      </c>
      <c r="AE21" s="14">
        <f t="shared" si="1"/>
        <v>0.60699656162982218</v>
      </c>
      <c r="AF21" s="14" t="s">
        <v>278</v>
      </c>
      <c r="AG21" s="2">
        <v>0.01</v>
      </c>
      <c r="AH21" s="141"/>
      <c r="AI21" s="50">
        <v>0.31555331798979125</v>
      </c>
      <c r="AJ21" s="2">
        <v>0.28539831361031831</v>
      </c>
      <c r="AK21" s="2">
        <v>0.19280238972360444</v>
      </c>
      <c r="AL21" s="90"/>
      <c r="AM21" s="50"/>
      <c r="AN21" s="2"/>
      <c r="AO21" s="2"/>
      <c r="AP21" s="90"/>
      <c r="AQ21" s="50">
        <v>0.54795361735487447</v>
      </c>
      <c r="AR21" s="2"/>
      <c r="AS21" s="6"/>
      <c r="AT21" s="90"/>
      <c r="AU21" s="45"/>
    </row>
    <row r="22" spans="1:47">
      <c r="A22" s="38">
        <v>3</v>
      </c>
      <c r="B22" s="66">
        <v>19</v>
      </c>
      <c r="C22" s="38" t="s">
        <v>7</v>
      </c>
      <c r="D22" s="66" t="s">
        <v>280</v>
      </c>
      <c r="E22" s="57">
        <v>121</v>
      </c>
      <c r="F22" s="13">
        <v>30</v>
      </c>
      <c r="G22" s="14">
        <f t="shared" si="2"/>
        <v>2.0954388221751397</v>
      </c>
      <c r="H22" s="14" t="s">
        <v>278</v>
      </c>
      <c r="I22" s="2">
        <v>0.02</v>
      </c>
      <c r="J22" s="141"/>
      <c r="K22" s="50">
        <v>0.38799999999999996</v>
      </c>
      <c r="L22" s="2">
        <v>0.19</v>
      </c>
      <c r="M22" s="2">
        <v>0.156</v>
      </c>
      <c r="N22" s="90"/>
      <c r="O22" s="50">
        <v>0.59899999999999998</v>
      </c>
      <c r="P22" s="2">
        <v>0.248</v>
      </c>
      <c r="Q22" s="2">
        <v>2.8999999999999998E-2</v>
      </c>
      <c r="R22" s="90"/>
      <c r="S22" s="50">
        <v>0.67</v>
      </c>
      <c r="T22" s="2">
        <v>0.65</v>
      </c>
      <c r="V22" s="90"/>
      <c r="W22" s="45"/>
      <c r="Y22" s="38">
        <v>9</v>
      </c>
      <c r="Z22" s="66">
        <v>74</v>
      </c>
      <c r="AA22" s="38" t="s">
        <v>7</v>
      </c>
      <c r="AB22" s="66" t="s">
        <v>16</v>
      </c>
      <c r="AC22" s="57">
        <v>50</v>
      </c>
      <c r="AD22" s="13">
        <v>120</v>
      </c>
      <c r="AE22" s="14">
        <f t="shared" si="1"/>
        <v>0.60699656162982218</v>
      </c>
      <c r="AF22" s="14" t="s">
        <v>278</v>
      </c>
      <c r="AG22" s="2">
        <v>0.01</v>
      </c>
      <c r="AH22" s="141"/>
      <c r="AI22" s="50">
        <v>0.32985851807083122</v>
      </c>
      <c r="AJ22" s="2">
        <v>0.27786410671956246</v>
      </c>
      <c r="AK22" s="2">
        <v>0.2523241266067478</v>
      </c>
      <c r="AL22" s="90"/>
      <c r="AM22" s="50"/>
      <c r="AN22" s="2"/>
      <c r="AO22" s="2"/>
      <c r="AP22" s="90"/>
      <c r="AQ22" s="50">
        <v>0.38103287262227192</v>
      </c>
      <c r="AR22" s="2"/>
      <c r="AS22" s="6"/>
      <c r="AT22" s="90"/>
      <c r="AU22" s="45"/>
    </row>
    <row r="23" spans="1:47">
      <c r="A23" s="38">
        <v>3</v>
      </c>
      <c r="B23" s="66">
        <v>20</v>
      </c>
      <c r="C23" s="38" t="s">
        <v>7</v>
      </c>
      <c r="D23" s="66" t="s">
        <v>281</v>
      </c>
      <c r="E23" s="57">
        <v>121</v>
      </c>
      <c r="F23" s="13">
        <v>30</v>
      </c>
      <c r="G23" s="14">
        <f>LOG(F23*EXP((E23-100)/14.75))</f>
        <v>2.0954388221751397</v>
      </c>
      <c r="H23" s="14" t="s">
        <v>278</v>
      </c>
      <c r="I23" s="2">
        <v>0.02</v>
      </c>
      <c r="J23" s="141"/>
      <c r="K23" s="50">
        <v>0.40100000000000002</v>
      </c>
      <c r="L23" s="2">
        <v>0.19899999999999998</v>
      </c>
      <c r="M23" s="2">
        <v>0.10400000000000001</v>
      </c>
      <c r="N23" s="90"/>
      <c r="O23" s="50">
        <v>0.58899999999999997</v>
      </c>
      <c r="P23" s="2">
        <v>0.26500000000000001</v>
      </c>
      <c r="Q23" s="2">
        <v>0.03</v>
      </c>
      <c r="R23" s="90"/>
      <c r="S23" s="50">
        <v>0.59</v>
      </c>
      <c r="T23" s="2">
        <v>0.44</v>
      </c>
      <c r="V23" s="90"/>
      <c r="W23" s="45"/>
      <c r="Y23" s="38">
        <v>9</v>
      </c>
      <c r="Z23" s="66">
        <v>75</v>
      </c>
      <c r="AA23" s="38" t="s">
        <v>7</v>
      </c>
      <c r="AB23" s="66" t="s">
        <v>16</v>
      </c>
      <c r="AC23" s="57">
        <v>50</v>
      </c>
      <c r="AD23" s="13">
        <v>120</v>
      </c>
      <c r="AE23" s="14">
        <f t="shared" si="1"/>
        <v>0.60699656162982218</v>
      </c>
      <c r="AF23" s="14" t="s">
        <v>278</v>
      </c>
      <c r="AG23" s="2">
        <v>0.01</v>
      </c>
      <c r="AH23" s="141"/>
      <c r="AI23" s="50">
        <v>0.26672729739163648</v>
      </c>
      <c r="AJ23" s="2">
        <v>0.27754239138761966</v>
      </c>
      <c r="AK23" s="2">
        <v>0.23195986712266653</v>
      </c>
      <c r="AL23" s="90"/>
      <c r="AM23" s="50"/>
      <c r="AN23" s="2"/>
      <c r="AO23" s="2"/>
      <c r="AP23" s="90"/>
      <c r="AQ23" s="50">
        <v>0.56921297524026992</v>
      </c>
      <c r="AR23" s="2"/>
      <c r="AS23" s="6"/>
      <c r="AT23" s="90"/>
      <c r="AU23" s="45"/>
    </row>
    <row r="24" spans="1:47">
      <c r="A24" s="39">
        <v>3</v>
      </c>
      <c r="B24" s="67">
        <v>21</v>
      </c>
      <c r="C24" s="39" t="s">
        <v>7</v>
      </c>
      <c r="D24" s="67" t="s">
        <v>281</v>
      </c>
      <c r="E24" s="59">
        <v>121</v>
      </c>
      <c r="F24" s="17">
        <v>30</v>
      </c>
      <c r="G24" s="18">
        <f>LOG(F24*EXP((E24-100)/14.75))</f>
        <v>2.0954388221751397</v>
      </c>
      <c r="H24" s="18" t="s">
        <v>278</v>
      </c>
      <c r="I24" s="3">
        <v>0.02</v>
      </c>
      <c r="J24" s="142"/>
      <c r="K24" s="51">
        <v>0.39700000000000002</v>
      </c>
      <c r="L24" s="3">
        <v>0.16800000000000001</v>
      </c>
      <c r="M24" s="3">
        <v>0.09</v>
      </c>
      <c r="N24" s="91"/>
      <c r="O24" s="51">
        <v>0.57700000000000007</v>
      </c>
      <c r="P24" s="3">
        <v>0.24600000000000002</v>
      </c>
      <c r="Q24" s="3">
        <v>2.3E-2</v>
      </c>
      <c r="R24" s="91"/>
      <c r="S24" s="51">
        <v>0.57999999999999996</v>
      </c>
      <c r="T24" s="3">
        <v>0.43</v>
      </c>
      <c r="U24" s="7"/>
      <c r="V24" s="91"/>
      <c r="W24" s="46"/>
      <c r="Y24" s="38">
        <v>9</v>
      </c>
      <c r="Z24" s="66">
        <v>76</v>
      </c>
      <c r="AA24" s="38" t="s">
        <v>7</v>
      </c>
      <c r="AB24" s="66" t="s">
        <v>16</v>
      </c>
      <c r="AC24" s="57">
        <v>50</v>
      </c>
      <c r="AD24" s="13">
        <v>120</v>
      </c>
      <c r="AE24" s="14">
        <f t="shared" si="1"/>
        <v>0.60699656162982218</v>
      </c>
      <c r="AF24" s="14" t="s">
        <v>278</v>
      </c>
      <c r="AG24" s="2">
        <v>0.01</v>
      </c>
      <c r="AH24" s="141"/>
      <c r="AI24" s="50">
        <v>0.35219542955556671</v>
      </c>
      <c r="AJ24" s="2">
        <v>0.33288989217621628</v>
      </c>
      <c r="AK24" s="2">
        <v>0.24938357185786772</v>
      </c>
      <c r="AL24" s="90"/>
      <c r="AM24" s="50"/>
      <c r="AN24" s="2"/>
      <c r="AO24" s="2"/>
      <c r="AP24" s="90"/>
      <c r="AQ24" s="50">
        <v>0.38893553138308512</v>
      </c>
      <c r="AR24" s="2"/>
      <c r="AS24" s="6"/>
      <c r="AT24" s="90"/>
      <c r="AU24" s="45"/>
    </row>
    <row r="25" spans="1:47">
      <c r="A25" s="38">
        <v>4</v>
      </c>
      <c r="B25" s="66">
        <v>22</v>
      </c>
      <c r="C25" s="38" t="s">
        <v>7</v>
      </c>
      <c r="D25" s="66" t="s">
        <v>35</v>
      </c>
      <c r="E25" s="63">
        <v>90</v>
      </c>
      <c r="F25" s="33">
        <v>180</v>
      </c>
      <c r="G25" s="36">
        <f t="shared" ref="G25:G47" si="4">LOG(F25*EXP((E25-100)/14.75))</f>
        <v>1.9608355682197456</v>
      </c>
      <c r="H25" s="36" t="s">
        <v>278</v>
      </c>
      <c r="I25" s="156">
        <v>1.25E-3</v>
      </c>
      <c r="J25" s="141" t="s">
        <v>9</v>
      </c>
      <c r="K25" s="50">
        <v>0.41299999999999998</v>
      </c>
      <c r="L25" s="2">
        <v>0.42399999999999999</v>
      </c>
      <c r="M25" s="2">
        <v>0.154</v>
      </c>
      <c r="N25" s="90" t="s">
        <v>15</v>
      </c>
      <c r="O25" s="50">
        <v>0.46600000000000003</v>
      </c>
      <c r="P25" s="2">
        <v>0.33100000000000002</v>
      </c>
      <c r="Q25" s="2">
        <v>0.14800000000000002</v>
      </c>
      <c r="R25" s="90" t="s">
        <v>15</v>
      </c>
      <c r="S25" s="50">
        <v>0.6</v>
      </c>
      <c r="T25" s="2"/>
      <c r="V25" s="90" t="s">
        <v>12</v>
      </c>
      <c r="W25" s="45" t="s">
        <v>221</v>
      </c>
      <c r="Y25" s="38">
        <v>9</v>
      </c>
      <c r="Z25" s="66">
        <v>77</v>
      </c>
      <c r="AA25" s="38" t="s">
        <v>7</v>
      </c>
      <c r="AB25" s="66" t="s">
        <v>16</v>
      </c>
      <c r="AC25" s="57">
        <v>50</v>
      </c>
      <c r="AD25" s="13">
        <v>120</v>
      </c>
      <c r="AE25" s="14">
        <f t="shared" si="1"/>
        <v>0.60699656162982218</v>
      </c>
      <c r="AF25" s="14" t="s">
        <v>278</v>
      </c>
      <c r="AG25" s="2">
        <v>0.01</v>
      </c>
      <c r="AH25" s="141"/>
      <c r="AI25" s="50">
        <v>0.35159236827353874</v>
      </c>
      <c r="AJ25" s="2">
        <v>0.29766903904065445</v>
      </c>
      <c r="AK25" s="2">
        <v>0.24896280758073652</v>
      </c>
      <c r="AL25" s="90"/>
      <c r="AM25" s="50"/>
      <c r="AN25" s="2"/>
      <c r="AO25" s="2"/>
      <c r="AP25" s="90"/>
      <c r="AQ25" s="50">
        <v>0.380500103479122</v>
      </c>
      <c r="AR25" s="2"/>
      <c r="AS25" s="6"/>
      <c r="AT25" s="90"/>
      <c r="AU25" s="45"/>
    </row>
    <row r="26" spans="1:47">
      <c r="A26" s="38">
        <v>4</v>
      </c>
      <c r="B26" s="66">
        <v>23</v>
      </c>
      <c r="C26" s="38" t="s">
        <v>7</v>
      </c>
      <c r="D26" s="66" t="s">
        <v>35</v>
      </c>
      <c r="E26" s="63">
        <v>90</v>
      </c>
      <c r="F26" s="33">
        <v>180</v>
      </c>
      <c r="G26" s="36">
        <f t="shared" si="4"/>
        <v>1.9608355682197456</v>
      </c>
      <c r="H26" s="36" t="s">
        <v>278</v>
      </c>
      <c r="I26" s="156">
        <v>1.25E-3</v>
      </c>
      <c r="J26" s="141"/>
      <c r="K26" s="50">
        <v>0.40200000000000002</v>
      </c>
      <c r="L26" s="2">
        <v>0.37</v>
      </c>
      <c r="M26" s="2">
        <v>0.221</v>
      </c>
      <c r="N26" s="90"/>
      <c r="O26" s="50">
        <v>0.47399999999999998</v>
      </c>
      <c r="P26" s="2">
        <v>0.33399999999999996</v>
      </c>
      <c r="Q26" s="2">
        <v>0.17399999999999999</v>
      </c>
      <c r="R26" s="90"/>
      <c r="S26" s="50">
        <v>0.6</v>
      </c>
      <c r="T26" s="2"/>
      <c r="V26" s="90"/>
      <c r="W26" s="45"/>
      <c r="Y26" s="38">
        <v>9</v>
      </c>
      <c r="Z26" s="66">
        <v>78</v>
      </c>
      <c r="AA26" s="38" t="s">
        <v>7</v>
      </c>
      <c r="AB26" s="66" t="s">
        <v>16</v>
      </c>
      <c r="AC26" s="57">
        <v>50</v>
      </c>
      <c r="AD26" s="13">
        <v>120</v>
      </c>
      <c r="AE26" s="14">
        <f t="shared" si="1"/>
        <v>0.60699656162982218</v>
      </c>
      <c r="AF26" s="14" t="s">
        <v>278</v>
      </c>
      <c r="AG26" s="2">
        <v>0.01</v>
      </c>
      <c r="AH26" s="141"/>
      <c r="AI26" s="50">
        <v>0.27094086941619028</v>
      </c>
      <c r="AJ26" s="2">
        <v>0.28454107137540058</v>
      </c>
      <c r="AK26" s="2">
        <v>0.2401041802853717</v>
      </c>
      <c r="AL26" s="90"/>
      <c r="AM26" s="50"/>
      <c r="AN26" s="2"/>
      <c r="AO26" s="2"/>
      <c r="AP26" s="90"/>
      <c r="AQ26" s="50">
        <v>0.42673671922536882</v>
      </c>
      <c r="AR26" s="2"/>
      <c r="AS26" s="6"/>
      <c r="AT26" s="90"/>
      <c r="AU26" s="45"/>
    </row>
    <row r="27" spans="1:47">
      <c r="A27" s="38">
        <v>4</v>
      </c>
      <c r="B27" s="66">
        <v>24</v>
      </c>
      <c r="C27" s="38" t="s">
        <v>7</v>
      </c>
      <c r="D27" s="66" t="s">
        <v>35</v>
      </c>
      <c r="E27" s="63">
        <v>90</v>
      </c>
      <c r="F27" s="33">
        <v>180</v>
      </c>
      <c r="G27" s="36">
        <f t="shared" si="4"/>
        <v>1.9608355682197456</v>
      </c>
      <c r="H27" s="36" t="s">
        <v>278</v>
      </c>
      <c r="I27" s="156">
        <v>1.25E-3</v>
      </c>
      <c r="J27" s="141"/>
      <c r="K27" s="50">
        <v>0.379</v>
      </c>
      <c r="L27" s="2">
        <v>0.38900000000000001</v>
      </c>
      <c r="M27" s="2">
        <v>0.16500000000000001</v>
      </c>
      <c r="N27" s="90"/>
      <c r="O27" s="50">
        <v>0.46600000000000003</v>
      </c>
      <c r="P27" s="2">
        <v>0.35</v>
      </c>
      <c r="Q27" s="2">
        <v>0.12</v>
      </c>
      <c r="R27" s="90"/>
      <c r="S27" s="50">
        <v>0.57999999999999996</v>
      </c>
      <c r="T27" s="2"/>
      <c r="V27" s="90"/>
      <c r="W27" s="45"/>
      <c r="Y27" s="38">
        <v>9</v>
      </c>
      <c r="Z27" s="66">
        <v>79</v>
      </c>
      <c r="AA27" s="38" t="s">
        <v>7</v>
      </c>
      <c r="AB27" s="66" t="s">
        <v>16</v>
      </c>
      <c r="AC27" s="57">
        <v>50</v>
      </c>
      <c r="AD27" s="13">
        <v>120</v>
      </c>
      <c r="AE27" s="14">
        <f t="shared" si="1"/>
        <v>0.60699656162982218</v>
      </c>
      <c r="AF27" s="14" t="s">
        <v>278</v>
      </c>
      <c r="AG27" s="2">
        <v>0.01</v>
      </c>
      <c r="AH27" s="141"/>
      <c r="AI27" s="50">
        <v>0.33385453943008619</v>
      </c>
      <c r="AJ27" s="2">
        <v>0.28185541632324085</v>
      </c>
      <c r="AK27" s="2">
        <v>0.24975400110217535</v>
      </c>
      <c r="AL27" s="90"/>
      <c r="AM27" s="50"/>
      <c r="AN27" s="2"/>
      <c r="AO27" s="2"/>
      <c r="AP27" s="90"/>
      <c r="AQ27" s="50">
        <v>0.37347886671315272</v>
      </c>
      <c r="AR27" s="2"/>
      <c r="AS27" s="6"/>
      <c r="AT27" s="90"/>
      <c r="AU27" s="45"/>
    </row>
    <row r="28" spans="1:47">
      <c r="A28" s="39">
        <v>4</v>
      </c>
      <c r="B28" s="67">
        <v>25</v>
      </c>
      <c r="C28" s="39" t="s">
        <v>7</v>
      </c>
      <c r="D28" s="67" t="s">
        <v>35</v>
      </c>
      <c r="E28" s="64">
        <v>90</v>
      </c>
      <c r="F28" s="24">
        <v>180</v>
      </c>
      <c r="G28" s="30">
        <f t="shared" si="4"/>
        <v>1.9608355682197456</v>
      </c>
      <c r="H28" s="30" t="s">
        <v>278</v>
      </c>
      <c r="I28" s="157">
        <v>1.25E-3</v>
      </c>
      <c r="J28" s="142"/>
      <c r="K28" s="51">
        <v>0.44</v>
      </c>
      <c r="L28" s="3">
        <v>0.317</v>
      </c>
      <c r="M28" s="3">
        <v>0.187</v>
      </c>
      <c r="N28" s="91"/>
      <c r="O28" s="51">
        <v>0.48799999999999999</v>
      </c>
      <c r="P28" s="3">
        <v>0.253</v>
      </c>
      <c r="Q28" s="3">
        <v>0.14499999999999999</v>
      </c>
      <c r="R28" s="91"/>
      <c r="S28" s="51">
        <v>0.67</v>
      </c>
      <c r="T28" s="3"/>
      <c r="U28" s="7"/>
      <c r="V28" s="91"/>
      <c r="W28" s="46"/>
      <c r="Y28" s="38">
        <v>9</v>
      </c>
      <c r="Z28" s="66">
        <v>80</v>
      </c>
      <c r="AA28" s="38" t="s">
        <v>7</v>
      </c>
      <c r="AB28" s="66" t="s">
        <v>16</v>
      </c>
      <c r="AC28" s="57">
        <v>50</v>
      </c>
      <c r="AD28" s="13">
        <v>120</v>
      </c>
      <c r="AE28" s="14">
        <f t="shared" si="1"/>
        <v>0.60699656162982218</v>
      </c>
      <c r="AF28" s="14" t="s">
        <v>278</v>
      </c>
      <c r="AG28" s="2">
        <v>0.01</v>
      </c>
      <c r="AH28" s="141"/>
      <c r="AI28" s="50">
        <v>0.30299091700032177</v>
      </c>
      <c r="AJ28" s="2">
        <v>0.29657780076761275</v>
      </c>
      <c r="AK28" s="2">
        <v>0.207027226640071</v>
      </c>
      <c r="AL28" s="90"/>
      <c r="AM28" s="50"/>
      <c r="AN28" s="2"/>
      <c r="AO28" s="2"/>
      <c r="AP28" s="90"/>
      <c r="AQ28" s="50">
        <v>0.60716086323558671</v>
      </c>
      <c r="AR28" s="2"/>
      <c r="AS28" s="6"/>
      <c r="AT28" s="90"/>
      <c r="AU28" s="45"/>
    </row>
    <row r="29" spans="1:47">
      <c r="A29" s="38">
        <v>5</v>
      </c>
      <c r="B29" s="66">
        <v>26</v>
      </c>
      <c r="C29" s="38" t="s">
        <v>7</v>
      </c>
      <c r="D29" s="66" t="s">
        <v>130</v>
      </c>
      <c r="E29" s="57">
        <v>50</v>
      </c>
      <c r="F29" s="13">
        <f>48*60</f>
        <v>2880</v>
      </c>
      <c r="G29" s="36">
        <f t="shared" si="4"/>
        <v>1.9872078033414282</v>
      </c>
      <c r="H29" s="14" t="s">
        <v>282</v>
      </c>
      <c r="I29" s="2">
        <v>0.05</v>
      </c>
      <c r="J29" s="141" t="s">
        <v>9</v>
      </c>
      <c r="K29" s="50">
        <v>0.29659999999999997</v>
      </c>
      <c r="L29" s="2">
        <v>0.1862</v>
      </c>
      <c r="M29" s="2">
        <v>0.19980000000000001</v>
      </c>
      <c r="N29" s="90" t="s">
        <v>131</v>
      </c>
      <c r="O29" s="50"/>
      <c r="P29" s="2"/>
      <c r="Q29" s="2"/>
      <c r="R29" s="90"/>
      <c r="S29" s="50">
        <v>0.33289999999999997</v>
      </c>
      <c r="T29" s="2"/>
      <c r="V29" s="90" t="s">
        <v>132</v>
      </c>
      <c r="W29" s="44" t="s">
        <v>223</v>
      </c>
      <c r="Y29" s="38">
        <v>9</v>
      </c>
      <c r="Z29" s="66">
        <v>81</v>
      </c>
      <c r="AA29" s="38" t="s">
        <v>7</v>
      </c>
      <c r="AB29" s="66" t="s">
        <v>16</v>
      </c>
      <c r="AC29" s="57">
        <v>50</v>
      </c>
      <c r="AD29" s="13">
        <v>120</v>
      </c>
      <c r="AE29" s="14">
        <f t="shared" si="1"/>
        <v>0.60699656162982218</v>
      </c>
      <c r="AF29" s="14" t="s">
        <v>278</v>
      </c>
      <c r="AG29" s="2">
        <v>0.01</v>
      </c>
      <c r="AH29" s="141"/>
      <c r="AI29" s="50">
        <v>0.29309189481719711</v>
      </c>
      <c r="AJ29" s="2">
        <v>0.30436596279240713</v>
      </c>
      <c r="AK29" s="2">
        <v>0.24032670105567028</v>
      </c>
      <c r="AL29" s="90"/>
      <c r="AM29" s="50"/>
      <c r="AN29" s="2"/>
      <c r="AO29" s="2"/>
      <c r="AP29" s="90"/>
      <c r="AQ29" s="50">
        <v>0.51432322921910589</v>
      </c>
      <c r="AR29" s="2"/>
      <c r="AS29" s="6"/>
      <c r="AT29" s="90"/>
      <c r="AU29" s="45"/>
    </row>
    <row r="30" spans="1:47">
      <c r="A30" s="38">
        <v>5</v>
      </c>
      <c r="B30" s="66">
        <v>27</v>
      </c>
      <c r="C30" s="38" t="s">
        <v>7</v>
      </c>
      <c r="D30" s="66" t="s">
        <v>130</v>
      </c>
      <c r="E30" s="57">
        <v>50</v>
      </c>
      <c r="F30" s="13">
        <f t="shared" ref="F30:F47" si="5">48*60</f>
        <v>2880</v>
      </c>
      <c r="G30" s="14">
        <f t="shared" si="4"/>
        <v>1.9872078033414282</v>
      </c>
      <c r="H30" s="14" t="s">
        <v>282</v>
      </c>
      <c r="I30" s="2">
        <v>0.05</v>
      </c>
      <c r="J30" s="141"/>
      <c r="K30" s="50">
        <v>0.3049</v>
      </c>
      <c r="L30" s="2">
        <v>0.18719999999999998</v>
      </c>
      <c r="M30" s="2">
        <v>0.15060000000000001</v>
      </c>
      <c r="N30" s="90"/>
      <c r="O30" s="50"/>
      <c r="P30" s="2"/>
      <c r="Q30" s="2"/>
      <c r="R30" s="90"/>
      <c r="S30" s="50">
        <v>0.58109999999999995</v>
      </c>
      <c r="T30" s="2"/>
      <c r="V30" s="90"/>
      <c r="W30" s="45"/>
      <c r="Y30" s="38">
        <v>9</v>
      </c>
      <c r="Z30" s="66">
        <v>82</v>
      </c>
      <c r="AA30" s="38" t="s">
        <v>7</v>
      </c>
      <c r="AB30" s="66" t="s">
        <v>16</v>
      </c>
      <c r="AC30" s="57">
        <v>50</v>
      </c>
      <c r="AD30" s="13">
        <v>120</v>
      </c>
      <c r="AE30" s="14">
        <f t="shared" si="1"/>
        <v>0.60699656162982218</v>
      </c>
      <c r="AF30" s="14" t="s">
        <v>278</v>
      </c>
      <c r="AG30" s="2">
        <v>0.01</v>
      </c>
      <c r="AH30" s="141"/>
      <c r="AI30" s="50">
        <v>0.24207579730673995</v>
      </c>
      <c r="AJ30" s="2">
        <v>0.30222313396800704</v>
      </c>
      <c r="AK30" s="2">
        <v>0.22966880274419921</v>
      </c>
      <c r="AL30" s="90"/>
      <c r="AM30" s="50"/>
      <c r="AN30" s="2"/>
      <c r="AO30" s="2"/>
      <c r="AP30" s="90"/>
      <c r="AQ30" s="50">
        <v>0.66849609365768858</v>
      </c>
      <c r="AR30" s="2"/>
      <c r="AS30" s="6"/>
      <c r="AT30" s="90"/>
      <c r="AU30" s="45"/>
    </row>
    <row r="31" spans="1:47">
      <c r="A31" s="38">
        <v>5</v>
      </c>
      <c r="B31" s="66">
        <v>28</v>
      </c>
      <c r="C31" s="38" t="s">
        <v>7</v>
      </c>
      <c r="D31" s="66" t="s">
        <v>130</v>
      </c>
      <c r="E31" s="57">
        <v>50</v>
      </c>
      <c r="F31" s="13">
        <f t="shared" si="5"/>
        <v>2880</v>
      </c>
      <c r="G31" s="14">
        <f t="shared" si="4"/>
        <v>1.9872078033414282</v>
      </c>
      <c r="H31" s="14" t="s">
        <v>282</v>
      </c>
      <c r="I31" s="2">
        <v>0.05</v>
      </c>
      <c r="J31" s="141"/>
      <c r="K31" s="50">
        <v>0.2913</v>
      </c>
      <c r="L31" s="2">
        <v>0.20010000000000003</v>
      </c>
      <c r="M31" s="2">
        <v>0.17699999999999999</v>
      </c>
      <c r="N31" s="90"/>
      <c r="O31" s="50"/>
      <c r="P31" s="2"/>
      <c r="Q31" s="2"/>
      <c r="R31" s="90"/>
      <c r="S31" s="50">
        <v>0.5786</v>
      </c>
      <c r="T31" s="2"/>
      <c r="V31" s="90"/>
      <c r="W31" s="45"/>
      <c r="Y31" s="38">
        <v>9</v>
      </c>
      <c r="Z31" s="66">
        <v>83</v>
      </c>
      <c r="AA31" s="38" t="s">
        <v>7</v>
      </c>
      <c r="AB31" s="66" t="s">
        <v>16</v>
      </c>
      <c r="AC31" s="57">
        <v>50</v>
      </c>
      <c r="AD31" s="13">
        <v>120</v>
      </c>
      <c r="AE31" s="14">
        <f t="shared" si="1"/>
        <v>0.60699656162982218</v>
      </c>
      <c r="AF31" s="14" t="s">
        <v>278</v>
      </c>
      <c r="AG31" s="2">
        <v>0.01</v>
      </c>
      <c r="AH31" s="141"/>
      <c r="AI31" s="50">
        <v>0.27418415478363789</v>
      </c>
      <c r="AJ31" s="2">
        <v>0.28526693313360335</v>
      </c>
      <c r="AK31" s="2">
        <v>0.23286301639445117</v>
      </c>
      <c r="AL31" s="90"/>
      <c r="AM31" s="50"/>
      <c r="AN31" s="2"/>
      <c r="AO31" s="2"/>
      <c r="AP31" s="90"/>
      <c r="AQ31" s="50">
        <v>0.56510004882865139</v>
      </c>
      <c r="AR31" s="2"/>
      <c r="AS31" s="6"/>
      <c r="AT31" s="90"/>
      <c r="AU31" s="45"/>
    </row>
    <row r="32" spans="1:47">
      <c r="A32" s="38">
        <v>5</v>
      </c>
      <c r="B32" s="66">
        <v>29</v>
      </c>
      <c r="C32" s="38" t="s">
        <v>7</v>
      </c>
      <c r="D32" s="66" t="s">
        <v>130</v>
      </c>
      <c r="E32" s="57">
        <v>50</v>
      </c>
      <c r="F32" s="13">
        <f t="shared" si="5"/>
        <v>2880</v>
      </c>
      <c r="G32" s="14">
        <f t="shared" si="4"/>
        <v>1.9872078033414282</v>
      </c>
      <c r="H32" s="14" t="s">
        <v>282</v>
      </c>
      <c r="I32" s="2">
        <v>0.05</v>
      </c>
      <c r="J32" s="141"/>
      <c r="K32" s="50">
        <v>0.3206</v>
      </c>
      <c r="L32" s="2">
        <v>0.18149999999999999</v>
      </c>
      <c r="M32" s="2">
        <v>0.161</v>
      </c>
      <c r="N32" s="90"/>
      <c r="O32" s="50"/>
      <c r="P32" s="2"/>
      <c r="Q32" s="2"/>
      <c r="R32" s="90"/>
      <c r="S32" s="50">
        <v>0.47350000000000003</v>
      </c>
      <c r="T32" s="2"/>
      <c r="V32" s="90"/>
      <c r="W32" s="45"/>
      <c r="Y32" s="38">
        <v>9</v>
      </c>
      <c r="Z32" s="66">
        <v>84</v>
      </c>
      <c r="AA32" s="38" t="s">
        <v>7</v>
      </c>
      <c r="AB32" s="66" t="s">
        <v>16</v>
      </c>
      <c r="AC32" s="57">
        <v>50</v>
      </c>
      <c r="AD32" s="13">
        <v>120</v>
      </c>
      <c r="AE32" s="14">
        <f t="shared" si="1"/>
        <v>0.60699656162982218</v>
      </c>
      <c r="AF32" s="14" t="s">
        <v>278</v>
      </c>
      <c r="AG32" s="2">
        <v>0.01</v>
      </c>
      <c r="AH32" s="141"/>
      <c r="AI32" s="50">
        <v>0.29201638622230652</v>
      </c>
      <c r="AJ32" s="2">
        <v>0.31806925564408695</v>
      </c>
      <c r="AK32" s="2">
        <v>0.24144478375892445</v>
      </c>
      <c r="AL32" s="90"/>
      <c r="AM32" s="50"/>
      <c r="AN32" s="2"/>
      <c r="AO32" s="2"/>
      <c r="AP32" s="90"/>
      <c r="AQ32" s="50">
        <v>0.49516334625096836</v>
      </c>
      <c r="AR32" s="2"/>
      <c r="AS32" s="6"/>
      <c r="AT32" s="90"/>
      <c r="AU32" s="45"/>
    </row>
    <row r="33" spans="1:47">
      <c r="A33" s="38">
        <v>5</v>
      </c>
      <c r="B33" s="66">
        <v>30</v>
      </c>
      <c r="C33" s="38" t="s">
        <v>7</v>
      </c>
      <c r="D33" s="66" t="s">
        <v>130</v>
      </c>
      <c r="E33" s="57">
        <v>50</v>
      </c>
      <c r="F33" s="13">
        <f t="shared" si="5"/>
        <v>2880</v>
      </c>
      <c r="G33" s="14">
        <f t="shared" si="4"/>
        <v>1.9872078033414282</v>
      </c>
      <c r="H33" s="14" t="s">
        <v>282</v>
      </c>
      <c r="I33" s="2">
        <v>0.05</v>
      </c>
      <c r="J33" s="141"/>
      <c r="K33" s="50">
        <v>0.313</v>
      </c>
      <c r="L33" s="2">
        <v>0.17280000000000001</v>
      </c>
      <c r="M33" s="2">
        <v>0.15</v>
      </c>
      <c r="N33" s="90"/>
      <c r="O33" s="50"/>
      <c r="P33" s="2"/>
      <c r="Q33" s="2"/>
      <c r="R33" s="90"/>
      <c r="S33" s="50">
        <v>0.56899999999999995</v>
      </c>
      <c r="T33" s="2"/>
      <c r="V33" s="90"/>
      <c r="W33" s="45"/>
      <c r="Y33" s="38">
        <v>9</v>
      </c>
      <c r="Z33" s="66">
        <v>85</v>
      </c>
      <c r="AA33" s="38" t="s">
        <v>7</v>
      </c>
      <c r="AB33" s="66" t="s">
        <v>16</v>
      </c>
      <c r="AC33" s="57">
        <v>50</v>
      </c>
      <c r="AD33" s="13">
        <v>120</v>
      </c>
      <c r="AE33" s="14">
        <f t="shared" si="1"/>
        <v>0.60699656162982218</v>
      </c>
      <c r="AF33" s="14" t="s">
        <v>278</v>
      </c>
      <c r="AG33" s="2">
        <v>0.01</v>
      </c>
      <c r="AH33" s="141"/>
      <c r="AI33" s="50">
        <v>0.22274241919019716</v>
      </c>
      <c r="AJ33" s="2">
        <v>0.28113867518207153</v>
      </c>
      <c r="AK33" s="2">
        <v>0.22061674666147219</v>
      </c>
      <c r="AL33" s="90"/>
      <c r="AM33" s="50"/>
      <c r="AN33" s="2"/>
      <c r="AO33" s="2"/>
      <c r="AP33" s="90"/>
      <c r="AQ33" s="50">
        <v>0.68731404567535026</v>
      </c>
      <c r="AR33" s="2"/>
      <c r="AS33" s="6"/>
      <c r="AT33" s="90"/>
      <c r="AU33" s="45"/>
    </row>
    <row r="34" spans="1:47">
      <c r="A34" s="38">
        <v>5</v>
      </c>
      <c r="B34" s="66">
        <v>31</v>
      </c>
      <c r="C34" s="38" t="s">
        <v>7</v>
      </c>
      <c r="D34" s="66" t="s">
        <v>130</v>
      </c>
      <c r="E34" s="57">
        <v>50</v>
      </c>
      <c r="F34" s="13">
        <f t="shared" si="5"/>
        <v>2880</v>
      </c>
      <c r="G34" s="14">
        <f t="shared" si="4"/>
        <v>1.9872078033414282</v>
      </c>
      <c r="H34" s="14" t="s">
        <v>282</v>
      </c>
      <c r="I34" s="2">
        <v>0.05</v>
      </c>
      <c r="J34" s="141"/>
      <c r="K34" s="50">
        <v>0.27889999999999998</v>
      </c>
      <c r="L34" s="2">
        <v>0.15720000000000001</v>
      </c>
      <c r="M34" s="2">
        <v>0.1653</v>
      </c>
      <c r="N34" s="90"/>
      <c r="O34" s="50"/>
      <c r="P34" s="2"/>
      <c r="Q34" s="2"/>
      <c r="R34" s="90"/>
      <c r="S34" s="50">
        <v>0.69909999999999994</v>
      </c>
      <c r="T34" s="2"/>
      <c r="V34" s="90"/>
      <c r="W34" s="45"/>
      <c r="Y34" s="38">
        <v>9</v>
      </c>
      <c r="Z34" s="66">
        <v>86</v>
      </c>
      <c r="AA34" s="38" t="s">
        <v>7</v>
      </c>
      <c r="AB34" s="66" t="s">
        <v>16</v>
      </c>
      <c r="AC34" s="57">
        <v>50</v>
      </c>
      <c r="AD34" s="13">
        <v>120</v>
      </c>
      <c r="AE34" s="14">
        <f t="shared" si="1"/>
        <v>0.60699656162982218</v>
      </c>
      <c r="AF34" s="14" t="s">
        <v>278</v>
      </c>
      <c r="AG34" s="2">
        <v>0.01</v>
      </c>
      <c r="AH34" s="141"/>
      <c r="AI34" s="50">
        <v>0.29668430803882245</v>
      </c>
      <c r="AJ34" s="2">
        <v>0.33936320440586121</v>
      </c>
      <c r="AK34" s="2">
        <v>0.2483766156408955</v>
      </c>
      <c r="AL34" s="90"/>
      <c r="AM34" s="50"/>
      <c r="AN34" s="2"/>
      <c r="AO34" s="2"/>
      <c r="AP34" s="90"/>
      <c r="AQ34" s="50">
        <v>0.73789984488610172</v>
      </c>
      <c r="AR34" s="2"/>
      <c r="AS34" s="6"/>
      <c r="AT34" s="90"/>
      <c r="AU34" s="45"/>
    </row>
    <row r="35" spans="1:47">
      <c r="A35" s="38">
        <v>5</v>
      </c>
      <c r="B35" s="66">
        <v>32</v>
      </c>
      <c r="C35" s="38" t="s">
        <v>7</v>
      </c>
      <c r="D35" s="66" t="s">
        <v>130</v>
      </c>
      <c r="E35" s="57">
        <v>50</v>
      </c>
      <c r="F35" s="13">
        <f t="shared" si="5"/>
        <v>2880</v>
      </c>
      <c r="G35" s="14">
        <f t="shared" si="4"/>
        <v>1.9872078033414282</v>
      </c>
      <c r="H35" s="14" t="s">
        <v>282</v>
      </c>
      <c r="I35" s="2">
        <v>0.05</v>
      </c>
      <c r="J35" s="141"/>
      <c r="K35" s="50">
        <v>0.28939999999999999</v>
      </c>
      <c r="L35" s="2">
        <v>0.18840000000000001</v>
      </c>
      <c r="M35" s="2">
        <v>0.17249999999999999</v>
      </c>
      <c r="N35" s="90"/>
      <c r="O35" s="50"/>
      <c r="P35" s="2"/>
      <c r="Q35" s="2"/>
      <c r="R35" s="90"/>
      <c r="S35" s="50">
        <v>0.44819999999999999</v>
      </c>
      <c r="T35" s="2"/>
      <c r="V35" s="90"/>
      <c r="W35" s="45"/>
      <c r="Y35" s="38">
        <v>9</v>
      </c>
      <c r="Z35" s="66">
        <v>87</v>
      </c>
      <c r="AA35" s="38" t="s">
        <v>7</v>
      </c>
      <c r="AB35" s="66" t="s">
        <v>16</v>
      </c>
      <c r="AC35" s="57">
        <v>50</v>
      </c>
      <c r="AD35" s="13">
        <v>120</v>
      </c>
      <c r="AE35" s="14">
        <f t="shared" si="1"/>
        <v>0.60699656162982218</v>
      </c>
      <c r="AF35" s="14" t="s">
        <v>278</v>
      </c>
      <c r="AG35" s="2">
        <v>0.01</v>
      </c>
      <c r="AH35" s="141"/>
      <c r="AI35" s="50">
        <v>0.28819224093500539</v>
      </c>
      <c r="AJ35" s="2">
        <v>0.27108121121327949</v>
      </c>
      <c r="AK35" s="2">
        <v>0.22771948734676259</v>
      </c>
      <c r="AL35" s="90"/>
      <c r="AM35" s="50"/>
      <c r="AN35" s="2"/>
      <c r="AO35" s="2"/>
      <c r="AP35" s="90"/>
      <c r="AQ35" s="50">
        <v>0.49985927124062679</v>
      </c>
      <c r="AR35" s="2"/>
      <c r="AS35" s="6"/>
      <c r="AT35" s="90"/>
      <c r="AU35" s="45"/>
    </row>
    <row r="36" spans="1:47">
      <c r="A36" s="38">
        <v>5</v>
      </c>
      <c r="B36" s="66">
        <v>33</v>
      </c>
      <c r="C36" s="38" t="s">
        <v>7</v>
      </c>
      <c r="D36" s="66" t="s">
        <v>130</v>
      </c>
      <c r="E36" s="57">
        <v>50</v>
      </c>
      <c r="F36" s="13">
        <f t="shared" si="5"/>
        <v>2880</v>
      </c>
      <c r="G36" s="14">
        <f t="shared" si="4"/>
        <v>1.9872078033414282</v>
      </c>
      <c r="H36" s="14" t="s">
        <v>282</v>
      </c>
      <c r="I36" s="2">
        <v>0.05</v>
      </c>
      <c r="J36" s="141"/>
      <c r="K36" s="50">
        <v>0.28470000000000001</v>
      </c>
      <c r="L36" s="2">
        <v>0.19339999999999999</v>
      </c>
      <c r="M36" s="2">
        <v>0.19309999999999999</v>
      </c>
      <c r="N36" s="90"/>
      <c r="O36" s="50"/>
      <c r="P36" s="2"/>
      <c r="Q36" s="2"/>
      <c r="R36" s="90"/>
      <c r="S36" s="50">
        <v>0.50190000000000001</v>
      </c>
      <c r="T36" s="2"/>
      <c r="V36" s="90"/>
      <c r="W36" s="45"/>
      <c r="Y36" s="38">
        <v>9</v>
      </c>
      <c r="Z36" s="66">
        <v>88</v>
      </c>
      <c r="AA36" s="38" t="s">
        <v>7</v>
      </c>
      <c r="AB36" s="66" t="s">
        <v>16</v>
      </c>
      <c r="AC36" s="57">
        <v>50</v>
      </c>
      <c r="AD36" s="13">
        <v>120</v>
      </c>
      <c r="AE36" s="14">
        <f t="shared" si="1"/>
        <v>0.60699656162982218</v>
      </c>
      <c r="AF36" s="14" t="s">
        <v>278</v>
      </c>
      <c r="AG36" s="2">
        <v>0.01</v>
      </c>
      <c r="AH36" s="141"/>
      <c r="AI36" s="50">
        <v>0.34538424843341092</v>
      </c>
      <c r="AJ36" s="2">
        <v>0.28535177494682595</v>
      </c>
      <c r="AK36" s="2">
        <v>0.24330731191604835</v>
      </c>
      <c r="AL36" s="90"/>
      <c r="AM36" s="50"/>
      <c r="AN36" s="2"/>
      <c r="AO36" s="2"/>
      <c r="AP36" s="90"/>
      <c r="AQ36" s="50">
        <v>0.3805778844151162</v>
      </c>
      <c r="AR36" s="2"/>
      <c r="AS36" s="6"/>
      <c r="AT36" s="90"/>
      <c r="AU36" s="45"/>
    </row>
    <row r="37" spans="1:47">
      <c r="A37" s="38">
        <v>5</v>
      </c>
      <c r="B37" s="66">
        <v>34</v>
      </c>
      <c r="C37" s="38" t="s">
        <v>7</v>
      </c>
      <c r="D37" s="66" t="s">
        <v>130</v>
      </c>
      <c r="E37" s="57">
        <v>50</v>
      </c>
      <c r="F37" s="13">
        <f t="shared" si="5"/>
        <v>2880</v>
      </c>
      <c r="G37" s="14">
        <f t="shared" si="4"/>
        <v>1.9872078033414282</v>
      </c>
      <c r="H37" s="14" t="s">
        <v>282</v>
      </c>
      <c r="I37" s="2">
        <v>0.05</v>
      </c>
      <c r="J37" s="141"/>
      <c r="K37" s="50">
        <v>0.1996</v>
      </c>
      <c r="L37" s="2">
        <v>0.14599999999999999</v>
      </c>
      <c r="M37" s="2">
        <v>0.15869999999999998</v>
      </c>
      <c r="N37" s="90"/>
      <c r="O37" s="50"/>
      <c r="P37" s="2"/>
      <c r="Q37" s="2"/>
      <c r="R37" s="90"/>
      <c r="S37" s="50">
        <v>0.60870000000000002</v>
      </c>
      <c r="T37" s="2"/>
      <c r="V37" s="90"/>
      <c r="W37" s="45"/>
      <c r="Y37" s="38">
        <v>9</v>
      </c>
      <c r="Z37" s="66">
        <v>89</v>
      </c>
      <c r="AA37" s="38" t="s">
        <v>7</v>
      </c>
      <c r="AB37" s="66" t="s">
        <v>16</v>
      </c>
      <c r="AC37" s="57">
        <v>50</v>
      </c>
      <c r="AD37" s="13">
        <v>120</v>
      </c>
      <c r="AE37" s="14">
        <f t="shared" si="1"/>
        <v>0.60699656162982218</v>
      </c>
      <c r="AF37" s="14" t="s">
        <v>278</v>
      </c>
      <c r="AG37" s="2">
        <v>0.01</v>
      </c>
      <c r="AH37" s="141"/>
      <c r="AI37" s="50">
        <v>0.31170152950806884</v>
      </c>
      <c r="AJ37" s="2">
        <v>0.27462267814451491</v>
      </c>
      <c r="AK37" s="2">
        <v>0.2218652795805271</v>
      </c>
      <c r="AL37" s="90"/>
      <c r="AM37" s="50"/>
      <c r="AN37" s="2"/>
      <c r="AO37" s="2"/>
      <c r="AP37" s="90"/>
      <c r="AQ37" s="50">
        <v>0.47588075978116817</v>
      </c>
      <c r="AR37" s="2"/>
      <c r="AS37" s="6"/>
      <c r="AT37" s="90"/>
      <c r="AU37" s="45"/>
    </row>
    <row r="38" spans="1:47">
      <c r="A38" s="38">
        <v>5</v>
      </c>
      <c r="B38" s="66">
        <v>35</v>
      </c>
      <c r="C38" s="38" t="s">
        <v>7</v>
      </c>
      <c r="D38" s="66" t="s">
        <v>130</v>
      </c>
      <c r="E38" s="57">
        <v>50</v>
      </c>
      <c r="F38" s="13">
        <f t="shared" si="5"/>
        <v>2880</v>
      </c>
      <c r="G38" s="14">
        <f t="shared" si="4"/>
        <v>1.9872078033414282</v>
      </c>
      <c r="H38" s="14" t="s">
        <v>282</v>
      </c>
      <c r="I38" s="2">
        <v>0.05</v>
      </c>
      <c r="J38" s="141"/>
      <c r="K38" s="50">
        <v>0.26590000000000003</v>
      </c>
      <c r="L38" s="2">
        <v>0.18289999999999998</v>
      </c>
      <c r="M38" s="2">
        <v>0.19109999999999999</v>
      </c>
      <c r="N38" s="90"/>
      <c r="O38" s="50"/>
      <c r="P38" s="2"/>
      <c r="Q38" s="2"/>
      <c r="R38" s="90"/>
      <c r="S38" s="50">
        <v>0.54720000000000002</v>
      </c>
      <c r="T38" s="2"/>
      <c r="V38" s="90"/>
      <c r="W38" s="45"/>
      <c r="Y38" s="38">
        <v>9</v>
      </c>
      <c r="Z38" s="66">
        <v>90</v>
      </c>
      <c r="AA38" s="38" t="s">
        <v>7</v>
      </c>
      <c r="AB38" s="66" t="s">
        <v>16</v>
      </c>
      <c r="AC38" s="57">
        <v>50</v>
      </c>
      <c r="AD38" s="13">
        <v>120</v>
      </c>
      <c r="AE38" s="14">
        <f t="shared" si="1"/>
        <v>0.60699656162982218</v>
      </c>
      <c r="AF38" s="14" t="s">
        <v>278</v>
      </c>
      <c r="AG38" s="2">
        <v>0.01</v>
      </c>
      <c r="AH38" s="141"/>
      <c r="AI38" s="50">
        <v>0.24540828098246553</v>
      </c>
      <c r="AJ38" s="2">
        <v>0.30592157899923178</v>
      </c>
      <c r="AK38" s="2">
        <v>0.20893424204345099</v>
      </c>
      <c r="AL38" s="90"/>
      <c r="AM38" s="50"/>
      <c r="AN38" s="2"/>
      <c r="AO38" s="2"/>
      <c r="AP38" s="90"/>
      <c r="AQ38" s="50">
        <v>0.64157484567427259</v>
      </c>
      <c r="AR38" s="2"/>
      <c r="AS38" s="6"/>
      <c r="AT38" s="90"/>
      <c r="AU38" s="45"/>
    </row>
    <row r="39" spans="1:47">
      <c r="A39" s="38">
        <v>5</v>
      </c>
      <c r="B39" s="66">
        <v>36</v>
      </c>
      <c r="C39" s="38" t="s">
        <v>7</v>
      </c>
      <c r="D39" s="66" t="s">
        <v>130</v>
      </c>
      <c r="E39" s="57">
        <v>50</v>
      </c>
      <c r="F39" s="13">
        <f t="shared" si="5"/>
        <v>2880</v>
      </c>
      <c r="G39" s="14">
        <f t="shared" si="4"/>
        <v>1.9872078033414282</v>
      </c>
      <c r="H39" s="14" t="s">
        <v>282</v>
      </c>
      <c r="I39" s="2">
        <v>0.05</v>
      </c>
      <c r="J39" s="141"/>
      <c r="K39" s="50">
        <v>0.28220000000000001</v>
      </c>
      <c r="L39" s="2">
        <v>0.17530000000000001</v>
      </c>
      <c r="M39" s="2">
        <v>0.20319999999999999</v>
      </c>
      <c r="N39" s="90"/>
      <c r="O39" s="50"/>
      <c r="P39" s="2"/>
      <c r="Q39" s="2"/>
      <c r="R39" s="90"/>
      <c r="S39" s="50">
        <v>0.65489999999999993</v>
      </c>
      <c r="T39" s="2"/>
      <c r="V39" s="90"/>
      <c r="W39" s="45"/>
      <c r="Y39" s="38">
        <v>9</v>
      </c>
      <c r="Z39" s="66">
        <v>91</v>
      </c>
      <c r="AA39" s="38" t="s">
        <v>7</v>
      </c>
      <c r="AB39" s="66" t="s">
        <v>16</v>
      </c>
      <c r="AC39" s="57">
        <v>50</v>
      </c>
      <c r="AD39" s="13">
        <v>120</v>
      </c>
      <c r="AE39" s="14">
        <f t="shared" si="1"/>
        <v>0.60699656162982218</v>
      </c>
      <c r="AF39" s="14" t="s">
        <v>278</v>
      </c>
      <c r="AG39" s="2">
        <v>0.01</v>
      </c>
      <c r="AH39" s="141"/>
      <c r="AI39" s="50">
        <v>0.25618088225880836</v>
      </c>
      <c r="AJ39" s="2">
        <v>0.26224756537132593</v>
      </c>
      <c r="AK39" s="2">
        <v>0.20828786081614509</v>
      </c>
      <c r="AL39" s="90"/>
      <c r="AM39" s="50"/>
      <c r="AN39" s="2"/>
      <c r="AO39" s="2"/>
      <c r="AP39" s="90"/>
      <c r="AQ39" s="50">
        <v>0.50377746827289593</v>
      </c>
      <c r="AR39" s="2"/>
      <c r="AS39" s="6"/>
      <c r="AT39" s="90"/>
      <c r="AU39" s="45"/>
    </row>
    <row r="40" spans="1:47">
      <c r="A40" s="38">
        <v>5</v>
      </c>
      <c r="B40" s="66">
        <v>37</v>
      </c>
      <c r="C40" s="38" t="s">
        <v>7</v>
      </c>
      <c r="D40" s="66" t="s">
        <v>130</v>
      </c>
      <c r="E40" s="57">
        <v>50</v>
      </c>
      <c r="F40" s="13">
        <f t="shared" si="5"/>
        <v>2880</v>
      </c>
      <c r="G40" s="14">
        <f t="shared" si="4"/>
        <v>1.9872078033414282</v>
      </c>
      <c r="H40" s="14" t="s">
        <v>282</v>
      </c>
      <c r="I40" s="2">
        <v>0.05</v>
      </c>
      <c r="J40" s="141"/>
      <c r="K40" s="50">
        <v>0.34820000000000001</v>
      </c>
      <c r="L40" s="2">
        <v>0.21870000000000001</v>
      </c>
      <c r="M40" s="2">
        <v>0.2041</v>
      </c>
      <c r="N40" s="90"/>
      <c r="O40" s="50"/>
      <c r="P40" s="2"/>
      <c r="Q40" s="2"/>
      <c r="R40" s="90"/>
      <c r="S40" s="50">
        <v>0.41359999999999997</v>
      </c>
      <c r="T40" s="2"/>
      <c r="V40" s="90"/>
      <c r="W40" s="45"/>
      <c r="Y40" s="38">
        <v>9</v>
      </c>
      <c r="Z40" s="66">
        <v>92</v>
      </c>
      <c r="AA40" s="38" t="s">
        <v>7</v>
      </c>
      <c r="AB40" s="66" t="s">
        <v>16</v>
      </c>
      <c r="AC40" s="57">
        <v>50</v>
      </c>
      <c r="AD40" s="13">
        <v>120</v>
      </c>
      <c r="AE40" s="14">
        <f t="shared" si="1"/>
        <v>0.60699656162982218</v>
      </c>
      <c r="AF40" s="14" t="s">
        <v>278</v>
      </c>
      <c r="AG40" s="2">
        <v>0.01</v>
      </c>
      <c r="AH40" s="141"/>
      <c r="AI40" s="50">
        <v>0.2664629187653757</v>
      </c>
      <c r="AJ40" s="2">
        <v>0.27666779078841874</v>
      </c>
      <c r="AK40" s="2">
        <v>0.2156353808843032</v>
      </c>
      <c r="AL40" s="90"/>
      <c r="AM40" s="50"/>
      <c r="AN40" s="2"/>
      <c r="AO40" s="2"/>
      <c r="AP40" s="90"/>
      <c r="AQ40" s="50">
        <v>0.53301246772189714</v>
      </c>
      <c r="AR40" s="2"/>
      <c r="AS40" s="6"/>
      <c r="AT40" s="90"/>
      <c r="AU40" s="45"/>
    </row>
    <row r="41" spans="1:47">
      <c r="A41" s="38">
        <v>5</v>
      </c>
      <c r="B41" s="66">
        <v>38</v>
      </c>
      <c r="C41" s="38" t="s">
        <v>7</v>
      </c>
      <c r="D41" s="66" t="s">
        <v>130</v>
      </c>
      <c r="E41" s="57">
        <v>50</v>
      </c>
      <c r="F41" s="13">
        <f t="shared" si="5"/>
        <v>2880</v>
      </c>
      <c r="G41" s="14">
        <f t="shared" si="4"/>
        <v>1.9872078033414282</v>
      </c>
      <c r="H41" s="14" t="s">
        <v>282</v>
      </c>
      <c r="I41" s="2">
        <v>0.05</v>
      </c>
      <c r="J41" s="141"/>
      <c r="K41" s="50">
        <v>0.31840000000000002</v>
      </c>
      <c r="L41" s="2">
        <v>0.19329999999999997</v>
      </c>
      <c r="M41" s="2">
        <v>0.2235</v>
      </c>
      <c r="N41" s="90"/>
      <c r="O41" s="50"/>
      <c r="P41" s="2"/>
      <c r="Q41" s="2"/>
      <c r="R41" s="90"/>
      <c r="S41" s="50">
        <v>0.34700000000000003</v>
      </c>
      <c r="T41" s="2"/>
      <c r="V41" s="90"/>
      <c r="W41" s="45"/>
      <c r="Y41" s="38">
        <v>9</v>
      </c>
      <c r="Z41" s="66">
        <v>93</v>
      </c>
      <c r="AA41" s="38" t="s">
        <v>7</v>
      </c>
      <c r="AB41" s="66" t="s">
        <v>16</v>
      </c>
      <c r="AC41" s="57">
        <v>50</v>
      </c>
      <c r="AD41" s="13">
        <v>120</v>
      </c>
      <c r="AE41" s="14">
        <f t="shared" si="1"/>
        <v>0.60699656162982218</v>
      </c>
      <c r="AF41" s="14" t="s">
        <v>278</v>
      </c>
      <c r="AG41" s="2">
        <v>0.01</v>
      </c>
      <c r="AH41" s="141"/>
      <c r="AI41" s="50">
        <v>0.2782091118479339</v>
      </c>
      <c r="AJ41" s="2">
        <v>0.26661222879512647</v>
      </c>
      <c r="AK41" s="2">
        <v>0.21755274178290299</v>
      </c>
      <c r="AL41" s="90"/>
      <c r="AM41" s="50"/>
      <c r="AN41" s="2"/>
      <c r="AO41" s="2"/>
      <c r="AP41" s="90"/>
      <c r="AQ41" s="50">
        <v>0.50257066108132398</v>
      </c>
      <c r="AR41" s="2"/>
      <c r="AS41" s="6"/>
      <c r="AT41" s="90"/>
      <c r="AU41" s="45"/>
    </row>
    <row r="42" spans="1:47">
      <c r="A42" s="38">
        <v>5</v>
      </c>
      <c r="B42" s="66">
        <v>39</v>
      </c>
      <c r="C42" s="38" t="s">
        <v>7</v>
      </c>
      <c r="D42" s="66" t="s">
        <v>130</v>
      </c>
      <c r="E42" s="57">
        <v>50</v>
      </c>
      <c r="F42" s="13">
        <f t="shared" si="5"/>
        <v>2880</v>
      </c>
      <c r="G42" s="14">
        <f t="shared" si="4"/>
        <v>1.9872078033414282</v>
      </c>
      <c r="H42" s="14" t="s">
        <v>282</v>
      </c>
      <c r="I42" s="2">
        <v>0.05</v>
      </c>
      <c r="J42" s="141"/>
      <c r="K42" s="50">
        <v>0.27250000000000002</v>
      </c>
      <c r="L42" s="2">
        <v>0.18590000000000001</v>
      </c>
      <c r="M42" s="2">
        <v>0.21149999999999999</v>
      </c>
      <c r="N42" s="90"/>
      <c r="O42" s="50"/>
      <c r="P42" s="2"/>
      <c r="Q42" s="2"/>
      <c r="R42" s="90"/>
      <c r="S42" s="50">
        <v>0.52190000000000003</v>
      </c>
      <c r="T42" s="2"/>
      <c r="V42" s="90"/>
      <c r="W42" s="45"/>
      <c r="Y42" s="38">
        <v>9</v>
      </c>
      <c r="Z42" s="66">
        <v>94</v>
      </c>
      <c r="AA42" s="38" t="s">
        <v>7</v>
      </c>
      <c r="AB42" s="66" t="s">
        <v>16</v>
      </c>
      <c r="AC42" s="57">
        <v>50</v>
      </c>
      <c r="AD42" s="13">
        <v>120</v>
      </c>
      <c r="AE42" s="14">
        <f t="shared" si="1"/>
        <v>0.60699656162982218</v>
      </c>
      <c r="AF42" s="14" t="s">
        <v>278</v>
      </c>
      <c r="AG42" s="2">
        <v>0.01</v>
      </c>
      <c r="AH42" s="141"/>
      <c r="AI42" s="50">
        <v>0.2597737982849081</v>
      </c>
      <c r="AJ42" s="2">
        <v>0.25008660800844773</v>
      </c>
      <c r="AK42" s="2">
        <v>0.207212168855753</v>
      </c>
      <c r="AL42" s="90"/>
      <c r="AM42" s="50"/>
      <c r="AN42" s="2"/>
      <c r="AO42" s="2"/>
      <c r="AP42" s="90"/>
      <c r="AQ42" s="50">
        <v>0.69147685976906781</v>
      </c>
      <c r="AR42" s="2"/>
      <c r="AS42" s="6"/>
      <c r="AT42" s="90"/>
      <c r="AU42" s="45"/>
    </row>
    <row r="43" spans="1:47">
      <c r="A43" s="38">
        <v>5</v>
      </c>
      <c r="B43" s="66">
        <v>40</v>
      </c>
      <c r="C43" s="38" t="s">
        <v>7</v>
      </c>
      <c r="D43" s="66" t="s">
        <v>130</v>
      </c>
      <c r="E43" s="57">
        <v>50</v>
      </c>
      <c r="F43" s="13">
        <f t="shared" si="5"/>
        <v>2880</v>
      </c>
      <c r="G43" s="14">
        <f t="shared" si="4"/>
        <v>1.9872078033414282</v>
      </c>
      <c r="H43" s="14" t="s">
        <v>282</v>
      </c>
      <c r="I43" s="2">
        <v>0.05</v>
      </c>
      <c r="J43" s="141"/>
      <c r="K43" s="50">
        <v>0.26910000000000001</v>
      </c>
      <c r="L43" s="2">
        <v>0.2024</v>
      </c>
      <c r="M43" s="2">
        <v>0.23449999999999999</v>
      </c>
      <c r="N43" s="90"/>
      <c r="O43" s="50"/>
      <c r="P43" s="2"/>
      <c r="Q43" s="2"/>
      <c r="R43" s="90"/>
      <c r="S43" s="50">
        <v>0.51800000000000002</v>
      </c>
      <c r="T43" s="2"/>
      <c r="V43" s="90"/>
      <c r="W43" s="45"/>
      <c r="Y43" s="38">
        <v>9</v>
      </c>
      <c r="Z43" s="66">
        <v>95</v>
      </c>
      <c r="AA43" s="38" t="s">
        <v>7</v>
      </c>
      <c r="AB43" s="66" t="s">
        <v>16</v>
      </c>
      <c r="AC43" s="57">
        <v>50</v>
      </c>
      <c r="AD43" s="13">
        <v>120</v>
      </c>
      <c r="AE43" s="14">
        <f t="shared" si="1"/>
        <v>0.60699656162982218</v>
      </c>
      <c r="AF43" s="14" t="s">
        <v>278</v>
      </c>
      <c r="AG43" s="2">
        <v>0.01</v>
      </c>
      <c r="AH43" s="141"/>
      <c r="AI43" s="50">
        <v>0.27979894116264797</v>
      </c>
      <c r="AJ43" s="2">
        <v>0.26380092120859389</v>
      </c>
      <c r="AK43" s="2">
        <v>0.2186656852423815</v>
      </c>
      <c r="AL43" s="90"/>
      <c r="AM43" s="50"/>
      <c r="AN43" s="2"/>
      <c r="AO43" s="2"/>
      <c r="AP43" s="90"/>
      <c r="AQ43" s="50">
        <v>0.58829188709227231</v>
      </c>
      <c r="AR43" s="2"/>
      <c r="AS43" s="6"/>
      <c r="AT43" s="90"/>
      <c r="AU43" s="45"/>
    </row>
    <row r="44" spans="1:47">
      <c r="A44" s="38">
        <v>5</v>
      </c>
      <c r="B44" s="66">
        <v>41</v>
      </c>
      <c r="C44" s="38" t="s">
        <v>7</v>
      </c>
      <c r="D44" s="66" t="s">
        <v>130</v>
      </c>
      <c r="E44" s="57">
        <v>50</v>
      </c>
      <c r="F44" s="13">
        <f t="shared" si="5"/>
        <v>2880</v>
      </c>
      <c r="G44" s="14">
        <f t="shared" si="4"/>
        <v>1.9872078033414282</v>
      </c>
      <c r="H44" s="14" t="s">
        <v>282</v>
      </c>
      <c r="I44" s="2">
        <v>0.05</v>
      </c>
      <c r="J44" s="141"/>
      <c r="K44" s="50">
        <v>0.29809999999999998</v>
      </c>
      <c r="L44" s="2">
        <v>0.20319999999999999</v>
      </c>
      <c r="M44" s="2">
        <v>0.2286</v>
      </c>
      <c r="N44" s="90"/>
      <c r="O44" s="50"/>
      <c r="P44" s="2"/>
      <c r="Q44" s="2"/>
      <c r="R44" s="90"/>
      <c r="S44" s="50">
        <v>0.39789999999999998</v>
      </c>
      <c r="T44" s="2"/>
      <c r="V44" s="90"/>
      <c r="W44" s="45"/>
      <c r="Y44" s="38">
        <v>9</v>
      </c>
      <c r="Z44" s="66">
        <v>96</v>
      </c>
      <c r="AA44" s="38" t="s">
        <v>7</v>
      </c>
      <c r="AB44" s="66" t="s">
        <v>16</v>
      </c>
      <c r="AC44" s="57">
        <v>50</v>
      </c>
      <c r="AD44" s="13">
        <v>120</v>
      </c>
      <c r="AE44" s="14">
        <f t="shared" si="1"/>
        <v>0.60699656162982218</v>
      </c>
      <c r="AF44" s="14" t="s">
        <v>278</v>
      </c>
      <c r="AG44" s="2">
        <v>0.01</v>
      </c>
      <c r="AH44" s="141"/>
      <c r="AI44" s="50">
        <v>0.35989111821777781</v>
      </c>
      <c r="AJ44" s="2">
        <v>0.26115725856536043</v>
      </c>
      <c r="AK44" s="2">
        <v>0.20620221829374283</v>
      </c>
      <c r="AL44" s="90"/>
      <c r="AM44" s="50"/>
      <c r="AN44" s="2"/>
      <c r="AO44" s="2"/>
      <c r="AP44" s="90"/>
      <c r="AQ44" s="50">
        <v>0.63411343540735976</v>
      </c>
      <c r="AR44" s="2"/>
      <c r="AS44" s="6"/>
      <c r="AT44" s="90"/>
      <c r="AU44" s="45"/>
    </row>
    <row r="45" spans="1:47">
      <c r="A45" s="38">
        <v>5</v>
      </c>
      <c r="B45" s="66">
        <v>42</v>
      </c>
      <c r="C45" s="38" t="s">
        <v>7</v>
      </c>
      <c r="D45" s="66" t="s">
        <v>130</v>
      </c>
      <c r="E45" s="57">
        <v>50</v>
      </c>
      <c r="F45" s="13">
        <f t="shared" si="5"/>
        <v>2880</v>
      </c>
      <c r="G45" s="14">
        <f t="shared" si="4"/>
        <v>1.9872078033414282</v>
      </c>
      <c r="H45" s="14" t="s">
        <v>282</v>
      </c>
      <c r="I45" s="2">
        <v>0.05</v>
      </c>
      <c r="J45" s="141"/>
      <c r="K45" s="50">
        <v>0.27810000000000001</v>
      </c>
      <c r="L45" s="2">
        <v>0.19469999999999998</v>
      </c>
      <c r="M45" s="2">
        <v>0.22239999999999999</v>
      </c>
      <c r="N45" s="90"/>
      <c r="O45" s="50"/>
      <c r="P45" s="2"/>
      <c r="Q45" s="2"/>
      <c r="R45" s="90"/>
      <c r="S45" s="50">
        <v>0.50019999999999998</v>
      </c>
      <c r="T45" s="2"/>
      <c r="V45" s="90"/>
      <c r="W45" s="45"/>
      <c r="Y45" s="38">
        <v>9</v>
      </c>
      <c r="Z45" s="66">
        <v>97</v>
      </c>
      <c r="AA45" s="38" t="s">
        <v>7</v>
      </c>
      <c r="AB45" s="66" t="s">
        <v>16</v>
      </c>
      <c r="AC45" s="57">
        <v>50</v>
      </c>
      <c r="AD45" s="13">
        <v>120</v>
      </c>
      <c r="AE45" s="14">
        <f t="shared" si="1"/>
        <v>0.60699656162982218</v>
      </c>
      <c r="AF45" s="14" t="s">
        <v>278</v>
      </c>
      <c r="AG45" s="2">
        <v>0.01</v>
      </c>
      <c r="AH45" s="141"/>
      <c r="AI45" s="50">
        <v>0.3395786085567658</v>
      </c>
      <c r="AJ45" s="2">
        <v>0.27321399506693544</v>
      </c>
      <c r="AK45" s="2">
        <v>0.2195089169486</v>
      </c>
      <c r="AL45" s="90"/>
      <c r="AM45" s="50"/>
      <c r="AN45" s="2"/>
      <c r="AO45" s="2"/>
      <c r="AP45" s="90"/>
      <c r="AQ45" s="50">
        <v>0.47343347602717456</v>
      </c>
      <c r="AR45" s="2"/>
      <c r="AS45" s="6"/>
      <c r="AT45" s="90"/>
      <c r="AU45" s="45"/>
    </row>
    <row r="46" spans="1:47">
      <c r="A46" s="38">
        <v>5</v>
      </c>
      <c r="B46" s="66">
        <v>43</v>
      </c>
      <c r="C46" s="38" t="s">
        <v>7</v>
      </c>
      <c r="D46" s="66" t="s">
        <v>130</v>
      </c>
      <c r="E46" s="57">
        <v>50</v>
      </c>
      <c r="F46" s="13">
        <f t="shared" si="5"/>
        <v>2880</v>
      </c>
      <c r="G46" s="14">
        <f t="shared" si="4"/>
        <v>1.9872078033414282</v>
      </c>
      <c r="H46" s="14" t="s">
        <v>282</v>
      </c>
      <c r="I46" s="2">
        <v>0.05</v>
      </c>
      <c r="J46" s="141"/>
      <c r="K46" s="50">
        <v>0.23680000000000001</v>
      </c>
      <c r="L46" s="2">
        <v>0.19980000000000001</v>
      </c>
      <c r="M46" s="2">
        <v>0.23579999999999998</v>
      </c>
      <c r="N46" s="90"/>
      <c r="O46" s="50"/>
      <c r="P46" s="2"/>
      <c r="Q46" s="2"/>
      <c r="R46" s="90"/>
      <c r="S46" s="50">
        <v>0.32640000000000002</v>
      </c>
      <c r="T46" s="2"/>
      <c r="V46" s="90"/>
      <c r="W46" s="45"/>
      <c r="Y46" s="38">
        <v>9</v>
      </c>
      <c r="Z46" s="66">
        <v>98</v>
      </c>
      <c r="AA46" s="38" t="s">
        <v>7</v>
      </c>
      <c r="AB46" s="66" t="s">
        <v>16</v>
      </c>
      <c r="AC46" s="57">
        <v>50</v>
      </c>
      <c r="AD46" s="13">
        <v>120</v>
      </c>
      <c r="AE46" s="14">
        <f t="shared" si="1"/>
        <v>0.60699656162982218</v>
      </c>
      <c r="AF46" s="14" t="s">
        <v>278</v>
      </c>
      <c r="AG46" s="2">
        <v>0.01</v>
      </c>
      <c r="AH46" s="141"/>
      <c r="AI46" s="50">
        <v>0.30361679311814005</v>
      </c>
      <c r="AJ46" s="2">
        <v>0.26200941372749464</v>
      </c>
      <c r="AK46" s="2">
        <v>0.20796899780105299</v>
      </c>
      <c r="AL46" s="90"/>
      <c r="AM46" s="50"/>
      <c r="AN46" s="2"/>
      <c r="AO46" s="2"/>
      <c r="AP46" s="90"/>
      <c r="AQ46" s="50">
        <v>0.53066513210821276</v>
      </c>
      <c r="AR46" s="2"/>
      <c r="AS46" s="6"/>
      <c r="AT46" s="90"/>
      <c r="AU46" s="45"/>
    </row>
    <row r="47" spans="1:47">
      <c r="A47" s="39">
        <v>5</v>
      </c>
      <c r="B47" s="67">
        <v>44</v>
      </c>
      <c r="C47" s="39" t="s">
        <v>7</v>
      </c>
      <c r="D47" s="67" t="s">
        <v>130</v>
      </c>
      <c r="E47" s="59">
        <v>50</v>
      </c>
      <c r="F47" s="17">
        <f t="shared" si="5"/>
        <v>2880</v>
      </c>
      <c r="G47" s="18">
        <f t="shared" si="4"/>
        <v>1.9872078033414282</v>
      </c>
      <c r="H47" s="18" t="s">
        <v>282</v>
      </c>
      <c r="I47" s="3">
        <v>0.05</v>
      </c>
      <c r="J47" s="142"/>
      <c r="K47" s="51">
        <v>0.34509999999999996</v>
      </c>
      <c r="L47" s="3">
        <v>0.20399999999999999</v>
      </c>
      <c r="M47" s="3">
        <v>0.223</v>
      </c>
      <c r="N47" s="91"/>
      <c r="O47" s="51"/>
      <c r="P47" s="3"/>
      <c r="Q47" s="3"/>
      <c r="R47" s="91"/>
      <c r="S47" s="51">
        <v>0.33090000000000003</v>
      </c>
      <c r="T47" s="3"/>
      <c r="U47" s="7"/>
      <c r="V47" s="91"/>
      <c r="W47" s="46"/>
      <c r="Y47" s="38">
        <v>9</v>
      </c>
      <c r="Z47" s="66">
        <v>99</v>
      </c>
      <c r="AA47" s="38" t="s">
        <v>7</v>
      </c>
      <c r="AB47" s="66" t="s">
        <v>16</v>
      </c>
      <c r="AC47" s="57">
        <v>50</v>
      </c>
      <c r="AD47" s="13">
        <v>120</v>
      </c>
      <c r="AE47" s="14">
        <f t="shared" si="1"/>
        <v>0.60699656162982218</v>
      </c>
      <c r="AF47" s="14" t="s">
        <v>278</v>
      </c>
      <c r="AG47" s="2">
        <v>0.01</v>
      </c>
      <c r="AH47" s="141"/>
      <c r="AI47" s="50">
        <v>0.32576976015711007</v>
      </c>
      <c r="AJ47" s="2">
        <v>0.26721140232499202</v>
      </c>
      <c r="AK47" s="2">
        <v>0.21985169182873701</v>
      </c>
      <c r="AL47" s="90"/>
      <c r="AM47" s="50"/>
      <c r="AN47" s="2"/>
      <c r="AO47" s="2"/>
      <c r="AP47" s="90"/>
      <c r="AQ47" s="50">
        <v>0.59123051287339234</v>
      </c>
      <c r="AR47" s="2"/>
      <c r="AS47" s="6"/>
      <c r="AT47" s="90"/>
      <c r="AU47" s="45"/>
    </row>
    <row r="48" spans="1:47">
      <c r="A48" s="38">
        <v>6</v>
      </c>
      <c r="B48" s="66">
        <v>45</v>
      </c>
      <c r="C48" s="38" t="s">
        <v>7</v>
      </c>
      <c r="D48" s="66" t="s">
        <v>13</v>
      </c>
      <c r="E48" s="57">
        <v>80</v>
      </c>
      <c r="F48" s="13">
        <v>180</v>
      </c>
      <c r="G48" s="14">
        <f>LOG(F48*EXP((E48-100)/14.75))</f>
        <v>1.6663986313361849</v>
      </c>
      <c r="H48" s="14" t="s">
        <v>283</v>
      </c>
      <c r="I48" s="98">
        <v>5.2999999999999999E-2</v>
      </c>
      <c r="J48" s="141" t="s">
        <v>9</v>
      </c>
      <c r="K48" s="50">
        <v>0.34200000000000003</v>
      </c>
      <c r="L48" s="2">
        <v>0.184</v>
      </c>
      <c r="M48" s="2">
        <v>0.17100000000000001</v>
      </c>
      <c r="N48" s="90" t="s">
        <v>24</v>
      </c>
      <c r="O48" s="50">
        <v>0.44600000000000001</v>
      </c>
      <c r="P48" s="2">
        <v>0.221</v>
      </c>
      <c r="Q48" s="2">
        <v>9.6999999999999989E-2</v>
      </c>
      <c r="R48" s="90" t="s">
        <v>24</v>
      </c>
      <c r="S48" s="50">
        <v>0.95099999999999996</v>
      </c>
      <c r="T48" s="2">
        <v>0.8</v>
      </c>
      <c r="U48" s="6" t="s">
        <v>9</v>
      </c>
      <c r="V48" s="90" t="s">
        <v>28</v>
      </c>
      <c r="W48" s="45" t="s">
        <v>293</v>
      </c>
      <c r="Y48" s="38">
        <v>9</v>
      </c>
      <c r="Z48" s="66">
        <v>100</v>
      </c>
      <c r="AA48" s="38" t="s">
        <v>7</v>
      </c>
      <c r="AB48" s="66" t="s">
        <v>16</v>
      </c>
      <c r="AC48" s="57">
        <v>50</v>
      </c>
      <c r="AD48" s="13">
        <v>120</v>
      </c>
      <c r="AE48" s="14">
        <f t="shared" si="1"/>
        <v>0.60699656162982218</v>
      </c>
      <c r="AF48" s="14" t="s">
        <v>278</v>
      </c>
      <c r="AG48" s="2">
        <v>0.01</v>
      </c>
      <c r="AH48" s="141"/>
      <c r="AI48" s="50">
        <v>0.33023223565991372</v>
      </c>
      <c r="AJ48" s="2">
        <v>0.26631252395208532</v>
      </c>
      <c r="AK48" s="2">
        <v>0.21410758518315198</v>
      </c>
      <c r="AL48" s="90"/>
      <c r="AM48" s="50"/>
      <c r="AN48" s="2"/>
      <c r="AO48" s="2"/>
      <c r="AP48" s="90"/>
      <c r="AQ48" s="50">
        <v>0.56507205204918232</v>
      </c>
      <c r="AR48" s="2"/>
      <c r="AS48" s="6"/>
      <c r="AT48" s="90"/>
      <c r="AU48" s="45"/>
    </row>
    <row r="49" spans="1:47">
      <c r="A49" s="38">
        <v>6</v>
      </c>
      <c r="B49" s="66">
        <v>46</v>
      </c>
      <c r="C49" s="38" t="s">
        <v>7</v>
      </c>
      <c r="D49" s="66" t="s">
        <v>16</v>
      </c>
      <c r="E49" s="57">
        <v>80</v>
      </c>
      <c r="F49" s="13">
        <v>180</v>
      </c>
      <c r="G49" s="14">
        <f t="shared" ref="G49:G50" si="6">LOG(F49*EXP((E49-100)/14.75))</f>
        <v>1.6663986313361849</v>
      </c>
      <c r="H49" s="14" t="s">
        <v>283</v>
      </c>
      <c r="I49" s="98">
        <v>5.2999999999999999E-2</v>
      </c>
      <c r="J49" s="141"/>
      <c r="K49" s="50">
        <v>0.39299999999999996</v>
      </c>
      <c r="L49" s="2">
        <v>0.187</v>
      </c>
      <c r="M49" s="2">
        <v>0.217</v>
      </c>
      <c r="N49" s="90"/>
      <c r="O49" s="50">
        <v>0.46500000000000002</v>
      </c>
      <c r="P49" s="2">
        <v>0.20499999999999999</v>
      </c>
      <c r="Q49" s="2">
        <v>0.159</v>
      </c>
      <c r="R49" s="90"/>
      <c r="S49" s="50">
        <v>0.623</v>
      </c>
      <c r="T49" s="2">
        <v>0.627</v>
      </c>
      <c r="V49" s="90"/>
      <c r="W49" s="45"/>
      <c r="Y49" s="38">
        <v>9</v>
      </c>
      <c r="Z49" s="66">
        <v>101</v>
      </c>
      <c r="AA49" s="38" t="s">
        <v>7</v>
      </c>
      <c r="AB49" s="66" t="s">
        <v>16</v>
      </c>
      <c r="AC49" s="57">
        <v>50</v>
      </c>
      <c r="AD49" s="13">
        <v>120</v>
      </c>
      <c r="AE49" s="14">
        <f t="shared" si="1"/>
        <v>0.60699656162982218</v>
      </c>
      <c r="AF49" s="14" t="s">
        <v>278</v>
      </c>
      <c r="AG49" s="2">
        <v>0.01</v>
      </c>
      <c r="AH49" s="141"/>
      <c r="AI49" s="50">
        <v>0.25531616839160365</v>
      </c>
      <c r="AJ49" s="2">
        <v>0.26345172486908608</v>
      </c>
      <c r="AK49" s="2">
        <v>0.22050220777254548</v>
      </c>
      <c r="AL49" s="90"/>
      <c r="AM49" s="50"/>
      <c r="AN49" s="2"/>
      <c r="AO49" s="2"/>
      <c r="AP49" s="90"/>
      <c r="AQ49" s="50">
        <v>0.65960695427007054</v>
      </c>
      <c r="AR49" s="2"/>
      <c r="AS49" s="6"/>
      <c r="AT49" s="90"/>
      <c r="AU49" s="45"/>
    </row>
    <row r="50" spans="1:47">
      <c r="A50" s="39">
        <v>6</v>
      </c>
      <c r="B50" s="67">
        <v>47</v>
      </c>
      <c r="C50" s="39" t="s">
        <v>7</v>
      </c>
      <c r="D50" s="67" t="s">
        <v>8</v>
      </c>
      <c r="E50" s="59">
        <v>80</v>
      </c>
      <c r="F50" s="17">
        <v>180</v>
      </c>
      <c r="G50" s="18">
        <f t="shared" si="6"/>
        <v>1.6663986313361849</v>
      </c>
      <c r="H50" s="18" t="s">
        <v>283</v>
      </c>
      <c r="I50" s="99">
        <v>5.2999999999999999E-2</v>
      </c>
      <c r="J50" s="142"/>
      <c r="K50" s="51">
        <v>0.35899999999999999</v>
      </c>
      <c r="L50" s="3">
        <v>0.20300000000000001</v>
      </c>
      <c r="M50" s="3">
        <v>0.20100000000000001</v>
      </c>
      <c r="N50" s="91"/>
      <c r="O50" s="51">
        <v>0.44900000000000001</v>
      </c>
      <c r="P50" s="3">
        <v>0.23</v>
      </c>
      <c r="Q50" s="3">
        <v>0.13699999999999998</v>
      </c>
      <c r="R50" s="91"/>
      <c r="S50" s="51">
        <v>0.81299999999999994</v>
      </c>
      <c r="T50" s="3">
        <v>0.8</v>
      </c>
      <c r="U50" s="7"/>
      <c r="V50" s="91"/>
      <c r="W50" s="46"/>
      <c r="Y50" s="38">
        <v>9</v>
      </c>
      <c r="Z50" s="66">
        <v>102</v>
      </c>
      <c r="AA50" s="38" t="s">
        <v>7</v>
      </c>
      <c r="AB50" s="66" t="s">
        <v>16</v>
      </c>
      <c r="AC50" s="57">
        <v>50</v>
      </c>
      <c r="AD50" s="13">
        <v>120</v>
      </c>
      <c r="AE50" s="14">
        <f t="shared" si="1"/>
        <v>0.60699656162982218</v>
      </c>
      <c r="AF50" s="14" t="s">
        <v>278</v>
      </c>
      <c r="AG50" s="2">
        <v>0.01</v>
      </c>
      <c r="AH50" s="141"/>
      <c r="AI50" s="50">
        <v>0.29284535100057485</v>
      </c>
      <c r="AJ50" s="2">
        <v>0.27030659035814014</v>
      </c>
      <c r="AK50" s="2">
        <v>0.2369759570926028</v>
      </c>
      <c r="AL50" s="90"/>
      <c r="AM50" s="50"/>
      <c r="AN50" s="2"/>
      <c r="AO50" s="2"/>
      <c r="AP50" s="90"/>
      <c r="AQ50" s="50">
        <v>0.49340123778241213</v>
      </c>
      <c r="AR50" s="2"/>
      <c r="AS50" s="6"/>
      <c r="AT50" s="90"/>
      <c r="AU50" s="45"/>
    </row>
    <row r="51" spans="1:47">
      <c r="A51" s="40">
        <v>7</v>
      </c>
      <c r="B51" s="65">
        <v>48</v>
      </c>
      <c r="C51" s="40" t="s">
        <v>18</v>
      </c>
      <c r="D51" s="65" t="s">
        <v>284</v>
      </c>
      <c r="E51" s="55">
        <v>60</v>
      </c>
      <c r="F51" s="10">
        <v>1440</v>
      </c>
      <c r="G51" s="11">
        <f>LOG(F51*EXP((E51-100)/14.75))</f>
        <v>1.9806147445610076</v>
      </c>
      <c r="H51" s="11" t="s">
        <v>285</v>
      </c>
      <c r="I51" s="1">
        <v>0.15</v>
      </c>
      <c r="J51" s="140" t="s">
        <v>9</v>
      </c>
      <c r="K51" s="49">
        <v>0.41799999999999998</v>
      </c>
      <c r="L51" s="1">
        <v>0.187</v>
      </c>
      <c r="M51" s="1">
        <v>0.30099999999999999</v>
      </c>
      <c r="N51" s="89" t="s">
        <v>15</v>
      </c>
      <c r="O51" s="49">
        <v>0.40299999999999997</v>
      </c>
      <c r="P51" s="1">
        <v>0.154</v>
      </c>
      <c r="Q51" s="1">
        <v>0.25800000000000001</v>
      </c>
      <c r="R51" s="89" t="s">
        <v>15</v>
      </c>
      <c r="S51" s="49">
        <v>7.0000000000000007E-2</v>
      </c>
      <c r="T51" s="1"/>
      <c r="U51" s="5"/>
      <c r="V51" s="89" t="s">
        <v>11</v>
      </c>
      <c r="W51" s="44" t="s">
        <v>294</v>
      </c>
      <c r="Y51" s="38">
        <v>9</v>
      </c>
      <c r="Z51" s="66">
        <v>103</v>
      </c>
      <c r="AA51" s="38" t="s">
        <v>7</v>
      </c>
      <c r="AB51" s="66" t="s">
        <v>16</v>
      </c>
      <c r="AC51" s="57">
        <v>50</v>
      </c>
      <c r="AD51" s="13">
        <v>120</v>
      </c>
      <c r="AE51" s="14">
        <f t="shared" si="1"/>
        <v>0.60699656162982218</v>
      </c>
      <c r="AF51" s="14" t="s">
        <v>278</v>
      </c>
      <c r="AG51" s="2">
        <v>0.01</v>
      </c>
      <c r="AH51" s="141"/>
      <c r="AI51" s="50">
        <v>0.3447635969726891</v>
      </c>
      <c r="AJ51" s="2">
        <v>0.2887520351842332</v>
      </c>
      <c r="AK51" s="2">
        <v>0.26364142936740992</v>
      </c>
      <c r="AL51" s="90"/>
      <c r="AM51" s="50"/>
      <c r="AN51" s="2"/>
      <c r="AO51" s="2"/>
      <c r="AP51" s="90"/>
      <c r="AQ51" s="50">
        <v>0.36366479688098402</v>
      </c>
      <c r="AR51" s="2"/>
      <c r="AS51" s="6"/>
      <c r="AT51" s="90"/>
      <c r="AU51" s="45"/>
    </row>
    <row r="52" spans="1:47">
      <c r="A52" s="38">
        <v>7</v>
      </c>
      <c r="B52" s="66">
        <v>49</v>
      </c>
      <c r="C52" s="38" t="s">
        <v>26</v>
      </c>
      <c r="D52" s="66" t="s">
        <v>286</v>
      </c>
      <c r="E52" s="57">
        <v>60</v>
      </c>
      <c r="F52" s="13">
        <v>1440</v>
      </c>
      <c r="G52" s="14">
        <f t="shared" ref="G52:G55" si="7">LOG(F52*EXP((E52-100)/14.75))</f>
        <v>1.9806147445610076</v>
      </c>
      <c r="H52" s="14" t="s">
        <v>285</v>
      </c>
      <c r="I52" s="2">
        <v>0.15</v>
      </c>
      <c r="J52" s="141"/>
      <c r="K52" s="50">
        <v>0.434</v>
      </c>
      <c r="L52" s="2">
        <v>0.24399999999999999</v>
      </c>
      <c r="M52" s="2">
        <v>0.28899999999999998</v>
      </c>
      <c r="N52" s="90"/>
      <c r="O52" s="50">
        <v>0.434</v>
      </c>
      <c r="P52" s="2">
        <v>0.21299999999999999</v>
      </c>
      <c r="Q52" s="2">
        <v>0.26300000000000001</v>
      </c>
      <c r="R52" s="90"/>
      <c r="S52" s="50">
        <v>0.05</v>
      </c>
      <c r="T52" s="2"/>
      <c r="V52" s="90"/>
      <c r="W52" s="45"/>
      <c r="Y52" s="38">
        <v>9</v>
      </c>
      <c r="Z52" s="66">
        <v>104</v>
      </c>
      <c r="AA52" s="38" t="s">
        <v>7</v>
      </c>
      <c r="AB52" s="66" t="s">
        <v>16</v>
      </c>
      <c r="AC52" s="57">
        <v>50</v>
      </c>
      <c r="AD52" s="13">
        <v>120</v>
      </c>
      <c r="AE52" s="14">
        <f t="shared" si="1"/>
        <v>0.60699656162982218</v>
      </c>
      <c r="AF52" s="14" t="s">
        <v>278</v>
      </c>
      <c r="AG52" s="2">
        <v>0.01</v>
      </c>
      <c r="AH52" s="141"/>
      <c r="AI52" s="50">
        <v>0.42680310298961754</v>
      </c>
      <c r="AJ52" s="2">
        <v>0.28125124186043948</v>
      </c>
      <c r="AK52" s="2">
        <v>0.28309701636675305</v>
      </c>
      <c r="AL52" s="90"/>
      <c r="AM52" s="50"/>
      <c r="AN52" s="2"/>
      <c r="AO52" s="2"/>
      <c r="AP52" s="90"/>
      <c r="AQ52" s="50">
        <v>0.27348494542404106</v>
      </c>
      <c r="AR52" s="2"/>
      <c r="AS52" s="6"/>
      <c r="AT52" s="90"/>
      <c r="AU52" s="45"/>
    </row>
    <row r="53" spans="1:47">
      <c r="A53" s="38">
        <v>7</v>
      </c>
      <c r="B53" s="66">
        <v>50</v>
      </c>
      <c r="C53" s="38" t="s">
        <v>26</v>
      </c>
      <c r="D53" s="66" t="s">
        <v>287</v>
      </c>
      <c r="E53" s="57">
        <v>60</v>
      </c>
      <c r="F53" s="13">
        <v>1440</v>
      </c>
      <c r="G53" s="14">
        <f t="shared" si="7"/>
        <v>1.9806147445610076</v>
      </c>
      <c r="H53" s="14" t="s">
        <v>285</v>
      </c>
      <c r="I53" s="2">
        <v>0.15</v>
      </c>
      <c r="J53" s="141"/>
      <c r="K53" s="50">
        <v>0.43099999999999999</v>
      </c>
      <c r="L53" s="2">
        <v>0.23699999999999999</v>
      </c>
      <c r="M53" s="2">
        <v>0.28999999999999998</v>
      </c>
      <c r="N53" s="90"/>
      <c r="O53" s="50">
        <v>0.43099999999999999</v>
      </c>
      <c r="P53" s="2">
        <v>0.23100000000000001</v>
      </c>
      <c r="Q53" s="2">
        <v>0.252</v>
      </c>
      <c r="R53" s="90"/>
      <c r="S53" s="50">
        <v>0.04</v>
      </c>
      <c r="T53" s="2"/>
      <c r="V53" s="90"/>
      <c r="W53" s="45"/>
      <c r="Y53" s="38">
        <v>9</v>
      </c>
      <c r="Z53" s="66">
        <v>105</v>
      </c>
      <c r="AA53" s="38" t="s">
        <v>7</v>
      </c>
      <c r="AB53" s="66" t="s">
        <v>16</v>
      </c>
      <c r="AC53" s="57">
        <v>50</v>
      </c>
      <c r="AD53" s="13">
        <v>120</v>
      </c>
      <c r="AE53" s="14">
        <f t="shared" si="1"/>
        <v>0.60699656162982218</v>
      </c>
      <c r="AF53" s="14" t="s">
        <v>278</v>
      </c>
      <c r="AG53" s="2">
        <v>0.01</v>
      </c>
      <c r="AH53" s="141"/>
      <c r="AI53" s="50">
        <v>0.42893979816581213</v>
      </c>
      <c r="AJ53" s="2">
        <v>0.27750364384486065</v>
      </c>
      <c r="AK53" s="2">
        <v>0.26743455299774332</v>
      </c>
      <c r="AL53" s="90"/>
      <c r="AM53" s="50"/>
      <c r="AN53" s="2"/>
      <c r="AO53" s="2"/>
      <c r="AP53" s="90"/>
      <c r="AQ53" s="50">
        <v>0.28431335783032108</v>
      </c>
      <c r="AR53" s="2"/>
      <c r="AS53" s="6"/>
      <c r="AT53" s="90"/>
      <c r="AU53" s="45"/>
    </row>
    <row r="54" spans="1:47">
      <c r="A54" s="38">
        <v>7</v>
      </c>
      <c r="B54" s="66">
        <v>51</v>
      </c>
      <c r="C54" s="38" t="s">
        <v>7</v>
      </c>
      <c r="D54" s="66" t="s">
        <v>35</v>
      </c>
      <c r="E54" s="57">
        <v>60</v>
      </c>
      <c r="F54" s="13">
        <v>1440</v>
      </c>
      <c r="G54" s="14">
        <f t="shared" si="7"/>
        <v>1.9806147445610076</v>
      </c>
      <c r="H54" s="14" t="s">
        <v>285</v>
      </c>
      <c r="I54" s="2">
        <v>0.15</v>
      </c>
      <c r="J54" s="141"/>
      <c r="K54" s="50">
        <v>0.39100000000000001</v>
      </c>
      <c r="L54" s="2">
        <v>0.23600000000000002</v>
      </c>
      <c r="M54" s="2">
        <v>0.121</v>
      </c>
      <c r="N54" s="90"/>
      <c r="O54" s="50">
        <v>0.34700000000000003</v>
      </c>
      <c r="P54" s="2">
        <v>0.182</v>
      </c>
      <c r="Q54" s="2">
        <v>4.0999999999999995E-2</v>
      </c>
      <c r="R54" s="90"/>
      <c r="S54" s="50">
        <v>0.85</v>
      </c>
      <c r="T54" s="2"/>
      <c r="V54" s="90"/>
      <c r="W54" s="45"/>
      <c r="Y54" s="38">
        <v>9</v>
      </c>
      <c r="Z54" s="66">
        <v>106</v>
      </c>
      <c r="AA54" s="38" t="s">
        <v>7</v>
      </c>
      <c r="AB54" s="66" t="s">
        <v>16</v>
      </c>
      <c r="AC54" s="57">
        <v>50</v>
      </c>
      <c r="AD54" s="13">
        <v>120</v>
      </c>
      <c r="AE54" s="14">
        <f t="shared" si="1"/>
        <v>0.60699656162982218</v>
      </c>
      <c r="AF54" s="14" t="s">
        <v>278</v>
      </c>
      <c r="AG54" s="2">
        <v>0.01</v>
      </c>
      <c r="AH54" s="141"/>
      <c r="AI54" s="50">
        <v>0.40499786473298094</v>
      </c>
      <c r="AJ54" s="2">
        <v>0.31212663195756019</v>
      </c>
      <c r="AK54" s="2">
        <v>0.29265187758363981</v>
      </c>
      <c r="AL54" s="90"/>
      <c r="AM54" s="50"/>
      <c r="AN54" s="2"/>
      <c r="AO54" s="2"/>
      <c r="AP54" s="90"/>
      <c r="AQ54" s="50">
        <v>0.29664559680104324</v>
      </c>
      <c r="AR54" s="2"/>
      <c r="AS54" s="6"/>
      <c r="AT54" s="90"/>
      <c r="AU54" s="45"/>
    </row>
    <row r="55" spans="1:47">
      <c r="A55" s="39">
        <v>7</v>
      </c>
      <c r="B55" s="67">
        <v>52</v>
      </c>
      <c r="C55" s="39" t="s">
        <v>7</v>
      </c>
      <c r="D55" s="67" t="s">
        <v>25</v>
      </c>
      <c r="E55" s="59">
        <v>60</v>
      </c>
      <c r="F55" s="17">
        <v>1440</v>
      </c>
      <c r="G55" s="18">
        <f t="shared" si="7"/>
        <v>1.9806147445610076</v>
      </c>
      <c r="H55" s="18" t="s">
        <v>285</v>
      </c>
      <c r="I55" s="3">
        <v>0.15</v>
      </c>
      <c r="J55" s="142"/>
      <c r="K55" s="51">
        <v>0.35899999999999999</v>
      </c>
      <c r="L55" s="3">
        <v>0.29100000000000004</v>
      </c>
      <c r="M55" s="3">
        <v>0.154</v>
      </c>
      <c r="N55" s="91"/>
      <c r="O55" s="51">
        <v>0.32500000000000001</v>
      </c>
      <c r="P55" s="3">
        <v>0.21100000000000002</v>
      </c>
      <c r="Q55" s="3">
        <v>8.1000000000000003E-2</v>
      </c>
      <c r="R55" s="91"/>
      <c r="S55" s="51">
        <v>0.95</v>
      </c>
      <c r="T55" s="3"/>
      <c r="U55" s="7"/>
      <c r="V55" s="91"/>
      <c r="W55" s="46"/>
      <c r="Y55" s="38">
        <v>9</v>
      </c>
      <c r="Z55" s="66">
        <v>107</v>
      </c>
      <c r="AA55" s="38" t="s">
        <v>7</v>
      </c>
      <c r="AB55" s="66" t="s">
        <v>16</v>
      </c>
      <c r="AC55" s="57">
        <v>50</v>
      </c>
      <c r="AD55" s="13">
        <v>120</v>
      </c>
      <c r="AE55" s="14">
        <f t="shared" si="1"/>
        <v>0.60699656162982218</v>
      </c>
      <c r="AF55" s="14" t="s">
        <v>278</v>
      </c>
      <c r="AG55" s="2">
        <v>0.01</v>
      </c>
      <c r="AH55" s="141"/>
      <c r="AI55" s="50">
        <v>0.41975323453841268</v>
      </c>
      <c r="AJ55" s="2">
        <v>0.26613471320379006</v>
      </c>
      <c r="AK55" s="2">
        <v>0.28813847638086754</v>
      </c>
      <c r="AL55" s="90"/>
      <c r="AM55" s="50"/>
      <c r="AN55" s="2"/>
      <c r="AO55" s="2"/>
      <c r="AP55" s="90"/>
      <c r="AQ55" s="50">
        <v>0.27249149375249454</v>
      </c>
      <c r="AR55" s="2"/>
      <c r="AS55" s="6"/>
      <c r="AT55" s="90"/>
      <c r="AU55" s="45"/>
    </row>
    <row r="56" spans="1:47">
      <c r="A56" s="38">
        <v>8</v>
      </c>
      <c r="B56" s="66">
        <v>53</v>
      </c>
      <c r="C56" s="38" t="s">
        <v>7</v>
      </c>
      <c r="D56" s="66" t="s">
        <v>175</v>
      </c>
      <c r="E56" s="57">
        <v>180</v>
      </c>
      <c r="F56" s="13">
        <v>30</v>
      </c>
      <c r="G56" s="14">
        <f>LOG(F56*EXP((E56-100)/14.75))</f>
        <v>3.8326167497881469</v>
      </c>
      <c r="H56" s="14" t="s">
        <v>278</v>
      </c>
      <c r="I56" s="101">
        <v>1.9199999999999998E-2</v>
      </c>
      <c r="J56" s="58" t="s">
        <v>9</v>
      </c>
      <c r="K56" s="50">
        <v>0.436</v>
      </c>
      <c r="L56" s="2">
        <v>0.23100000000000001</v>
      </c>
      <c r="M56" s="2">
        <v>0.309</v>
      </c>
      <c r="N56" s="90" t="s">
        <v>15</v>
      </c>
      <c r="O56" s="50">
        <v>0.622</v>
      </c>
      <c r="P56" s="2">
        <v>0.19600000000000001</v>
      </c>
      <c r="Q56" s="2">
        <v>0.215</v>
      </c>
      <c r="R56" s="90" t="s">
        <v>24</v>
      </c>
      <c r="S56" s="50">
        <v>0.2</v>
      </c>
      <c r="T56" s="2"/>
      <c r="V56" s="90" t="s">
        <v>28</v>
      </c>
      <c r="W56" s="45" t="s">
        <v>228</v>
      </c>
      <c r="Y56" s="38">
        <v>9</v>
      </c>
      <c r="Z56" s="66">
        <v>108</v>
      </c>
      <c r="AA56" s="38" t="s">
        <v>7</v>
      </c>
      <c r="AB56" s="66" t="s">
        <v>16</v>
      </c>
      <c r="AC56" s="57">
        <v>50</v>
      </c>
      <c r="AD56" s="13">
        <v>120</v>
      </c>
      <c r="AE56" s="14">
        <f t="shared" si="1"/>
        <v>0.60699656162982218</v>
      </c>
      <c r="AF56" s="14" t="s">
        <v>278</v>
      </c>
      <c r="AG56" s="2">
        <v>0.01</v>
      </c>
      <c r="AH56" s="141"/>
      <c r="AI56" s="50">
        <v>0.44906013361440694</v>
      </c>
      <c r="AJ56" s="2">
        <v>0.30039063105500219</v>
      </c>
      <c r="AK56" s="2">
        <v>0.28497222481326084</v>
      </c>
      <c r="AL56" s="90"/>
      <c r="AM56" s="50"/>
      <c r="AN56" s="2"/>
      <c r="AO56" s="2"/>
      <c r="AP56" s="90"/>
      <c r="AQ56" s="50">
        <v>0.28764820389201334</v>
      </c>
      <c r="AR56" s="2"/>
      <c r="AS56" s="6"/>
      <c r="AT56" s="90"/>
      <c r="AU56" s="45"/>
    </row>
    <row r="57" spans="1:47">
      <c r="A57" s="38">
        <v>8</v>
      </c>
      <c r="B57" s="66">
        <v>54</v>
      </c>
      <c r="C57" s="38" t="s">
        <v>7</v>
      </c>
      <c r="D57" s="66" t="s">
        <v>176</v>
      </c>
      <c r="E57" s="57">
        <v>180</v>
      </c>
      <c r="F57" s="13">
        <v>30</v>
      </c>
      <c r="G57" s="14">
        <f t="shared" ref="G57:G58" si="8">LOG(F57*EXP((E57-100)/14.75))</f>
        <v>3.8326167497881469</v>
      </c>
      <c r="H57" s="14" t="s">
        <v>278</v>
      </c>
      <c r="I57" s="101">
        <v>1.9199999999999998E-2</v>
      </c>
      <c r="J57" s="73"/>
      <c r="K57" s="50">
        <v>0.46500000000000002</v>
      </c>
      <c r="L57" s="2">
        <v>0.23999999999999996</v>
      </c>
      <c r="M57" s="2">
        <v>0.23300000000000001</v>
      </c>
      <c r="N57" s="90"/>
      <c r="O57" s="50">
        <v>0.64500000000000002</v>
      </c>
      <c r="P57" s="2">
        <v>0.17900000000000002</v>
      </c>
      <c r="Q57" s="2">
        <v>0.22</v>
      </c>
      <c r="R57" s="90"/>
      <c r="S57" s="50">
        <v>0.56000000000000005</v>
      </c>
      <c r="T57" s="2"/>
      <c r="V57" s="90"/>
      <c r="W57" s="45"/>
      <c r="Y57" s="38">
        <v>9</v>
      </c>
      <c r="Z57" s="66">
        <v>109</v>
      </c>
      <c r="AA57" s="38" t="s">
        <v>7</v>
      </c>
      <c r="AB57" s="66" t="s">
        <v>16</v>
      </c>
      <c r="AC57" s="57">
        <v>50</v>
      </c>
      <c r="AD57" s="13">
        <v>120</v>
      </c>
      <c r="AE57" s="14">
        <f t="shared" si="1"/>
        <v>0.60699656162982218</v>
      </c>
      <c r="AF57" s="14" t="s">
        <v>278</v>
      </c>
      <c r="AG57" s="2">
        <v>0.01</v>
      </c>
      <c r="AH57" s="141"/>
      <c r="AI57" s="50">
        <v>0.45891148302254442</v>
      </c>
      <c r="AJ57" s="2">
        <v>0.29854727099717715</v>
      </c>
      <c r="AK57" s="2">
        <v>0.27874575775343163</v>
      </c>
      <c r="AL57" s="90"/>
      <c r="AM57" s="50"/>
      <c r="AN57" s="2"/>
      <c r="AO57" s="2"/>
      <c r="AP57" s="90"/>
      <c r="AQ57" s="50">
        <v>0.2905988300422091</v>
      </c>
      <c r="AR57" s="2"/>
      <c r="AS57" s="6"/>
      <c r="AT57" s="90"/>
      <c r="AU57" s="45"/>
    </row>
    <row r="58" spans="1:47">
      <c r="A58" s="39">
        <v>8</v>
      </c>
      <c r="B58" s="67">
        <v>55</v>
      </c>
      <c r="C58" s="39" t="s">
        <v>7</v>
      </c>
      <c r="D58" s="67" t="s">
        <v>177</v>
      </c>
      <c r="E58" s="59">
        <v>180</v>
      </c>
      <c r="F58" s="17">
        <v>30</v>
      </c>
      <c r="G58" s="18">
        <f t="shared" si="8"/>
        <v>3.8326167497881469</v>
      </c>
      <c r="H58" s="18" t="s">
        <v>278</v>
      </c>
      <c r="I58" s="102">
        <v>1.9199999999999998E-2</v>
      </c>
      <c r="J58" s="142"/>
      <c r="K58" s="51">
        <v>0.42100000000000004</v>
      </c>
      <c r="L58" s="3">
        <v>0.251</v>
      </c>
      <c r="M58" s="3">
        <v>0.23800000000000002</v>
      </c>
      <c r="N58" s="91"/>
      <c r="O58" s="51">
        <v>0.58799999999999997</v>
      </c>
      <c r="P58" s="3">
        <v>0.26099999999999995</v>
      </c>
      <c r="Q58" s="3">
        <v>0.18599999999999997</v>
      </c>
      <c r="R58" s="91"/>
      <c r="S58" s="51">
        <v>0.33</v>
      </c>
      <c r="T58" s="3"/>
      <c r="U58" s="7"/>
      <c r="V58" s="91"/>
      <c r="W58" s="46"/>
      <c r="Y58" s="38">
        <v>9</v>
      </c>
      <c r="Z58" s="66">
        <v>110</v>
      </c>
      <c r="AA58" s="38" t="s">
        <v>7</v>
      </c>
      <c r="AB58" s="66" t="s">
        <v>16</v>
      </c>
      <c r="AC58" s="57">
        <v>50</v>
      </c>
      <c r="AD58" s="13">
        <v>120</v>
      </c>
      <c r="AE58" s="14">
        <f t="shared" si="1"/>
        <v>0.60699656162982218</v>
      </c>
      <c r="AF58" s="14" t="s">
        <v>278</v>
      </c>
      <c r="AG58" s="2">
        <v>0.01</v>
      </c>
      <c r="AH58" s="141"/>
      <c r="AI58" s="50">
        <v>0.41951885393674387</v>
      </c>
      <c r="AJ58" s="2">
        <v>0.32028247746563637</v>
      </c>
      <c r="AK58" s="2">
        <v>0.27681570942408495</v>
      </c>
      <c r="AL58" s="90"/>
      <c r="AM58" s="50"/>
      <c r="AN58" s="2"/>
      <c r="AO58" s="2"/>
      <c r="AP58" s="90"/>
      <c r="AQ58" s="50">
        <v>0.37689360242352959</v>
      </c>
      <c r="AR58" s="2"/>
      <c r="AS58" s="6"/>
      <c r="AT58" s="90"/>
      <c r="AU58" s="45"/>
    </row>
    <row r="59" spans="1:47">
      <c r="Y59" s="38">
        <v>9</v>
      </c>
      <c r="Z59" s="66">
        <v>111</v>
      </c>
      <c r="AA59" s="38" t="s">
        <v>7</v>
      </c>
      <c r="AB59" s="66" t="s">
        <v>16</v>
      </c>
      <c r="AC59" s="57">
        <v>50</v>
      </c>
      <c r="AD59" s="13">
        <v>120</v>
      </c>
      <c r="AE59" s="14">
        <f t="shared" si="1"/>
        <v>0.60699656162982218</v>
      </c>
      <c r="AF59" s="14" t="s">
        <v>278</v>
      </c>
      <c r="AG59" s="2">
        <v>0.01</v>
      </c>
      <c r="AH59" s="141"/>
      <c r="AI59" s="50">
        <v>0.38067990854996198</v>
      </c>
      <c r="AJ59" s="2">
        <v>0.3387975441499288</v>
      </c>
      <c r="AK59" s="2">
        <v>0.31102629948069532</v>
      </c>
      <c r="AL59" s="90"/>
      <c r="AM59" s="50"/>
      <c r="AN59" s="2"/>
      <c r="AO59" s="2"/>
      <c r="AP59" s="90"/>
      <c r="AQ59" s="50">
        <v>0.36093154864851584</v>
      </c>
      <c r="AR59" s="2"/>
      <c r="AS59" s="6"/>
      <c r="AT59" s="90"/>
      <c r="AU59" s="45"/>
    </row>
    <row r="60" spans="1:47">
      <c r="Y60" s="38">
        <v>9</v>
      </c>
      <c r="Z60" s="66">
        <v>112</v>
      </c>
      <c r="AA60" s="38" t="s">
        <v>7</v>
      </c>
      <c r="AB60" s="66" t="s">
        <v>16</v>
      </c>
      <c r="AC60" s="57">
        <v>50</v>
      </c>
      <c r="AD60" s="13">
        <v>120</v>
      </c>
      <c r="AE60" s="14">
        <f t="shared" si="1"/>
        <v>0.60699656162982218</v>
      </c>
      <c r="AF60" s="14" t="s">
        <v>278</v>
      </c>
      <c r="AG60" s="2">
        <v>0.01</v>
      </c>
      <c r="AH60" s="141"/>
      <c r="AI60" s="50">
        <v>0.40372250856434194</v>
      </c>
      <c r="AJ60" s="2">
        <v>0.2987163052049896</v>
      </c>
      <c r="AK60" s="2">
        <v>0.29803122015705846</v>
      </c>
      <c r="AL60" s="90"/>
      <c r="AM60" s="50"/>
      <c r="AN60" s="2"/>
      <c r="AO60" s="2"/>
      <c r="AP60" s="90"/>
      <c r="AQ60" s="50">
        <v>0.28789083761288931</v>
      </c>
      <c r="AR60" s="2"/>
      <c r="AS60" s="6"/>
      <c r="AT60" s="90"/>
      <c r="AU60" s="45"/>
    </row>
    <row r="61" spans="1:47">
      <c r="Y61" s="38">
        <v>9</v>
      </c>
      <c r="Z61" s="66">
        <v>113</v>
      </c>
      <c r="AA61" s="38" t="s">
        <v>7</v>
      </c>
      <c r="AB61" s="66" t="s">
        <v>16</v>
      </c>
      <c r="AC61" s="57">
        <v>50</v>
      </c>
      <c r="AD61" s="13">
        <v>120</v>
      </c>
      <c r="AE61" s="14">
        <f t="shared" si="1"/>
        <v>0.60699656162982218</v>
      </c>
      <c r="AF61" s="14" t="s">
        <v>278</v>
      </c>
      <c r="AG61" s="2">
        <v>0.01</v>
      </c>
      <c r="AH61" s="141"/>
      <c r="AI61" s="50">
        <v>0.39843063938216017</v>
      </c>
      <c r="AJ61" s="2">
        <v>0.28969478578403868</v>
      </c>
      <c r="AK61" s="2">
        <v>0.30447096911537253</v>
      </c>
      <c r="AL61" s="90"/>
      <c r="AM61" s="50"/>
      <c r="AN61" s="2"/>
      <c r="AO61" s="2"/>
      <c r="AP61" s="90"/>
      <c r="AQ61" s="50">
        <v>0.30357001886834706</v>
      </c>
      <c r="AR61" s="2"/>
      <c r="AS61" s="6"/>
      <c r="AT61" s="90"/>
      <c r="AU61" s="45"/>
    </row>
    <row r="62" spans="1:47">
      <c r="Y62" s="38">
        <v>9</v>
      </c>
      <c r="Z62" s="66">
        <v>114</v>
      </c>
      <c r="AA62" s="38" t="s">
        <v>7</v>
      </c>
      <c r="AB62" s="66" t="s">
        <v>16</v>
      </c>
      <c r="AC62" s="57">
        <v>50</v>
      </c>
      <c r="AD62" s="13">
        <v>120</v>
      </c>
      <c r="AE62" s="14">
        <f t="shared" si="1"/>
        <v>0.60699656162982218</v>
      </c>
      <c r="AF62" s="14" t="s">
        <v>278</v>
      </c>
      <c r="AG62" s="2">
        <v>0.01</v>
      </c>
      <c r="AH62" s="141"/>
      <c r="AI62" s="50">
        <v>0.43010496335340975</v>
      </c>
      <c r="AJ62" s="2">
        <v>0.30185522613111121</v>
      </c>
      <c r="AK62" s="2">
        <v>0.28009766307265543</v>
      </c>
      <c r="AL62" s="90"/>
      <c r="AM62" s="50"/>
      <c r="AN62" s="2"/>
      <c r="AO62" s="2"/>
      <c r="AP62" s="90"/>
      <c r="AQ62" s="50">
        <v>0.31089137904184311</v>
      </c>
      <c r="AR62" s="2"/>
      <c r="AS62" s="6"/>
      <c r="AT62" s="90"/>
      <c r="AU62" s="45"/>
    </row>
    <row r="63" spans="1:47">
      <c r="Y63" s="38">
        <v>9</v>
      </c>
      <c r="Z63" s="66">
        <v>115</v>
      </c>
      <c r="AA63" s="38" t="s">
        <v>7</v>
      </c>
      <c r="AB63" s="66" t="s">
        <v>16</v>
      </c>
      <c r="AC63" s="57">
        <v>50</v>
      </c>
      <c r="AD63" s="13">
        <v>120</v>
      </c>
      <c r="AE63" s="14">
        <f t="shared" si="1"/>
        <v>0.60699656162982218</v>
      </c>
      <c r="AF63" s="14" t="s">
        <v>278</v>
      </c>
      <c r="AG63" s="2">
        <v>0.01</v>
      </c>
      <c r="AH63" s="141"/>
      <c r="AI63" s="50">
        <v>0.41783330390324408</v>
      </c>
      <c r="AJ63" s="2">
        <v>0.27633369689180831</v>
      </c>
      <c r="AK63" s="2">
        <v>0.29169141692247302</v>
      </c>
      <c r="AL63" s="90"/>
      <c r="AM63" s="50"/>
      <c r="AN63" s="2"/>
      <c r="AO63" s="2"/>
      <c r="AP63" s="90"/>
      <c r="AQ63" s="50">
        <v>0.33913694365808178</v>
      </c>
      <c r="AR63" s="2"/>
      <c r="AS63" s="6"/>
      <c r="AT63" s="90"/>
      <c r="AU63" s="45"/>
    </row>
    <row r="64" spans="1:47">
      <c r="Y64" s="38">
        <v>9</v>
      </c>
      <c r="Z64" s="66">
        <v>116</v>
      </c>
      <c r="AA64" s="38" t="s">
        <v>7</v>
      </c>
      <c r="AB64" s="66" t="s">
        <v>16</v>
      </c>
      <c r="AC64" s="57">
        <v>50</v>
      </c>
      <c r="AD64" s="13">
        <v>120</v>
      </c>
      <c r="AE64" s="14">
        <f t="shared" si="1"/>
        <v>0.60699656162982218</v>
      </c>
      <c r="AF64" s="14" t="s">
        <v>278</v>
      </c>
      <c r="AG64" s="2">
        <v>0.01</v>
      </c>
      <c r="AH64" s="141"/>
      <c r="AI64" s="50">
        <v>0.39975999875282847</v>
      </c>
      <c r="AJ64" s="2">
        <v>0.31577864886785911</v>
      </c>
      <c r="AK64" s="2">
        <v>0.26121815701351703</v>
      </c>
      <c r="AL64" s="90"/>
      <c r="AM64" s="50"/>
      <c r="AN64" s="2"/>
      <c r="AO64" s="2"/>
      <c r="AP64" s="90"/>
      <c r="AQ64" s="50">
        <v>0.3159431619032817</v>
      </c>
      <c r="AR64" s="2"/>
      <c r="AS64" s="6"/>
      <c r="AT64" s="90"/>
      <c r="AU64" s="45"/>
    </row>
    <row r="65" spans="25:47">
      <c r="Y65" s="38">
        <v>9</v>
      </c>
      <c r="Z65" s="66">
        <v>117</v>
      </c>
      <c r="AA65" s="38" t="s">
        <v>7</v>
      </c>
      <c r="AB65" s="66" t="s">
        <v>16</v>
      </c>
      <c r="AC65" s="57">
        <v>50</v>
      </c>
      <c r="AD65" s="13">
        <v>120</v>
      </c>
      <c r="AE65" s="14">
        <f t="shared" si="1"/>
        <v>0.60699656162982218</v>
      </c>
      <c r="AF65" s="14" t="s">
        <v>278</v>
      </c>
      <c r="AG65" s="2">
        <v>0.01</v>
      </c>
      <c r="AH65" s="141"/>
      <c r="AI65" s="50">
        <v>0.40757906496564039</v>
      </c>
      <c r="AJ65" s="2">
        <v>0.30803460008928757</v>
      </c>
      <c r="AK65" s="2">
        <v>0.27095854386562962</v>
      </c>
      <c r="AL65" s="90"/>
      <c r="AM65" s="50"/>
      <c r="AN65" s="2"/>
      <c r="AO65" s="2"/>
      <c r="AP65" s="90"/>
      <c r="AQ65" s="50">
        <v>0.27421569384225208</v>
      </c>
      <c r="AR65" s="2"/>
      <c r="AS65" s="6"/>
      <c r="AT65" s="90"/>
      <c r="AU65" s="45"/>
    </row>
    <row r="66" spans="25:47">
      <c r="Y66" s="38">
        <v>9</v>
      </c>
      <c r="Z66" s="66">
        <v>118</v>
      </c>
      <c r="AA66" s="38" t="s">
        <v>7</v>
      </c>
      <c r="AB66" s="66" t="s">
        <v>16</v>
      </c>
      <c r="AC66" s="57">
        <v>50</v>
      </c>
      <c r="AD66" s="13">
        <v>120</v>
      </c>
      <c r="AE66" s="14">
        <f t="shared" si="1"/>
        <v>0.60699656162982218</v>
      </c>
      <c r="AF66" s="14" t="s">
        <v>278</v>
      </c>
      <c r="AG66" s="2">
        <v>0.01</v>
      </c>
      <c r="AH66" s="141"/>
      <c r="AI66" s="50">
        <v>0.39807521819671665</v>
      </c>
      <c r="AJ66" s="2">
        <v>0.33263969908757191</v>
      </c>
      <c r="AK66" s="2">
        <v>0.2875290821181411</v>
      </c>
      <c r="AL66" s="90"/>
      <c r="AM66" s="50"/>
      <c r="AN66" s="2"/>
      <c r="AO66" s="2"/>
      <c r="AP66" s="90"/>
      <c r="AQ66" s="50">
        <v>0.33675612696221841</v>
      </c>
      <c r="AR66" s="2"/>
      <c r="AS66" s="6"/>
      <c r="AT66" s="90"/>
      <c r="AU66" s="45"/>
    </row>
    <row r="67" spans="25:47">
      <c r="Y67" s="38">
        <v>9</v>
      </c>
      <c r="Z67" s="66">
        <v>119</v>
      </c>
      <c r="AA67" s="38" t="s">
        <v>7</v>
      </c>
      <c r="AB67" s="66" t="s">
        <v>16</v>
      </c>
      <c r="AC67" s="57">
        <v>50</v>
      </c>
      <c r="AD67" s="13">
        <v>120</v>
      </c>
      <c r="AE67" s="14">
        <f t="shared" si="1"/>
        <v>0.60699656162982218</v>
      </c>
      <c r="AF67" s="14" t="s">
        <v>278</v>
      </c>
      <c r="AG67" s="2">
        <v>0.01</v>
      </c>
      <c r="AH67" s="141"/>
      <c r="AI67" s="50">
        <v>0.31217740339735955</v>
      </c>
      <c r="AJ67" s="2">
        <v>0.33701527777122542</v>
      </c>
      <c r="AK67" s="2">
        <v>0.27801927935575077</v>
      </c>
      <c r="AL67" s="90"/>
      <c r="AM67" s="50"/>
      <c r="AN67" s="2"/>
      <c r="AO67" s="2"/>
      <c r="AP67" s="90"/>
      <c r="AQ67" s="50">
        <v>0.51635481077265766</v>
      </c>
      <c r="AR67" s="2"/>
      <c r="AS67" s="6"/>
      <c r="AT67" s="90"/>
      <c r="AU67" s="45"/>
    </row>
    <row r="68" spans="25:47">
      <c r="Y68" s="38">
        <v>9</v>
      </c>
      <c r="Z68" s="66">
        <v>120</v>
      </c>
      <c r="AA68" s="38" t="s">
        <v>7</v>
      </c>
      <c r="AB68" s="66" t="s">
        <v>16</v>
      </c>
      <c r="AC68" s="57">
        <v>50</v>
      </c>
      <c r="AD68" s="13">
        <v>120</v>
      </c>
      <c r="AE68" s="14">
        <f t="shared" si="1"/>
        <v>0.60699656162982218</v>
      </c>
      <c r="AF68" s="14" t="s">
        <v>278</v>
      </c>
      <c r="AG68" s="2">
        <v>0.01</v>
      </c>
      <c r="AH68" s="141"/>
      <c r="AI68" s="50">
        <v>0.30847996115574089</v>
      </c>
      <c r="AJ68" s="2">
        <v>0.32216168287285618</v>
      </c>
      <c r="AK68" s="2">
        <v>0.25988341092821587</v>
      </c>
      <c r="AL68" s="90"/>
      <c r="AM68" s="50"/>
      <c r="AN68" s="2"/>
      <c r="AO68" s="2"/>
      <c r="AP68" s="90"/>
      <c r="AQ68" s="50">
        <v>0.47094316990512541</v>
      </c>
      <c r="AR68" s="2"/>
      <c r="AS68" s="6"/>
      <c r="AT68" s="90"/>
      <c r="AU68" s="45"/>
    </row>
    <row r="69" spans="25:47">
      <c r="Y69" s="38">
        <v>9</v>
      </c>
      <c r="Z69" s="66">
        <v>121</v>
      </c>
      <c r="AA69" s="38" t="s">
        <v>7</v>
      </c>
      <c r="AB69" s="66" t="s">
        <v>16</v>
      </c>
      <c r="AC69" s="57">
        <v>50</v>
      </c>
      <c r="AD69" s="13">
        <v>120</v>
      </c>
      <c r="AE69" s="14">
        <f t="shared" si="1"/>
        <v>0.60699656162982218</v>
      </c>
      <c r="AF69" s="14" t="s">
        <v>278</v>
      </c>
      <c r="AG69" s="2">
        <v>0.01</v>
      </c>
      <c r="AH69" s="141"/>
      <c r="AI69" s="50">
        <v>0.32497596963971737</v>
      </c>
      <c r="AJ69" s="2">
        <v>0.34556763819450398</v>
      </c>
      <c r="AK69" s="2">
        <v>0.29123279272274294</v>
      </c>
      <c r="AL69" s="90"/>
      <c r="AM69" s="50"/>
      <c r="AN69" s="2"/>
      <c r="AO69" s="2"/>
      <c r="AP69" s="90"/>
      <c r="AQ69" s="50">
        <v>0.43821209420865675</v>
      </c>
      <c r="AR69" s="2"/>
      <c r="AS69" s="6"/>
      <c r="AT69" s="90"/>
      <c r="AU69" s="45"/>
    </row>
    <row r="70" spans="25:47">
      <c r="Y70" s="38">
        <v>9</v>
      </c>
      <c r="Z70" s="66">
        <v>122</v>
      </c>
      <c r="AA70" s="38" t="s">
        <v>7</v>
      </c>
      <c r="AB70" s="66" t="s">
        <v>16</v>
      </c>
      <c r="AC70" s="57">
        <v>50</v>
      </c>
      <c r="AD70" s="13">
        <v>120</v>
      </c>
      <c r="AE70" s="14">
        <f t="shared" si="1"/>
        <v>0.60699656162982218</v>
      </c>
      <c r="AF70" s="14" t="s">
        <v>278</v>
      </c>
      <c r="AG70" s="2">
        <v>0.01</v>
      </c>
      <c r="AH70" s="141"/>
      <c r="AI70" s="50">
        <v>0.34213659670632646</v>
      </c>
      <c r="AJ70" s="2">
        <v>0.32745811456602808</v>
      </c>
      <c r="AK70" s="2">
        <v>0.28138826771135589</v>
      </c>
      <c r="AL70" s="90"/>
      <c r="AM70" s="50"/>
      <c r="AN70" s="2"/>
      <c r="AO70" s="2"/>
      <c r="AP70" s="90"/>
      <c r="AQ70" s="50">
        <v>0.40534616216487401</v>
      </c>
      <c r="AR70" s="2"/>
      <c r="AS70" s="6"/>
      <c r="AT70" s="90"/>
      <c r="AU70" s="45"/>
    </row>
    <row r="71" spans="25:47">
      <c r="Y71" s="38">
        <v>9</v>
      </c>
      <c r="Z71" s="66">
        <v>123</v>
      </c>
      <c r="AA71" s="38" t="s">
        <v>7</v>
      </c>
      <c r="AB71" s="66" t="s">
        <v>16</v>
      </c>
      <c r="AC71" s="57">
        <v>50</v>
      </c>
      <c r="AD71" s="13">
        <v>120</v>
      </c>
      <c r="AE71" s="14">
        <f t="shared" si="1"/>
        <v>0.60699656162982218</v>
      </c>
      <c r="AF71" s="14" t="s">
        <v>278</v>
      </c>
      <c r="AG71" s="2">
        <v>0.01</v>
      </c>
      <c r="AH71" s="141"/>
      <c r="AI71" s="50">
        <v>0.36507981656665417</v>
      </c>
      <c r="AJ71" s="2">
        <v>0.30708393199894374</v>
      </c>
      <c r="AK71" s="2">
        <v>0.25927017342424008</v>
      </c>
      <c r="AL71" s="90"/>
      <c r="AM71" s="50"/>
      <c r="AN71" s="2"/>
      <c r="AO71" s="2"/>
      <c r="AP71" s="90"/>
      <c r="AQ71" s="50">
        <v>0.40556108516740352</v>
      </c>
      <c r="AR71" s="2"/>
      <c r="AS71" s="6"/>
      <c r="AT71" s="90"/>
      <c r="AU71" s="45"/>
    </row>
    <row r="72" spans="25:47">
      <c r="Y72" s="38">
        <v>9</v>
      </c>
      <c r="Z72" s="66">
        <v>124</v>
      </c>
      <c r="AA72" s="38" t="s">
        <v>7</v>
      </c>
      <c r="AB72" s="66" t="s">
        <v>16</v>
      </c>
      <c r="AC72" s="57">
        <v>50</v>
      </c>
      <c r="AD72" s="13">
        <v>120</v>
      </c>
      <c r="AE72" s="14">
        <f t="shared" si="1"/>
        <v>0.60699656162982218</v>
      </c>
      <c r="AF72" s="14" t="s">
        <v>278</v>
      </c>
      <c r="AG72" s="2">
        <v>0.01</v>
      </c>
      <c r="AH72" s="141"/>
      <c r="AI72" s="50">
        <v>0.29727772195617186</v>
      </c>
      <c r="AJ72" s="2">
        <v>0.30758826950385543</v>
      </c>
      <c r="AK72" s="2">
        <v>0.25103507688072868</v>
      </c>
      <c r="AL72" s="90"/>
      <c r="AM72" s="50"/>
      <c r="AN72" s="2"/>
      <c r="AO72" s="2"/>
      <c r="AP72" s="90"/>
      <c r="AQ72" s="50">
        <v>0.73896629222251708</v>
      </c>
      <c r="AR72" s="2"/>
      <c r="AS72" s="6"/>
      <c r="AT72" s="90"/>
      <c r="AU72" s="45"/>
    </row>
    <row r="73" spans="25:47">
      <c r="Y73" s="38">
        <v>9</v>
      </c>
      <c r="Z73" s="66">
        <v>125</v>
      </c>
      <c r="AA73" s="38" t="s">
        <v>7</v>
      </c>
      <c r="AB73" s="66" t="s">
        <v>16</v>
      </c>
      <c r="AC73" s="57">
        <v>50</v>
      </c>
      <c r="AD73" s="13">
        <v>120</v>
      </c>
      <c r="AE73" s="14">
        <f t="shared" si="1"/>
        <v>0.60699656162982218</v>
      </c>
      <c r="AF73" s="14" t="s">
        <v>278</v>
      </c>
      <c r="AG73" s="2">
        <v>0.01</v>
      </c>
      <c r="AH73" s="141"/>
      <c r="AI73" s="50">
        <v>0.2846816020897272</v>
      </c>
      <c r="AJ73" s="2">
        <v>0.34357216139423485</v>
      </c>
      <c r="AK73" s="2">
        <v>0.25660918083688239</v>
      </c>
      <c r="AL73" s="90"/>
      <c r="AM73" s="50"/>
      <c r="AN73" s="2"/>
      <c r="AO73" s="2"/>
      <c r="AP73" s="90"/>
      <c r="AQ73" s="50">
        <v>0.43468000339551421</v>
      </c>
      <c r="AR73" s="2"/>
      <c r="AS73" s="6"/>
      <c r="AT73" s="90"/>
      <c r="AU73" s="45"/>
    </row>
    <row r="74" spans="25:47">
      <c r="Y74" s="38">
        <v>9</v>
      </c>
      <c r="Z74" s="66">
        <v>126</v>
      </c>
      <c r="AA74" s="38" t="s">
        <v>7</v>
      </c>
      <c r="AB74" s="66" t="s">
        <v>16</v>
      </c>
      <c r="AC74" s="57">
        <v>50</v>
      </c>
      <c r="AD74" s="13">
        <v>120</v>
      </c>
      <c r="AE74" s="14">
        <f t="shared" si="1"/>
        <v>0.60699656162982218</v>
      </c>
      <c r="AF74" s="14" t="s">
        <v>278</v>
      </c>
      <c r="AG74" s="2">
        <v>0.01</v>
      </c>
      <c r="AH74" s="141"/>
      <c r="AI74" s="50">
        <v>0.31098440806214039</v>
      </c>
      <c r="AJ74" s="2">
        <v>0.32671459057707336</v>
      </c>
      <c r="AK74" s="2">
        <v>0.25407893601952725</v>
      </c>
      <c r="AL74" s="90"/>
      <c r="AM74" s="50"/>
      <c r="AN74" s="2"/>
      <c r="AO74" s="2"/>
      <c r="AP74" s="90"/>
      <c r="AQ74" s="50">
        <v>0.41052729928158382</v>
      </c>
      <c r="AR74" s="2"/>
      <c r="AS74" s="6"/>
      <c r="AT74" s="90"/>
      <c r="AU74" s="45"/>
    </row>
    <row r="75" spans="25:47">
      <c r="Y75" s="38">
        <v>9</v>
      </c>
      <c r="Z75" s="66">
        <v>127</v>
      </c>
      <c r="AA75" s="38" t="s">
        <v>7</v>
      </c>
      <c r="AB75" s="66" t="s">
        <v>16</v>
      </c>
      <c r="AC75" s="57">
        <v>50</v>
      </c>
      <c r="AD75" s="13">
        <v>120</v>
      </c>
      <c r="AE75" s="14">
        <f t="shared" si="1"/>
        <v>0.60699656162982218</v>
      </c>
      <c r="AF75" s="14" t="s">
        <v>278</v>
      </c>
      <c r="AG75" s="2">
        <v>0.01</v>
      </c>
      <c r="AH75" s="141"/>
      <c r="AI75" s="50">
        <v>0.3210204762993818</v>
      </c>
      <c r="AJ75" s="2">
        <v>0.32375057742416802</v>
      </c>
      <c r="AK75" s="2">
        <v>0.26005784081576699</v>
      </c>
      <c r="AL75" s="90"/>
      <c r="AM75" s="50"/>
      <c r="AN75" s="2"/>
      <c r="AO75" s="2"/>
      <c r="AP75" s="90"/>
      <c r="AQ75" s="50">
        <v>0.39919700287059273</v>
      </c>
      <c r="AR75" s="2"/>
      <c r="AS75" s="6"/>
      <c r="AT75" s="90"/>
      <c r="AU75" s="45"/>
    </row>
    <row r="76" spans="25:47">
      <c r="Y76" s="38">
        <v>9</v>
      </c>
      <c r="Z76" s="66">
        <v>128</v>
      </c>
      <c r="AA76" s="38" t="s">
        <v>7</v>
      </c>
      <c r="AB76" s="66" t="s">
        <v>16</v>
      </c>
      <c r="AC76" s="57">
        <v>50</v>
      </c>
      <c r="AD76" s="13">
        <v>120</v>
      </c>
      <c r="AE76" s="14">
        <f t="shared" ref="AE76:AE139" si="9">LOG(AD76*EXP((AC76-100)/14.75))</f>
        <v>0.60699656162982218</v>
      </c>
      <c r="AF76" s="14" t="s">
        <v>278</v>
      </c>
      <c r="AG76" s="2">
        <v>0.01</v>
      </c>
      <c r="AH76" s="141"/>
      <c r="AI76" s="50">
        <v>0.34492845873817757</v>
      </c>
      <c r="AJ76" s="2">
        <v>0.31523020500215271</v>
      </c>
      <c r="AK76" s="2">
        <v>0.24856449065815833</v>
      </c>
      <c r="AL76" s="90"/>
      <c r="AM76" s="50"/>
      <c r="AN76" s="2"/>
      <c r="AO76" s="2"/>
      <c r="AP76" s="90"/>
      <c r="AQ76" s="50">
        <v>0.63911239571505307</v>
      </c>
      <c r="AR76" s="2"/>
      <c r="AS76" s="6"/>
      <c r="AT76" s="90"/>
      <c r="AU76" s="45"/>
    </row>
    <row r="77" spans="25:47">
      <c r="Y77" s="38">
        <v>9</v>
      </c>
      <c r="Z77" s="66">
        <v>129</v>
      </c>
      <c r="AA77" s="38" t="s">
        <v>7</v>
      </c>
      <c r="AB77" s="66" t="s">
        <v>16</v>
      </c>
      <c r="AC77" s="57">
        <v>50</v>
      </c>
      <c r="AD77" s="13">
        <v>120</v>
      </c>
      <c r="AE77" s="14">
        <f t="shared" si="9"/>
        <v>0.60699656162982218</v>
      </c>
      <c r="AF77" s="14" t="s">
        <v>278</v>
      </c>
      <c r="AG77" s="2">
        <v>0.01</v>
      </c>
      <c r="AH77" s="141"/>
      <c r="AI77" s="50">
        <v>0.31684682579128398</v>
      </c>
      <c r="AJ77" s="2">
        <v>0.31343840627406477</v>
      </c>
      <c r="AK77" s="2">
        <v>0.25515873027709451</v>
      </c>
      <c r="AL77" s="90"/>
      <c r="AM77" s="50"/>
      <c r="AN77" s="2"/>
      <c r="AO77" s="2"/>
      <c r="AP77" s="90"/>
      <c r="AQ77" s="50">
        <v>0.62022545669150786</v>
      </c>
      <c r="AR77" s="2"/>
      <c r="AS77" s="6"/>
      <c r="AT77" s="90"/>
      <c r="AU77" s="45"/>
    </row>
    <row r="78" spans="25:47">
      <c r="Y78" s="38">
        <v>9</v>
      </c>
      <c r="Z78" s="66">
        <v>130</v>
      </c>
      <c r="AA78" s="38" t="s">
        <v>7</v>
      </c>
      <c r="AB78" s="66" t="s">
        <v>16</v>
      </c>
      <c r="AC78" s="57">
        <v>50</v>
      </c>
      <c r="AD78" s="13">
        <v>120</v>
      </c>
      <c r="AE78" s="14">
        <f t="shared" si="9"/>
        <v>0.60699656162982218</v>
      </c>
      <c r="AF78" s="14" t="s">
        <v>278</v>
      </c>
      <c r="AG78" s="2">
        <v>0.01</v>
      </c>
      <c r="AH78" s="141"/>
      <c r="AI78" s="50">
        <v>0.34274485591338588</v>
      </c>
      <c r="AJ78" s="2">
        <v>0.33594517097290189</v>
      </c>
      <c r="AK78" s="2">
        <v>0.25349832589614185</v>
      </c>
      <c r="AL78" s="90"/>
      <c r="AM78" s="50"/>
      <c r="AN78" s="2"/>
      <c r="AO78" s="2"/>
      <c r="AP78" s="90"/>
      <c r="AQ78" s="50">
        <v>0.50227071797988609</v>
      </c>
      <c r="AR78" s="2"/>
      <c r="AS78" s="6"/>
      <c r="AT78" s="90"/>
      <c r="AU78" s="45"/>
    </row>
    <row r="79" spans="25:47">
      <c r="Y79" s="38">
        <v>9</v>
      </c>
      <c r="Z79" s="66">
        <v>131</v>
      </c>
      <c r="AA79" s="38" t="s">
        <v>7</v>
      </c>
      <c r="AB79" s="66" t="s">
        <v>16</v>
      </c>
      <c r="AC79" s="57">
        <v>50</v>
      </c>
      <c r="AD79" s="13">
        <v>120</v>
      </c>
      <c r="AE79" s="14">
        <f t="shared" si="9"/>
        <v>0.60699656162982218</v>
      </c>
      <c r="AF79" s="14" t="s">
        <v>278</v>
      </c>
      <c r="AG79" s="2">
        <v>0.01</v>
      </c>
      <c r="AH79" s="141"/>
      <c r="AI79" s="50">
        <v>0.33765049815362025</v>
      </c>
      <c r="AJ79" s="2">
        <v>0.31218675478878044</v>
      </c>
      <c r="AK79" s="2">
        <v>0.2447775496749636</v>
      </c>
      <c r="AL79" s="90"/>
      <c r="AM79" s="50"/>
      <c r="AN79" s="2"/>
      <c r="AO79" s="2"/>
      <c r="AP79" s="90"/>
      <c r="AQ79" s="50">
        <v>0.69621219011731339</v>
      </c>
      <c r="AR79" s="2"/>
      <c r="AS79" s="6"/>
      <c r="AT79" s="90"/>
      <c r="AU79" s="45"/>
    </row>
    <row r="80" spans="25:47">
      <c r="Y80" s="38">
        <v>9</v>
      </c>
      <c r="Z80" s="66">
        <v>132</v>
      </c>
      <c r="AA80" s="38" t="s">
        <v>7</v>
      </c>
      <c r="AB80" s="66" t="s">
        <v>16</v>
      </c>
      <c r="AC80" s="57">
        <v>50</v>
      </c>
      <c r="AD80" s="13">
        <v>120</v>
      </c>
      <c r="AE80" s="14">
        <f t="shared" si="9"/>
        <v>0.60699656162982218</v>
      </c>
      <c r="AF80" s="14" t="s">
        <v>278</v>
      </c>
      <c r="AG80" s="2">
        <v>0.01</v>
      </c>
      <c r="AH80" s="141"/>
      <c r="AI80" s="50">
        <v>0.42037883373298135</v>
      </c>
      <c r="AJ80" s="2">
        <v>0.32257095764426175</v>
      </c>
      <c r="AK80" s="2">
        <v>0.26982961865345501</v>
      </c>
      <c r="AL80" s="90"/>
      <c r="AM80" s="50"/>
      <c r="AN80" s="2"/>
      <c r="AO80" s="2"/>
      <c r="AP80" s="90"/>
      <c r="AQ80" s="50">
        <v>0.27469370535518217</v>
      </c>
      <c r="AR80" s="2"/>
      <c r="AS80" s="6"/>
      <c r="AT80" s="90"/>
      <c r="AU80" s="45"/>
    </row>
    <row r="81" spans="25:47">
      <c r="Y81" s="38">
        <v>9</v>
      </c>
      <c r="Z81" s="66">
        <v>133</v>
      </c>
      <c r="AA81" s="38" t="s">
        <v>7</v>
      </c>
      <c r="AB81" s="66" t="s">
        <v>16</v>
      </c>
      <c r="AC81" s="57">
        <v>50</v>
      </c>
      <c r="AD81" s="13">
        <v>120</v>
      </c>
      <c r="AE81" s="14">
        <f t="shared" si="9"/>
        <v>0.60699656162982218</v>
      </c>
      <c r="AF81" s="14" t="s">
        <v>278</v>
      </c>
      <c r="AG81" s="2">
        <v>0.01</v>
      </c>
      <c r="AH81" s="141"/>
      <c r="AI81" s="50">
        <v>0.44150062321030736</v>
      </c>
      <c r="AJ81" s="2">
        <v>0.3223734183348243</v>
      </c>
      <c r="AK81" s="2">
        <v>0.29947609559709654</v>
      </c>
      <c r="AL81" s="90"/>
      <c r="AM81" s="50"/>
      <c r="AN81" s="2"/>
      <c r="AO81" s="2"/>
      <c r="AP81" s="90"/>
      <c r="AQ81" s="50">
        <v>0.2770472719045628</v>
      </c>
      <c r="AR81" s="2"/>
      <c r="AS81" s="6"/>
      <c r="AT81" s="90"/>
      <c r="AU81" s="45"/>
    </row>
    <row r="82" spans="25:47">
      <c r="Y82" s="38">
        <v>9</v>
      </c>
      <c r="Z82" s="66">
        <v>134</v>
      </c>
      <c r="AA82" s="38" t="s">
        <v>7</v>
      </c>
      <c r="AB82" s="66" t="s">
        <v>16</v>
      </c>
      <c r="AC82" s="57">
        <v>50</v>
      </c>
      <c r="AD82" s="13">
        <v>120</v>
      </c>
      <c r="AE82" s="14">
        <f t="shared" si="9"/>
        <v>0.60699656162982218</v>
      </c>
      <c r="AF82" s="14" t="s">
        <v>278</v>
      </c>
      <c r="AG82" s="2">
        <v>0.01</v>
      </c>
      <c r="AH82" s="141"/>
      <c r="AI82" s="50">
        <v>0.4394607891743737</v>
      </c>
      <c r="AJ82" s="2">
        <v>0.2978324450935359</v>
      </c>
      <c r="AK82" s="2">
        <v>0.26186981344316501</v>
      </c>
      <c r="AL82" s="90"/>
      <c r="AM82" s="50"/>
      <c r="AN82" s="2"/>
      <c r="AO82" s="2"/>
      <c r="AP82" s="90"/>
      <c r="AQ82" s="50">
        <v>0.39632153289153055</v>
      </c>
      <c r="AR82" s="2"/>
      <c r="AS82" s="6"/>
      <c r="AT82" s="90"/>
      <c r="AU82" s="45"/>
    </row>
    <row r="83" spans="25:47">
      <c r="Y83" s="38">
        <v>9</v>
      </c>
      <c r="Z83" s="66">
        <v>135</v>
      </c>
      <c r="AA83" s="38" t="s">
        <v>7</v>
      </c>
      <c r="AB83" s="66" t="s">
        <v>16</v>
      </c>
      <c r="AC83" s="57">
        <v>50</v>
      </c>
      <c r="AD83" s="13">
        <v>120</v>
      </c>
      <c r="AE83" s="14">
        <f t="shared" si="9"/>
        <v>0.60699656162982218</v>
      </c>
      <c r="AF83" s="14" t="s">
        <v>278</v>
      </c>
      <c r="AG83" s="2">
        <v>0.01</v>
      </c>
      <c r="AH83" s="141"/>
      <c r="AI83" s="50">
        <v>0.36726505279164767</v>
      </c>
      <c r="AJ83" s="2">
        <v>0.30326469126547462</v>
      </c>
      <c r="AK83" s="2">
        <v>0.29523603064064757</v>
      </c>
      <c r="AL83" s="90"/>
      <c r="AM83" s="50"/>
      <c r="AN83" s="2"/>
      <c r="AO83" s="2"/>
      <c r="AP83" s="90"/>
      <c r="AQ83" s="50">
        <v>0.41519974348475697</v>
      </c>
      <c r="AR83" s="2"/>
      <c r="AS83" s="6"/>
      <c r="AT83" s="90"/>
      <c r="AU83" s="45"/>
    </row>
    <row r="84" spans="25:47">
      <c r="Y84" s="38">
        <v>9</v>
      </c>
      <c r="Z84" s="66">
        <v>136</v>
      </c>
      <c r="AA84" s="38" t="s">
        <v>7</v>
      </c>
      <c r="AB84" s="66" t="s">
        <v>16</v>
      </c>
      <c r="AC84" s="57">
        <v>50</v>
      </c>
      <c r="AD84" s="13">
        <v>120</v>
      </c>
      <c r="AE84" s="14">
        <f t="shared" si="9"/>
        <v>0.60699656162982218</v>
      </c>
      <c r="AF84" s="14" t="s">
        <v>278</v>
      </c>
      <c r="AG84" s="2">
        <v>0.01</v>
      </c>
      <c r="AH84" s="141"/>
      <c r="AI84" s="50">
        <v>0.35524496606010836</v>
      </c>
      <c r="AJ84" s="2">
        <v>0.30436009377210455</v>
      </c>
      <c r="AK84" s="2">
        <v>0.2832375811010352</v>
      </c>
      <c r="AL84" s="90"/>
      <c r="AM84" s="50"/>
      <c r="AN84" s="2"/>
      <c r="AO84" s="2"/>
      <c r="AP84" s="90"/>
      <c r="AQ84" s="50">
        <v>0.45615720551294109</v>
      </c>
      <c r="AR84" s="2"/>
      <c r="AS84" s="6"/>
      <c r="AT84" s="90"/>
      <c r="AU84" s="45"/>
    </row>
    <row r="85" spans="25:47">
      <c r="Y85" s="38">
        <v>9</v>
      </c>
      <c r="Z85" s="66">
        <v>137</v>
      </c>
      <c r="AA85" s="38" t="s">
        <v>7</v>
      </c>
      <c r="AB85" s="66" t="s">
        <v>16</v>
      </c>
      <c r="AC85" s="57">
        <v>50</v>
      </c>
      <c r="AD85" s="13">
        <v>120</v>
      </c>
      <c r="AE85" s="14">
        <f t="shared" si="9"/>
        <v>0.60699656162982218</v>
      </c>
      <c r="AF85" s="14" t="s">
        <v>278</v>
      </c>
      <c r="AG85" s="2">
        <v>0.01</v>
      </c>
      <c r="AH85" s="141"/>
      <c r="AI85" s="50">
        <v>0.30923926208040114</v>
      </c>
      <c r="AJ85" s="2">
        <v>0.32001087009805623</v>
      </c>
      <c r="AK85" s="2">
        <v>0.27398491271611353</v>
      </c>
      <c r="AL85" s="90"/>
      <c r="AM85" s="50"/>
      <c r="AN85" s="2"/>
      <c r="AO85" s="2"/>
      <c r="AP85" s="90"/>
      <c r="AQ85" s="50">
        <v>0.54576662487893124</v>
      </c>
      <c r="AR85" s="2"/>
      <c r="AS85" s="6"/>
      <c r="AT85" s="90"/>
      <c r="AU85" s="45"/>
    </row>
    <row r="86" spans="25:47">
      <c r="Y86" s="38">
        <v>9</v>
      </c>
      <c r="Z86" s="66">
        <v>138</v>
      </c>
      <c r="AA86" s="38" t="s">
        <v>7</v>
      </c>
      <c r="AB86" s="66" t="s">
        <v>16</v>
      </c>
      <c r="AC86" s="57">
        <v>50</v>
      </c>
      <c r="AD86" s="13">
        <v>120</v>
      </c>
      <c r="AE86" s="14">
        <f t="shared" si="9"/>
        <v>0.60699656162982218</v>
      </c>
      <c r="AF86" s="14" t="s">
        <v>278</v>
      </c>
      <c r="AG86" s="2">
        <v>0.01</v>
      </c>
      <c r="AH86" s="141"/>
      <c r="AI86" s="50">
        <v>0.31571001763978024</v>
      </c>
      <c r="AJ86" s="2">
        <v>0.32960121466312514</v>
      </c>
      <c r="AK86" s="2">
        <v>0.27994176768182105</v>
      </c>
      <c r="AL86" s="90"/>
      <c r="AM86" s="50"/>
      <c r="AN86" s="2"/>
      <c r="AO86" s="2"/>
      <c r="AP86" s="90"/>
      <c r="AQ86" s="50">
        <v>0.47262555981953341</v>
      </c>
      <c r="AR86" s="2"/>
      <c r="AS86" s="6"/>
      <c r="AT86" s="90"/>
      <c r="AU86" s="45"/>
    </row>
    <row r="87" spans="25:47">
      <c r="Y87" s="38">
        <v>9</v>
      </c>
      <c r="Z87" s="66">
        <v>139</v>
      </c>
      <c r="AA87" s="38" t="s">
        <v>7</v>
      </c>
      <c r="AB87" s="66" t="s">
        <v>16</v>
      </c>
      <c r="AC87" s="57">
        <v>50</v>
      </c>
      <c r="AD87" s="13">
        <v>120</v>
      </c>
      <c r="AE87" s="14">
        <f t="shared" si="9"/>
        <v>0.60699656162982218</v>
      </c>
      <c r="AF87" s="14" t="s">
        <v>278</v>
      </c>
      <c r="AG87" s="2">
        <v>0.01</v>
      </c>
      <c r="AH87" s="141"/>
      <c r="AI87" s="50">
        <v>0.33037446947008225</v>
      </c>
      <c r="AJ87" s="2">
        <v>0.3276872141426736</v>
      </c>
      <c r="AK87" s="2">
        <v>0.28040241925852066</v>
      </c>
      <c r="AL87" s="90"/>
      <c r="AM87" s="50"/>
      <c r="AN87" s="2"/>
      <c r="AO87" s="2"/>
      <c r="AP87" s="90"/>
      <c r="AQ87" s="50">
        <v>0.51922925627628247</v>
      </c>
      <c r="AR87" s="2"/>
      <c r="AS87" s="6"/>
      <c r="AT87" s="90"/>
      <c r="AU87" s="45"/>
    </row>
    <row r="88" spans="25:47">
      <c r="Y88" s="38">
        <v>9</v>
      </c>
      <c r="Z88" s="66">
        <v>140</v>
      </c>
      <c r="AA88" s="38" t="s">
        <v>7</v>
      </c>
      <c r="AB88" s="66" t="s">
        <v>16</v>
      </c>
      <c r="AC88" s="57">
        <v>50</v>
      </c>
      <c r="AD88" s="13">
        <v>120</v>
      </c>
      <c r="AE88" s="14">
        <f t="shared" si="9"/>
        <v>0.60699656162982218</v>
      </c>
      <c r="AF88" s="14" t="s">
        <v>278</v>
      </c>
      <c r="AG88" s="2">
        <v>0.01</v>
      </c>
      <c r="AH88" s="141"/>
      <c r="AI88" s="50">
        <v>0.2781776164134373</v>
      </c>
      <c r="AJ88" s="2">
        <v>0.32096870358959406</v>
      </c>
      <c r="AK88" s="2">
        <v>0.2710798753102871</v>
      </c>
      <c r="AL88" s="90"/>
      <c r="AM88" s="50"/>
      <c r="AN88" s="2"/>
      <c r="AO88" s="2"/>
      <c r="AP88" s="90"/>
      <c r="AQ88" s="50">
        <v>0.73086788609556197</v>
      </c>
      <c r="AR88" s="2"/>
      <c r="AS88" s="6"/>
      <c r="AT88" s="90"/>
      <c r="AU88" s="45"/>
    </row>
    <row r="89" spans="25:47">
      <c r="Y89" s="38">
        <v>9</v>
      </c>
      <c r="Z89" s="66">
        <v>141</v>
      </c>
      <c r="AA89" s="38" t="s">
        <v>7</v>
      </c>
      <c r="AB89" s="66" t="s">
        <v>16</v>
      </c>
      <c r="AC89" s="57">
        <v>50</v>
      </c>
      <c r="AD89" s="13">
        <v>120</v>
      </c>
      <c r="AE89" s="14">
        <f t="shared" si="9"/>
        <v>0.60699656162982218</v>
      </c>
      <c r="AF89" s="14" t="s">
        <v>278</v>
      </c>
      <c r="AG89" s="2">
        <v>0.01</v>
      </c>
      <c r="AH89" s="141"/>
      <c r="AI89" s="50">
        <v>0.2861453232400813</v>
      </c>
      <c r="AJ89" s="2">
        <v>0.3315278424376738</v>
      </c>
      <c r="AK89" s="2">
        <v>0.2355148951211315</v>
      </c>
      <c r="AL89" s="90"/>
      <c r="AM89" s="50"/>
      <c r="AN89" s="2"/>
      <c r="AO89" s="2"/>
      <c r="AP89" s="90"/>
      <c r="AQ89" s="50">
        <v>0.63418508299001064</v>
      </c>
      <c r="AR89" s="2"/>
      <c r="AS89" s="6"/>
      <c r="AT89" s="90"/>
      <c r="AU89" s="45"/>
    </row>
    <row r="90" spans="25:47">
      <c r="Y90" s="38">
        <v>9</v>
      </c>
      <c r="Z90" s="66">
        <v>142</v>
      </c>
      <c r="AA90" s="38" t="s">
        <v>7</v>
      </c>
      <c r="AB90" s="66" t="s">
        <v>16</v>
      </c>
      <c r="AC90" s="57">
        <v>50</v>
      </c>
      <c r="AD90" s="13">
        <v>120</v>
      </c>
      <c r="AE90" s="14">
        <f t="shared" si="9"/>
        <v>0.60699656162982218</v>
      </c>
      <c r="AF90" s="14" t="s">
        <v>278</v>
      </c>
      <c r="AG90" s="2">
        <v>0.01</v>
      </c>
      <c r="AH90" s="141"/>
      <c r="AI90" s="50">
        <v>0.28290807045500482</v>
      </c>
      <c r="AJ90" s="2">
        <v>0.31614666829167126</v>
      </c>
      <c r="AK90" s="2">
        <v>0.24431484254747399</v>
      </c>
      <c r="AL90" s="90"/>
      <c r="AM90" s="50"/>
      <c r="AN90" s="2"/>
      <c r="AO90" s="2"/>
      <c r="AP90" s="90"/>
      <c r="AQ90" s="50">
        <v>0.63038361473996185</v>
      </c>
      <c r="AR90" s="2"/>
      <c r="AS90" s="6"/>
      <c r="AT90" s="90"/>
      <c r="AU90" s="45"/>
    </row>
    <row r="91" spans="25:47">
      <c r="Y91" s="38">
        <v>9</v>
      </c>
      <c r="Z91" s="66">
        <v>143</v>
      </c>
      <c r="AA91" s="38" t="s">
        <v>7</v>
      </c>
      <c r="AB91" s="66" t="s">
        <v>16</v>
      </c>
      <c r="AC91" s="57">
        <v>50</v>
      </c>
      <c r="AD91" s="13">
        <v>120</v>
      </c>
      <c r="AE91" s="14">
        <f t="shared" si="9"/>
        <v>0.60699656162982218</v>
      </c>
      <c r="AF91" s="14" t="s">
        <v>278</v>
      </c>
      <c r="AG91" s="2">
        <v>0.01</v>
      </c>
      <c r="AH91" s="141"/>
      <c r="AI91" s="50">
        <v>0.24627440737520345</v>
      </c>
      <c r="AJ91" s="2">
        <v>0.27821900058788673</v>
      </c>
      <c r="AK91" s="2">
        <v>0.28176674413352637</v>
      </c>
      <c r="AL91" s="90"/>
      <c r="AM91" s="50"/>
      <c r="AN91" s="2"/>
      <c r="AO91" s="2"/>
      <c r="AP91" s="90"/>
      <c r="AQ91" s="50">
        <v>0.5979030654520886</v>
      </c>
      <c r="AR91" s="2"/>
      <c r="AS91" s="6"/>
      <c r="AT91" s="90"/>
      <c r="AU91" s="45"/>
    </row>
    <row r="92" spans="25:47">
      <c r="Y92" s="38">
        <v>9</v>
      </c>
      <c r="Z92" s="66">
        <v>144</v>
      </c>
      <c r="AA92" s="38" t="s">
        <v>7</v>
      </c>
      <c r="AB92" s="66" t="s">
        <v>16</v>
      </c>
      <c r="AC92" s="57">
        <v>50</v>
      </c>
      <c r="AD92" s="13">
        <v>120</v>
      </c>
      <c r="AE92" s="14">
        <f t="shared" si="9"/>
        <v>0.60699656162982218</v>
      </c>
      <c r="AF92" s="14" t="s">
        <v>278</v>
      </c>
      <c r="AG92" s="2">
        <v>0.01</v>
      </c>
      <c r="AH92" s="141"/>
      <c r="AI92" s="50">
        <v>0.26300947369786093</v>
      </c>
      <c r="AJ92" s="2">
        <v>0.28942039024222327</v>
      </c>
      <c r="AK92" s="2">
        <v>0.2728910083203091</v>
      </c>
      <c r="AL92" s="90"/>
      <c r="AM92" s="50"/>
      <c r="AN92" s="2"/>
      <c r="AO92" s="2"/>
      <c r="AP92" s="90"/>
      <c r="AQ92" s="50">
        <v>0.61752560250048871</v>
      </c>
      <c r="AR92" s="2"/>
      <c r="AS92" s="6"/>
      <c r="AT92" s="90"/>
      <c r="AU92" s="45"/>
    </row>
    <row r="93" spans="25:47">
      <c r="Y93" s="38">
        <v>9</v>
      </c>
      <c r="Z93" s="66">
        <v>145</v>
      </c>
      <c r="AA93" s="38" t="s">
        <v>7</v>
      </c>
      <c r="AB93" s="66" t="s">
        <v>16</v>
      </c>
      <c r="AC93" s="57">
        <v>50</v>
      </c>
      <c r="AD93" s="13">
        <v>120</v>
      </c>
      <c r="AE93" s="14">
        <f t="shared" si="9"/>
        <v>0.60699656162982218</v>
      </c>
      <c r="AF93" s="14" t="s">
        <v>278</v>
      </c>
      <c r="AG93" s="2">
        <v>0.01</v>
      </c>
      <c r="AH93" s="141"/>
      <c r="AI93" s="50">
        <v>0.20079928620725096</v>
      </c>
      <c r="AJ93" s="2">
        <v>0.23007312938243582</v>
      </c>
      <c r="AK93" s="2">
        <v>0.28186432626747765</v>
      </c>
      <c r="AL93" s="90"/>
      <c r="AM93" s="50"/>
      <c r="AN93" s="2"/>
      <c r="AO93" s="2"/>
      <c r="AP93" s="90"/>
      <c r="AQ93" s="50">
        <v>0.63127715211223723</v>
      </c>
      <c r="AR93" s="2"/>
      <c r="AS93" s="6"/>
      <c r="AT93" s="90"/>
      <c r="AU93" s="45"/>
    </row>
    <row r="94" spans="25:47">
      <c r="Y94" s="38">
        <v>9</v>
      </c>
      <c r="Z94" s="66">
        <v>146</v>
      </c>
      <c r="AA94" s="38" t="s">
        <v>7</v>
      </c>
      <c r="AB94" s="66" t="s">
        <v>16</v>
      </c>
      <c r="AC94" s="57">
        <v>50</v>
      </c>
      <c r="AD94" s="13">
        <v>120</v>
      </c>
      <c r="AE94" s="14">
        <f t="shared" si="9"/>
        <v>0.60699656162982218</v>
      </c>
      <c r="AF94" s="14" t="s">
        <v>278</v>
      </c>
      <c r="AG94" s="2">
        <v>0.01</v>
      </c>
      <c r="AH94" s="141"/>
      <c r="AI94" s="50">
        <v>0.23692649015465492</v>
      </c>
      <c r="AJ94" s="2">
        <v>0.26278587447648005</v>
      </c>
      <c r="AK94" s="2">
        <v>0.28734959277965577</v>
      </c>
      <c r="AL94" s="90"/>
      <c r="AM94" s="50"/>
      <c r="AN94" s="2"/>
      <c r="AO94" s="2"/>
      <c r="AP94" s="90"/>
      <c r="AQ94" s="50">
        <v>0.61162139932340265</v>
      </c>
      <c r="AR94" s="2"/>
      <c r="AS94" s="6"/>
      <c r="AT94" s="90"/>
      <c r="AU94" s="45"/>
    </row>
    <row r="95" spans="25:47">
      <c r="Y95" s="38">
        <v>9</v>
      </c>
      <c r="Z95" s="66">
        <v>147</v>
      </c>
      <c r="AA95" s="38" t="s">
        <v>7</v>
      </c>
      <c r="AB95" s="66" t="s">
        <v>16</v>
      </c>
      <c r="AC95" s="57">
        <v>50</v>
      </c>
      <c r="AD95" s="13">
        <v>120</v>
      </c>
      <c r="AE95" s="14">
        <f t="shared" si="9"/>
        <v>0.60699656162982218</v>
      </c>
      <c r="AF95" s="14" t="s">
        <v>278</v>
      </c>
      <c r="AG95" s="2">
        <v>0.01</v>
      </c>
      <c r="AH95" s="141"/>
      <c r="AI95" s="50">
        <v>0.26362357089006622</v>
      </c>
      <c r="AJ95" s="2">
        <v>0.28043234938266826</v>
      </c>
      <c r="AK95" s="2">
        <v>0.27379321077753743</v>
      </c>
      <c r="AL95" s="90"/>
      <c r="AM95" s="50"/>
      <c r="AN95" s="2"/>
      <c r="AO95" s="2"/>
      <c r="AP95" s="90"/>
      <c r="AQ95" s="50">
        <v>0.67744933794937179</v>
      </c>
      <c r="AR95" s="2"/>
      <c r="AS95" s="6"/>
      <c r="AT95" s="90"/>
      <c r="AU95" s="45"/>
    </row>
    <row r="96" spans="25:47">
      <c r="Y96" s="38">
        <v>9</v>
      </c>
      <c r="Z96" s="66">
        <v>148</v>
      </c>
      <c r="AA96" s="38" t="s">
        <v>7</v>
      </c>
      <c r="AB96" s="66" t="s">
        <v>16</v>
      </c>
      <c r="AC96" s="57">
        <v>50</v>
      </c>
      <c r="AD96" s="13">
        <v>120</v>
      </c>
      <c r="AE96" s="14">
        <f t="shared" si="9"/>
        <v>0.60699656162982218</v>
      </c>
      <c r="AF96" s="14" t="s">
        <v>278</v>
      </c>
      <c r="AG96" s="2">
        <v>0.01</v>
      </c>
      <c r="AH96" s="141"/>
      <c r="AI96" s="50">
        <v>0.25568716966003024</v>
      </c>
      <c r="AJ96" s="2">
        <v>0.29487658760315438</v>
      </c>
      <c r="AK96" s="2">
        <v>0.28157367209885675</v>
      </c>
      <c r="AL96" s="90"/>
      <c r="AM96" s="50"/>
      <c r="AN96" s="2"/>
      <c r="AO96" s="2"/>
      <c r="AP96" s="90"/>
      <c r="AQ96" s="50">
        <v>0.68076502069892286</v>
      </c>
      <c r="AR96" s="2"/>
      <c r="AS96" s="6"/>
      <c r="AT96" s="90"/>
      <c r="AU96" s="45"/>
    </row>
    <row r="97" spans="25:47">
      <c r="Y97" s="38">
        <v>9</v>
      </c>
      <c r="Z97" s="66">
        <v>149</v>
      </c>
      <c r="AA97" s="38" t="s">
        <v>7</v>
      </c>
      <c r="AB97" s="66" t="s">
        <v>16</v>
      </c>
      <c r="AC97" s="57">
        <v>50</v>
      </c>
      <c r="AD97" s="13">
        <v>120</v>
      </c>
      <c r="AE97" s="14">
        <f t="shared" si="9"/>
        <v>0.60699656162982218</v>
      </c>
      <c r="AF97" s="14" t="s">
        <v>278</v>
      </c>
      <c r="AG97" s="2">
        <v>0.01</v>
      </c>
      <c r="AH97" s="141"/>
      <c r="AI97" s="50">
        <v>0.29741979223283743</v>
      </c>
      <c r="AJ97" s="2">
        <v>0.31394169089282231</v>
      </c>
      <c r="AK97" s="2">
        <v>0.27264233951846217</v>
      </c>
      <c r="AL97" s="90"/>
      <c r="AM97" s="50"/>
      <c r="AN97" s="2"/>
      <c r="AO97" s="2"/>
      <c r="AP97" s="90"/>
      <c r="AQ97" s="50">
        <v>0.5614165811554479</v>
      </c>
      <c r="AR97" s="2"/>
      <c r="AS97" s="6"/>
      <c r="AT97" s="90"/>
      <c r="AU97" s="45"/>
    </row>
    <row r="98" spans="25:47">
      <c r="Y98" s="38">
        <v>9</v>
      </c>
      <c r="Z98" s="66">
        <v>150</v>
      </c>
      <c r="AA98" s="38" t="s">
        <v>7</v>
      </c>
      <c r="AB98" s="66" t="s">
        <v>16</v>
      </c>
      <c r="AC98" s="57">
        <v>50</v>
      </c>
      <c r="AD98" s="13">
        <v>120</v>
      </c>
      <c r="AE98" s="14">
        <f t="shared" si="9"/>
        <v>0.60699656162982218</v>
      </c>
      <c r="AF98" s="14" t="s">
        <v>278</v>
      </c>
      <c r="AG98" s="2">
        <v>0.01</v>
      </c>
      <c r="AH98" s="141"/>
      <c r="AI98" s="50">
        <v>0.27139049221341383</v>
      </c>
      <c r="AJ98" s="2">
        <v>0.27213943134097812</v>
      </c>
      <c r="AK98" s="2">
        <v>0.26183480150660488</v>
      </c>
      <c r="AL98" s="90"/>
      <c r="AM98" s="50"/>
      <c r="AN98" s="2"/>
      <c r="AO98" s="2"/>
      <c r="AP98" s="90"/>
      <c r="AQ98" s="50">
        <v>0.65987197291929933</v>
      </c>
      <c r="AR98" s="2"/>
      <c r="AS98" s="6"/>
      <c r="AT98" s="90"/>
      <c r="AU98" s="45"/>
    </row>
    <row r="99" spans="25:47">
      <c r="Y99" s="38">
        <v>9</v>
      </c>
      <c r="Z99" s="66">
        <v>151</v>
      </c>
      <c r="AA99" s="38" t="s">
        <v>7</v>
      </c>
      <c r="AB99" s="66" t="s">
        <v>16</v>
      </c>
      <c r="AC99" s="57">
        <v>50</v>
      </c>
      <c r="AD99" s="13">
        <v>120</v>
      </c>
      <c r="AE99" s="14">
        <f t="shared" si="9"/>
        <v>0.60699656162982218</v>
      </c>
      <c r="AF99" s="14" t="s">
        <v>278</v>
      </c>
      <c r="AG99" s="2">
        <v>0.01</v>
      </c>
      <c r="AH99" s="141"/>
      <c r="AI99" s="50">
        <v>0.25462688519837412</v>
      </c>
      <c r="AJ99" s="2">
        <v>0.31453091378725234</v>
      </c>
      <c r="AK99" s="2">
        <v>0.26108836605924862</v>
      </c>
      <c r="AL99" s="90"/>
      <c r="AM99" s="50"/>
      <c r="AN99" s="2"/>
      <c r="AO99" s="2"/>
      <c r="AP99" s="90"/>
      <c r="AQ99" s="50">
        <v>0.7848548111351491</v>
      </c>
      <c r="AR99" s="2"/>
      <c r="AS99" s="6"/>
      <c r="AT99" s="90"/>
      <c r="AU99" s="45"/>
    </row>
    <row r="100" spans="25:47">
      <c r="Y100" s="38">
        <v>9</v>
      </c>
      <c r="Z100" s="66">
        <v>152</v>
      </c>
      <c r="AA100" s="38" t="s">
        <v>7</v>
      </c>
      <c r="AB100" s="66" t="s">
        <v>16</v>
      </c>
      <c r="AC100" s="57">
        <v>50</v>
      </c>
      <c r="AD100" s="13">
        <v>120</v>
      </c>
      <c r="AE100" s="14">
        <f t="shared" si="9"/>
        <v>0.60699656162982218</v>
      </c>
      <c r="AF100" s="14" t="s">
        <v>278</v>
      </c>
      <c r="AG100" s="2">
        <v>0.01</v>
      </c>
      <c r="AH100" s="141"/>
      <c r="AI100" s="50">
        <v>0.26064948607720489</v>
      </c>
      <c r="AJ100" s="2">
        <v>0.31115297928211216</v>
      </c>
      <c r="AK100" s="2">
        <v>0.2675551257158677</v>
      </c>
      <c r="AL100" s="90"/>
      <c r="AM100" s="50"/>
      <c r="AN100" s="2"/>
      <c r="AO100" s="2"/>
      <c r="AP100" s="90"/>
      <c r="AQ100" s="50">
        <v>0.67368387492579629</v>
      </c>
      <c r="AR100" s="2"/>
      <c r="AS100" s="6"/>
      <c r="AT100" s="90"/>
      <c r="AU100" s="45"/>
    </row>
    <row r="101" spans="25:47">
      <c r="Y101" s="38">
        <v>9</v>
      </c>
      <c r="Z101" s="66">
        <v>153</v>
      </c>
      <c r="AA101" s="38" t="s">
        <v>7</v>
      </c>
      <c r="AB101" s="66" t="s">
        <v>16</v>
      </c>
      <c r="AC101" s="57">
        <v>50</v>
      </c>
      <c r="AD101" s="13">
        <v>120</v>
      </c>
      <c r="AE101" s="14">
        <f t="shared" si="9"/>
        <v>0.60699656162982218</v>
      </c>
      <c r="AF101" s="14" t="s">
        <v>278</v>
      </c>
      <c r="AG101" s="2">
        <v>0.01</v>
      </c>
      <c r="AH101" s="141"/>
      <c r="AI101" s="50">
        <v>0.25120136058217196</v>
      </c>
      <c r="AJ101" s="2">
        <v>0.28564649871895753</v>
      </c>
      <c r="AK101" s="2">
        <v>0.28137671072197601</v>
      </c>
      <c r="AL101" s="90"/>
      <c r="AM101" s="50"/>
      <c r="AN101" s="2"/>
      <c r="AO101" s="2"/>
      <c r="AP101" s="90"/>
      <c r="AQ101" s="50">
        <v>0.62164484200176506</v>
      </c>
      <c r="AR101" s="2"/>
      <c r="AS101" s="6"/>
      <c r="AT101" s="90"/>
      <c r="AU101" s="45"/>
    </row>
    <row r="102" spans="25:47">
      <c r="Y102" s="38">
        <v>9</v>
      </c>
      <c r="Z102" s="66">
        <v>154</v>
      </c>
      <c r="AA102" s="38" t="s">
        <v>7</v>
      </c>
      <c r="AB102" s="66" t="s">
        <v>16</v>
      </c>
      <c r="AC102" s="57">
        <v>50</v>
      </c>
      <c r="AD102" s="13">
        <v>120</v>
      </c>
      <c r="AE102" s="14">
        <f t="shared" si="9"/>
        <v>0.60699656162982218</v>
      </c>
      <c r="AF102" s="14" t="s">
        <v>278</v>
      </c>
      <c r="AG102" s="2">
        <v>0.01</v>
      </c>
      <c r="AH102" s="141"/>
      <c r="AI102" s="50">
        <v>0.25666885553346591</v>
      </c>
      <c r="AJ102" s="2">
        <v>0.27623244814115117</v>
      </c>
      <c r="AK102" s="2">
        <v>0.25905977470924912</v>
      </c>
      <c r="AL102" s="90"/>
      <c r="AM102" s="50"/>
      <c r="AN102" s="2"/>
      <c r="AO102" s="2"/>
      <c r="AP102" s="90"/>
      <c r="AQ102" s="50">
        <v>0.60997470883178395</v>
      </c>
      <c r="AR102" s="2"/>
      <c r="AS102" s="6"/>
      <c r="AT102" s="90"/>
      <c r="AU102" s="45"/>
    </row>
    <row r="103" spans="25:47">
      <c r="Y103" s="38">
        <v>9</v>
      </c>
      <c r="Z103" s="66">
        <v>155</v>
      </c>
      <c r="AA103" s="38" t="s">
        <v>7</v>
      </c>
      <c r="AB103" s="66" t="s">
        <v>16</v>
      </c>
      <c r="AC103" s="57">
        <v>50</v>
      </c>
      <c r="AD103" s="13">
        <v>120</v>
      </c>
      <c r="AE103" s="14">
        <f t="shared" si="9"/>
        <v>0.60699656162982218</v>
      </c>
      <c r="AF103" s="14" t="s">
        <v>278</v>
      </c>
      <c r="AG103" s="2">
        <v>0.01</v>
      </c>
      <c r="AH103" s="141"/>
      <c r="AI103" s="50">
        <v>0.27815886755490699</v>
      </c>
      <c r="AJ103" s="2">
        <v>0.2895066899295457</v>
      </c>
      <c r="AK103" s="2">
        <v>0.2584699120508136</v>
      </c>
      <c r="AL103" s="90"/>
      <c r="AM103" s="50"/>
      <c r="AN103" s="2"/>
      <c r="AO103" s="2"/>
      <c r="AP103" s="90"/>
      <c r="AQ103" s="50">
        <v>0.622329507016252</v>
      </c>
      <c r="AR103" s="2"/>
      <c r="AS103" s="6"/>
      <c r="AT103" s="90"/>
      <c r="AU103" s="45"/>
    </row>
    <row r="104" spans="25:47">
      <c r="Y104" s="38">
        <v>9</v>
      </c>
      <c r="Z104" s="66">
        <v>156</v>
      </c>
      <c r="AA104" s="38" t="s">
        <v>7</v>
      </c>
      <c r="AB104" s="66" t="s">
        <v>16</v>
      </c>
      <c r="AC104" s="57">
        <v>50</v>
      </c>
      <c r="AD104" s="13">
        <v>120</v>
      </c>
      <c r="AE104" s="14">
        <f t="shared" si="9"/>
        <v>0.60699656162982218</v>
      </c>
      <c r="AF104" s="14" t="s">
        <v>278</v>
      </c>
      <c r="AG104" s="2">
        <v>0.01</v>
      </c>
      <c r="AH104" s="141"/>
      <c r="AI104" s="50">
        <v>0.30365300158076419</v>
      </c>
      <c r="AJ104" s="2">
        <v>0.30811727049827459</v>
      </c>
      <c r="AK104" s="2">
        <v>0.26133530828886359</v>
      </c>
      <c r="AL104" s="90"/>
      <c r="AM104" s="50"/>
      <c r="AN104" s="2"/>
      <c r="AO104" s="2"/>
      <c r="AP104" s="90"/>
      <c r="AQ104" s="50">
        <v>0.64969206003400481</v>
      </c>
      <c r="AR104" s="2"/>
      <c r="AS104" s="6"/>
      <c r="AT104" s="90"/>
      <c r="AU104" s="45"/>
    </row>
    <row r="105" spans="25:47">
      <c r="Y105" s="38">
        <v>9</v>
      </c>
      <c r="Z105" s="66">
        <v>157</v>
      </c>
      <c r="AA105" s="38" t="s">
        <v>7</v>
      </c>
      <c r="AB105" s="66" t="s">
        <v>16</v>
      </c>
      <c r="AC105" s="57">
        <v>50</v>
      </c>
      <c r="AD105" s="13">
        <v>120</v>
      </c>
      <c r="AE105" s="14">
        <f t="shared" si="9"/>
        <v>0.60699656162982218</v>
      </c>
      <c r="AF105" s="14" t="s">
        <v>278</v>
      </c>
      <c r="AG105" s="2">
        <v>0.01</v>
      </c>
      <c r="AH105" s="141"/>
      <c r="AI105" s="50">
        <v>0.27783274463176599</v>
      </c>
      <c r="AJ105" s="2">
        <v>0.3047442419526819</v>
      </c>
      <c r="AK105" s="2">
        <v>0.29329635386042385</v>
      </c>
      <c r="AL105" s="90"/>
      <c r="AM105" s="50"/>
      <c r="AN105" s="2"/>
      <c r="AO105" s="2"/>
      <c r="AP105" s="90"/>
      <c r="AQ105" s="50">
        <v>0.5290324966078932</v>
      </c>
      <c r="AR105" s="2"/>
      <c r="AS105" s="6"/>
      <c r="AT105" s="90"/>
      <c r="AU105" s="45"/>
    </row>
    <row r="106" spans="25:47">
      <c r="Y106" s="38">
        <v>9</v>
      </c>
      <c r="Z106" s="66">
        <v>158</v>
      </c>
      <c r="AA106" s="38" t="s">
        <v>7</v>
      </c>
      <c r="AB106" s="66" t="s">
        <v>16</v>
      </c>
      <c r="AC106" s="57">
        <v>50</v>
      </c>
      <c r="AD106" s="13">
        <v>120</v>
      </c>
      <c r="AE106" s="14">
        <f t="shared" si="9"/>
        <v>0.60699656162982218</v>
      </c>
      <c r="AF106" s="14" t="s">
        <v>278</v>
      </c>
      <c r="AG106" s="2">
        <v>0.01</v>
      </c>
      <c r="AH106" s="141"/>
      <c r="AI106" s="50">
        <v>0.2872814015190695</v>
      </c>
      <c r="AJ106" s="2">
        <v>0.33686915352186958</v>
      </c>
      <c r="AK106" s="2">
        <v>0.2519872748915018</v>
      </c>
      <c r="AL106" s="90"/>
      <c r="AM106" s="50"/>
      <c r="AN106" s="2"/>
      <c r="AO106" s="2"/>
      <c r="AP106" s="90"/>
      <c r="AQ106" s="50">
        <v>0.5784002340884753</v>
      </c>
      <c r="AR106" s="2"/>
      <c r="AS106" s="6"/>
      <c r="AT106" s="90"/>
      <c r="AU106" s="45"/>
    </row>
    <row r="107" spans="25:47">
      <c r="Y107" s="38">
        <v>9</v>
      </c>
      <c r="Z107" s="66">
        <v>159</v>
      </c>
      <c r="AA107" s="38" t="s">
        <v>7</v>
      </c>
      <c r="AB107" s="66" t="s">
        <v>16</v>
      </c>
      <c r="AC107" s="57">
        <v>50</v>
      </c>
      <c r="AD107" s="13">
        <v>120</v>
      </c>
      <c r="AE107" s="14">
        <f t="shared" si="9"/>
        <v>0.60699656162982218</v>
      </c>
      <c r="AF107" s="14" t="s">
        <v>278</v>
      </c>
      <c r="AG107" s="2">
        <v>0.01</v>
      </c>
      <c r="AH107" s="141"/>
      <c r="AI107" s="50">
        <v>0.2604800476271269</v>
      </c>
      <c r="AJ107" s="2">
        <v>0.31984840482594112</v>
      </c>
      <c r="AK107" s="2">
        <v>0.273543858396815</v>
      </c>
      <c r="AL107" s="90"/>
      <c r="AM107" s="50"/>
      <c r="AN107" s="2"/>
      <c r="AO107" s="2"/>
      <c r="AP107" s="90"/>
      <c r="AQ107" s="50">
        <v>0.65591396595149443</v>
      </c>
      <c r="AR107" s="2"/>
      <c r="AS107" s="6"/>
      <c r="AT107" s="90"/>
      <c r="AU107" s="45"/>
    </row>
    <row r="108" spans="25:47">
      <c r="Y108" s="38">
        <v>9</v>
      </c>
      <c r="Z108" s="66">
        <v>160</v>
      </c>
      <c r="AA108" s="38" t="s">
        <v>7</v>
      </c>
      <c r="AB108" s="66" t="s">
        <v>16</v>
      </c>
      <c r="AC108" s="57">
        <v>50</v>
      </c>
      <c r="AD108" s="13">
        <v>120</v>
      </c>
      <c r="AE108" s="14">
        <f t="shared" si="9"/>
        <v>0.60699656162982218</v>
      </c>
      <c r="AF108" s="14" t="s">
        <v>278</v>
      </c>
      <c r="AG108" s="2">
        <v>0.01</v>
      </c>
      <c r="AH108" s="141"/>
      <c r="AI108" s="50">
        <v>0.28824230679142643</v>
      </c>
      <c r="AJ108" s="2">
        <v>0.34797100450602675</v>
      </c>
      <c r="AK108" s="2">
        <v>0.26610700940778903</v>
      </c>
      <c r="AL108" s="90"/>
      <c r="AM108" s="50"/>
      <c r="AN108" s="2"/>
      <c r="AO108" s="2"/>
      <c r="AP108" s="90"/>
      <c r="AQ108" s="50">
        <v>0.56317205937206238</v>
      </c>
      <c r="AR108" s="2"/>
      <c r="AS108" s="6"/>
      <c r="AT108" s="90"/>
      <c r="AU108" s="45"/>
    </row>
    <row r="109" spans="25:47">
      <c r="Y109" s="38">
        <v>9</v>
      </c>
      <c r="Z109" s="66">
        <v>161</v>
      </c>
      <c r="AA109" s="38" t="s">
        <v>7</v>
      </c>
      <c r="AB109" s="66" t="s">
        <v>16</v>
      </c>
      <c r="AC109" s="57">
        <v>50</v>
      </c>
      <c r="AD109" s="13">
        <v>120</v>
      </c>
      <c r="AE109" s="14">
        <f t="shared" si="9"/>
        <v>0.60699656162982218</v>
      </c>
      <c r="AF109" s="14" t="s">
        <v>278</v>
      </c>
      <c r="AG109" s="2">
        <v>0.01</v>
      </c>
      <c r="AH109" s="141"/>
      <c r="AI109" s="50">
        <v>0.27616500285240653</v>
      </c>
      <c r="AJ109" s="2">
        <v>0.32202645449677902</v>
      </c>
      <c r="AK109" s="2">
        <v>0.26603234098419859</v>
      </c>
      <c r="AL109" s="90"/>
      <c r="AM109" s="50"/>
      <c r="AN109" s="2"/>
      <c r="AO109" s="2"/>
      <c r="AP109" s="90"/>
      <c r="AQ109" s="50">
        <v>0.57484122681214356</v>
      </c>
      <c r="AR109" s="2"/>
      <c r="AS109" s="6"/>
      <c r="AT109" s="90"/>
      <c r="AU109" s="45"/>
    </row>
    <row r="110" spans="25:47">
      <c r="Y110" s="38">
        <v>9</v>
      </c>
      <c r="Z110" s="66">
        <v>162</v>
      </c>
      <c r="AA110" s="38" t="s">
        <v>7</v>
      </c>
      <c r="AB110" s="66" t="s">
        <v>16</v>
      </c>
      <c r="AC110" s="57">
        <v>50</v>
      </c>
      <c r="AD110" s="13">
        <v>120</v>
      </c>
      <c r="AE110" s="14">
        <f t="shared" si="9"/>
        <v>0.60699656162982218</v>
      </c>
      <c r="AF110" s="14" t="s">
        <v>278</v>
      </c>
      <c r="AG110" s="2">
        <v>0.01</v>
      </c>
      <c r="AH110" s="141"/>
      <c r="AI110" s="50">
        <v>0.26072924760424759</v>
      </c>
      <c r="AJ110" s="2">
        <v>0.29188975244113341</v>
      </c>
      <c r="AK110" s="2">
        <v>0.26915844391480798</v>
      </c>
      <c r="AL110" s="90"/>
      <c r="AM110" s="50"/>
      <c r="AN110" s="2"/>
      <c r="AO110" s="2"/>
      <c r="AP110" s="90"/>
      <c r="AQ110" s="50">
        <v>0.4181223262671373</v>
      </c>
      <c r="AR110" s="2"/>
      <c r="AS110" s="6"/>
      <c r="AT110" s="90"/>
      <c r="AU110" s="45"/>
    </row>
    <row r="111" spans="25:47">
      <c r="Y111" s="38">
        <v>9</v>
      </c>
      <c r="Z111" s="66">
        <v>163</v>
      </c>
      <c r="AA111" s="38" t="s">
        <v>7</v>
      </c>
      <c r="AB111" s="66" t="s">
        <v>16</v>
      </c>
      <c r="AC111" s="57">
        <v>50</v>
      </c>
      <c r="AD111" s="13">
        <v>120</v>
      </c>
      <c r="AE111" s="14">
        <f t="shared" si="9"/>
        <v>0.60699656162982218</v>
      </c>
      <c r="AF111" s="14" t="s">
        <v>278</v>
      </c>
      <c r="AG111" s="2">
        <v>0.01</v>
      </c>
      <c r="AH111" s="141"/>
      <c r="AI111" s="50">
        <v>0.34093872260360747</v>
      </c>
      <c r="AJ111" s="2">
        <v>0.29623313649757604</v>
      </c>
      <c r="AK111" s="2">
        <v>0.26641521902718485</v>
      </c>
      <c r="AL111" s="90"/>
      <c r="AM111" s="50"/>
      <c r="AN111" s="2"/>
      <c r="AO111" s="2"/>
      <c r="AP111" s="90"/>
      <c r="AQ111" s="50">
        <v>0.47344524799466903</v>
      </c>
      <c r="AR111" s="2"/>
      <c r="AS111" s="6"/>
      <c r="AT111" s="90"/>
      <c r="AU111" s="45"/>
    </row>
    <row r="112" spans="25:47">
      <c r="Y112" s="38">
        <v>9</v>
      </c>
      <c r="Z112" s="66">
        <v>164</v>
      </c>
      <c r="AA112" s="38" t="s">
        <v>7</v>
      </c>
      <c r="AB112" s="66" t="s">
        <v>16</v>
      </c>
      <c r="AC112" s="57">
        <v>50</v>
      </c>
      <c r="AD112" s="13">
        <v>120</v>
      </c>
      <c r="AE112" s="14">
        <f t="shared" si="9"/>
        <v>0.60699656162982218</v>
      </c>
      <c r="AF112" s="14" t="s">
        <v>278</v>
      </c>
      <c r="AG112" s="2">
        <v>0.01</v>
      </c>
      <c r="AH112" s="141"/>
      <c r="AI112" s="50">
        <v>0.3319967060338509</v>
      </c>
      <c r="AJ112" s="2">
        <v>0.27950882484138051</v>
      </c>
      <c r="AK112" s="2">
        <v>0.23571560108999545</v>
      </c>
      <c r="AL112" s="90"/>
      <c r="AM112" s="50"/>
      <c r="AN112" s="2"/>
      <c r="AO112" s="2"/>
      <c r="AP112" s="90"/>
      <c r="AQ112" s="50">
        <v>0.49663695851275563</v>
      </c>
      <c r="AR112" s="2"/>
      <c r="AS112" s="6"/>
      <c r="AT112" s="90"/>
      <c r="AU112" s="45"/>
    </row>
    <row r="113" spans="25:47">
      <c r="Y113" s="38">
        <v>9</v>
      </c>
      <c r="Z113" s="66">
        <v>165</v>
      </c>
      <c r="AA113" s="38" t="s">
        <v>7</v>
      </c>
      <c r="AB113" s="66" t="s">
        <v>16</v>
      </c>
      <c r="AC113" s="57">
        <v>50</v>
      </c>
      <c r="AD113" s="13">
        <v>120</v>
      </c>
      <c r="AE113" s="14">
        <f t="shared" si="9"/>
        <v>0.60699656162982218</v>
      </c>
      <c r="AF113" s="14" t="s">
        <v>278</v>
      </c>
      <c r="AG113" s="2">
        <v>0.01</v>
      </c>
      <c r="AH113" s="141"/>
      <c r="AI113" s="50">
        <v>0.27631843828341951</v>
      </c>
      <c r="AJ113" s="2">
        <v>0.28567090172089732</v>
      </c>
      <c r="AK113" s="2">
        <v>0.2741455612083899</v>
      </c>
      <c r="AL113" s="90"/>
      <c r="AM113" s="50"/>
      <c r="AN113" s="2"/>
      <c r="AO113" s="2"/>
      <c r="AP113" s="90"/>
      <c r="AQ113" s="50">
        <v>0.39759167128839645</v>
      </c>
      <c r="AR113" s="2"/>
      <c r="AS113" s="6"/>
      <c r="AT113" s="90"/>
      <c r="AU113" s="45"/>
    </row>
    <row r="114" spans="25:47">
      <c r="Y114" s="38">
        <v>9</v>
      </c>
      <c r="Z114" s="66">
        <v>166</v>
      </c>
      <c r="AA114" s="38" t="s">
        <v>7</v>
      </c>
      <c r="AB114" s="66" t="s">
        <v>16</v>
      </c>
      <c r="AC114" s="57">
        <v>50</v>
      </c>
      <c r="AD114" s="13">
        <v>120</v>
      </c>
      <c r="AE114" s="14">
        <f t="shared" si="9"/>
        <v>0.60699656162982218</v>
      </c>
      <c r="AF114" s="14" t="s">
        <v>278</v>
      </c>
      <c r="AG114" s="2">
        <v>0.01</v>
      </c>
      <c r="AH114" s="141"/>
      <c r="AI114" s="50">
        <v>0.33387155192731777</v>
      </c>
      <c r="AJ114" s="2">
        <v>0.2841965841241203</v>
      </c>
      <c r="AK114" s="2">
        <v>0.24814815483627117</v>
      </c>
      <c r="AL114" s="90"/>
      <c r="AM114" s="50"/>
      <c r="AN114" s="2"/>
      <c r="AO114" s="2"/>
      <c r="AP114" s="90"/>
      <c r="AQ114" s="50">
        <v>0.5272365396949692</v>
      </c>
      <c r="AR114" s="2"/>
      <c r="AS114" s="6"/>
      <c r="AT114" s="90"/>
      <c r="AU114" s="45"/>
    </row>
    <row r="115" spans="25:47">
      <c r="Y115" s="38">
        <v>9</v>
      </c>
      <c r="Z115" s="66">
        <v>167</v>
      </c>
      <c r="AA115" s="38" t="s">
        <v>7</v>
      </c>
      <c r="AB115" s="66" t="s">
        <v>16</v>
      </c>
      <c r="AC115" s="57">
        <v>50</v>
      </c>
      <c r="AD115" s="13">
        <v>120</v>
      </c>
      <c r="AE115" s="14">
        <f t="shared" si="9"/>
        <v>0.60699656162982218</v>
      </c>
      <c r="AF115" s="14" t="s">
        <v>278</v>
      </c>
      <c r="AG115" s="2">
        <v>0.01</v>
      </c>
      <c r="AH115" s="141"/>
      <c r="AI115" s="50">
        <v>0.34449346401032804</v>
      </c>
      <c r="AJ115" s="2">
        <v>0.35596575501977767</v>
      </c>
      <c r="AK115" s="2">
        <v>0.2676308726225089</v>
      </c>
      <c r="AL115" s="90"/>
      <c r="AM115" s="50"/>
      <c r="AN115" s="2"/>
      <c r="AO115" s="2"/>
      <c r="AP115" s="90"/>
      <c r="AQ115" s="50">
        <v>0.52057412778375456</v>
      </c>
      <c r="AR115" s="2"/>
      <c r="AS115" s="6"/>
      <c r="AT115" s="90"/>
      <c r="AU115" s="45"/>
    </row>
    <row r="116" spans="25:47">
      <c r="Y116" s="38">
        <v>9</v>
      </c>
      <c r="Z116" s="66">
        <v>168</v>
      </c>
      <c r="AA116" s="38" t="s">
        <v>7</v>
      </c>
      <c r="AB116" s="66" t="s">
        <v>16</v>
      </c>
      <c r="AC116" s="57">
        <v>50</v>
      </c>
      <c r="AD116" s="13">
        <v>120</v>
      </c>
      <c r="AE116" s="14">
        <f t="shared" si="9"/>
        <v>0.60699656162982218</v>
      </c>
      <c r="AF116" s="14" t="s">
        <v>278</v>
      </c>
      <c r="AG116" s="2">
        <v>0.01</v>
      </c>
      <c r="AH116" s="141"/>
      <c r="AI116" s="50">
        <v>0.26971694281193509</v>
      </c>
      <c r="AJ116" s="2">
        <v>0.31996053752053816</v>
      </c>
      <c r="AK116" s="2">
        <v>0.28345143359112801</v>
      </c>
      <c r="AL116" s="90"/>
      <c r="AM116" s="50"/>
      <c r="AN116" s="2"/>
      <c r="AO116" s="2"/>
      <c r="AP116" s="90"/>
      <c r="AQ116" s="50">
        <v>0.49157217857163688</v>
      </c>
      <c r="AR116" s="2"/>
      <c r="AS116" s="6"/>
      <c r="AT116" s="90"/>
      <c r="AU116" s="45"/>
    </row>
    <row r="117" spans="25:47">
      <c r="Y117" s="38">
        <v>9</v>
      </c>
      <c r="Z117" s="66">
        <v>169</v>
      </c>
      <c r="AA117" s="38" t="s">
        <v>7</v>
      </c>
      <c r="AB117" s="66" t="s">
        <v>16</v>
      </c>
      <c r="AC117" s="57">
        <v>50</v>
      </c>
      <c r="AD117" s="13">
        <v>120</v>
      </c>
      <c r="AE117" s="14">
        <f t="shared" si="9"/>
        <v>0.60699656162982218</v>
      </c>
      <c r="AF117" s="14" t="s">
        <v>278</v>
      </c>
      <c r="AG117" s="2">
        <v>0.01</v>
      </c>
      <c r="AH117" s="141"/>
      <c r="AI117" s="50">
        <v>0.35477340682837216</v>
      </c>
      <c r="AJ117" s="2">
        <v>0.34056869692409142</v>
      </c>
      <c r="AK117" s="2">
        <v>0.27463391096747986</v>
      </c>
      <c r="AL117" s="90"/>
      <c r="AM117" s="50"/>
      <c r="AN117" s="2"/>
      <c r="AO117" s="2"/>
      <c r="AP117" s="90"/>
      <c r="AQ117" s="50">
        <v>0.52289500217301665</v>
      </c>
      <c r="AR117" s="2"/>
      <c r="AS117" s="6"/>
      <c r="AT117" s="90"/>
      <c r="AU117" s="45"/>
    </row>
    <row r="118" spans="25:47">
      <c r="Y118" s="38">
        <v>9</v>
      </c>
      <c r="Z118" s="66">
        <v>170</v>
      </c>
      <c r="AA118" s="38" t="s">
        <v>7</v>
      </c>
      <c r="AB118" s="66" t="s">
        <v>16</v>
      </c>
      <c r="AC118" s="57">
        <v>50</v>
      </c>
      <c r="AD118" s="13">
        <v>120</v>
      </c>
      <c r="AE118" s="14">
        <f t="shared" si="9"/>
        <v>0.60699656162982218</v>
      </c>
      <c r="AF118" s="14" t="s">
        <v>278</v>
      </c>
      <c r="AG118" s="2">
        <v>0.01</v>
      </c>
      <c r="AH118" s="141"/>
      <c r="AI118" s="50">
        <v>0.34110815025298713</v>
      </c>
      <c r="AJ118" s="2">
        <v>0.333302843054742</v>
      </c>
      <c r="AK118" s="2">
        <v>0.26057848274671658</v>
      </c>
      <c r="AL118" s="90"/>
      <c r="AM118" s="50"/>
      <c r="AN118" s="2"/>
      <c r="AO118" s="2"/>
      <c r="AP118" s="90"/>
      <c r="AQ118" s="50">
        <v>0.53785755837257632</v>
      </c>
      <c r="AR118" s="2"/>
      <c r="AS118" s="6"/>
      <c r="AT118" s="90"/>
      <c r="AU118" s="45"/>
    </row>
    <row r="119" spans="25:47">
      <c r="Y119" s="38">
        <v>9</v>
      </c>
      <c r="Z119" s="66">
        <v>171</v>
      </c>
      <c r="AA119" s="38" t="s">
        <v>7</v>
      </c>
      <c r="AB119" s="66" t="s">
        <v>16</v>
      </c>
      <c r="AC119" s="57">
        <v>50</v>
      </c>
      <c r="AD119" s="13">
        <v>120</v>
      </c>
      <c r="AE119" s="14">
        <f t="shared" si="9"/>
        <v>0.60699656162982218</v>
      </c>
      <c r="AF119" s="14" t="s">
        <v>278</v>
      </c>
      <c r="AG119" s="2">
        <v>0.01</v>
      </c>
      <c r="AH119" s="141"/>
      <c r="AI119" s="50">
        <v>0.30115693902993163</v>
      </c>
      <c r="AJ119" s="2">
        <v>0.28515126161793308</v>
      </c>
      <c r="AK119" s="2">
        <v>0.23866382441713788</v>
      </c>
      <c r="AL119" s="90"/>
      <c r="AM119" s="50"/>
      <c r="AN119" s="2"/>
      <c r="AO119" s="2"/>
      <c r="AP119" s="90"/>
      <c r="AQ119" s="50">
        <v>0.39918770557763694</v>
      </c>
      <c r="AR119" s="2"/>
      <c r="AS119" s="6"/>
      <c r="AT119" s="90"/>
      <c r="AU119" s="45"/>
    </row>
    <row r="120" spans="25:47">
      <c r="Y120" s="38">
        <v>9</v>
      </c>
      <c r="Z120" s="66">
        <v>172</v>
      </c>
      <c r="AA120" s="38" t="s">
        <v>7</v>
      </c>
      <c r="AB120" s="66" t="s">
        <v>16</v>
      </c>
      <c r="AC120" s="57">
        <v>50</v>
      </c>
      <c r="AD120" s="13">
        <v>120</v>
      </c>
      <c r="AE120" s="14">
        <f t="shared" si="9"/>
        <v>0.60699656162982218</v>
      </c>
      <c r="AF120" s="14" t="s">
        <v>278</v>
      </c>
      <c r="AG120" s="2">
        <v>0.01</v>
      </c>
      <c r="AH120" s="141"/>
      <c r="AI120" s="50">
        <v>0.27400928481809755</v>
      </c>
      <c r="AJ120" s="2">
        <v>0.25041773075283269</v>
      </c>
      <c r="AK120" s="2">
        <v>0.240898394090929</v>
      </c>
      <c r="AL120" s="90"/>
      <c r="AM120" s="50"/>
      <c r="AN120" s="2"/>
      <c r="AO120" s="2"/>
      <c r="AP120" s="90"/>
      <c r="AQ120" s="50">
        <v>0.48113211725009974</v>
      </c>
      <c r="AR120" s="2"/>
      <c r="AS120" s="6"/>
      <c r="AT120" s="90"/>
      <c r="AU120" s="45"/>
    </row>
    <row r="121" spans="25:47">
      <c r="Y121" s="38">
        <v>9</v>
      </c>
      <c r="Z121" s="66">
        <v>173</v>
      </c>
      <c r="AA121" s="38" t="s">
        <v>7</v>
      </c>
      <c r="AB121" s="66" t="s">
        <v>16</v>
      </c>
      <c r="AC121" s="57">
        <v>50</v>
      </c>
      <c r="AD121" s="13">
        <v>120</v>
      </c>
      <c r="AE121" s="14">
        <f t="shared" si="9"/>
        <v>0.60699656162982218</v>
      </c>
      <c r="AF121" s="14" t="s">
        <v>278</v>
      </c>
      <c r="AG121" s="2">
        <v>0.01</v>
      </c>
      <c r="AH121" s="141"/>
      <c r="AI121" s="50">
        <v>0.34757799236414111</v>
      </c>
      <c r="AJ121" s="2">
        <v>0.34266551790793076</v>
      </c>
      <c r="AK121" s="2">
        <v>0.26005065638355507</v>
      </c>
      <c r="AL121" s="90"/>
      <c r="AM121" s="50"/>
      <c r="AN121" s="2"/>
      <c r="AO121" s="2"/>
      <c r="AP121" s="90"/>
      <c r="AQ121" s="50">
        <v>0.48675265309888482</v>
      </c>
      <c r="AR121" s="2"/>
      <c r="AS121" s="6"/>
      <c r="AT121" s="90"/>
      <c r="AU121" s="45"/>
    </row>
    <row r="122" spans="25:47">
      <c r="Y122" s="38">
        <v>9</v>
      </c>
      <c r="Z122" s="66">
        <v>174</v>
      </c>
      <c r="AA122" s="38" t="s">
        <v>7</v>
      </c>
      <c r="AB122" s="66" t="s">
        <v>16</v>
      </c>
      <c r="AC122" s="57">
        <v>50</v>
      </c>
      <c r="AD122" s="13">
        <v>120</v>
      </c>
      <c r="AE122" s="14">
        <f t="shared" si="9"/>
        <v>0.60699656162982218</v>
      </c>
      <c r="AF122" s="14" t="s">
        <v>278</v>
      </c>
      <c r="AG122" s="2">
        <v>0.01</v>
      </c>
      <c r="AH122" s="141"/>
      <c r="AI122" s="50">
        <v>0.35012894375000081</v>
      </c>
      <c r="AJ122" s="2">
        <v>0.34641932086828559</v>
      </c>
      <c r="AK122" s="2">
        <v>0.26076447885635573</v>
      </c>
      <c r="AL122" s="90"/>
      <c r="AM122" s="50"/>
      <c r="AN122" s="2"/>
      <c r="AO122" s="2"/>
      <c r="AP122" s="90"/>
      <c r="AQ122" s="50">
        <v>0.46929192143547011</v>
      </c>
      <c r="AR122" s="2"/>
      <c r="AS122" s="6"/>
      <c r="AT122" s="90"/>
      <c r="AU122" s="45"/>
    </row>
    <row r="123" spans="25:47">
      <c r="Y123" s="38">
        <v>9</v>
      </c>
      <c r="Z123" s="66">
        <v>175</v>
      </c>
      <c r="AA123" s="38" t="s">
        <v>7</v>
      </c>
      <c r="AB123" s="66" t="s">
        <v>16</v>
      </c>
      <c r="AC123" s="57">
        <v>50</v>
      </c>
      <c r="AD123" s="13">
        <v>120</v>
      </c>
      <c r="AE123" s="14">
        <f t="shared" si="9"/>
        <v>0.60699656162982218</v>
      </c>
      <c r="AF123" s="14" t="s">
        <v>278</v>
      </c>
      <c r="AG123" s="2">
        <v>0.01</v>
      </c>
      <c r="AH123" s="141"/>
      <c r="AI123" s="50">
        <v>0.33523967235913282</v>
      </c>
      <c r="AJ123" s="2">
        <v>0.29233554131665729</v>
      </c>
      <c r="AK123" s="2">
        <v>0.26241326311454344</v>
      </c>
      <c r="AL123" s="90"/>
      <c r="AM123" s="50"/>
      <c r="AN123" s="2"/>
      <c r="AO123" s="2"/>
      <c r="AP123" s="90"/>
      <c r="AQ123" s="50">
        <v>0.40737750491333513</v>
      </c>
      <c r="AR123" s="2"/>
      <c r="AS123" s="6"/>
      <c r="AT123" s="90"/>
      <c r="AU123" s="45"/>
    </row>
    <row r="124" spans="25:47">
      <c r="Y124" s="38">
        <v>9</v>
      </c>
      <c r="Z124" s="66">
        <v>176</v>
      </c>
      <c r="AA124" s="38" t="s">
        <v>7</v>
      </c>
      <c r="AB124" s="66" t="s">
        <v>16</v>
      </c>
      <c r="AC124" s="57">
        <v>50</v>
      </c>
      <c r="AD124" s="13">
        <v>120</v>
      </c>
      <c r="AE124" s="14">
        <f t="shared" si="9"/>
        <v>0.60699656162982218</v>
      </c>
      <c r="AF124" s="14" t="s">
        <v>278</v>
      </c>
      <c r="AG124" s="2">
        <v>0.01</v>
      </c>
      <c r="AH124" s="141"/>
      <c r="AI124" s="50">
        <v>0.363458618851842</v>
      </c>
      <c r="AJ124" s="2">
        <v>0.33006193504978831</v>
      </c>
      <c r="AK124" s="2">
        <v>0.27793096395066924</v>
      </c>
      <c r="AL124" s="90"/>
      <c r="AM124" s="50"/>
      <c r="AN124" s="2"/>
      <c r="AO124" s="2"/>
      <c r="AP124" s="90"/>
      <c r="AQ124" s="50">
        <v>0.53969320815344546</v>
      </c>
      <c r="AR124" s="2"/>
      <c r="AS124" s="6"/>
      <c r="AT124" s="90"/>
      <c r="AU124" s="45"/>
    </row>
    <row r="125" spans="25:47">
      <c r="Y125" s="38">
        <v>9</v>
      </c>
      <c r="Z125" s="66">
        <v>177</v>
      </c>
      <c r="AA125" s="38" t="s">
        <v>7</v>
      </c>
      <c r="AB125" s="66" t="s">
        <v>16</v>
      </c>
      <c r="AC125" s="57">
        <v>50</v>
      </c>
      <c r="AD125" s="13">
        <v>120</v>
      </c>
      <c r="AE125" s="14">
        <f t="shared" si="9"/>
        <v>0.60699656162982218</v>
      </c>
      <c r="AF125" s="14" t="s">
        <v>278</v>
      </c>
      <c r="AG125" s="2">
        <v>0.01</v>
      </c>
      <c r="AH125" s="141"/>
      <c r="AI125" s="50">
        <v>0.37610568669045785</v>
      </c>
      <c r="AJ125" s="2">
        <v>0.29555324568568653</v>
      </c>
      <c r="AK125" s="2">
        <v>0.27640405375222526</v>
      </c>
      <c r="AL125" s="90"/>
      <c r="AM125" s="50"/>
      <c r="AN125" s="2"/>
      <c r="AO125" s="2"/>
      <c r="AP125" s="90"/>
      <c r="AQ125" s="50">
        <v>0.47336389918969135</v>
      </c>
      <c r="AR125" s="2"/>
      <c r="AS125" s="6"/>
      <c r="AT125" s="90"/>
      <c r="AU125" s="45"/>
    </row>
    <row r="126" spans="25:47">
      <c r="Y126" s="38">
        <v>9</v>
      </c>
      <c r="Z126" s="66">
        <v>178</v>
      </c>
      <c r="AA126" s="38" t="s">
        <v>7</v>
      </c>
      <c r="AB126" s="66" t="s">
        <v>16</v>
      </c>
      <c r="AC126" s="57">
        <v>50</v>
      </c>
      <c r="AD126" s="13">
        <v>120</v>
      </c>
      <c r="AE126" s="14">
        <f t="shared" si="9"/>
        <v>0.60699656162982218</v>
      </c>
      <c r="AF126" s="14" t="s">
        <v>278</v>
      </c>
      <c r="AG126" s="2">
        <v>0.01</v>
      </c>
      <c r="AH126" s="141"/>
      <c r="AI126" s="50">
        <v>0.32085275991986245</v>
      </c>
      <c r="AJ126" s="2">
        <v>0.29307792994921184</v>
      </c>
      <c r="AK126" s="2">
        <v>0.25637666479682614</v>
      </c>
      <c r="AL126" s="90"/>
      <c r="AM126" s="50"/>
      <c r="AN126" s="2"/>
      <c r="AO126" s="2"/>
      <c r="AP126" s="90"/>
      <c r="AQ126" s="50">
        <v>0.43339504123179934</v>
      </c>
      <c r="AR126" s="2"/>
      <c r="AS126" s="6"/>
      <c r="AT126" s="90"/>
      <c r="AU126" s="45"/>
    </row>
    <row r="127" spans="25:47">
      <c r="Y127" s="38">
        <v>9</v>
      </c>
      <c r="Z127" s="66">
        <v>179</v>
      </c>
      <c r="AA127" s="38" t="s">
        <v>7</v>
      </c>
      <c r="AB127" s="66" t="s">
        <v>16</v>
      </c>
      <c r="AC127" s="57">
        <v>50</v>
      </c>
      <c r="AD127" s="13">
        <v>120</v>
      </c>
      <c r="AE127" s="14">
        <f t="shared" si="9"/>
        <v>0.60699656162982218</v>
      </c>
      <c r="AF127" s="14" t="s">
        <v>278</v>
      </c>
      <c r="AG127" s="2">
        <v>0.01</v>
      </c>
      <c r="AH127" s="141"/>
      <c r="AI127" s="50">
        <v>0.3284494195069369</v>
      </c>
      <c r="AJ127" s="2">
        <v>0.29960979492977557</v>
      </c>
      <c r="AK127" s="2">
        <v>0.22385288680689072</v>
      </c>
      <c r="AL127" s="90"/>
      <c r="AM127" s="50"/>
      <c r="AN127" s="2"/>
      <c r="AO127" s="2"/>
      <c r="AP127" s="90"/>
      <c r="AQ127" s="50">
        <v>0.43327696947643363</v>
      </c>
      <c r="AR127" s="2"/>
      <c r="AS127" s="6"/>
      <c r="AT127" s="90"/>
      <c r="AU127" s="45"/>
    </row>
    <row r="128" spans="25:47">
      <c r="Y128" s="38">
        <v>9</v>
      </c>
      <c r="Z128" s="66">
        <v>180</v>
      </c>
      <c r="AA128" s="38" t="s">
        <v>7</v>
      </c>
      <c r="AB128" s="66" t="s">
        <v>16</v>
      </c>
      <c r="AC128" s="57">
        <v>50</v>
      </c>
      <c r="AD128" s="13">
        <v>120</v>
      </c>
      <c r="AE128" s="14">
        <f t="shared" si="9"/>
        <v>0.60699656162982218</v>
      </c>
      <c r="AF128" s="14" t="s">
        <v>278</v>
      </c>
      <c r="AG128" s="2">
        <v>0.01</v>
      </c>
      <c r="AH128" s="141"/>
      <c r="AI128" s="50">
        <v>0.29470212743841645</v>
      </c>
      <c r="AJ128" s="2">
        <v>0.28576400624466153</v>
      </c>
      <c r="AK128" s="2">
        <v>0.24545859545716592</v>
      </c>
      <c r="AL128" s="90"/>
      <c r="AM128" s="50"/>
      <c r="AN128" s="2"/>
      <c r="AO128" s="2"/>
      <c r="AP128" s="90"/>
      <c r="AQ128" s="50">
        <v>0.4412645498290455</v>
      </c>
      <c r="AR128" s="2"/>
      <c r="AS128" s="6"/>
      <c r="AT128" s="90"/>
      <c r="AU128" s="45"/>
    </row>
    <row r="129" spans="25:47">
      <c r="Y129" s="38">
        <v>9</v>
      </c>
      <c r="Z129" s="66">
        <v>181</v>
      </c>
      <c r="AA129" s="38" t="s">
        <v>7</v>
      </c>
      <c r="AB129" s="66" t="s">
        <v>16</v>
      </c>
      <c r="AC129" s="57">
        <v>50</v>
      </c>
      <c r="AD129" s="13">
        <v>120</v>
      </c>
      <c r="AE129" s="14">
        <f t="shared" si="9"/>
        <v>0.60699656162982218</v>
      </c>
      <c r="AF129" s="14" t="s">
        <v>278</v>
      </c>
      <c r="AG129" s="2">
        <v>0.01</v>
      </c>
      <c r="AH129" s="141"/>
      <c r="AI129" s="50">
        <v>0.29182740250094574</v>
      </c>
      <c r="AJ129" s="2">
        <v>0.25995382577653953</v>
      </c>
      <c r="AK129" s="2">
        <v>0.25195495858033273</v>
      </c>
      <c r="AL129" s="90"/>
      <c r="AM129" s="50"/>
      <c r="AN129" s="2"/>
      <c r="AO129" s="2"/>
      <c r="AP129" s="90"/>
      <c r="AQ129" s="50">
        <v>0.40276856406301137</v>
      </c>
      <c r="AR129" s="2"/>
      <c r="AS129" s="6"/>
      <c r="AT129" s="90"/>
      <c r="AU129" s="45"/>
    </row>
    <row r="130" spans="25:47">
      <c r="Y130" s="38">
        <v>9</v>
      </c>
      <c r="Z130" s="66">
        <v>182</v>
      </c>
      <c r="AA130" s="38" t="s">
        <v>7</v>
      </c>
      <c r="AB130" s="66" t="s">
        <v>16</v>
      </c>
      <c r="AC130" s="57">
        <v>50</v>
      </c>
      <c r="AD130" s="13">
        <v>120</v>
      </c>
      <c r="AE130" s="14">
        <f t="shared" si="9"/>
        <v>0.60699656162982218</v>
      </c>
      <c r="AF130" s="14" t="s">
        <v>278</v>
      </c>
      <c r="AG130" s="2">
        <v>0.01</v>
      </c>
      <c r="AH130" s="141"/>
      <c r="AI130" s="50">
        <v>0.26717868588998228</v>
      </c>
      <c r="AJ130" s="2">
        <v>0.28534435510196249</v>
      </c>
      <c r="AK130" s="2">
        <v>0.22380786917264767</v>
      </c>
      <c r="AL130" s="90"/>
      <c r="AM130" s="50"/>
      <c r="AN130" s="2"/>
      <c r="AO130" s="2"/>
      <c r="AP130" s="90"/>
      <c r="AQ130" s="50">
        <v>0.5305680255592039</v>
      </c>
      <c r="AR130" s="2"/>
      <c r="AS130" s="6"/>
      <c r="AT130" s="90"/>
      <c r="AU130" s="45"/>
    </row>
    <row r="131" spans="25:47">
      <c r="Y131" s="38">
        <v>9</v>
      </c>
      <c r="Z131" s="66">
        <v>183</v>
      </c>
      <c r="AA131" s="38" t="s">
        <v>7</v>
      </c>
      <c r="AB131" s="66" t="s">
        <v>16</v>
      </c>
      <c r="AC131" s="57">
        <v>50</v>
      </c>
      <c r="AD131" s="13">
        <v>120</v>
      </c>
      <c r="AE131" s="14">
        <f t="shared" si="9"/>
        <v>0.60699656162982218</v>
      </c>
      <c r="AF131" s="14" t="s">
        <v>278</v>
      </c>
      <c r="AG131" s="2">
        <v>0.01</v>
      </c>
      <c r="AH131" s="141"/>
      <c r="AI131" s="50">
        <v>0.32989857855811894</v>
      </c>
      <c r="AJ131" s="2">
        <v>0.30932892179471111</v>
      </c>
      <c r="AK131" s="2">
        <v>0.278050365335125</v>
      </c>
      <c r="AL131" s="90"/>
      <c r="AM131" s="50"/>
      <c r="AN131" s="2"/>
      <c r="AO131" s="2"/>
      <c r="AP131" s="90"/>
      <c r="AQ131" s="50">
        <v>0.46404789971182869</v>
      </c>
      <c r="AR131" s="2"/>
      <c r="AS131" s="6"/>
      <c r="AT131" s="90"/>
      <c r="AU131" s="45"/>
    </row>
    <row r="132" spans="25:47">
      <c r="Y132" s="38">
        <v>9</v>
      </c>
      <c r="Z132" s="66">
        <v>184</v>
      </c>
      <c r="AA132" s="38" t="s">
        <v>7</v>
      </c>
      <c r="AB132" s="66" t="s">
        <v>16</v>
      </c>
      <c r="AC132" s="57">
        <v>50</v>
      </c>
      <c r="AD132" s="13">
        <v>120</v>
      </c>
      <c r="AE132" s="14">
        <f t="shared" si="9"/>
        <v>0.60699656162982218</v>
      </c>
      <c r="AF132" s="14" t="s">
        <v>278</v>
      </c>
      <c r="AG132" s="2">
        <v>0.01</v>
      </c>
      <c r="AH132" s="141"/>
      <c r="AI132" s="50">
        <v>0.31554841241001147</v>
      </c>
      <c r="AJ132" s="2">
        <v>0.32191869335289014</v>
      </c>
      <c r="AK132" s="2">
        <v>0.28911110270822199</v>
      </c>
      <c r="AL132" s="90"/>
      <c r="AM132" s="50"/>
      <c r="AN132" s="2"/>
      <c r="AO132" s="2"/>
      <c r="AP132" s="90"/>
      <c r="AQ132" s="50">
        <v>0.51154001279690253</v>
      </c>
      <c r="AR132" s="2"/>
      <c r="AS132" s="6"/>
      <c r="AT132" s="90"/>
      <c r="AU132" s="45"/>
    </row>
    <row r="133" spans="25:47">
      <c r="Y133" s="38">
        <v>9</v>
      </c>
      <c r="Z133" s="66">
        <v>185</v>
      </c>
      <c r="AA133" s="38" t="s">
        <v>7</v>
      </c>
      <c r="AB133" s="66" t="s">
        <v>16</v>
      </c>
      <c r="AC133" s="57">
        <v>50</v>
      </c>
      <c r="AD133" s="13">
        <v>120</v>
      </c>
      <c r="AE133" s="14">
        <f t="shared" si="9"/>
        <v>0.60699656162982218</v>
      </c>
      <c r="AF133" s="14" t="s">
        <v>278</v>
      </c>
      <c r="AG133" s="2">
        <v>0.01</v>
      </c>
      <c r="AH133" s="141"/>
      <c r="AI133" s="50">
        <v>0.2808780052551002</v>
      </c>
      <c r="AJ133" s="2">
        <v>0.29450326935085153</v>
      </c>
      <c r="AK133" s="2">
        <v>0.24786629591684811</v>
      </c>
      <c r="AL133" s="90"/>
      <c r="AM133" s="50"/>
      <c r="AN133" s="2"/>
      <c r="AO133" s="2"/>
      <c r="AP133" s="90"/>
      <c r="AQ133" s="50">
        <v>0.54588737395493026</v>
      </c>
      <c r="AR133" s="2"/>
      <c r="AS133" s="6"/>
      <c r="AT133" s="90"/>
      <c r="AU133" s="45"/>
    </row>
    <row r="134" spans="25:47">
      <c r="Y134" s="38">
        <v>9</v>
      </c>
      <c r="Z134" s="66">
        <v>186</v>
      </c>
      <c r="AA134" s="38" t="s">
        <v>7</v>
      </c>
      <c r="AB134" s="66" t="s">
        <v>16</v>
      </c>
      <c r="AC134" s="57">
        <v>50</v>
      </c>
      <c r="AD134" s="13">
        <v>120</v>
      </c>
      <c r="AE134" s="14">
        <f t="shared" si="9"/>
        <v>0.60699656162982218</v>
      </c>
      <c r="AF134" s="14" t="s">
        <v>278</v>
      </c>
      <c r="AG134" s="2">
        <v>0.01</v>
      </c>
      <c r="AH134" s="141"/>
      <c r="AI134" s="50">
        <v>0.2848007720563776</v>
      </c>
      <c r="AJ134" s="2">
        <v>0.34763315502768644</v>
      </c>
      <c r="AK134" s="2">
        <v>0.27975223551085288</v>
      </c>
      <c r="AL134" s="90"/>
      <c r="AM134" s="50"/>
      <c r="AN134" s="2"/>
      <c r="AO134" s="2"/>
      <c r="AP134" s="90"/>
      <c r="AQ134" s="50">
        <v>0.5876267258607335</v>
      </c>
      <c r="AR134" s="2"/>
      <c r="AS134" s="6"/>
      <c r="AT134" s="90"/>
      <c r="AU134" s="45"/>
    </row>
    <row r="135" spans="25:47">
      <c r="Y135" s="38">
        <v>9</v>
      </c>
      <c r="Z135" s="66">
        <v>187</v>
      </c>
      <c r="AA135" s="38" t="s">
        <v>7</v>
      </c>
      <c r="AB135" s="66" t="s">
        <v>16</v>
      </c>
      <c r="AC135" s="57">
        <v>50</v>
      </c>
      <c r="AD135" s="13">
        <v>120</v>
      </c>
      <c r="AE135" s="14">
        <f t="shared" si="9"/>
        <v>0.60699656162982218</v>
      </c>
      <c r="AF135" s="14" t="s">
        <v>278</v>
      </c>
      <c r="AG135" s="2">
        <v>0.01</v>
      </c>
      <c r="AH135" s="141"/>
      <c r="AI135" s="50">
        <v>0.37590301972584195</v>
      </c>
      <c r="AJ135" s="2">
        <v>0.35083481803462901</v>
      </c>
      <c r="AK135" s="2">
        <v>0.27292628655271567</v>
      </c>
      <c r="AL135" s="90"/>
      <c r="AM135" s="50"/>
      <c r="AN135" s="2"/>
      <c r="AO135" s="2"/>
      <c r="AP135" s="90"/>
      <c r="AQ135" s="50">
        <v>0.51346708138938324</v>
      </c>
      <c r="AR135" s="2"/>
      <c r="AS135" s="6"/>
      <c r="AT135" s="90"/>
      <c r="AU135" s="45"/>
    </row>
    <row r="136" spans="25:47">
      <c r="Y136" s="38">
        <v>9</v>
      </c>
      <c r="Z136" s="66">
        <v>188</v>
      </c>
      <c r="AA136" s="38" t="s">
        <v>7</v>
      </c>
      <c r="AB136" s="66" t="s">
        <v>16</v>
      </c>
      <c r="AC136" s="57">
        <v>50</v>
      </c>
      <c r="AD136" s="13">
        <v>120</v>
      </c>
      <c r="AE136" s="14">
        <f t="shared" si="9"/>
        <v>0.60699656162982218</v>
      </c>
      <c r="AF136" s="14" t="s">
        <v>278</v>
      </c>
      <c r="AG136" s="2">
        <v>0.01</v>
      </c>
      <c r="AH136" s="141"/>
      <c r="AI136" s="50">
        <v>0.32704382358190953</v>
      </c>
      <c r="AJ136" s="2">
        <v>0.26256953777119102</v>
      </c>
      <c r="AK136" s="2">
        <v>0.25897094106287666</v>
      </c>
      <c r="AL136" s="90"/>
      <c r="AM136" s="50"/>
      <c r="AN136" s="2"/>
      <c r="AO136" s="2"/>
      <c r="AP136" s="90"/>
      <c r="AQ136" s="50">
        <v>0.39614534436268123</v>
      </c>
      <c r="AR136" s="2"/>
      <c r="AS136" s="6"/>
      <c r="AT136" s="90"/>
      <c r="AU136" s="45"/>
    </row>
    <row r="137" spans="25:47">
      <c r="Y137" s="38">
        <v>9</v>
      </c>
      <c r="Z137" s="66">
        <v>189</v>
      </c>
      <c r="AA137" s="38" t="s">
        <v>7</v>
      </c>
      <c r="AB137" s="66" t="s">
        <v>16</v>
      </c>
      <c r="AC137" s="57">
        <v>50</v>
      </c>
      <c r="AD137" s="13">
        <v>120</v>
      </c>
      <c r="AE137" s="14">
        <f t="shared" si="9"/>
        <v>0.60699656162982218</v>
      </c>
      <c r="AF137" s="14" t="s">
        <v>278</v>
      </c>
      <c r="AG137" s="2">
        <v>0.01</v>
      </c>
      <c r="AH137" s="141"/>
      <c r="AI137" s="50">
        <v>0.35632352846974946</v>
      </c>
      <c r="AJ137" s="2">
        <v>0.28845216976952731</v>
      </c>
      <c r="AK137" s="2">
        <v>0.24250114862763258</v>
      </c>
      <c r="AL137" s="90"/>
      <c r="AM137" s="50"/>
      <c r="AN137" s="2"/>
      <c r="AO137" s="2"/>
      <c r="AP137" s="90"/>
      <c r="AQ137" s="50">
        <v>0.39284695993092106</v>
      </c>
      <c r="AR137" s="2"/>
      <c r="AS137" s="6"/>
      <c r="AT137" s="90"/>
      <c r="AU137" s="45"/>
    </row>
    <row r="138" spans="25:47">
      <c r="Y138" s="38">
        <v>9</v>
      </c>
      <c r="Z138" s="66">
        <v>190</v>
      </c>
      <c r="AA138" s="38" t="s">
        <v>7</v>
      </c>
      <c r="AB138" s="66" t="s">
        <v>16</v>
      </c>
      <c r="AC138" s="57">
        <v>50</v>
      </c>
      <c r="AD138" s="13">
        <v>120</v>
      </c>
      <c r="AE138" s="14">
        <f t="shared" si="9"/>
        <v>0.60699656162982218</v>
      </c>
      <c r="AF138" s="14" t="s">
        <v>278</v>
      </c>
      <c r="AG138" s="2">
        <v>0.01</v>
      </c>
      <c r="AH138" s="141"/>
      <c r="AI138" s="50">
        <v>0.38180556198583843</v>
      </c>
      <c r="AJ138" s="2">
        <v>0.33912005422445773</v>
      </c>
      <c r="AK138" s="2">
        <v>0.26461882119023861</v>
      </c>
      <c r="AL138" s="90"/>
      <c r="AM138" s="50"/>
      <c r="AN138" s="2"/>
      <c r="AO138" s="2"/>
      <c r="AP138" s="90"/>
      <c r="AQ138" s="50">
        <v>0.39998464312309795</v>
      </c>
      <c r="AR138" s="2"/>
      <c r="AS138" s="6"/>
      <c r="AT138" s="90"/>
      <c r="AU138" s="45"/>
    </row>
    <row r="139" spans="25:47">
      <c r="Y139" s="38">
        <v>9</v>
      </c>
      <c r="Z139" s="66">
        <v>191</v>
      </c>
      <c r="AA139" s="38" t="s">
        <v>7</v>
      </c>
      <c r="AB139" s="66" t="s">
        <v>16</v>
      </c>
      <c r="AC139" s="57">
        <v>50</v>
      </c>
      <c r="AD139" s="13">
        <v>120</v>
      </c>
      <c r="AE139" s="14">
        <f t="shared" si="9"/>
        <v>0.60699656162982218</v>
      </c>
      <c r="AF139" s="14" t="s">
        <v>278</v>
      </c>
      <c r="AG139" s="2">
        <v>0.01</v>
      </c>
      <c r="AH139" s="141"/>
      <c r="AI139" s="50">
        <v>0.23753933844035632</v>
      </c>
      <c r="AJ139" s="2">
        <v>0.25242818370436393</v>
      </c>
      <c r="AK139" s="2">
        <v>0.22794418472766476</v>
      </c>
      <c r="AL139" s="90"/>
      <c r="AM139" s="50"/>
      <c r="AN139" s="2"/>
      <c r="AO139" s="2"/>
      <c r="AP139" s="90"/>
      <c r="AQ139" s="50">
        <v>0.61941115740251573</v>
      </c>
      <c r="AR139" s="2"/>
      <c r="AS139" s="6"/>
      <c r="AT139" s="90"/>
      <c r="AU139" s="45"/>
    </row>
    <row r="140" spans="25:47">
      <c r="Y140" s="38">
        <v>9</v>
      </c>
      <c r="Z140" s="66">
        <v>192</v>
      </c>
      <c r="AA140" s="38" t="s">
        <v>7</v>
      </c>
      <c r="AB140" s="66" t="s">
        <v>16</v>
      </c>
      <c r="AC140" s="57">
        <v>50</v>
      </c>
      <c r="AD140" s="13">
        <v>120</v>
      </c>
      <c r="AE140" s="14">
        <f t="shared" ref="AE140:AE190" si="10">LOG(AD140*EXP((AC140-100)/14.75))</f>
        <v>0.60699656162982218</v>
      </c>
      <c r="AF140" s="14" t="s">
        <v>278</v>
      </c>
      <c r="AG140" s="2">
        <v>0.01</v>
      </c>
      <c r="AH140" s="141"/>
      <c r="AI140" s="50">
        <v>0.28155748623392862</v>
      </c>
      <c r="AJ140" s="2">
        <v>0.24767808945653835</v>
      </c>
      <c r="AK140" s="2">
        <v>0.21534454345765808</v>
      </c>
      <c r="AL140" s="90"/>
      <c r="AM140" s="50"/>
      <c r="AN140" s="2"/>
      <c r="AO140" s="2"/>
      <c r="AP140" s="90"/>
      <c r="AQ140" s="50">
        <v>0.54183633175347679</v>
      </c>
      <c r="AR140" s="2"/>
      <c r="AS140" s="6"/>
      <c r="AT140" s="90"/>
      <c r="AU140" s="45"/>
    </row>
    <row r="141" spans="25:47">
      <c r="Y141" s="38">
        <v>9</v>
      </c>
      <c r="Z141" s="66">
        <v>193</v>
      </c>
      <c r="AA141" s="38" t="s">
        <v>7</v>
      </c>
      <c r="AB141" s="66" t="s">
        <v>16</v>
      </c>
      <c r="AC141" s="57">
        <v>50</v>
      </c>
      <c r="AD141" s="13">
        <v>120</v>
      </c>
      <c r="AE141" s="14">
        <f t="shared" si="10"/>
        <v>0.60699656162982218</v>
      </c>
      <c r="AF141" s="14" t="s">
        <v>278</v>
      </c>
      <c r="AG141" s="2">
        <v>0.01</v>
      </c>
      <c r="AH141" s="141"/>
      <c r="AI141" s="50">
        <v>0.33531216327602903</v>
      </c>
      <c r="AJ141" s="2">
        <v>0.27786071497265546</v>
      </c>
      <c r="AK141" s="2">
        <v>0.24837083829914541</v>
      </c>
      <c r="AL141" s="90"/>
      <c r="AM141" s="50"/>
      <c r="AN141" s="2"/>
      <c r="AO141" s="2"/>
      <c r="AP141" s="90"/>
      <c r="AQ141" s="50">
        <v>0.40640010127302584</v>
      </c>
      <c r="AR141" s="2"/>
      <c r="AS141" s="6"/>
      <c r="AT141" s="90"/>
      <c r="AU141" s="45"/>
    </row>
    <row r="142" spans="25:47">
      <c r="Y142" s="38">
        <v>9</v>
      </c>
      <c r="Z142" s="66">
        <v>194</v>
      </c>
      <c r="AA142" s="38" t="s">
        <v>7</v>
      </c>
      <c r="AB142" s="66" t="s">
        <v>16</v>
      </c>
      <c r="AC142" s="57">
        <v>50</v>
      </c>
      <c r="AD142" s="13">
        <v>120</v>
      </c>
      <c r="AE142" s="14">
        <f t="shared" si="10"/>
        <v>0.60699656162982218</v>
      </c>
      <c r="AF142" s="14" t="s">
        <v>278</v>
      </c>
      <c r="AG142" s="2">
        <v>0.01</v>
      </c>
      <c r="AH142" s="141"/>
      <c r="AI142" s="50">
        <v>0.31547292375899261</v>
      </c>
      <c r="AJ142" s="2">
        <v>0.27116826629433777</v>
      </c>
      <c r="AK142" s="2">
        <v>0.24014934021664164</v>
      </c>
      <c r="AL142" s="90"/>
      <c r="AM142" s="50"/>
      <c r="AN142" s="2"/>
      <c r="AO142" s="2"/>
      <c r="AP142" s="90"/>
      <c r="AQ142" s="50">
        <v>0.44463997823987506</v>
      </c>
      <c r="AR142" s="2"/>
      <c r="AS142" s="6"/>
      <c r="AT142" s="90"/>
      <c r="AU142" s="45"/>
    </row>
    <row r="143" spans="25:47">
      <c r="Y143" s="38">
        <v>9</v>
      </c>
      <c r="Z143" s="66">
        <v>195</v>
      </c>
      <c r="AA143" s="38" t="s">
        <v>7</v>
      </c>
      <c r="AB143" s="66" t="s">
        <v>16</v>
      </c>
      <c r="AC143" s="57">
        <v>50</v>
      </c>
      <c r="AD143" s="13">
        <v>120</v>
      </c>
      <c r="AE143" s="14">
        <f t="shared" si="10"/>
        <v>0.60699656162982218</v>
      </c>
      <c r="AF143" s="14" t="s">
        <v>278</v>
      </c>
      <c r="AG143" s="2">
        <v>0.01</v>
      </c>
      <c r="AH143" s="141"/>
      <c r="AI143" s="50">
        <v>0.30915393201491709</v>
      </c>
      <c r="AJ143" s="2">
        <v>0.29840299843448831</v>
      </c>
      <c r="AK143" s="2">
        <v>0.26187928891362822</v>
      </c>
      <c r="AL143" s="90"/>
      <c r="AM143" s="50"/>
      <c r="AN143" s="2"/>
      <c r="AO143" s="2"/>
      <c r="AP143" s="90"/>
      <c r="AQ143" s="50">
        <v>0.42342428791291975</v>
      </c>
      <c r="AR143" s="2"/>
      <c r="AS143" s="6"/>
      <c r="AT143" s="90"/>
      <c r="AU143" s="45"/>
    </row>
    <row r="144" spans="25:47">
      <c r="Y144" s="38">
        <v>9</v>
      </c>
      <c r="Z144" s="66">
        <v>196</v>
      </c>
      <c r="AA144" s="38" t="s">
        <v>7</v>
      </c>
      <c r="AB144" s="66" t="s">
        <v>16</v>
      </c>
      <c r="AC144" s="57">
        <v>50</v>
      </c>
      <c r="AD144" s="13">
        <v>120</v>
      </c>
      <c r="AE144" s="14">
        <f t="shared" si="10"/>
        <v>0.60699656162982218</v>
      </c>
      <c r="AF144" s="14" t="s">
        <v>278</v>
      </c>
      <c r="AG144" s="2">
        <v>0.01</v>
      </c>
      <c r="AH144" s="141"/>
      <c r="AI144" s="50">
        <v>0.32274363820563701</v>
      </c>
      <c r="AJ144" s="2">
        <v>0.32060771997801368</v>
      </c>
      <c r="AK144" s="2">
        <v>0.253181228552329</v>
      </c>
      <c r="AL144" s="90"/>
      <c r="AM144" s="50"/>
      <c r="AN144" s="2"/>
      <c r="AO144" s="2"/>
      <c r="AP144" s="90"/>
      <c r="AQ144" s="50">
        <v>0.58799101738583071</v>
      </c>
      <c r="AR144" s="2"/>
      <c r="AS144" s="6"/>
      <c r="AT144" s="90"/>
      <c r="AU144" s="45"/>
    </row>
    <row r="145" spans="25:47">
      <c r="Y145" s="38">
        <v>9</v>
      </c>
      <c r="Z145" s="66">
        <v>197</v>
      </c>
      <c r="AA145" s="38" t="s">
        <v>7</v>
      </c>
      <c r="AB145" s="66" t="s">
        <v>16</v>
      </c>
      <c r="AC145" s="57">
        <v>50</v>
      </c>
      <c r="AD145" s="13">
        <v>120</v>
      </c>
      <c r="AE145" s="14">
        <f t="shared" si="10"/>
        <v>0.60699656162982218</v>
      </c>
      <c r="AF145" s="14" t="s">
        <v>278</v>
      </c>
      <c r="AG145" s="2">
        <v>0.01</v>
      </c>
      <c r="AH145" s="141"/>
      <c r="AI145" s="50">
        <v>0.31817540793898585</v>
      </c>
      <c r="AJ145" s="2">
        <v>0.31583479676556941</v>
      </c>
      <c r="AK145" s="2">
        <v>0.26914829285897635</v>
      </c>
      <c r="AL145" s="90"/>
      <c r="AM145" s="50"/>
      <c r="AN145" s="2"/>
      <c r="AO145" s="2"/>
      <c r="AP145" s="90"/>
      <c r="AQ145" s="50">
        <v>0.55696359659384664</v>
      </c>
      <c r="AR145" s="2"/>
      <c r="AS145" s="6"/>
      <c r="AT145" s="90"/>
      <c r="AU145" s="45"/>
    </row>
    <row r="146" spans="25:47">
      <c r="Y146" s="38">
        <v>9</v>
      </c>
      <c r="Z146" s="66">
        <v>198</v>
      </c>
      <c r="AA146" s="38" t="s">
        <v>7</v>
      </c>
      <c r="AB146" s="66" t="s">
        <v>16</v>
      </c>
      <c r="AC146" s="57">
        <v>50</v>
      </c>
      <c r="AD146" s="13">
        <v>120</v>
      </c>
      <c r="AE146" s="14">
        <f t="shared" si="10"/>
        <v>0.60699656162982218</v>
      </c>
      <c r="AF146" s="14" t="s">
        <v>278</v>
      </c>
      <c r="AG146" s="2">
        <v>0.01</v>
      </c>
      <c r="AH146" s="141"/>
      <c r="AI146" s="50">
        <v>0.32487596124772034</v>
      </c>
      <c r="AJ146" s="2">
        <v>0.31744389596275591</v>
      </c>
      <c r="AK146" s="2">
        <v>0.25625925098974628</v>
      </c>
      <c r="AL146" s="90"/>
      <c r="AM146" s="50"/>
      <c r="AN146" s="2"/>
      <c r="AO146" s="2"/>
      <c r="AP146" s="90"/>
      <c r="AQ146" s="50">
        <v>0.56255356354989083</v>
      </c>
      <c r="AR146" s="2"/>
      <c r="AS146" s="6"/>
      <c r="AT146" s="90"/>
      <c r="AU146" s="45"/>
    </row>
    <row r="147" spans="25:47">
      <c r="Y147" s="38">
        <v>9</v>
      </c>
      <c r="Z147" s="66">
        <v>199</v>
      </c>
      <c r="AA147" s="38" t="s">
        <v>7</v>
      </c>
      <c r="AB147" s="66" t="s">
        <v>16</v>
      </c>
      <c r="AC147" s="57">
        <v>50</v>
      </c>
      <c r="AD147" s="13">
        <v>120</v>
      </c>
      <c r="AE147" s="14">
        <f t="shared" si="10"/>
        <v>0.60699656162982218</v>
      </c>
      <c r="AF147" s="14" t="s">
        <v>278</v>
      </c>
      <c r="AG147" s="2">
        <v>0.01</v>
      </c>
      <c r="AH147" s="141"/>
      <c r="AI147" s="50">
        <v>0.26357540358014542</v>
      </c>
      <c r="AJ147" s="2">
        <v>0.27702162522876345</v>
      </c>
      <c r="AK147" s="2">
        <v>0.23053440579862652</v>
      </c>
      <c r="AL147" s="90"/>
      <c r="AM147" s="50"/>
      <c r="AN147" s="2"/>
      <c r="AO147" s="2"/>
      <c r="AP147" s="90"/>
      <c r="AQ147" s="50">
        <v>0.56519239610083127</v>
      </c>
      <c r="AR147" s="2"/>
      <c r="AS147" s="6"/>
      <c r="AT147" s="90"/>
      <c r="AU147" s="45"/>
    </row>
    <row r="148" spans="25:47">
      <c r="Y148" s="38">
        <v>9</v>
      </c>
      <c r="Z148" s="66">
        <v>200</v>
      </c>
      <c r="AA148" s="38" t="s">
        <v>7</v>
      </c>
      <c r="AB148" s="66" t="s">
        <v>16</v>
      </c>
      <c r="AC148" s="57">
        <v>50</v>
      </c>
      <c r="AD148" s="13">
        <v>120</v>
      </c>
      <c r="AE148" s="14">
        <f t="shared" si="10"/>
        <v>0.60699656162982218</v>
      </c>
      <c r="AF148" s="14" t="s">
        <v>278</v>
      </c>
      <c r="AG148" s="2">
        <v>0.01</v>
      </c>
      <c r="AH148" s="141"/>
      <c r="AI148" s="50">
        <v>0.29770754155461154</v>
      </c>
      <c r="AJ148" s="2">
        <v>0.30545253485249524</v>
      </c>
      <c r="AK148" s="2">
        <v>0.24620654540064499</v>
      </c>
      <c r="AL148" s="90"/>
      <c r="AM148" s="50"/>
      <c r="AN148" s="2"/>
      <c r="AO148" s="2"/>
      <c r="AP148" s="90"/>
      <c r="AQ148" s="50">
        <v>0.49034430680740032</v>
      </c>
      <c r="AR148" s="2"/>
      <c r="AS148" s="6"/>
      <c r="AT148" s="90"/>
      <c r="AU148" s="45"/>
    </row>
    <row r="149" spans="25:47">
      <c r="Y149" s="38">
        <v>9</v>
      </c>
      <c r="Z149" s="66">
        <v>201</v>
      </c>
      <c r="AA149" s="38" t="s">
        <v>7</v>
      </c>
      <c r="AB149" s="66" t="s">
        <v>16</v>
      </c>
      <c r="AC149" s="57">
        <v>50</v>
      </c>
      <c r="AD149" s="13">
        <v>120</v>
      </c>
      <c r="AE149" s="14">
        <f t="shared" si="10"/>
        <v>0.60699656162982218</v>
      </c>
      <c r="AF149" s="14" t="s">
        <v>278</v>
      </c>
      <c r="AG149" s="2">
        <v>0.01</v>
      </c>
      <c r="AH149" s="141"/>
      <c r="AI149" s="50">
        <v>0.23692222325632084</v>
      </c>
      <c r="AJ149" s="2">
        <v>0.29533285269478243</v>
      </c>
      <c r="AK149" s="2">
        <v>0.24389717962900825</v>
      </c>
      <c r="AL149" s="90"/>
      <c r="AM149" s="50"/>
      <c r="AN149" s="2"/>
      <c r="AO149" s="2"/>
      <c r="AP149" s="90"/>
      <c r="AQ149" s="50">
        <v>0.60799223128931612</v>
      </c>
      <c r="AR149" s="2"/>
      <c r="AS149" s="6"/>
      <c r="AT149" s="90"/>
      <c r="AU149" s="45"/>
    </row>
    <row r="150" spans="25:47">
      <c r="Y150" s="38">
        <v>9</v>
      </c>
      <c r="Z150" s="66">
        <v>202</v>
      </c>
      <c r="AA150" s="38" t="s">
        <v>7</v>
      </c>
      <c r="AB150" s="66" t="s">
        <v>16</v>
      </c>
      <c r="AC150" s="57">
        <v>50</v>
      </c>
      <c r="AD150" s="13">
        <v>120</v>
      </c>
      <c r="AE150" s="14">
        <f t="shared" si="10"/>
        <v>0.60699656162982218</v>
      </c>
      <c r="AF150" s="14" t="s">
        <v>278</v>
      </c>
      <c r="AG150" s="2">
        <v>0.01</v>
      </c>
      <c r="AH150" s="141"/>
      <c r="AI150" s="50">
        <v>0.27234267386326466</v>
      </c>
      <c r="AJ150" s="2">
        <v>0.35658551961386065</v>
      </c>
      <c r="AK150" s="2">
        <v>0.26541607575853143</v>
      </c>
      <c r="AL150" s="90"/>
      <c r="AM150" s="50"/>
      <c r="AN150" s="2"/>
      <c r="AO150" s="2"/>
      <c r="AP150" s="90"/>
      <c r="AQ150" s="50">
        <v>0.5256700277252101</v>
      </c>
      <c r="AR150" s="2"/>
      <c r="AS150" s="6"/>
      <c r="AT150" s="90"/>
      <c r="AU150" s="45"/>
    </row>
    <row r="151" spans="25:47">
      <c r="Y151" s="38">
        <v>9</v>
      </c>
      <c r="Z151" s="66">
        <v>203</v>
      </c>
      <c r="AA151" s="38" t="s">
        <v>7</v>
      </c>
      <c r="AB151" s="66" t="s">
        <v>16</v>
      </c>
      <c r="AC151" s="57">
        <v>50</v>
      </c>
      <c r="AD151" s="13">
        <v>120</v>
      </c>
      <c r="AE151" s="14">
        <f t="shared" si="10"/>
        <v>0.60699656162982218</v>
      </c>
      <c r="AF151" s="14" t="s">
        <v>278</v>
      </c>
      <c r="AG151" s="2">
        <v>0.01</v>
      </c>
      <c r="AH151" s="141"/>
      <c r="AI151" s="50">
        <v>0.26268394921902055</v>
      </c>
      <c r="AJ151" s="2">
        <v>0.29694756112698095</v>
      </c>
      <c r="AK151" s="2">
        <v>0.24688822766165919</v>
      </c>
      <c r="AL151" s="90"/>
      <c r="AM151" s="50"/>
      <c r="AN151" s="2"/>
      <c r="AO151" s="2"/>
      <c r="AP151" s="90"/>
      <c r="AQ151" s="50">
        <v>0.58747184539984387</v>
      </c>
      <c r="AR151" s="2"/>
      <c r="AS151" s="6"/>
      <c r="AT151" s="90"/>
      <c r="AU151" s="45"/>
    </row>
    <row r="152" spans="25:47">
      <c r="Y152" s="38">
        <v>9</v>
      </c>
      <c r="Z152" s="66">
        <v>204</v>
      </c>
      <c r="AA152" s="38" t="s">
        <v>7</v>
      </c>
      <c r="AB152" s="66" t="s">
        <v>16</v>
      </c>
      <c r="AC152" s="57">
        <v>50</v>
      </c>
      <c r="AD152" s="13">
        <v>120</v>
      </c>
      <c r="AE152" s="14">
        <f t="shared" si="10"/>
        <v>0.60699656162982218</v>
      </c>
      <c r="AF152" s="14" t="s">
        <v>278</v>
      </c>
      <c r="AG152" s="2">
        <v>0.01</v>
      </c>
      <c r="AH152" s="141"/>
      <c r="AI152" s="50">
        <v>0.26995168956136151</v>
      </c>
      <c r="AJ152" s="2">
        <v>0.26887356430287884</v>
      </c>
      <c r="AK152" s="2">
        <v>0.23173662955070412</v>
      </c>
      <c r="AL152" s="90"/>
      <c r="AM152" s="50"/>
      <c r="AN152" s="2"/>
      <c r="AO152" s="2"/>
      <c r="AP152" s="90"/>
      <c r="AQ152" s="50">
        <v>0.47053596978036016</v>
      </c>
      <c r="AR152" s="2"/>
      <c r="AS152" s="6"/>
      <c r="AT152" s="90"/>
      <c r="AU152" s="45"/>
    </row>
    <row r="153" spans="25:47">
      <c r="Y153" s="38">
        <v>9</v>
      </c>
      <c r="Z153" s="66">
        <v>205</v>
      </c>
      <c r="AA153" s="38" t="s">
        <v>7</v>
      </c>
      <c r="AB153" s="66" t="s">
        <v>16</v>
      </c>
      <c r="AC153" s="57">
        <v>50</v>
      </c>
      <c r="AD153" s="13">
        <v>120</v>
      </c>
      <c r="AE153" s="14">
        <f t="shared" si="10"/>
        <v>0.60699656162982218</v>
      </c>
      <c r="AF153" s="14" t="s">
        <v>278</v>
      </c>
      <c r="AG153" s="2">
        <v>0.01</v>
      </c>
      <c r="AH153" s="141"/>
      <c r="AI153" s="50">
        <v>0.29792063126761159</v>
      </c>
      <c r="AJ153" s="2">
        <v>0.31393047385248812</v>
      </c>
      <c r="AK153" s="2">
        <v>0.25273244530675487</v>
      </c>
      <c r="AL153" s="90"/>
      <c r="AM153" s="50"/>
      <c r="AN153" s="2"/>
      <c r="AO153" s="2"/>
      <c r="AP153" s="90"/>
      <c r="AQ153" s="50">
        <v>0.64426284332502215</v>
      </c>
      <c r="AR153" s="2"/>
      <c r="AS153" s="6"/>
      <c r="AT153" s="90"/>
      <c r="AU153" s="45"/>
    </row>
    <row r="154" spans="25:47">
      <c r="Y154" s="38">
        <v>9</v>
      </c>
      <c r="Z154" s="66">
        <v>206</v>
      </c>
      <c r="AA154" s="38" t="s">
        <v>7</v>
      </c>
      <c r="AB154" s="66" t="s">
        <v>16</v>
      </c>
      <c r="AC154" s="57">
        <v>50</v>
      </c>
      <c r="AD154" s="13">
        <v>120</v>
      </c>
      <c r="AE154" s="14">
        <f t="shared" si="10"/>
        <v>0.60699656162982218</v>
      </c>
      <c r="AF154" s="14" t="s">
        <v>278</v>
      </c>
      <c r="AG154" s="2">
        <v>0.01</v>
      </c>
      <c r="AH154" s="141"/>
      <c r="AI154" s="50">
        <v>0.36836600643371836</v>
      </c>
      <c r="AJ154" s="2">
        <v>0.31554729267794474</v>
      </c>
      <c r="AK154" s="2">
        <v>0.24372826459124755</v>
      </c>
      <c r="AL154" s="90"/>
      <c r="AM154" s="50"/>
      <c r="AN154" s="2"/>
      <c r="AO154" s="2"/>
      <c r="AP154" s="90"/>
      <c r="AQ154" s="50">
        <v>0.31998554770435705</v>
      </c>
      <c r="AR154" s="2"/>
      <c r="AS154" s="6"/>
      <c r="AT154" s="90"/>
      <c r="AU154" s="45"/>
    </row>
    <row r="155" spans="25:47">
      <c r="Y155" s="38">
        <v>9</v>
      </c>
      <c r="Z155" s="66">
        <v>207</v>
      </c>
      <c r="AA155" s="38" t="s">
        <v>7</v>
      </c>
      <c r="AB155" s="66" t="s">
        <v>16</v>
      </c>
      <c r="AC155" s="57">
        <v>50</v>
      </c>
      <c r="AD155" s="13">
        <v>120</v>
      </c>
      <c r="AE155" s="14">
        <f t="shared" si="10"/>
        <v>0.60699656162982218</v>
      </c>
      <c r="AF155" s="14" t="s">
        <v>278</v>
      </c>
      <c r="AG155" s="2">
        <v>0.01</v>
      </c>
      <c r="AH155" s="141"/>
      <c r="AI155" s="50">
        <v>0.30905611758297508</v>
      </c>
      <c r="AJ155" s="2">
        <v>0.31739185274855158</v>
      </c>
      <c r="AK155" s="2">
        <v>0.24921673079270321</v>
      </c>
      <c r="AL155" s="90"/>
      <c r="AM155" s="50"/>
      <c r="AN155" s="2"/>
      <c r="AO155" s="2"/>
      <c r="AP155" s="90"/>
      <c r="AQ155" s="50">
        <v>0.34309989167099941</v>
      </c>
      <c r="AR155" s="2"/>
      <c r="AS155" s="6"/>
      <c r="AT155" s="90"/>
      <c r="AU155" s="45"/>
    </row>
    <row r="156" spans="25:47">
      <c r="Y156" s="38">
        <v>9</v>
      </c>
      <c r="Z156" s="66">
        <v>208</v>
      </c>
      <c r="AA156" s="38" t="s">
        <v>7</v>
      </c>
      <c r="AB156" s="66" t="s">
        <v>16</v>
      </c>
      <c r="AC156" s="57">
        <v>50</v>
      </c>
      <c r="AD156" s="13">
        <v>120</v>
      </c>
      <c r="AE156" s="14">
        <f t="shared" si="10"/>
        <v>0.60699656162982218</v>
      </c>
      <c r="AF156" s="14" t="s">
        <v>278</v>
      </c>
      <c r="AG156" s="2">
        <v>0.01</v>
      </c>
      <c r="AH156" s="141"/>
      <c r="AI156" s="50">
        <v>0.30993472828352381</v>
      </c>
      <c r="AJ156" s="2">
        <v>0.28312959914861247</v>
      </c>
      <c r="AK156" s="2">
        <v>0.22558001759758695</v>
      </c>
      <c r="AL156" s="90"/>
      <c r="AM156" s="50"/>
      <c r="AN156" s="2"/>
      <c r="AO156" s="2"/>
      <c r="AP156" s="90"/>
      <c r="AQ156" s="50">
        <v>0.51754142075728182</v>
      </c>
      <c r="AR156" s="2"/>
      <c r="AS156" s="6"/>
      <c r="AT156" s="90"/>
      <c r="AU156" s="45"/>
    </row>
    <row r="157" spans="25:47">
      <c r="Y157" s="38">
        <v>9</v>
      </c>
      <c r="Z157" s="66">
        <v>209</v>
      </c>
      <c r="AA157" s="38" t="s">
        <v>7</v>
      </c>
      <c r="AB157" s="66" t="s">
        <v>16</v>
      </c>
      <c r="AC157" s="57">
        <v>50</v>
      </c>
      <c r="AD157" s="13">
        <v>120</v>
      </c>
      <c r="AE157" s="14">
        <f t="shared" si="10"/>
        <v>0.60699656162982218</v>
      </c>
      <c r="AF157" s="14" t="s">
        <v>278</v>
      </c>
      <c r="AG157" s="2">
        <v>0.01</v>
      </c>
      <c r="AH157" s="141"/>
      <c r="AI157" s="50">
        <v>0.36844558962994273</v>
      </c>
      <c r="AJ157" s="2">
        <v>0.32621492182587225</v>
      </c>
      <c r="AK157" s="2">
        <v>0.24931929732951896</v>
      </c>
      <c r="AL157" s="90"/>
      <c r="AM157" s="50"/>
      <c r="AN157" s="2"/>
      <c r="AO157" s="2"/>
      <c r="AP157" s="90"/>
      <c r="AQ157" s="50">
        <v>0.51378683921549229</v>
      </c>
      <c r="AR157" s="2"/>
      <c r="AS157" s="6"/>
      <c r="AT157" s="90"/>
      <c r="AU157" s="45"/>
    </row>
    <row r="158" spans="25:47">
      <c r="Y158" s="38">
        <v>9</v>
      </c>
      <c r="Z158" s="66">
        <v>210</v>
      </c>
      <c r="AA158" s="38" t="s">
        <v>7</v>
      </c>
      <c r="AB158" s="66" t="s">
        <v>16</v>
      </c>
      <c r="AC158" s="57">
        <v>50</v>
      </c>
      <c r="AD158" s="13">
        <v>120</v>
      </c>
      <c r="AE158" s="14">
        <f t="shared" si="10"/>
        <v>0.60699656162982218</v>
      </c>
      <c r="AF158" s="14" t="s">
        <v>278</v>
      </c>
      <c r="AG158" s="2">
        <v>0.01</v>
      </c>
      <c r="AH158" s="141"/>
      <c r="AI158" s="50">
        <v>0.37037520589208861</v>
      </c>
      <c r="AJ158" s="2">
        <v>0.33481110974909922</v>
      </c>
      <c r="AK158" s="2">
        <v>0.25349400170015918</v>
      </c>
      <c r="AL158" s="90"/>
      <c r="AM158" s="50"/>
      <c r="AN158" s="2"/>
      <c r="AO158" s="2"/>
      <c r="AP158" s="90"/>
      <c r="AQ158" s="50">
        <v>0.54683483180891723</v>
      </c>
      <c r="AR158" s="2"/>
      <c r="AS158" s="6"/>
      <c r="AT158" s="90"/>
      <c r="AU158" s="45"/>
    </row>
    <row r="159" spans="25:47">
      <c r="Y159" s="38">
        <v>9</v>
      </c>
      <c r="Z159" s="66">
        <v>211</v>
      </c>
      <c r="AA159" s="38" t="s">
        <v>7</v>
      </c>
      <c r="AB159" s="66" t="s">
        <v>16</v>
      </c>
      <c r="AC159" s="57">
        <v>50</v>
      </c>
      <c r="AD159" s="13">
        <v>120</v>
      </c>
      <c r="AE159" s="14">
        <f t="shared" si="10"/>
        <v>0.60699656162982218</v>
      </c>
      <c r="AF159" s="14" t="s">
        <v>278</v>
      </c>
      <c r="AG159" s="2">
        <v>0.01</v>
      </c>
      <c r="AH159" s="141"/>
      <c r="AI159" s="50">
        <v>0.33092568581302367</v>
      </c>
      <c r="AJ159" s="2">
        <v>0.31497374338978701</v>
      </c>
      <c r="AK159" s="2">
        <v>0.25155370987749637</v>
      </c>
      <c r="AL159" s="90"/>
      <c r="AM159" s="50"/>
      <c r="AN159" s="2"/>
      <c r="AO159" s="2"/>
      <c r="AP159" s="90"/>
      <c r="AQ159" s="50">
        <v>0.64253520150841548</v>
      </c>
      <c r="AR159" s="2"/>
      <c r="AS159" s="6"/>
      <c r="AT159" s="90"/>
      <c r="AU159" s="45"/>
    </row>
    <row r="160" spans="25:47">
      <c r="Y160" s="38">
        <v>9</v>
      </c>
      <c r="Z160" s="66">
        <v>212</v>
      </c>
      <c r="AA160" s="38" t="s">
        <v>7</v>
      </c>
      <c r="AB160" s="66" t="s">
        <v>16</v>
      </c>
      <c r="AC160" s="57">
        <v>50</v>
      </c>
      <c r="AD160" s="13">
        <v>120</v>
      </c>
      <c r="AE160" s="14">
        <f t="shared" si="10"/>
        <v>0.60699656162982218</v>
      </c>
      <c r="AF160" s="14" t="s">
        <v>278</v>
      </c>
      <c r="AG160" s="2">
        <v>0.01</v>
      </c>
      <c r="AH160" s="141"/>
      <c r="AI160" s="50">
        <v>0.32473548370035354</v>
      </c>
      <c r="AJ160" s="2">
        <v>0.32591442171722945</v>
      </c>
      <c r="AK160" s="2">
        <v>0.2727008829802593</v>
      </c>
      <c r="AL160" s="90"/>
      <c r="AM160" s="50"/>
      <c r="AN160" s="2"/>
      <c r="AO160" s="2"/>
      <c r="AP160" s="90"/>
      <c r="AQ160" s="50">
        <v>0.66704642912018686</v>
      </c>
      <c r="AR160" s="2"/>
      <c r="AS160" s="6"/>
      <c r="AT160" s="90"/>
      <c r="AU160" s="45"/>
    </row>
    <row r="161" spans="25:47">
      <c r="Y161" s="38">
        <v>9</v>
      </c>
      <c r="Z161" s="66">
        <v>213</v>
      </c>
      <c r="AA161" s="38" t="s">
        <v>7</v>
      </c>
      <c r="AB161" s="66" t="s">
        <v>16</v>
      </c>
      <c r="AC161" s="57">
        <v>50</v>
      </c>
      <c r="AD161" s="13">
        <v>120</v>
      </c>
      <c r="AE161" s="14">
        <f t="shared" si="10"/>
        <v>0.60699656162982218</v>
      </c>
      <c r="AF161" s="14" t="s">
        <v>278</v>
      </c>
      <c r="AG161" s="2">
        <v>0.01</v>
      </c>
      <c r="AH161" s="141"/>
      <c r="AI161" s="50">
        <v>0.31501340362620861</v>
      </c>
      <c r="AJ161" s="2">
        <v>0.29284732039555961</v>
      </c>
      <c r="AK161" s="2">
        <v>0.23542154298185466</v>
      </c>
      <c r="AL161" s="90"/>
      <c r="AM161" s="50"/>
      <c r="AN161" s="2"/>
      <c r="AO161" s="2"/>
      <c r="AP161" s="90"/>
      <c r="AQ161" s="50">
        <v>0.51255614375251946</v>
      </c>
      <c r="AR161" s="2"/>
      <c r="AS161" s="6"/>
      <c r="AT161" s="90"/>
      <c r="AU161" s="45"/>
    </row>
    <row r="162" spans="25:47">
      <c r="Y162" s="38">
        <v>9</v>
      </c>
      <c r="Z162" s="66">
        <v>214</v>
      </c>
      <c r="AA162" s="38" t="s">
        <v>7</v>
      </c>
      <c r="AB162" s="66" t="s">
        <v>16</v>
      </c>
      <c r="AC162" s="57">
        <v>50</v>
      </c>
      <c r="AD162" s="13">
        <v>120</v>
      </c>
      <c r="AE162" s="14">
        <f t="shared" si="10"/>
        <v>0.60699656162982218</v>
      </c>
      <c r="AF162" s="14" t="s">
        <v>278</v>
      </c>
      <c r="AG162" s="2">
        <v>0.01</v>
      </c>
      <c r="AH162" s="141"/>
      <c r="AI162" s="50">
        <v>0.30756468031968026</v>
      </c>
      <c r="AJ162" s="2">
        <v>0.28172403088928377</v>
      </c>
      <c r="AK162" s="2">
        <v>0.25443233468735549</v>
      </c>
      <c r="AL162" s="90"/>
      <c r="AM162" s="50"/>
      <c r="AN162" s="2"/>
      <c r="AO162" s="2"/>
      <c r="AP162" s="90"/>
      <c r="AQ162" s="50">
        <v>0.39848178235361237</v>
      </c>
      <c r="AR162" s="2"/>
      <c r="AS162" s="6"/>
      <c r="AT162" s="90"/>
      <c r="AU162" s="45"/>
    </row>
    <row r="163" spans="25:47">
      <c r="Y163" s="38">
        <v>9</v>
      </c>
      <c r="Z163" s="66">
        <v>215</v>
      </c>
      <c r="AA163" s="38" t="s">
        <v>7</v>
      </c>
      <c r="AB163" s="66" t="s">
        <v>16</v>
      </c>
      <c r="AC163" s="57">
        <v>50</v>
      </c>
      <c r="AD163" s="13">
        <v>120</v>
      </c>
      <c r="AE163" s="14">
        <f t="shared" si="10"/>
        <v>0.60699656162982218</v>
      </c>
      <c r="AF163" s="14" t="s">
        <v>278</v>
      </c>
      <c r="AG163" s="2">
        <v>0.01</v>
      </c>
      <c r="AH163" s="141"/>
      <c r="AI163" s="50">
        <v>0.31454676140438481</v>
      </c>
      <c r="AJ163" s="2">
        <v>0.30337105684328186</v>
      </c>
      <c r="AK163" s="2">
        <v>0.24400801122577839</v>
      </c>
      <c r="AL163" s="90"/>
      <c r="AM163" s="50"/>
      <c r="AN163" s="2"/>
      <c r="AO163" s="2"/>
      <c r="AP163" s="90"/>
      <c r="AQ163" s="50">
        <v>0.69271943739816455</v>
      </c>
      <c r="AR163" s="2"/>
      <c r="AS163" s="6"/>
      <c r="AT163" s="90"/>
      <c r="AU163" s="45"/>
    </row>
    <row r="164" spans="25:47">
      <c r="Y164" s="38">
        <v>9</v>
      </c>
      <c r="Z164" s="66">
        <v>216</v>
      </c>
      <c r="AA164" s="38" t="s">
        <v>7</v>
      </c>
      <c r="AB164" s="66" t="s">
        <v>16</v>
      </c>
      <c r="AC164" s="57">
        <v>50</v>
      </c>
      <c r="AD164" s="13">
        <v>120</v>
      </c>
      <c r="AE164" s="14">
        <f t="shared" si="10"/>
        <v>0.60699656162982218</v>
      </c>
      <c r="AF164" s="14" t="s">
        <v>278</v>
      </c>
      <c r="AG164" s="2">
        <v>0.01</v>
      </c>
      <c r="AH164" s="141"/>
      <c r="AI164" s="50">
        <v>0.34030737435452552</v>
      </c>
      <c r="AJ164" s="2">
        <v>0.30378023618002986</v>
      </c>
      <c r="AK164" s="2">
        <v>0.24945141539459897</v>
      </c>
      <c r="AL164" s="90"/>
      <c r="AM164" s="50"/>
      <c r="AN164" s="2"/>
      <c r="AO164" s="2"/>
      <c r="AP164" s="90"/>
      <c r="AQ164" s="50">
        <v>0.53632449470671284</v>
      </c>
      <c r="AR164" s="2"/>
      <c r="AS164" s="6"/>
      <c r="AT164" s="90"/>
      <c r="AU164" s="45"/>
    </row>
    <row r="165" spans="25:47">
      <c r="Y165" s="38">
        <v>9</v>
      </c>
      <c r="Z165" s="66">
        <v>217</v>
      </c>
      <c r="AA165" s="38" t="s">
        <v>7</v>
      </c>
      <c r="AB165" s="66" t="s">
        <v>16</v>
      </c>
      <c r="AC165" s="57">
        <v>50</v>
      </c>
      <c r="AD165" s="13">
        <v>120</v>
      </c>
      <c r="AE165" s="14">
        <f t="shared" si="10"/>
        <v>0.60699656162982218</v>
      </c>
      <c r="AF165" s="14" t="s">
        <v>278</v>
      </c>
      <c r="AG165" s="2">
        <v>0.01</v>
      </c>
      <c r="AH165" s="141"/>
      <c r="AI165" s="50">
        <v>0.26931492309432309</v>
      </c>
      <c r="AJ165" s="2">
        <v>0.29894461452323651</v>
      </c>
      <c r="AK165" s="2">
        <v>0.23733751155072899</v>
      </c>
      <c r="AL165" s="90"/>
      <c r="AM165" s="50"/>
      <c r="AN165" s="2"/>
      <c r="AO165" s="2"/>
      <c r="AP165" s="90"/>
      <c r="AQ165" s="50">
        <v>0.54564556000593656</v>
      </c>
      <c r="AR165" s="2"/>
      <c r="AS165" s="6"/>
      <c r="AT165" s="90"/>
      <c r="AU165" s="45"/>
    </row>
    <row r="166" spans="25:47">
      <c r="Y166" s="38">
        <v>9</v>
      </c>
      <c r="Z166" s="66">
        <v>218</v>
      </c>
      <c r="AA166" s="38" t="s">
        <v>7</v>
      </c>
      <c r="AB166" s="66" t="s">
        <v>16</v>
      </c>
      <c r="AC166" s="57">
        <v>50</v>
      </c>
      <c r="AD166" s="13">
        <v>120</v>
      </c>
      <c r="AE166" s="14">
        <f t="shared" si="10"/>
        <v>0.60699656162982218</v>
      </c>
      <c r="AF166" s="14" t="s">
        <v>278</v>
      </c>
      <c r="AG166" s="2">
        <v>0.01</v>
      </c>
      <c r="AH166" s="141"/>
      <c r="AI166" s="50">
        <v>0.32457812700859479</v>
      </c>
      <c r="AJ166" s="2">
        <v>0.26743884691398184</v>
      </c>
      <c r="AK166" s="2">
        <v>0.24172109591662494</v>
      </c>
      <c r="AL166" s="90"/>
      <c r="AM166" s="50"/>
      <c r="AN166" s="2"/>
      <c r="AO166" s="2"/>
      <c r="AP166" s="90"/>
      <c r="AQ166" s="50">
        <v>0.40331458515195706</v>
      </c>
      <c r="AR166" s="2"/>
      <c r="AS166" s="6"/>
      <c r="AT166" s="90"/>
      <c r="AU166" s="45"/>
    </row>
    <row r="167" spans="25:47">
      <c r="Y167" s="38">
        <v>9</v>
      </c>
      <c r="Z167" s="66">
        <v>219</v>
      </c>
      <c r="AA167" s="38" t="s">
        <v>7</v>
      </c>
      <c r="AB167" s="66" t="s">
        <v>16</v>
      </c>
      <c r="AC167" s="57">
        <v>50</v>
      </c>
      <c r="AD167" s="13">
        <v>120</v>
      </c>
      <c r="AE167" s="14">
        <f t="shared" si="10"/>
        <v>0.60699656162982218</v>
      </c>
      <c r="AF167" s="14" t="s">
        <v>278</v>
      </c>
      <c r="AG167" s="2">
        <v>0.01</v>
      </c>
      <c r="AH167" s="141"/>
      <c r="AI167" s="50">
        <v>0.33809226118899571</v>
      </c>
      <c r="AJ167" s="2">
        <v>0.27007065618080217</v>
      </c>
      <c r="AK167" s="2">
        <v>0.23420024912400803</v>
      </c>
      <c r="AL167" s="90"/>
      <c r="AM167" s="50"/>
      <c r="AN167" s="2"/>
      <c r="AO167" s="2"/>
      <c r="AP167" s="90"/>
      <c r="AQ167" s="50">
        <v>0.52212032898798777</v>
      </c>
      <c r="AR167" s="2"/>
      <c r="AS167" s="6"/>
      <c r="AT167" s="90"/>
      <c r="AU167" s="45"/>
    </row>
    <row r="168" spans="25:47">
      <c r="Y168" s="38">
        <v>9</v>
      </c>
      <c r="Z168" s="66">
        <v>220</v>
      </c>
      <c r="AA168" s="38" t="s">
        <v>7</v>
      </c>
      <c r="AB168" s="66" t="s">
        <v>16</v>
      </c>
      <c r="AC168" s="57">
        <v>50</v>
      </c>
      <c r="AD168" s="13">
        <v>120</v>
      </c>
      <c r="AE168" s="14">
        <f t="shared" si="10"/>
        <v>0.60699656162982218</v>
      </c>
      <c r="AF168" s="14" t="s">
        <v>278</v>
      </c>
      <c r="AG168" s="2">
        <v>0.01</v>
      </c>
      <c r="AH168" s="141"/>
      <c r="AI168" s="50">
        <v>0.30724750170731835</v>
      </c>
      <c r="AJ168" s="2">
        <v>0.25426837956576198</v>
      </c>
      <c r="AK168" s="2">
        <v>0.23659454538472996</v>
      </c>
      <c r="AL168" s="90"/>
      <c r="AM168" s="50"/>
      <c r="AN168" s="2"/>
      <c r="AO168" s="2"/>
      <c r="AP168" s="90"/>
      <c r="AQ168" s="50">
        <v>0.45490496793199986</v>
      </c>
      <c r="AR168" s="2"/>
      <c r="AS168" s="6"/>
      <c r="AT168" s="90"/>
      <c r="AU168" s="45"/>
    </row>
    <row r="169" spans="25:47">
      <c r="Y169" s="38">
        <v>9</v>
      </c>
      <c r="Z169" s="66">
        <v>221</v>
      </c>
      <c r="AA169" s="38" t="s">
        <v>7</v>
      </c>
      <c r="AB169" s="66" t="s">
        <v>16</v>
      </c>
      <c r="AC169" s="57">
        <v>50</v>
      </c>
      <c r="AD169" s="13">
        <v>120</v>
      </c>
      <c r="AE169" s="14">
        <f t="shared" si="10"/>
        <v>0.60699656162982218</v>
      </c>
      <c r="AF169" s="14" t="s">
        <v>278</v>
      </c>
      <c r="AG169" s="2">
        <v>0.01</v>
      </c>
      <c r="AH169" s="141"/>
      <c r="AI169" s="50">
        <v>0.30807559960398778</v>
      </c>
      <c r="AJ169" s="2">
        <v>0.31795292230101874</v>
      </c>
      <c r="AK169" s="2">
        <v>0.24551407202816486</v>
      </c>
      <c r="AL169" s="90"/>
      <c r="AM169" s="50"/>
      <c r="AN169" s="2"/>
      <c r="AO169" s="2"/>
      <c r="AP169" s="90"/>
      <c r="AQ169" s="50">
        <v>0.28883271201658584</v>
      </c>
      <c r="AR169" s="2"/>
      <c r="AS169" s="6"/>
      <c r="AT169" s="90"/>
      <c r="AU169" s="45"/>
    </row>
    <row r="170" spans="25:47">
      <c r="Y170" s="38">
        <v>9</v>
      </c>
      <c r="Z170" s="66">
        <v>222</v>
      </c>
      <c r="AA170" s="38" t="s">
        <v>7</v>
      </c>
      <c r="AB170" s="66" t="s">
        <v>16</v>
      </c>
      <c r="AC170" s="57">
        <v>50</v>
      </c>
      <c r="AD170" s="13">
        <v>120</v>
      </c>
      <c r="AE170" s="14">
        <f t="shared" si="10"/>
        <v>0.60699656162982218</v>
      </c>
      <c r="AF170" s="14" t="s">
        <v>278</v>
      </c>
      <c r="AG170" s="2">
        <v>0.01</v>
      </c>
      <c r="AH170" s="141"/>
      <c r="AI170" s="50">
        <v>0.27378882047485276</v>
      </c>
      <c r="AJ170" s="2">
        <v>0.29098540846800414</v>
      </c>
      <c r="AK170" s="2">
        <v>0.22370684689571366</v>
      </c>
      <c r="AL170" s="90"/>
      <c r="AM170" s="50"/>
      <c r="AN170" s="2"/>
      <c r="AO170" s="2"/>
      <c r="AP170" s="90"/>
      <c r="AQ170" s="50">
        <v>0.45777712460949421</v>
      </c>
      <c r="AR170" s="2"/>
      <c r="AS170" s="6"/>
      <c r="AT170" s="90"/>
      <c r="AU170" s="45"/>
    </row>
    <row r="171" spans="25:47">
      <c r="Y171" s="38">
        <v>9</v>
      </c>
      <c r="Z171" s="66">
        <v>223</v>
      </c>
      <c r="AA171" s="38" t="s">
        <v>7</v>
      </c>
      <c r="AB171" s="66" t="s">
        <v>16</v>
      </c>
      <c r="AC171" s="57">
        <v>50</v>
      </c>
      <c r="AD171" s="13">
        <v>120</v>
      </c>
      <c r="AE171" s="14">
        <f t="shared" si="10"/>
        <v>0.60699656162982218</v>
      </c>
      <c r="AF171" s="14" t="s">
        <v>278</v>
      </c>
      <c r="AG171" s="2">
        <v>0.01</v>
      </c>
      <c r="AH171" s="141"/>
      <c r="AI171" s="50">
        <v>0.32566798187281409</v>
      </c>
      <c r="AJ171" s="2">
        <v>0.29552861510631862</v>
      </c>
      <c r="AK171" s="2">
        <v>0.23031496050323358</v>
      </c>
      <c r="AL171" s="90"/>
      <c r="AM171" s="50"/>
      <c r="AN171" s="2"/>
      <c r="AO171" s="2"/>
      <c r="AP171" s="90"/>
      <c r="AQ171" s="50">
        <v>0.35548603396988077</v>
      </c>
      <c r="AR171" s="2"/>
      <c r="AS171" s="6"/>
      <c r="AT171" s="90"/>
      <c r="AU171" s="45"/>
    </row>
    <row r="172" spans="25:47">
      <c r="Y172" s="38">
        <v>9</v>
      </c>
      <c r="Z172" s="66">
        <v>224</v>
      </c>
      <c r="AA172" s="38" t="s">
        <v>7</v>
      </c>
      <c r="AB172" s="66" t="s">
        <v>16</v>
      </c>
      <c r="AC172" s="57">
        <v>50</v>
      </c>
      <c r="AD172" s="13">
        <v>120</v>
      </c>
      <c r="AE172" s="14">
        <f t="shared" si="10"/>
        <v>0.60699656162982218</v>
      </c>
      <c r="AF172" s="14" t="s">
        <v>278</v>
      </c>
      <c r="AG172" s="2">
        <v>0.01</v>
      </c>
      <c r="AH172" s="141"/>
      <c r="AI172" s="50">
        <v>0.30749493372286507</v>
      </c>
      <c r="AJ172" s="2">
        <v>0.27393121725687181</v>
      </c>
      <c r="AK172" s="2">
        <v>0.25771412512776659</v>
      </c>
      <c r="AL172" s="90"/>
      <c r="AM172" s="50"/>
      <c r="AN172" s="2"/>
      <c r="AO172" s="2"/>
      <c r="AP172" s="90"/>
      <c r="AQ172" s="50">
        <v>0.58017122774956187</v>
      </c>
      <c r="AR172" s="2"/>
      <c r="AS172" s="6"/>
      <c r="AT172" s="90"/>
      <c r="AU172" s="45"/>
    </row>
    <row r="173" spans="25:47">
      <c r="Y173" s="38">
        <v>9</v>
      </c>
      <c r="Z173" s="66">
        <v>225</v>
      </c>
      <c r="AA173" s="38" t="s">
        <v>7</v>
      </c>
      <c r="AB173" s="66" t="s">
        <v>16</v>
      </c>
      <c r="AC173" s="57">
        <v>50</v>
      </c>
      <c r="AD173" s="13">
        <v>120</v>
      </c>
      <c r="AE173" s="14">
        <f t="shared" si="10"/>
        <v>0.60699656162982218</v>
      </c>
      <c r="AF173" s="14" t="s">
        <v>278</v>
      </c>
      <c r="AG173" s="2">
        <v>0.01</v>
      </c>
      <c r="AH173" s="141"/>
      <c r="AI173" s="50">
        <v>0.27811959155637195</v>
      </c>
      <c r="AJ173" s="2">
        <v>0.29513196090657196</v>
      </c>
      <c r="AK173" s="2">
        <v>0.23297573151854054</v>
      </c>
      <c r="AL173" s="90"/>
      <c r="AM173" s="50"/>
      <c r="AN173" s="2"/>
      <c r="AO173" s="2"/>
      <c r="AP173" s="90"/>
      <c r="AQ173" s="50">
        <v>0.58510034835168234</v>
      </c>
      <c r="AR173" s="2"/>
      <c r="AS173" s="6"/>
      <c r="AT173" s="90"/>
      <c r="AU173" s="45"/>
    </row>
    <row r="174" spans="25:47">
      <c r="Y174" s="38">
        <v>9</v>
      </c>
      <c r="Z174" s="66">
        <v>226</v>
      </c>
      <c r="AA174" s="38" t="s">
        <v>7</v>
      </c>
      <c r="AB174" s="66" t="s">
        <v>16</v>
      </c>
      <c r="AC174" s="57">
        <v>50</v>
      </c>
      <c r="AD174" s="13">
        <v>120</v>
      </c>
      <c r="AE174" s="14">
        <f t="shared" si="10"/>
        <v>0.60699656162982218</v>
      </c>
      <c r="AF174" s="14" t="s">
        <v>278</v>
      </c>
      <c r="AG174" s="2">
        <v>0.01</v>
      </c>
      <c r="AH174" s="141"/>
      <c r="AI174" s="50">
        <v>0.28727461045400804</v>
      </c>
      <c r="AJ174" s="2">
        <v>0.28667517170075707</v>
      </c>
      <c r="AK174" s="2">
        <v>0.22516726208251764</v>
      </c>
      <c r="AL174" s="90"/>
      <c r="AM174" s="50"/>
      <c r="AN174" s="2"/>
      <c r="AO174" s="2"/>
      <c r="AP174" s="90"/>
      <c r="AQ174" s="50">
        <v>0.47414368343340885</v>
      </c>
      <c r="AR174" s="2"/>
      <c r="AS174" s="6"/>
      <c r="AT174" s="90"/>
      <c r="AU174" s="45"/>
    </row>
    <row r="175" spans="25:47">
      <c r="Y175" s="38">
        <v>9</v>
      </c>
      <c r="Z175" s="66">
        <v>227</v>
      </c>
      <c r="AA175" s="38" t="s">
        <v>7</v>
      </c>
      <c r="AB175" s="66" t="s">
        <v>16</v>
      </c>
      <c r="AC175" s="57">
        <v>50</v>
      </c>
      <c r="AD175" s="13">
        <v>120</v>
      </c>
      <c r="AE175" s="14">
        <f t="shared" si="10"/>
        <v>0.60699656162982218</v>
      </c>
      <c r="AF175" s="14" t="s">
        <v>278</v>
      </c>
      <c r="AG175" s="2">
        <v>0.01</v>
      </c>
      <c r="AH175" s="141"/>
      <c r="AI175" s="50">
        <v>0.38593976752456838</v>
      </c>
      <c r="AJ175" s="2">
        <v>0.29419354020965593</v>
      </c>
      <c r="AK175" s="2">
        <v>0.22797139988203566</v>
      </c>
      <c r="AL175" s="90"/>
      <c r="AM175" s="50"/>
      <c r="AN175" s="2"/>
      <c r="AO175" s="2"/>
      <c r="AP175" s="90"/>
      <c r="AQ175" s="50">
        <v>0.4366118263738703</v>
      </c>
      <c r="AR175" s="2"/>
      <c r="AS175" s="6"/>
      <c r="AT175" s="90"/>
      <c r="AU175" s="45"/>
    </row>
    <row r="176" spans="25:47">
      <c r="Y176" s="38">
        <v>9</v>
      </c>
      <c r="Z176" s="66">
        <v>228</v>
      </c>
      <c r="AA176" s="38" t="s">
        <v>7</v>
      </c>
      <c r="AB176" s="66" t="s">
        <v>16</v>
      </c>
      <c r="AC176" s="57">
        <v>50</v>
      </c>
      <c r="AD176" s="13">
        <v>120</v>
      </c>
      <c r="AE176" s="14">
        <f t="shared" si="10"/>
        <v>0.60699656162982218</v>
      </c>
      <c r="AF176" s="14" t="s">
        <v>278</v>
      </c>
      <c r="AG176" s="2">
        <v>0.01</v>
      </c>
      <c r="AH176" s="141"/>
      <c r="AI176" s="50">
        <v>0.28291240776122295</v>
      </c>
      <c r="AJ176" s="2">
        <v>0.29836114754918958</v>
      </c>
      <c r="AK176" s="2">
        <v>0.26189145447817574</v>
      </c>
      <c r="AL176" s="90"/>
      <c r="AM176" s="50"/>
      <c r="AN176" s="2"/>
      <c r="AO176" s="2"/>
      <c r="AP176" s="90"/>
      <c r="AQ176" s="50">
        <v>0.71136756059219475</v>
      </c>
      <c r="AR176" s="2"/>
      <c r="AS176" s="6"/>
      <c r="AT176" s="90"/>
      <c r="AU176" s="45"/>
    </row>
    <row r="177" spans="25:47">
      <c r="Y177" s="38">
        <v>9</v>
      </c>
      <c r="Z177" s="66">
        <v>229</v>
      </c>
      <c r="AA177" s="38" t="s">
        <v>7</v>
      </c>
      <c r="AB177" s="66" t="s">
        <v>16</v>
      </c>
      <c r="AC177" s="57">
        <v>50</v>
      </c>
      <c r="AD177" s="13">
        <v>120</v>
      </c>
      <c r="AE177" s="14">
        <f t="shared" si="10"/>
        <v>0.60699656162982218</v>
      </c>
      <c r="AF177" s="14" t="s">
        <v>278</v>
      </c>
      <c r="AG177" s="2">
        <v>0.01</v>
      </c>
      <c r="AH177" s="141"/>
      <c r="AI177" s="50">
        <v>0.30542671334199523</v>
      </c>
      <c r="AJ177" s="2">
        <v>0.31442992194269664</v>
      </c>
      <c r="AK177" s="2">
        <v>0.24185761883599657</v>
      </c>
      <c r="AL177" s="90"/>
      <c r="AM177" s="50"/>
      <c r="AN177" s="2"/>
      <c r="AO177" s="2"/>
      <c r="AP177" s="90"/>
      <c r="AQ177" s="50">
        <v>0.58830639876181057</v>
      </c>
      <c r="AR177" s="2"/>
      <c r="AS177" s="6"/>
      <c r="AT177" s="90"/>
      <c r="AU177" s="45"/>
    </row>
    <row r="178" spans="25:47">
      <c r="Y178" s="38">
        <v>9</v>
      </c>
      <c r="Z178" s="66">
        <v>230</v>
      </c>
      <c r="AA178" s="38" t="s">
        <v>7</v>
      </c>
      <c r="AB178" s="66" t="s">
        <v>16</v>
      </c>
      <c r="AC178" s="57">
        <v>50</v>
      </c>
      <c r="AD178" s="13">
        <v>120</v>
      </c>
      <c r="AE178" s="14">
        <f t="shared" si="10"/>
        <v>0.60699656162982218</v>
      </c>
      <c r="AF178" s="14" t="s">
        <v>278</v>
      </c>
      <c r="AG178" s="2">
        <v>0.01</v>
      </c>
      <c r="AH178" s="141"/>
      <c r="AI178" s="50">
        <v>0.32285000321076873</v>
      </c>
      <c r="AJ178" s="2">
        <v>0.28957657074801252</v>
      </c>
      <c r="AK178" s="2">
        <v>0.24084486730515625</v>
      </c>
      <c r="AL178" s="90"/>
      <c r="AM178" s="50"/>
      <c r="AN178" s="2"/>
      <c r="AO178" s="2"/>
      <c r="AP178" s="90"/>
      <c r="AQ178" s="50">
        <v>0.51934834812073272</v>
      </c>
      <c r="AR178" s="2"/>
      <c r="AS178" s="6"/>
      <c r="AT178" s="90"/>
      <c r="AU178" s="45"/>
    </row>
    <row r="179" spans="25:47">
      <c r="Y179" s="38">
        <v>9</v>
      </c>
      <c r="Z179" s="66">
        <v>231</v>
      </c>
      <c r="AA179" s="38" t="s">
        <v>7</v>
      </c>
      <c r="AB179" s="66" t="s">
        <v>16</v>
      </c>
      <c r="AC179" s="57">
        <v>50</v>
      </c>
      <c r="AD179" s="13">
        <v>120</v>
      </c>
      <c r="AE179" s="14">
        <f t="shared" si="10"/>
        <v>0.60699656162982218</v>
      </c>
      <c r="AF179" s="14" t="s">
        <v>278</v>
      </c>
      <c r="AG179" s="2">
        <v>0.01</v>
      </c>
      <c r="AH179" s="141"/>
      <c r="AI179" s="50">
        <v>0.29166237334557321</v>
      </c>
      <c r="AJ179" s="2">
        <v>0.24385531398485372</v>
      </c>
      <c r="AK179" s="2">
        <v>0.22683992000268474</v>
      </c>
      <c r="AL179" s="90"/>
      <c r="AM179" s="50"/>
      <c r="AN179" s="2"/>
      <c r="AO179" s="2"/>
      <c r="AP179" s="90"/>
      <c r="AQ179" s="50">
        <v>0.5639867732554148</v>
      </c>
      <c r="AR179" s="2"/>
      <c r="AS179" s="6"/>
      <c r="AT179" s="90"/>
      <c r="AU179" s="45"/>
    </row>
    <row r="180" spans="25:47">
      <c r="Y180" s="38">
        <v>9</v>
      </c>
      <c r="Z180" s="66">
        <v>232</v>
      </c>
      <c r="AA180" s="38" t="s">
        <v>7</v>
      </c>
      <c r="AB180" s="66" t="s">
        <v>16</v>
      </c>
      <c r="AC180" s="57">
        <v>50</v>
      </c>
      <c r="AD180" s="13">
        <v>120</v>
      </c>
      <c r="AE180" s="14">
        <f t="shared" si="10"/>
        <v>0.60699656162982218</v>
      </c>
      <c r="AF180" s="14" t="s">
        <v>278</v>
      </c>
      <c r="AG180" s="2">
        <v>0.01</v>
      </c>
      <c r="AH180" s="141"/>
      <c r="AI180" s="50">
        <v>0.31939158273208262</v>
      </c>
      <c r="AJ180" s="2">
        <v>0.27952961742092591</v>
      </c>
      <c r="AK180" s="2">
        <v>0.23699030743736751</v>
      </c>
      <c r="AL180" s="90"/>
      <c r="AM180" s="50"/>
      <c r="AN180" s="2"/>
      <c r="AO180" s="2"/>
      <c r="AP180" s="90"/>
      <c r="AQ180" s="50">
        <v>0.55857830764214766</v>
      </c>
      <c r="AR180" s="2"/>
      <c r="AS180" s="6"/>
      <c r="AT180" s="90"/>
      <c r="AU180" s="45"/>
    </row>
    <row r="181" spans="25:47">
      <c r="Y181" s="38">
        <v>9</v>
      </c>
      <c r="Z181" s="66">
        <v>233</v>
      </c>
      <c r="AA181" s="38" t="s">
        <v>7</v>
      </c>
      <c r="AB181" s="66" t="s">
        <v>16</v>
      </c>
      <c r="AC181" s="57">
        <v>50</v>
      </c>
      <c r="AD181" s="13">
        <v>120</v>
      </c>
      <c r="AE181" s="14">
        <f t="shared" si="10"/>
        <v>0.60699656162982218</v>
      </c>
      <c r="AF181" s="14" t="s">
        <v>278</v>
      </c>
      <c r="AG181" s="2">
        <v>0.01</v>
      </c>
      <c r="AH181" s="141"/>
      <c r="AI181" s="50">
        <v>0.34606386731289535</v>
      </c>
      <c r="AJ181" s="2">
        <v>0.28803982220385277</v>
      </c>
      <c r="AK181" s="2">
        <v>0.23565941146652983</v>
      </c>
      <c r="AL181" s="90"/>
      <c r="AM181" s="50"/>
      <c r="AN181" s="2"/>
      <c r="AO181" s="2"/>
      <c r="AP181" s="90"/>
      <c r="AQ181" s="50">
        <v>0.48462266724950959</v>
      </c>
      <c r="AR181" s="2"/>
      <c r="AS181" s="6"/>
      <c r="AT181" s="90"/>
      <c r="AU181" s="45"/>
    </row>
    <row r="182" spans="25:47">
      <c r="Y182" s="38">
        <v>9</v>
      </c>
      <c r="Z182" s="66">
        <v>234</v>
      </c>
      <c r="AA182" s="38" t="s">
        <v>7</v>
      </c>
      <c r="AB182" s="66" t="s">
        <v>16</v>
      </c>
      <c r="AC182" s="57">
        <v>50</v>
      </c>
      <c r="AD182" s="13">
        <v>120</v>
      </c>
      <c r="AE182" s="14">
        <f t="shared" si="10"/>
        <v>0.60699656162982218</v>
      </c>
      <c r="AF182" s="14" t="s">
        <v>278</v>
      </c>
      <c r="AG182" s="2">
        <v>0.01</v>
      </c>
      <c r="AH182" s="141"/>
      <c r="AI182" s="50">
        <v>0.33455054458433586</v>
      </c>
      <c r="AJ182" s="2">
        <v>0.31403406412186013</v>
      </c>
      <c r="AK182" s="2">
        <v>0.24487271940999505</v>
      </c>
      <c r="AL182" s="90"/>
      <c r="AM182" s="50"/>
      <c r="AN182" s="2"/>
      <c r="AO182" s="2"/>
      <c r="AP182" s="90"/>
      <c r="AQ182" s="50">
        <v>0.69574904823572326</v>
      </c>
      <c r="AR182" s="2"/>
      <c r="AS182" s="6"/>
      <c r="AT182" s="90"/>
      <c r="AU182" s="45"/>
    </row>
    <row r="183" spans="25:47">
      <c r="Y183" s="38">
        <v>9</v>
      </c>
      <c r="Z183" s="66">
        <v>235</v>
      </c>
      <c r="AA183" s="38" t="s">
        <v>7</v>
      </c>
      <c r="AB183" s="66" t="s">
        <v>16</v>
      </c>
      <c r="AC183" s="57">
        <v>50</v>
      </c>
      <c r="AD183" s="13">
        <v>120</v>
      </c>
      <c r="AE183" s="14">
        <f t="shared" si="10"/>
        <v>0.60699656162982218</v>
      </c>
      <c r="AF183" s="14" t="s">
        <v>278</v>
      </c>
      <c r="AG183" s="2">
        <v>0.01</v>
      </c>
      <c r="AH183" s="141"/>
      <c r="AI183" s="50">
        <v>0.32307265149000836</v>
      </c>
      <c r="AJ183" s="2">
        <v>0.26509818894057557</v>
      </c>
      <c r="AK183" s="2">
        <v>0.22503937674316699</v>
      </c>
      <c r="AL183" s="90"/>
      <c r="AM183" s="50"/>
      <c r="AN183" s="2"/>
      <c r="AO183" s="2"/>
      <c r="AP183" s="90"/>
      <c r="AQ183" s="50">
        <v>0.5543401055095194</v>
      </c>
      <c r="AR183" s="2"/>
      <c r="AS183" s="6"/>
      <c r="AT183" s="90"/>
      <c r="AU183" s="45"/>
    </row>
    <row r="184" spans="25:47">
      <c r="Y184" s="38">
        <v>9</v>
      </c>
      <c r="Z184" s="66">
        <v>236</v>
      </c>
      <c r="AA184" s="38" t="s">
        <v>7</v>
      </c>
      <c r="AB184" s="66" t="s">
        <v>16</v>
      </c>
      <c r="AC184" s="57">
        <v>50</v>
      </c>
      <c r="AD184" s="13">
        <v>120</v>
      </c>
      <c r="AE184" s="14">
        <f t="shared" si="10"/>
        <v>0.60699656162982218</v>
      </c>
      <c r="AF184" s="14" t="s">
        <v>278</v>
      </c>
      <c r="AG184" s="2">
        <v>0.01</v>
      </c>
      <c r="AH184" s="141"/>
      <c r="AI184" s="50">
        <v>0.29780081943225051</v>
      </c>
      <c r="AJ184" s="2">
        <v>0.28635642791203564</v>
      </c>
      <c r="AK184" s="2">
        <v>0.22202729033618354</v>
      </c>
      <c r="AL184" s="90"/>
      <c r="AM184" s="50"/>
      <c r="AN184" s="2"/>
      <c r="AO184" s="2"/>
      <c r="AP184" s="90"/>
      <c r="AQ184" s="50">
        <v>0.68291512996843351</v>
      </c>
      <c r="AR184" s="2"/>
      <c r="AS184" s="6"/>
      <c r="AT184" s="90"/>
      <c r="AU184" s="45"/>
    </row>
    <row r="185" spans="25:47">
      <c r="Y185" s="39">
        <v>9</v>
      </c>
      <c r="Z185" s="67">
        <v>237</v>
      </c>
      <c r="AA185" s="39" t="s">
        <v>7</v>
      </c>
      <c r="AB185" s="67" t="s">
        <v>16</v>
      </c>
      <c r="AC185" s="59">
        <v>50</v>
      </c>
      <c r="AD185" s="17">
        <v>120</v>
      </c>
      <c r="AE185" s="18">
        <f t="shared" si="10"/>
        <v>0.60699656162982218</v>
      </c>
      <c r="AF185" s="18" t="s">
        <v>278</v>
      </c>
      <c r="AG185" s="3">
        <v>0.01</v>
      </c>
      <c r="AH185" s="142"/>
      <c r="AI185" s="51">
        <v>0.31863614122055228</v>
      </c>
      <c r="AJ185" s="3">
        <v>0.29120590102076416</v>
      </c>
      <c r="AK185" s="3">
        <v>0.23280342377792812</v>
      </c>
      <c r="AL185" s="91"/>
      <c r="AM185" s="51"/>
      <c r="AN185" s="3"/>
      <c r="AO185" s="3"/>
      <c r="AP185" s="91"/>
      <c r="AQ185" s="51">
        <v>0.64407234831595206</v>
      </c>
      <c r="AR185" s="3"/>
      <c r="AS185" s="7"/>
      <c r="AT185" s="91"/>
      <c r="AU185" s="46"/>
    </row>
    <row r="186" spans="25:47">
      <c r="Y186" s="38">
        <v>10</v>
      </c>
      <c r="Z186" s="66">
        <v>238</v>
      </c>
      <c r="AA186" s="38" t="s">
        <v>7</v>
      </c>
      <c r="AB186" s="66" t="s">
        <v>195</v>
      </c>
      <c r="AC186" s="63">
        <v>50</v>
      </c>
      <c r="AD186" s="33">
        <f>2*60</f>
        <v>120</v>
      </c>
      <c r="AE186" s="36">
        <f t="shared" si="10"/>
        <v>0.60699656162982218</v>
      </c>
      <c r="AF186" s="14" t="s">
        <v>278</v>
      </c>
      <c r="AG186" s="98">
        <v>5.0000000000000001E-3</v>
      </c>
      <c r="AH186" s="73" t="s">
        <v>9</v>
      </c>
      <c r="AI186" s="50">
        <v>0.45</v>
      </c>
      <c r="AJ186" s="2">
        <v>0.38</v>
      </c>
      <c r="AK186" s="2">
        <v>0.17</v>
      </c>
      <c r="AL186" s="90" t="s">
        <v>51</v>
      </c>
      <c r="AM186" s="50"/>
      <c r="AN186" s="2"/>
      <c r="AO186" s="2"/>
      <c r="AP186" s="90"/>
      <c r="AQ186" s="50">
        <v>0.45</v>
      </c>
      <c r="AR186" s="2"/>
      <c r="AS186" s="6"/>
      <c r="AT186" s="90" t="s">
        <v>10</v>
      </c>
      <c r="AU186" s="45" t="s">
        <v>234</v>
      </c>
    </row>
    <row r="187" spans="25:47">
      <c r="Y187" s="38">
        <v>10</v>
      </c>
      <c r="Z187" s="66">
        <v>239</v>
      </c>
      <c r="AA187" s="38" t="s">
        <v>7</v>
      </c>
      <c r="AB187" s="66" t="s">
        <v>195</v>
      </c>
      <c r="AC187" s="63">
        <v>50</v>
      </c>
      <c r="AD187" s="33">
        <f t="shared" ref="AD187:AD226" si="11">2*60</f>
        <v>120</v>
      </c>
      <c r="AE187" s="36">
        <f t="shared" si="10"/>
        <v>0.60699656162982218</v>
      </c>
      <c r="AF187" s="14" t="s">
        <v>278</v>
      </c>
      <c r="AG187" s="98">
        <v>5.0000000000000001E-3</v>
      </c>
      <c r="AH187" s="141"/>
      <c r="AI187" s="50">
        <v>0.42</v>
      </c>
      <c r="AJ187" s="2">
        <v>0.41</v>
      </c>
      <c r="AK187" s="2">
        <v>0.17</v>
      </c>
      <c r="AL187" s="90"/>
      <c r="AM187" s="50"/>
      <c r="AN187" s="2"/>
      <c r="AO187" s="2"/>
      <c r="AP187" s="90"/>
      <c r="AQ187" s="50">
        <v>0.78</v>
      </c>
      <c r="AR187" s="2"/>
      <c r="AS187" s="6"/>
      <c r="AT187" s="90"/>
      <c r="AU187" s="45"/>
    </row>
    <row r="188" spans="25:47">
      <c r="Y188" s="38">
        <v>10</v>
      </c>
      <c r="Z188" s="66">
        <v>240</v>
      </c>
      <c r="AA188" s="38" t="s">
        <v>7</v>
      </c>
      <c r="AB188" s="66" t="s">
        <v>195</v>
      </c>
      <c r="AC188" s="63">
        <v>50</v>
      </c>
      <c r="AD188" s="33">
        <f t="shared" si="11"/>
        <v>120</v>
      </c>
      <c r="AE188" s="36">
        <f t="shared" si="10"/>
        <v>0.60699656162982218</v>
      </c>
      <c r="AF188" s="14" t="s">
        <v>278</v>
      </c>
      <c r="AG188" s="98">
        <v>5.0000000000000001E-3</v>
      </c>
      <c r="AH188" s="141"/>
      <c r="AI188" s="50">
        <v>0.43</v>
      </c>
      <c r="AJ188" s="2">
        <v>0.39</v>
      </c>
      <c r="AK188" s="2">
        <v>0.18</v>
      </c>
      <c r="AL188" s="90"/>
      <c r="AM188" s="50"/>
      <c r="AN188" s="2"/>
      <c r="AO188" s="2"/>
      <c r="AP188" s="90"/>
      <c r="AQ188" s="50">
        <v>0.72</v>
      </c>
      <c r="AR188" s="2"/>
      <c r="AS188" s="6"/>
      <c r="AT188" s="90"/>
      <c r="AU188" s="45"/>
    </row>
    <row r="189" spans="25:47">
      <c r="Y189" s="38">
        <v>10</v>
      </c>
      <c r="Z189" s="66">
        <v>241</v>
      </c>
      <c r="AA189" s="38" t="s">
        <v>7</v>
      </c>
      <c r="AB189" s="66" t="s">
        <v>195</v>
      </c>
      <c r="AC189" s="63">
        <v>50</v>
      </c>
      <c r="AD189" s="33">
        <f t="shared" si="11"/>
        <v>120</v>
      </c>
      <c r="AE189" s="36">
        <f t="shared" si="10"/>
        <v>0.60699656162982218</v>
      </c>
      <c r="AF189" s="14" t="s">
        <v>278</v>
      </c>
      <c r="AG189" s="98">
        <v>5.0000000000000001E-3</v>
      </c>
      <c r="AH189" s="141"/>
      <c r="AI189" s="50">
        <v>0.45</v>
      </c>
      <c r="AJ189" s="2">
        <v>0.4</v>
      </c>
      <c r="AK189" s="2">
        <v>0.15</v>
      </c>
      <c r="AL189" s="90"/>
      <c r="AM189" s="50"/>
      <c r="AN189" s="2"/>
      <c r="AO189" s="2"/>
      <c r="AP189" s="90"/>
      <c r="AQ189" s="50">
        <v>0.73</v>
      </c>
      <c r="AR189" s="2"/>
      <c r="AS189" s="6"/>
      <c r="AT189" s="90"/>
      <c r="AU189" s="45"/>
    </row>
    <row r="190" spans="25:47">
      <c r="Y190" s="39">
        <v>10</v>
      </c>
      <c r="Z190" s="67">
        <v>242</v>
      </c>
      <c r="AA190" s="39" t="s">
        <v>7</v>
      </c>
      <c r="AB190" s="67" t="s">
        <v>195</v>
      </c>
      <c r="AC190" s="64">
        <v>50</v>
      </c>
      <c r="AD190" s="24">
        <f t="shared" si="11"/>
        <v>120</v>
      </c>
      <c r="AE190" s="30">
        <f t="shared" si="10"/>
        <v>0.60699656162982218</v>
      </c>
      <c r="AF190" s="18" t="s">
        <v>278</v>
      </c>
      <c r="AG190" s="99">
        <v>5.0000000000000001E-3</v>
      </c>
      <c r="AH190" s="142"/>
      <c r="AI190" s="51">
        <v>0.44</v>
      </c>
      <c r="AJ190" s="3">
        <v>0.39</v>
      </c>
      <c r="AK190" s="3">
        <v>0.17</v>
      </c>
      <c r="AL190" s="91"/>
      <c r="AM190" s="51"/>
      <c r="AN190" s="3"/>
      <c r="AO190" s="3"/>
      <c r="AP190" s="91"/>
      <c r="AQ190" s="51">
        <v>0.73</v>
      </c>
      <c r="AR190" s="3"/>
      <c r="AS190" s="7"/>
      <c r="AT190" s="91"/>
      <c r="AU190" s="46"/>
    </row>
    <row r="191" spans="25:47">
      <c r="Y191" s="40">
        <v>11</v>
      </c>
      <c r="Z191" s="65">
        <v>243</v>
      </c>
      <c r="AA191" s="40" t="s">
        <v>7</v>
      </c>
      <c r="AB191" s="65" t="s">
        <v>55</v>
      </c>
      <c r="AC191" s="55">
        <v>121</v>
      </c>
      <c r="AD191" s="10">
        <v>60</v>
      </c>
      <c r="AE191" s="11">
        <f>LOG(AD191*EXP((AC191-100)/14.75))</f>
        <v>2.3964688178391209</v>
      </c>
      <c r="AF191" s="11" t="s">
        <v>278</v>
      </c>
      <c r="AG191" s="100">
        <v>5.000000000000001E-3</v>
      </c>
      <c r="AH191" s="58" t="s">
        <v>9</v>
      </c>
      <c r="AI191" s="49">
        <v>0.35</v>
      </c>
      <c r="AJ191" s="1">
        <v>0.16</v>
      </c>
      <c r="AK191" s="1">
        <v>0.16</v>
      </c>
      <c r="AL191" s="89" t="s">
        <v>12</v>
      </c>
      <c r="AM191" s="49">
        <v>0.48</v>
      </c>
      <c r="AN191" s="1">
        <v>0.1</v>
      </c>
      <c r="AO191" s="1">
        <v>0.11</v>
      </c>
      <c r="AP191" s="89" t="s">
        <v>56</v>
      </c>
      <c r="AQ191" s="49">
        <v>0.39</v>
      </c>
      <c r="AR191" s="1"/>
      <c r="AS191" s="5"/>
      <c r="AT191" s="89" t="s">
        <v>51</v>
      </c>
      <c r="AU191" s="44" t="s">
        <v>79</v>
      </c>
    </row>
    <row r="192" spans="25:47">
      <c r="Y192" s="38">
        <v>11</v>
      </c>
      <c r="Z192" s="66">
        <v>244</v>
      </c>
      <c r="AA192" s="38" t="s">
        <v>7</v>
      </c>
      <c r="AB192" s="66" t="s">
        <v>57</v>
      </c>
      <c r="AC192" s="57">
        <v>121</v>
      </c>
      <c r="AD192" s="13">
        <v>60</v>
      </c>
      <c r="AE192" s="14">
        <f>LOG(AD192*EXP((AC192-100)/14.75))</f>
        <v>2.3964688178391209</v>
      </c>
      <c r="AF192" s="14" t="s">
        <v>278</v>
      </c>
      <c r="AG192" s="98">
        <v>5.000000000000001E-3</v>
      </c>
      <c r="AH192" s="141"/>
      <c r="AI192" s="50">
        <v>0.39</v>
      </c>
      <c r="AJ192" s="2">
        <v>0.21</v>
      </c>
      <c r="AK192" s="2">
        <v>0.16</v>
      </c>
      <c r="AL192" s="90"/>
      <c r="AM192" s="50">
        <v>0.64</v>
      </c>
      <c r="AN192" s="2">
        <v>0.1</v>
      </c>
      <c r="AO192" s="2">
        <v>0.06</v>
      </c>
      <c r="AP192" s="90"/>
      <c r="AQ192" s="50">
        <v>0.82</v>
      </c>
      <c r="AR192" s="2"/>
      <c r="AS192" s="6"/>
      <c r="AT192" s="90"/>
      <c r="AU192" s="45"/>
    </row>
    <row r="193" spans="25:47">
      <c r="Y193" s="38">
        <v>11</v>
      </c>
      <c r="Z193" s="66">
        <v>245</v>
      </c>
      <c r="AA193" s="38" t="s">
        <v>7</v>
      </c>
      <c r="AB193" s="66" t="s">
        <v>58</v>
      </c>
      <c r="AC193" s="57">
        <v>121</v>
      </c>
      <c r="AD193" s="13">
        <v>60</v>
      </c>
      <c r="AE193" s="14">
        <f>LOG(AD193*EXP((AC193-100)/14.75))</f>
        <v>2.3964688178391209</v>
      </c>
      <c r="AF193" s="14" t="s">
        <v>278</v>
      </c>
      <c r="AG193" s="98">
        <v>5.000000000000001E-3</v>
      </c>
      <c r="AH193" s="141"/>
      <c r="AI193" s="50">
        <v>0.31</v>
      </c>
      <c r="AJ193" s="2">
        <v>0.16</v>
      </c>
      <c r="AK193" s="2">
        <v>0.18</v>
      </c>
      <c r="AL193" s="90"/>
      <c r="AM193" s="50">
        <v>0.4</v>
      </c>
      <c r="AN193" s="2">
        <v>0.1</v>
      </c>
      <c r="AO193" s="2">
        <v>0.12</v>
      </c>
      <c r="AP193" s="90"/>
      <c r="AQ193" s="50">
        <v>0.52</v>
      </c>
      <c r="AR193" s="2"/>
      <c r="AS193" s="6"/>
      <c r="AT193" s="90"/>
      <c r="AU193" s="45"/>
    </row>
    <row r="194" spans="25:47">
      <c r="Y194" s="39">
        <v>11</v>
      </c>
      <c r="Z194" s="67">
        <v>246</v>
      </c>
      <c r="AA194" s="39" t="s">
        <v>7</v>
      </c>
      <c r="AB194" s="67" t="s">
        <v>59</v>
      </c>
      <c r="AC194" s="59">
        <v>121</v>
      </c>
      <c r="AD194" s="17">
        <v>60</v>
      </c>
      <c r="AE194" s="18">
        <f>LOG(AD194*EXP((AC194-100)/14.75))</f>
        <v>2.3964688178391209</v>
      </c>
      <c r="AF194" s="18" t="s">
        <v>278</v>
      </c>
      <c r="AG194" s="99">
        <v>5.000000000000001E-3</v>
      </c>
      <c r="AH194" s="142"/>
      <c r="AI194" s="51">
        <v>0.32</v>
      </c>
      <c r="AJ194" s="3">
        <v>0.17</v>
      </c>
      <c r="AK194" s="3">
        <v>0.2</v>
      </c>
      <c r="AL194" s="91"/>
      <c r="AM194" s="51">
        <v>0.45</v>
      </c>
      <c r="AN194" s="3">
        <v>0.11</v>
      </c>
      <c r="AO194" s="3">
        <v>0.14000000000000001</v>
      </c>
      <c r="AP194" s="91"/>
      <c r="AQ194" s="51">
        <v>0.47</v>
      </c>
      <c r="AR194" s="3"/>
      <c r="AS194" s="7"/>
      <c r="AT194" s="91"/>
      <c r="AU194" s="46"/>
    </row>
    <row r="195" spans="25:47">
      <c r="Y195" s="38">
        <v>12</v>
      </c>
      <c r="Z195" s="66">
        <v>247</v>
      </c>
      <c r="AA195" s="40" t="s">
        <v>18</v>
      </c>
      <c r="AB195" s="65" t="s">
        <v>30</v>
      </c>
      <c r="AC195" s="57">
        <v>90</v>
      </c>
      <c r="AD195" s="13">
        <f>3*60</f>
        <v>180</v>
      </c>
      <c r="AE195" s="11">
        <f>LOG(AD195*EXP((AC195-100)/14.75))</f>
        <v>1.9608355682197456</v>
      </c>
      <c r="AF195" s="14" t="s">
        <v>278</v>
      </c>
      <c r="AG195" s="101">
        <v>2.5000000000000001E-3</v>
      </c>
      <c r="AH195" s="56" t="s">
        <v>9</v>
      </c>
      <c r="AI195" s="50">
        <v>0.37430000000000002</v>
      </c>
      <c r="AJ195" s="2"/>
      <c r="AK195" s="2">
        <v>0.2213</v>
      </c>
      <c r="AL195" s="90" t="s">
        <v>135</v>
      </c>
      <c r="AM195" s="50"/>
      <c r="AN195" s="2"/>
      <c r="AO195" s="2"/>
      <c r="AP195" s="90"/>
      <c r="AQ195" s="50">
        <v>0.35339999999999999</v>
      </c>
      <c r="AR195" s="1"/>
      <c r="AS195" s="6"/>
      <c r="AT195" s="90" t="s">
        <v>199</v>
      </c>
      <c r="AU195" s="44" t="s">
        <v>236</v>
      </c>
    </row>
    <row r="196" spans="25:47">
      <c r="Y196" s="38">
        <v>12</v>
      </c>
      <c r="Z196" s="66">
        <v>248</v>
      </c>
      <c r="AA196" s="38" t="s">
        <v>18</v>
      </c>
      <c r="AB196" s="66" t="s">
        <v>30</v>
      </c>
      <c r="AC196" s="57">
        <v>90</v>
      </c>
      <c r="AD196" s="13">
        <v>180</v>
      </c>
      <c r="AE196" s="14">
        <f t="shared" ref="AE196:AE210" si="12">LOG(AD196*EXP((AC196-100)/14.75))</f>
        <v>1.9608355682197456</v>
      </c>
      <c r="AF196" s="14" t="s">
        <v>278</v>
      </c>
      <c r="AG196" s="101">
        <v>2.5000000000000001E-3</v>
      </c>
      <c r="AH196" s="141"/>
      <c r="AI196" s="50">
        <v>0.40630000000000005</v>
      </c>
      <c r="AJ196" s="2"/>
      <c r="AK196" s="2">
        <v>0.1782</v>
      </c>
      <c r="AL196" s="90"/>
      <c r="AM196" s="50"/>
      <c r="AN196" s="2"/>
      <c r="AO196" s="2"/>
      <c r="AP196" s="90"/>
      <c r="AQ196" s="50">
        <v>0.53449999999999998</v>
      </c>
      <c r="AR196" s="2"/>
      <c r="AS196" s="6"/>
      <c r="AT196" s="90"/>
      <c r="AU196" s="45"/>
    </row>
    <row r="197" spans="25:47">
      <c r="Y197" s="39">
        <v>12</v>
      </c>
      <c r="Z197" s="67">
        <v>249</v>
      </c>
      <c r="AA197" s="39" t="s">
        <v>18</v>
      </c>
      <c r="AB197" s="67" t="s">
        <v>30</v>
      </c>
      <c r="AC197" s="59">
        <v>90</v>
      </c>
      <c r="AD197" s="17">
        <v>180</v>
      </c>
      <c r="AE197" s="18">
        <f t="shared" si="12"/>
        <v>1.9608355682197456</v>
      </c>
      <c r="AF197" s="18" t="s">
        <v>278</v>
      </c>
      <c r="AG197" s="102">
        <v>2.5000000000000001E-3</v>
      </c>
      <c r="AH197" s="142"/>
      <c r="AI197" s="51">
        <v>0.42599999999999999</v>
      </c>
      <c r="AJ197" s="3"/>
      <c r="AK197" s="3">
        <v>0.16550000000000001</v>
      </c>
      <c r="AL197" s="91"/>
      <c r="AM197" s="51"/>
      <c r="AN197" s="3"/>
      <c r="AO197" s="3"/>
      <c r="AP197" s="91"/>
      <c r="AQ197" s="51">
        <v>0.49349999999999999</v>
      </c>
      <c r="AR197" s="3"/>
      <c r="AS197" s="7"/>
      <c r="AT197" s="91"/>
      <c r="AU197" s="46"/>
    </row>
    <row r="198" spans="25:47">
      <c r="Y198" s="38">
        <v>13</v>
      </c>
      <c r="Z198" s="66">
        <v>250</v>
      </c>
      <c r="AA198" s="38" t="s">
        <v>7</v>
      </c>
      <c r="AB198" s="66" t="s">
        <v>61</v>
      </c>
      <c r="AC198" s="57">
        <v>50</v>
      </c>
      <c r="AD198" s="13">
        <v>120</v>
      </c>
      <c r="AE198" s="14">
        <f t="shared" si="12"/>
        <v>0.60699656162982218</v>
      </c>
      <c r="AF198" s="14" t="s">
        <v>278</v>
      </c>
      <c r="AG198" s="2">
        <v>0.04</v>
      </c>
      <c r="AH198" s="58" t="s">
        <v>9</v>
      </c>
      <c r="AI198" s="50">
        <v>0.44299999999999995</v>
      </c>
      <c r="AJ198" s="2">
        <v>0.30299999999999999</v>
      </c>
      <c r="AK198" s="2">
        <v>0.217</v>
      </c>
      <c r="AL198" s="90" t="s">
        <v>15</v>
      </c>
      <c r="AM198" s="50"/>
      <c r="AN198" s="2"/>
      <c r="AO198" s="2"/>
      <c r="AP198" s="90"/>
      <c r="AQ198" s="50">
        <v>0.57999999999999996</v>
      </c>
      <c r="AR198" s="2"/>
      <c r="AS198" s="6"/>
      <c r="AT198" s="90" t="s">
        <v>28</v>
      </c>
      <c r="AU198" s="45" t="s">
        <v>81</v>
      </c>
    </row>
    <row r="199" spans="25:47">
      <c r="Y199" s="38">
        <v>13</v>
      </c>
      <c r="Z199" s="66">
        <v>251</v>
      </c>
      <c r="AA199" s="38" t="s">
        <v>7</v>
      </c>
      <c r="AB199" s="66" t="s">
        <v>61</v>
      </c>
      <c r="AC199" s="57">
        <v>50</v>
      </c>
      <c r="AD199" s="13">
        <v>120</v>
      </c>
      <c r="AE199" s="14">
        <f t="shared" si="12"/>
        <v>0.60699656162982218</v>
      </c>
      <c r="AF199" s="14" t="s">
        <v>278</v>
      </c>
      <c r="AG199" s="2">
        <v>0.04</v>
      </c>
      <c r="AH199" s="141"/>
      <c r="AI199" s="50">
        <v>0.44400000000000001</v>
      </c>
      <c r="AJ199" s="2">
        <v>0.29100000000000004</v>
      </c>
      <c r="AK199" s="2">
        <v>0.20399999999999999</v>
      </c>
      <c r="AL199" s="90"/>
      <c r="AM199" s="50"/>
      <c r="AN199" s="2"/>
      <c r="AO199" s="2"/>
      <c r="AP199" s="90"/>
      <c r="AQ199" s="50">
        <v>0.76</v>
      </c>
      <c r="AR199" s="2"/>
      <c r="AS199" s="6"/>
      <c r="AT199" s="90"/>
      <c r="AU199" s="45"/>
    </row>
    <row r="200" spans="25:47">
      <c r="Y200" s="38">
        <v>13</v>
      </c>
      <c r="Z200" s="66">
        <v>252</v>
      </c>
      <c r="AA200" s="38" t="s">
        <v>7</v>
      </c>
      <c r="AB200" s="66" t="s">
        <v>61</v>
      </c>
      <c r="AC200" s="57">
        <v>50</v>
      </c>
      <c r="AD200" s="13">
        <v>120</v>
      </c>
      <c r="AE200" s="14">
        <f t="shared" si="12"/>
        <v>0.60699656162982218</v>
      </c>
      <c r="AF200" s="14" t="s">
        <v>278</v>
      </c>
      <c r="AG200" s="2">
        <v>0.04</v>
      </c>
      <c r="AH200" s="141"/>
      <c r="AI200" s="50">
        <v>0.441</v>
      </c>
      <c r="AJ200" s="2">
        <v>0.29399999999999998</v>
      </c>
      <c r="AK200" s="2">
        <v>0.22699999999999998</v>
      </c>
      <c r="AL200" s="90"/>
      <c r="AM200" s="50"/>
      <c r="AN200" s="2"/>
      <c r="AO200" s="2"/>
      <c r="AP200" s="90"/>
      <c r="AQ200" s="50">
        <v>0.54</v>
      </c>
      <c r="AR200" s="2"/>
      <c r="AS200" s="6"/>
      <c r="AT200" s="90"/>
      <c r="AU200" s="45"/>
    </row>
    <row r="201" spans="25:47">
      <c r="Y201" s="38">
        <v>13</v>
      </c>
      <c r="Z201" s="66">
        <v>253</v>
      </c>
      <c r="AA201" s="38" t="s">
        <v>7</v>
      </c>
      <c r="AB201" s="66" t="s">
        <v>61</v>
      </c>
      <c r="AC201" s="57">
        <v>50</v>
      </c>
      <c r="AD201" s="13">
        <v>120</v>
      </c>
      <c r="AE201" s="14">
        <f t="shared" si="12"/>
        <v>0.60699656162982218</v>
      </c>
      <c r="AF201" s="14" t="s">
        <v>278</v>
      </c>
      <c r="AG201" s="2">
        <v>0.04</v>
      </c>
      <c r="AH201" s="141"/>
      <c r="AI201" s="50">
        <v>0.371</v>
      </c>
      <c r="AJ201" s="2">
        <v>0.27399999999999997</v>
      </c>
      <c r="AK201" s="2">
        <v>0.215</v>
      </c>
      <c r="AL201" s="90"/>
      <c r="AM201" s="50"/>
      <c r="AN201" s="2"/>
      <c r="AO201" s="2"/>
      <c r="AP201" s="90"/>
      <c r="AQ201" s="50">
        <v>0.65</v>
      </c>
      <c r="AR201" s="2"/>
      <c r="AS201" s="6"/>
      <c r="AT201" s="90"/>
      <c r="AU201" s="45"/>
    </row>
    <row r="202" spans="25:47">
      <c r="Y202" s="38">
        <v>13</v>
      </c>
      <c r="Z202" s="66">
        <v>254</v>
      </c>
      <c r="AA202" s="38" t="s">
        <v>7</v>
      </c>
      <c r="AB202" s="66" t="s">
        <v>61</v>
      </c>
      <c r="AC202" s="57">
        <v>50</v>
      </c>
      <c r="AD202" s="13">
        <v>120</v>
      </c>
      <c r="AE202" s="14">
        <f t="shared" si="12"/>
        <v>0.60699656162982218</v>
      </c>
      <c r="AF202" s="14" t="s">
        <v>278</v>
      </c>
      <c r="AG202" s="2">
        <v>0.04</v>
      </c>
      <c r="AH202" s="141"/>
      <c r="AI202" s="50">
        <v>0.39700000000000002</v>
      </c>
      <c r="AJ202" s="2">
        <v>0.28999999999999998</v>
      </c>
      <c r="AK202" s="2">
        <v>0.20199999999999999</v>
      </c>
      <c r="AL202" s="90"/>
      <c r="AM202" s="50"/>
      <c r="AN202" s="2"/>
      <c r="AO202" s="2"/>
      <c r="AP202" s="90"/>
      <c r="AQ202" s="50">
        <v>0.84</v>
      </c>
      <c r="AR202" s="2"/>
      <c r="AS202" s="6"/>
      <c r="AT202" s="90"/>
      <c r="AU202" s="45"/>
    </row>
    <row r="203" spans="25:47">
      <c r="Y203" s="38">
        <v>13</v>
      </c>
      <c r="Z203" s="66">
        <v>255</v>
      </c>
      <c r="AA203" s="38" t="s">
        <v>7</v>
      </c>
      <c r="AB203" s="66" t="s">
        <v>61</v>
      </c>
      <c r="AC203" s="57">
        <v>50</v>
      </c>
      <c r="AD203" s="13">
        <v>120</v>
      </c>
      <c r="AE203" s="14">
        <f>LOG(AD203*EXP((AC203-100)/14.75))</f>
        <v>0.60699656162982218</v>
      </c>
      <c r="AF203" s="14" t="s">
        <v>278</v>
      </c>
      <c r="AG203" s="2">
        <v>0.04</v>
      </c>
      <c r="AH203" s="141"/>
      <c r="AI203" s="50">
        <v>0.37200000000000005</v>
      </c>
      <c r="AJ203" s="2">
        <v>0.309</v>
      </c>
      <c r="AK203" s="2">
        <v>0.21899999999999997</v>
      </c>
      <c r="AL203" s="90"/>
      <c r="AM203" s="50"/>
      <c r="AN203" s="2"/>
      <c r="AO203" s="2"/>
      <c r="AP203" s="90"/>
      <c r="AQ203" s="50">
        <v>0.92</v>
      </c>
      <c r="AR203" s="2"/>
      <c r="AS203" s="6"/>
      <c r="AT203" s="90"/>
      <c r="AU203" s="45"/>
    </row>
    <row r="204" spans="25:47">
      <c r="Y204" s="38">
        <v>13</v>
      </c>
      <c r="Z204" s="66">
        <v>256</v>
      </c>
      <c r="AA204" s="38" t="s">
        <v>7</v>
      </c>
      <c r="AB204" s="66" t="s">
        <v>61</v>
      </c>
      <c r="AC204" s="57">
        <v>50</v>
      </c>
      <c r="AD204" s="13">
        <v>120</v>
      </c>
      <c r="AE204" s="14">
        <f>LOG(AD204*EXP((AC204-100)/14.75))</f>
        <v>0.60699656162982218</v>
      </c>
      <c r="AF204" s="14" t="s">
        <v>278</v>
      </c>
      <c r="AG204" s="2">
        <v>0.04</v>
      </c>
      <c r="AH204" s="141"/>
      <c r="AI204" s="50">
        <v>0.39500000000000002</v>
      </c>
      <c r="AJ204" s="2">
        <v>0.30499999999999999</v>
      </c>
      <c r="AK204" s="2">
        <v>0.22</v>
      </c>
      <c r="AL204" s="90"/>
      <c r="AM204" s="50"/>
      <c r="AN204" s="2"/>
      <c r="AO204" s="2"/>
      <c r="AP204" s="90"/>
      <c r="AQ204" s="50">
        <v>0.9</v>
      </c>
      <c r="AR204" s="2"/>
      <c r="AS204" s="6"/>
      <c r="AT204" s="90"/>
      <c r="AU204" s="45"/>
    </row>
    <row r="205" spans="25:47">
      <c r="Y205" s="39">
        <v>13</v>
      </c>
      <c r="Z205" s="67">
        <v>257</v>
      </c>
      <c r="AA205" s="39" t="s">
        <v>7</v>
      </c>
      <c r="AB205" s="67" t="s">
        <v>61</v>
      </c>
      <c r="AC205" s="59">
        <v>50</v>
      </c>
      <c r="AD205" s="17">
        <v>120</v>
      </c>
      <c r="AE205" s="18">
        <f t="shared" si="12"/>
        <v>0.60699656162982218</v>
      </c>
      <c r="AF205" s="18" t="s">
        <v>278</v>
      </c>
      <c r="AG205" s="3">
        <v>0.04</v>
      </c>
      <c r="AH205" s="142"/>
      <c r="AI205" s="51">
        <v>0.39299999999999996</v>
      </c>
      <c r="AJ205" s="3">
        <v>0.29499999999999998</v>
      </c>
      <c r="AK205" s="3">
        <v>0.192</v>
      </c>
      <c r="AL205" s="91"/>
      <c r="AM205" s="51"/>
      <c r="AN205" s="3"/>
      <c r="AO205" s="3"/>
      <c r="AP205" s="91"/>
      <c r="AQ205" s="51">
        <v>0.52</v>
      </c>
      <c r="AR205" s="3"/>
      <c r="AS205" s="7"/>
      <c r="AT205" s="91"/>
      <c r="AU205" s="46"/>
    </row>
    <row r="206" spans="25:47">
      <c r="Y206" s="40">
        <v>14</v>
      </c>
      <c r="Z206" s="65">
        <v>258</v>
      </c>
      <c r="AA206" s="40" t="s">
        <v>18</v>
      </c>
      <c r="AB206" s="65" t="s">
        <v>30</v>
      </c>
      <c r="AC206" s="55">
        <v>120</v>
      </c>
      <c r="AD206" s="10">
        <v>30</v>
      </c>
      <c r="AE206" s="11">
        <f t="shared" si="12"/>
        <v>2.0659951284867835</v>
      </c>
      <c r="AF206" s="11" t="s">
        <v>278</v>
      </c>
      <c r="AG206" s="1">
        <v>0.03</v>
      </c>
      <c r="AH206" s="140" t="s">
        <v>9</v>
      </c>
      <c r="AI206" s="49">
        <v>0.47939999999999999</v>
      </c>
      <c r="AJ206" s="1"/>
      <c r="AK206" s="1">
        <v>0.2412</v>
      </c>
      <c r="AL206" s="89" t="s">
        <v>15</v>
      </c>
      <c r="AM206" s="49"/>
      <c r="AN206" s="1"/>
      <c r="AO206" s="1"/>
      <c r="AP206" s="89"/>
      <c r="AQ206" s="49">
        <v>0.68500000000000005</v>
      </c>
      <c r="AR206" s="150"/>
      <c r="AS206" s="5"/>
      <c r="AT206" s="89" t="s">
        <v>24</v>
      </c>
      <c r="AU206" s="44" t="s">
        <v>295</v>
      </c>
    </row>
    <row r="207" spans="25:47">
      <c r="Y207" s="38">
        <v>14</v>
      </c>
      <c r="Z207" s="66">
        <v>259</v>
      </c>
      <c r="AA207" s="38" t="s">
        <v>18</v>
      </c>
      <c r="AB207" s="66" t="s">
        <v>30</v>
      </c>
      <c r="AC207" s="57">
        <v>120</v>
      </c>
      <c r="AD207" s="13">
        <v>30</v>
      </c>
      <c r="AE207" s="14">
        <f t="shared" si="12"/>
        <v>2.0659951284867835</v>
      </c>
      <c r="AF207" s="14" t="s">
        <v>278</v>
      </c>
      <c r="AG207" s="2">
        <v>0.03</v>
      </c>
      <c r="AH207" s="141"/>
      <c r="AI207" s="50">
        <v>0.51529999999999998</v>
      </c>
      <c r="AJ207" s="2"/>
      <c r="AK207" s="2">
        <v>0.22159999999999999</v>
      </c>
      <c r="AL207" s="90"/>
      <c r="AM207" s="50"/>
      <c r="AN207" s="2"/>
      <c r="AO207" s="2"/>
      <c r="AP207" s="90"/>
      <c r="AQ207" s="50">
        <v>0.69230000000000003</v>
      </c>
      <c r="AR207" s="2"/>
      <c r="AS207" s="6"/>
      <c r="AT207" s="90"/>
      <c r="AU207" s="45"/>
    </row>
    <row r="208" spans="25:47">
      <c r="Y208" s="38">
        <v>14</v>
      </c>
      <c r="Z208" s="66">
        <v>260</v>
      </c>
      <c r="AA208" s="38" t="s">
        <v>18</v>
      </c>
      <c r="AB208" s="66" t="s">
        <v>30</v>
      </c>
      <c r="AC208" s="57">
        <v>120</v>
      </c>
      <c r="AD208" s="13">
        <v>30</v>
      </c>
      <c r="AE208" s="14">
        <f t="shared" si="12"/>
        <v>2.0659951284867835</v>
      </c>
      <c r="AF208" s="14" t="s">
        <v>278</v>
      </c>
      <c r="AG208" s="2">
        <v>0.03</v>
      </c>
      <c r="AH208" s="141"/>
      <c r="AI208" s="50">
        <v>0.49579999999999996</v>
      </c>
      <c r="AJ208" s="2"/>
      <c r="AK208" s="2">
        <v>0.2268</v>
      </c>
      <c r="AL208" s="90"/>
      <c r="AM208" s="50"/>
      <c r="AN208" s="2"/>
      <c r="AO208" s="2"/>
      <c r="AP208" s="90"/>
      <c r="AQ208" s="50">
        <v>0.6431</v>
      </c>
      <c r="AR208" s="2"/>
      <c r="AS208" s="6"/>
      <c r="AT208" s="90"/>
      <c r="AU208" s="45"/>
    </row>
    <row r="209" spans="25:47">
      <c r="Y209" s="38">
        <v>14</v>
      </c>
      <c r="Z209" s="66">
        <v>261</v>
      </c>
      <c r="AA209" s="38" t="s">
        <v>18</v>
      </c>
      <c r="AB209" s="66" t="s">
        <v>30</v>
      </c>
      <c r="AC209" s="57">
        <v>120</v>
      </c>
      <c r="AD209" s="13">
        <v>30</v>
      </c>
      <c r="AE209" s="14">
        <f t="shared" si="12"/>
        <v>2.0659951284867835</v>
      </c>
      <c r="AF209" s="14" t="s">
        <v>278</v>
      </c>
      <c r="AG209" s="2">
        <v>0.03</v>
      </c>
      <c r="AH209" s="141"/>
      <c r="AI209" s="50">
        <v>0.51749999999999996</v>
      </c>
      <c r="AJ209" s="2"/>
      <c r="AK209" s="2">
        <v>0.21590000000000001</v>
      </c>
      <c r="AL209" s="90"/>
      <c r="AM209" s="50"/>
      <c r="AN209" s="2"/>
      <c r="AO209" s="2"/>
      <c r="AP209" s="90"/>
      <c r="AQ209" s="50">
        <v>0.67110000000000003</v>
      </c>
      <c r="AR209" s="2"/>
      <c r="AS209" s="6"/>
      <c r="AT209" s="90"/>
      <c r="AU209" s="45"/>
    </row>
    <row r="210" spans="25:47">
      <c r="Y210" s="39">
        <v>14</v>
      </c>
      <c r="Z210" s="67">
        <v>262</v>
      </c>
      <c r="AA210" s="39" t="s">
        <v>18</v>
      </c>
      <c r="AB210" s="67" t="s">
        <v>30</v>
      </c>
      <c r="AC210" s="59">
        <v>120</v>
      </c>
      <c r="AD210" s="17">
        <v>30</v>
      </c>
      <c r="AE210" s="18">
        <f t="shared" si="12"/>
        <v>2.0659951284867835</v>
      </c>
      <c r="AF210" s="18" t="s">
        <v>278</v>
      </c>
      <c r="AG210" s="3">
        <v>0.03</v>
      </c>
      <c r="AH210" s="142"/>
      <c r="AI210" s="51">
        <v>0.50409999999999999</v>
      </c>
      <c r="AJ210" s="3"/>
      <c r="AK210" s="3">
        <v>0.218</v>
      </c>
      <c r="AL210" s="91"/>
      <c r="AM210" s="51"/>
      <c r="AN210" s="3"/>
      <c r="AO210" s="3"/>
      <c r="AP210" s="91"/>
      <c r="AQ210" s="51">
        <v>0.77010000000000001</v>
      </c>
      <c r="AR210" s="3"/>
      <c r="AS210" s="7"/>
      <c r="AT210" s="91"/>
      <c r="AU210" s="46"/>
    </row>
    <row r="211" spans="25:47">
      <c r="Y211" s="38">
        <v>15</v>
      </c>
      <c r="Z211" s="66">
        <v>263</v>
      </c>
      <c r="AA211" s="38" t="s">
        <v>7</v>
      </c>
      <c r="AB211" s="66" t="s">
        <v>8</v>
      </c>
      <c r="AC211" s="57">
        <v>20</v>
      </c>
      <c r="AD211" s="13">
        <f>24*60</f>
        <v>1440</v>
      </c>
      <c r="AE211" s="14">
        <f>LOG(AD211*EXP((AC211-100)/14.75))</f>
        <v>0.80286699702676523</v>
      </c>
      <c r="AF211" s="14" t="s">
        <v>278</v>
      </c>
      <c r="AG211" s="2">
        <v>1.0000000000000002E-2</v>
      </c>
      <c r="AH211" s="141" t="s">
        <v>9</v>
      </c>
      <c r="AI211" s="50">
        <v>0.36200000000000004</v>
      </c>
      <c r="AJ211" s="2">
        <v>0.20100000000000001</v>
      </c>
      <c r="AK211" s="2">
        <v>0.18899999999999997</v>
      </c>
      <c r="AL211" s="90" t="s">
        <v>244</v>
      </c>
      <c r="AM211" s="50"/>
      <c r="AN211" s="2"/>
      <c r="AO211" s="2"/>
      <c r="AP211" s="90"/>
      <c r="AQ211" s="50">
        <v>0.62</v>
      </c>
      <c r="AR211" s="2"/>
      <c r="AS211" s="6"/>
      <c r="AT211" s="90" t="s">
        <v>10</v>
      </c>
      <c r="AU211" s="45" t="s">
        <v>296</v>
      </c>
    </row>
    <row r="212" spans="25:47">
      <c r="Y212" s="38">
        <v>15</v>
      </c>
      <c r="Z212" s="66">
        <v>264</v>
      </c>
      <c r="AA212" s="38" t="s">
        <v>7</v>
      </c>
      <c r="AB212" s="66" t="s">
        <v>8</v>
      </c>
      <c r="AC212" s="57">
        <v>20</v>
      </c>
      <c r="AD212" s="13">
        <f t="shared" ref="AD212:AD214" si="13">24*60</f>
        <v>1440</v>
      </c>
      <c r="AE212" s="14">
        <f t="shared" ref="AE212:AE226" si="14">LOG(AD212*EXP((AC212-100)/14.75))</f>
        <v>0.80286699702676523</v>
      </c>
      <c r="AF212" s="14" t="s">
        <v>278</v>
      </c>
      <c r="AG212" s="2">
        <v>1.0000000000000002E-2</v>
      </c>
      <c r="AH212" s="141"/>
      <c r="AI212" s="50">
        <v>0.35</v>
      </c>
      <c r="AJ212" s="2">
        <v>0.23499999999999999</v>
      </c>
      <c r="AK212" s="2">
        <v>0.215</v>
      </c>
      <c r="AL212" s="90"/>
      <c r="AM212" s="50"/>
      <c r="AN212" s="2"/>
      <c r="AO212" s="2"/>
      <c r="AP212" s="90"/>
      <c r="AQ212" s="50">
        <v>0.66</v>
      </c>
      <c r="AR212" s="2"/>
      <c r="AS212" s="6"/>
      <c r="AT212" s="90"/>
      <c r="AU212" s="45"/>
    </row>
    <row r="213" spans="25:47">
      <c r="Y213" s="38">
        <v>15</v>
      </c>
      <c r="Z213" s="66">
        <v>265</v>
      </c>
      <c r="AA213" s="38" t="s">
        <v>7</v>
      </c>
      <c r="AB213" s="66" t="s">
        <v>246</v>
      </c>
      <c r="AC213" s="57">
        <v>20</v>
      </c>
      <c r="AD213" s="13">
        <f t="shared" si="13"/>
        <v>1440</v>
      </c>
      <c r="AE213" s="14">
        <f t="shared" si="14"/>
        <v>0.80286699702676523</v>
      </c>
      <c r="AF213" s="14" t="s">
        <v>278</v>
      </c>
      <c r="AG213" s="2">
        <v>1.0000000000000002E-2</v>
      </c>
      <c r="AH213" s="141"/>
      <c r="AI213" s="50">
        <v>0.379</v>
      </c>
      <c r="AJ213" s="2">
        <v>0.21100000000000002</v>
      </c>
      <c r="AK213" s="2">
        <v>0.19899999999999998</v>
      </c>
      <c r="AL213" s="90"/>
      <c r="AM213" s="50"/>
      <c r="AN213" s="2"/>
      <c r="AO213" s="2"/>
      <c r="AP213" s="90"/>
      <c r="AQ213" s="50">
        <v>0.62</v>
      </c>
      <c r="AR213" s="2"/>
      <c r="AS213" s="6"/>
      <c r="AT213" s="90"/>
      <c r="AU213" s="45"/>
    </row>
    <row r="214" spans="25:47">
      <c r="Y214" s="39">
        <v>15</v>
      </c>
      <c r="Z214" s="67">
        <v>266</v>
      </c>
      <c r="AA214" s="39" t="s">
        <v>7</v>
      </c>
      <c r="AB214" s="67" t="s">
        <v>13</v>
      </c>
      <c r="AC214" s="59">
        <v>20</v>
      </c>
      <c r="AD214" s="17">
        <f t="shared" si="13"/>
        <v>1440</v>
      </c>
      <c r="AE214" s="18">
        <f t="shared" si="14"/>
        <v>0.80286699702676523</v>
      </c>
      <c r="AF214" s="18" t="s">
        <v>278</v>
      </c>
      <c r="AG214" s="3">
        <v>1.0000000000000002E-2</v>
      </c>
      <c r="AH214" s="142"/>
      <c r="AI214" s="51">
        <v>0.39200000000000002</v>
      </c>
      <c r="AJ214" s="3">
        <v>0.23199999999999998</v>
      </c>
      <c r="AK214" s="3">
        <v>0.13500000000000001</v>
      </c>
      <c r="AL214" s="91"/>
      <c r="AM214" s="51"/>
      <c r="AN214" s="3"/>
      <c r="AO214" s="3"/>
      <c r="AP214" s="91"/>
      <c r="AQ214" s="51">
        <v>0.76</v>
      </c>
      <c r="AR214" s="3"/>
      <c r="AS214" s="7"/>
      <c r="AT214" s="91"/>
      <c r="AU214" s="46"/>
    </row>
    <row r="215" spans="25:47">
      <c r="Y215" s="38">
        <v>16</v>
      </c>
      <c r="Z215" s="66">
        <v>267</v>
      </c>
      <c r="AA215" s="38" t="s">
        <v>7</v>
      </c>
      <c r="AB215" s="66" t="s">
        <v>16</v>
      </c>
      <c r="AC215" s="57">
        <v>120</v>
      </c>
      <c r="AD215" s="13">
        <f>4*60</f>
        <v>240</v>
      </c>
      <c r="AE215" s="11">
        <f t="shared" si="14"/>
        <v>2.9690851154787272</v>
      </c>
      <c r="AF215" s="14" t="s">
        <v>289</v>
      </c>
      <c r="AG215" s="101">
        <v>1.4800000000000001E-2</v>
      </c>
      <c r="AH215" s="73" t="s">
        <v>45</v>
      </c>
      <c r="AI215" s="50">
        <v>0.37019999999999997</v>
      </c>
      <c r="AJ215" s="2">
        <v>0.3357</v>
      </c>
      <c r="AK215" s="2">
        <v>6.8699999999999997E-2</v>
      </c>
      <c r="AL215" s="90" t="s">
        <v>15</v>
      </c>
      <c r="AM215" s="50"/>
      <c r="AN215" s="2"/>
      <c r="AO215" s="2"/>
      <c r="AP215" s="90"/>
      <c r="AQ215" s="50">
        <v>0.39059967585089139</v>
      </c>
      <c r="AR215" s="2"/>
      <c r="AS215" s="6"/>
      <c r="AT215" s="90" t="s">
        <v>86</v>
      </c>
      <c r="AU215" s="45" t="s">
        <v>83</v>
      </c>
    </row>
    <row r="216" spans="25:47">
      <c r="Y216" s="38">
        <v>16</v>
      </c>
      <c r="Z216" s="66">
        <v>268</v>
      </c>
      <c r="AA216" s="38" t="s">
        <v>7</v>
      </c>
      <c r="AB216" s="66" t="s">
        <v>16</v>
      </c>
      <c r="AC216" s="57">
        <v>120</v>
      </c>
      <c r="AD216" s="13">
        <f t="shared" ref="AD216:AD223" si="15">4*60</f>
        <v>240</v>
      </c>
      <c r="AE216" s="14">
        <f t="shared" si="14"/>
        <v>2.9690851154787272</v>
      </c>
      <c r="AF216" s="14" t="s">
        <v>289</v>
      </c>
      <c r="AG216" s="101">
        <v>1.4800000000000001E-2</v>
      </c>
      <c r="AH216" s="141"/>
      <c r="AI216" s="50">
        <v>0.37010000000000004</v>
      </c>
      <c r="AJ216" s="2">
        <v>0.3301</v>
      </c>
      <c r="AK216" s="2">
        <v>7.7700000000000005E-2</v>
      </c>
      <c r="AL216" s="90"/>
      <c r="AM216" s="50"/>
      <c r="AN216" s="2"/>
      <c r="AO216" s="2"/>
      <c r="AP216" s="90"/>
      <c r="AQ216" s="50">
        <v>0.5222912726290192</v>
      </c>
      <c r="AR216" s="2"/>
      <c r="AS216" s="6"/>
      <c r="AT216" s="90" t="s">
        <v>89</v>
      </c>
      <c r="AU216" s="45"/>
    </row>
    <row r="217" spans="25:47">
      <c r="Y217" s="38">
        <v>16</v>
      </c>
      <c r="Z217" s="66">
        <v>269</v>
      </c>
      <c r="AA217" s="38" t="s">
        <v>7</v>
      </c>
      <c r="AB217" s="66" t="s">
        <v>16</v>
      </c>
      <c r="AC217" s="57">
        <v>120</v>
      </c>
      <c r="AD217" s="13">
        <f t="shared" si="15"/>
        <v>240</v>
      </c>
      <c r="AE217" s="14">
        <f t="shared" si="14"/>
        <v>2.9690851154787272</v>
      </c>
      <c r="AF217" s="14" t="s">
        <v>289</v>
      </c>
      <c r="AG217" s="101">
        <v>1.4800000000000001E-2</v>
      </c>
      <c r="AH217" s="141"/>
      <c r="AI217" s="50">
        <v>0.46179999999999999</v>
      </c>
      <c r="AJ217" s="2">
        <v>0.35399999999999998</v>
      </c>
      <c r="AK217" s="2">
        <v>9.1200000000000003E-2</v>
      </c>
      <c r="AL217" s="90"/>
      <c r="AM217" s="50"/>
      <c r="AN217" s="2"/>
      <c r="AO217" s="2"/>
      <c r="AP217" s="90"/>
      <c r="AQ217" s="50">
        <v>0.35404937202252057</v>
      </c>
      <c r="AR217" s="2"/>
      <c r="AS217" s="6"/>
      <c r="AT217" s="90"/>
      <c r="AU217" s="45"/>
    </row>
    <row r="218" spans="25:47">
      <c r="Y218" s="38">
        <v>16</v>
      </c>
      <c r="Z218" s="66">
        <v>270</v>
      </c>
      <c r="AA218" s="38" t="s">
        <v>7</v>
      </c>
      <c r="AB218" s="66" t="s">
        <v>16</v>
      </c>
      <c r="AC218" s="57">
        <v>120</v>
      </c>
      <c r="AD218" s="13">
        <f t="shared" si="15"/>
        <v>240</v>
      </c>
      <c r="AE218" s="14">
        <f t="shared" si="14"/>
        <v>2.9690851154787272</v>
      </c>
      <c r="AF218" s="14" t="s">
        <v>289</v>
      </c>
      <c r="AG218" s="101">
        <v>1.4800000000000001E-2</v>
      </c>
      <c r="AH218" s="141"/>
      <c r="AI218" s="50">
        <v>0.47489999999999999</v>
      </c>
      <c r="AJ218" s="2">
        <v>0.33429999999999999</v>
      </c>
      <c r="AK218" s="2">
        <v>0.10590000000000001</v>
      </c>
      <c r="AL218" s="90"/>
      <c r="AM218" s="50"/>
      <c r="AN218" s="2"/>
      <c r="AO218" s="2"/>
      <c r="AP218" s="90"/>
      <c r="AQ218" s="50">
        <v>0.3564961044430407</v>
      </c>
      <c r="AR218" s="2"/>
      <c r="AS218" s="6"/>
      <c r="AT218" s="90"/>
      <c r="AU218" s="45"/>
    </row>
    <row r="219" spans="25:47">
      <c r="Y219" s="38">
        <v>16</v>
      </c>
      <c r="Z219" s="66">
        <v>271</v>
      </c>
      <c r="AA219" s="38" t="s">
        <v>7</v>
      </c>
      <c r="AB219" s="66" t="s">
        <v>16</v>
      </c>
      <c r="AC219" s="57">
        <v>120</v>
      </c>
      <c r="AD219" s="13">
        <f t="shared" si="15"/>
        <v>240</v>
      </c>
      <c r="AE219" s="14">
        <f t="shared" si="14"/>
        <v>2.9690851154787272</v>
      </c>
      <c r="AF219" s="14" t="s">
        <v>289</v>
      </c>
      <c r="AG219" s="101">
        <v>1.4800000000000001E-2</v>
      </c>
      <c r="AH219" s="141"/>
      <c r="AI219" s="50">
        <v>0.45960000000000001</v>
      </c>
      <c r="AJ219" s="2">
        <v>0.33860000000000001</v>
      </c>
      <c r="AK219" s="2">
        <v>0.10479999999999999</v>
      </c>
      <c r="AL219" s="90"/>
      <c r="AM219" s="50"/>
      <c r="AN219" s="2"/>
      <c r="AO219" s="2"/>
      <c r="AP219" s="90"/>
      <c r="AQ219" s="50">
        <v>0.35900783289817229</v>
      </c>
      <c r="AR219" s="2"/>
      <c r="AS219" s="6"/>
      <c r="AT219" s="90"/>
      <c r="AU219" s="45"/>
    </row>
    <row r="220" spans="25:47">
      <c r="Y220" s="38">
        <v>16</v>
      </c>
      <c r="Z220" s="66">
        <v>272</v>
      </c>
      <c r="AA220" s="38" t="s">
        <v>7</v>
      </c>
      <c r="AB220" s="66" t="s">
        <v>16</v>
      </c>
      <c r="AC220" s="57">
        <v>120</v>
      </c>
      <c r="AD220" s="13">
        <f t="shared" si="15"/>
        <v>240</v>
      </c>
      <c r="AE220" s="14">
        <f t="shared" si="14"/>
        <v>2.9690851154787272</v>
      </c>
      <c r="AF220" s="14" t="s">
        <v>289</v>
      </c>
      <c r="AG220" s="101">
        <v>1.4800000000000001E-2</v>
      </c>
      <c r="AH220" s="141"/>
      <c r="AI220" s="50">
        <v>0.44750000000000001</v>
      </c>
      <c r="AJ220" s="2">
        <v>0.31739999999999996</v>
      </c>
      <c r="AK220" s="2">
        <v>0.10290000000000001</v>
      </c>
      <c r="AL220" s="90"/>
      <c r="AM220" s="50"/>
      <c r="AN220" s="2"/>
      <c r="AO220" s="2"/>
      <c r="AP220" s="90"/>
      <c r="AQ220" s="50">
        <v>0.3481564245810056</v>
      </c>
      <c r="AR220" s="2"/>
      <c r="AS220" s="6"/>
      <c r="AT220" s="90"/>
      <c r="AU220" s="45"/>
    </row>
    <row r="221" spans="25:47">
      <c r="Y221" s="38">
        <v>16</v>
      </c>
      <c r="Z221" s="66">
        <v>273</v>
      </c>
      <c r="AA221" s="38" t="s">
        <v>7</v>
      </c>
      <c r="AB221" s="66" t="s">
        <v>16</v>
      </c>
      <c r="AC221" s="57">
        <v>120</v>
      </c>
      <c r="AD221" s="13">
        <f t="shared" si="15"/>
        <v>240</v>
      </c>
      <c r="AE221" s="14">
        <f t="shared" si="14"/>
        <v>2.9690851154787272</v>
      </c>
      <c r="AF221" s="14" t="s">
        <v>289</v>
      </c>
      <c r="AG221" s="101">
        <v>1.4800000000000001E-2</v>
      </c>
      <c r="AH221" s="141"/>
      <c r="AI221" s="50">
        <v>0.50009999999999999</v>
      </c>
      <c r="AJ221" s="2">
        <v>0.28320000000000001</v>
      </c>
      <c r="AK221" s="2">
        <v>0.12459999999999999</v>
      </c>
      <c r="AL221" s="90"/>
      <c r="AM221" s="50"/>
      <c r="AN221" s="2"/>
      <c r="AO221" s="2"/>
      <c r="AP221" s="90"/>
      <c r="AQ221" s="50">
        <v>0.28894221155768846</v>
      </c>
      <c r="AR221" s="2"/>
      <c r="AS221" s="6"/>
      <c r="AT221" s="90"/>
      <c r="AU221" s="45"/>
    </row>
    <row r="222" spans="25:47">
      <c r="Y222" s="38">
        <v>16</v>
      </c>
      <c r="Z222" s="66">
        <v>274</v>
      </c>
      <c r="AA222" s="38" t="s">
        <v>7</v>
      </c>
      <c r="AB222" s="66" t="s">
        <v>16</v>
      </c>
      <c r="AC222" s="57">
        <v>120</v>
      </c>
      <c r="AD222" s="13">
        <f t="shared" si="15"/>
        <v>240</v>
      </c>
      <c r="AE222" s="14">
        <f t="shared" si="14"/>
        <v>2.9690851154787272</v>
      </c>
      <c r="AF222" s="14" t="s">
        <v>289</v>
      </c>
      <c r="AG222" s="101">
        <v>1.4800000000000001E-2</v>
      </c>
      <c r="AH222" s="141"/>
      <c r="AI222" s="50">
        <v>0.47520000000000001</v>
      </c>
      <c r="AJ222" s="2">
        <v>0.29519999999999996</v>
      </c>
      <c r="AK222" s="2">
        <v>0.1258</v>
      </c>
      <c r="AL222" s="90"/>
      <c r="AM222" s="50"/>
      <c r="AN222" s="2"/>
      <c r="AO222" s="2"/>
      <c r="AP222" s="90"/>
      <c r="AQ222" s="50">
        <v>0.28872053872053871</v>
      </c>
      <c r="AR222" s="2"/>
      <c r="AS222" s="6"/>
      <c r="AT222" s="90"/>
      <c r="AU222" s="45"/>
    </row>
    <row r="223" spans="25:47">
      <c r="Y223" s="39">
        <v>16</v>
      </c>
      <c r="Z223" s="67">
        <v>275</v>
      </c>
      <c r="AA223" s="39" t="s">
        <v>7</v>
      </c>
      <c r="AB223" s="67" t="s">
        <v>16</v>
      </c>
      <c r="AC223" s="59">
        <v>120</v>
      </c>
      <c r="AD223" s="17">
        <f t="shared" si="15"/>
        <v>240</v>
      </c>
      <c r="AE223" s="18">
        <f t="shared" si="14"/>
        <v>2.9690851154787272</v>
      </c>
      <c r="AF223" s="18" t="s">
        <v>289</v>
      </c>
      <c r="AG223" s="102">
        <v>1.4800000000000001E-2</v>
      </c>
      <c r="AH223" s="142"/>
      <c r="AI223" s="51">
        <v>0.44930000000000003</v>
      </c>
      <c r="AJ223" s="3">
        <v>0.31839999999999996</v>
      </c>
      <c r="AK223" s="3">
        <v>0.12759999999999999</v>
      </c>
      <c r="AL223" s="91"/>
      <c r="AM223" s="51"/>
      <c r="AN223" s="3"/>
      <c r="AO223" s="3"/>
      <c r="AP223" s="91"/>
      <c r="AQ223" s="51">
        <v>0.3084798575561985</v>
      </c>
      <c r="AR223" s="3"/>
      <c r="AS223" s="7"/>
      <c r="AT223" s="91"/>
      <c r="AU223" s="46"/>
    </row>
    <row r="224" spans="25:47">
      <c r="Y224" s="38">
        <v>17</v>
      </c>
      <c r="Z224" s="66">
        <v>276</v>
      </c>
      <c r="AA224" s="38" t="s">
        <v>7</v>
      </c>
      <c r="AB224" s="66" t="s">
        <v>195</v>
      </c>
      <c r="AC224" s="63">
        <v>50</v>
      </c>
      <c r="AD224" s="33">
        <f>2*60</f>
        <v>120</v>
      </c>
      <c r="AE224" s="36">
        <f t="shared" si="14"/>
        <v>0.60699656162982218</v>
      </c>
      <c r="AF224" s="14" t="s">
        <v>278</v>
      </c>
      <c r="AG224" s="2">
        <v>0.01</v>
      </c>
      <c r="AH224" s="141" t="s">
        <v>45</v>
      </c>
      <c r="AI224" s="50">
        <v>0.49930000000000002</v>
      </c>
      <c r="AJ224" s="2">
        <v>0.30159999999999998</v>
      </c>
      <c r="AK224" s="2">
        <v>0.19920000000000002</v>
      </c>
      <c r="AL224" s="90" t="s">
        <v>199</v>
      </c>
      <c r="AM224" s="50"/>
      <c r="AN224" s="2"/>
      <c r="AO224" s="2"/>
      <c r="AP224" s="90"/>
      <c r="AQ224" s="50">
        <v>0.57699999999999996</v>
      </c>
      <c r="AR224" s="2"/>
      <c r="AS224" s="6"/>
      <c r="AT224" s="90" t="s">
        <v>24</v>
      </c>
      <c r="AU224" s="45" t="s">
        <v>297</v>
      </c>
    </row>
    <row r="225" spans="25:47">
      <c r="Y225" s="38">
        <v>17</v>
      </c>
      <c r="Z225" s="66">
        <v>277</v>
      </c>
      <c r="AA225" s="38" t="s">
        <v>7</v>
      </c>
      <c r="AB225" s="66" t="s">
        <v>195</v>
      </c>
      <c r="AC225" s="63">
        <v>50</v>
      </c>
      <c r="AD225" s="33">
        <f t="shared" si="11"/>
        <v>120</v>
      </c>
      <c r="AE225" s="36">
        <f t="shared" si="14"/>
        <v>0.60699656162982218</v>
      </c>
      <c r="AF225" s="14" t="s">
        <v>278</v>
      </c>
      <c r="AG225" s="2">
        <v>0.01</v>
      </c>
      <c r="AH225" s="141"/>
      <c r="AI225" s="50">
        <v>0.49329999999999996</v>
      </c>
      <c r="AJ225" s="2">
        <v>0.31129999999999997</v>
      </c>
      <c r="AK225" s="2">
        <v>0.1953</v>
      </c>
      <c r="AL225" s="90"/>
      <c r="AM225" s="50"/>
      <c r="AN225" s="2"/>
      <c r="AO225" s="2"/>
      <c r="AP225" s="90"/>
      <c r="AQ225" s="50">
        <v>0.6411</v>
      </c>
      <c r="AR225" s="2"/>
      <c r="AS225" s="6"/>
      <c r="AT225" s="90"/>
      <c r="AU225" s="45"/>
    </row>
    <row r="226" spans="25:47">
      <c r="Y226" s="39">
        <v>17</v>
      </c>
      <c r="Z226" s="67">
        <v>278</v>
      </c>
      <c r="AA226" s="39" t="s">
        <v>7</v>
      </c>
      <c r="AB226" s="67" t="s">
        <v>195</v>
      </c>
      <c r="AC226" s="64">
        <v>50</v>
      </c>
      <c r="AD226" s="24">
        <f t="shared" si="11"/>
        <v>120</v>
      </c>
      <c r="AE226" s="30">
        <f t="shared" si="14"/>
        <v>0.60699656162982218</v>
      </c>
      <c r="AF226" s="18" t="s">
        <v>278</v>
      </c>
      <c r="AG226" s="3">
        <v>0.01</v>
      </c>
      <c r="AH226" s="142"/>
      <c r="AI226" s="51">
        <v>0.49299999999999999</v>
      </c>
      <c r="AJ226" s="3">
        <v>0.31290000000000001</v>
      </c>
      <c r="AK226" s="3">
        <v>0.19399999999999998</v>
      </c>
      <c r="AL226" s="91"/>
      <c r="AM226" s="51"/>
      <c r="AN226" s="3"/>
      <c r="AO226" s="3"/>
      <c r="AP226" s="91"/>
      <c r="AQ226" s="51">
        <v>0.69069999999999998</v>
      </c>
      <c r="AR226" s="3"/>
      <c r="AS226" s="7"/>
      <c r="AT226" s="91"/>
      <c r="AU226" s="46"/>
    </row>
  </sheetData>
  <mergeCells count="16">
    <mergeCell ref="W2:W3"/>
    <mergeCell ref="Y1:AU1"/>
    <mergeCell ref="A1:W1"/>
    <mergeCell ref="Y2:Z2"/>
    <mergeCell ref="AC2:AH2"/>
    <mergeCell ref="AI2:AL2"/>
    <mergeCell ref="AM2:AP2"/>
    <mergeCell ref="AU2:AU3"/>
    <mergeCell ref="S2:V2"/>
    <mergeCell ref="A2:B2"/>
    <mergeCell ref="C2:D2"/>
    <mergeCell ref="E2:J2"/>
    <mergeCell ref="K2:N2"/>
    <mergeCell ref="O2:R2"/>
    <mergeCell ref="AA2:AB2"/>
    <mergeCell ref="AQ2:AT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07FF-BAC0-5241-8ED1-417AD030B1CA}">
  <sheetPr>
    <tabColor rgb="FFA09DA4"/>
  </sheetPr>
  <dimension ref="A1:AU31"/>
  <sheetViews>
    <sheetView zoomScaleNormal="100" workbookViewId="0">
      <pane ySplit="3" topLeftCell="A4" activePane="bottomLeft" state="frozen"/>
      <selection pane="bottomLeft" activeCell="AP8" sqref="AP8"/>
    </sheetView>
  </sheetViews>
  <sheetFormatPr baseColWidth="10" defaultRowHeight="16"/>
  <cols>
    <col min="1" max="1" width="10.33203125" style="27" bestFit="1" customWidth="1"/>
    <col min="2" max="2" width="6.6640625" style="27" bestFit="1" customWidth="1"/>
    <col min="3" max="3" width="5.1640625" style="27" bestFit="1" customWidth="1"/>
    <col min="4" max="4" width="17" style="27" bestFit="1" customWidth="1"/>
    <col min="5" max="5" width="5.6640625" style="27" bestFit="1" customWidth="1"/>
    <col min="6" max="6" width="6.83203125" style="27" bestFit="1" customWidth="1"/>
    <col min="7" max="7" width="7.1640625" style="28" bestFit="1" customWidth="1"/>
    <col min="8" max="8" width="14.6640625" style="27" bestFit="1" customWidth="1"/>
    <col min="9" max="9" width="7.5" style="4" bestFit="1" customWidth="1"/>
    <col min="10" max="10" width="8.83203125" style="93" bestFit="1" customWidth="1"/>
    <col min="11" max="11" width="8.5" style="4" bestFit="1" customWidth="1"/>
    <col min="12" max="12" width="12.83203125" style="4" bestFit="1" customWidth="1"/>
    <col min="13" max="13" width="6" style="4" bestFit="1" customWidth="1"/>
    <col min="14" max="14" width="11" style="95" bestFit="1" customWidth="1"/>
    <col min="15" max="15" width="8.5" style="4" bestFit="1" customWidth="1"/>
    <col min="16" max="16" width="12.83203125" style="4" bestFit="1" customWidth="1"/>
    <col min="17" max="17" width="6" style="4" bestFit="1" customWidth="1"/>
    <col min="18" max="18" width="11" style="94" bestFit="1" customWidth="1"/>
    <col min="19" max="19" width="8.5" style="4" bestFit="1" customWidth="1"/>
    <col min="20" max="20" width="12.83203125" style="4" bestFit="1" customWidth="1"/>
    <col min="21" max="21" width="6.83203125" style="93" bestFit="1" customWidth="1"/>
    <col min="22" max="22" width="18.1640625" style="95" bestFit="1" customWidth="1"/>
    <col min="23" max="23" width="52.6640625" style="132" bestFit="1" customWidth="1"/>
    <col min="24" max="24" width="10.83203125" style="104"/>
    <col min="25" max="25" width="10.33203125" style="104" bestFit="1" customWidth="1"/>
    <col min="26" max="26" width="6.6640625" style="104" bestFit="1" customWidth="1"/>
    <col min="27" max="27" width="5.1640625" style="104" bestFit="1" customWidth="1"/>
    <col min="28" max="28" width="12.6640625" style="104" bestFit="1" customWidth="1"/>
    <col min="29" max="29" width="5.6640625" style="104" bestFit="1" customWidth="1"/>
    <col min="30" max="30" width="6.83203125" style="104" bestFit="1" customWidth="1"/>
    <col min="31" max="31" width="7.1640625" style="104" bestFit="1" customWidth="1"/>
    <col min="32" max="32" width="18.6640625" style="104" bestFit="1" customWidth="1"/>
    <col min="33" max="33" width="7.5" style="104" bestFit="1" customWidth="1"/>
    <col min="34" max="34" width="8.83203125" style="104" bestFit="1" customWidth="1"/>
    <col min="35" max="35" width="8.5" style="104" bestFit="1" customWidth="1"/>
    <col min="36" max="36" width="12.83203125" style="104" bestFit="1" customWidth="1"/>
    <col min="37" max="37" width="6" style="104" bestFit="1" customWidth="1"/>
    <col min="38" max="38" width="11" style="135" bestFit="1" customWidth="1"/>
    <col min="39" max="39" width="8.5" style="104" bestFit="1" customWidth="1"/>
    <col min="40" max="40" width="12.83203125" style="104" bestFit="1" customWidth="1"/>
    <col min="41" max="41" width="6" style="104" bestFit="1" customWidth="1"/>
    <col min="42" max="42" width="11" style="135" bestFit="1" customWidth="1"/>
    <col min="43" max="43" width="8.5" style="104" bestFit="1" customWidth="1"/>
    <col min="44" max="44" width="12.83203125" style="104" bestFit="1" customWidth="1"/>
    <col min="45" max="45" width="6.83203125" style="136" bestFit="1" customWidth="1"/>
    <col min="46" max="46" width="18.1640625" style="136" bestFit="1" customWidth="1"/>
    <col min="47" max="47" width="58.33203125" style="104" bestFit="1" customWidth="1"/>
    <col min="48" max="16384" width="10.83203125" style="104"/>
  </cols>
  <sheetData>
    <row r="1" spans="1:47">
      <c r="A1" s="247" t="s">
        <v>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Y1" s="247" t="s">
        <v>188</v>
      </c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</row>
    <row r="2" spans="1:47">
      <c r="A2" s="247" t="s">
        <v>104</v>
      </c>
      <c r="B2" s="247"/>
      <c r="C2" s="247" t="s">
        <v>1</v>
      </c>
      <c r="D2" s="247"/>
      <c r="E2" s="247" t="s">
        <v>96</v>
      </c>
      <c r="F2" s="247"/>
      <c r="G2" s="247"/>
      <c r="H2" s="247"/>
      <c r="I2" s="247"/>
      <c r="J2" s="247"/>
      <c r="K2" s="245" t="s">
        <v>97</v>
      </c>
      <c r="L2" s="245"/>
      <c r="M2" s="245"/>
      <c r="N2" s="245"/>
      <c r="O2" s="245" t="s">
        <v>98</v>
      </c>
      <c r="P2" s="245"/>
      <c r="Q2" s="245"/>
      <c r="R2" s="245"/>
      <c r="S2" s="245" t="s">
        <v>102</v>
      </c>
      <c r="T2" s="245"/>
      <c r="U2" s="245"/>
      <c r="V2" s="245"/>
      <c r="W2" s="246" t="s">
        <v>63</v>
      </c>
      <c r="Y2" s="247" t="s">
        <v>104</v>
      </c>
      <c r="Z2" s="247"/>
      <c r="AA2" s="247" t="s">
        <v>1</v>
      </c>
      <c r="AB2" s="247"/>
      <c r="AC2" s="247" t="s">
        <v>96</v>
      </c>
      <c r="AD2" s="247"/>
      <c r="AE2" s="247"/>
      <c r="AF2" s="247"/>
      <c r="AG2" s="247"/>
      <c r="AH2" s="247"/>
      <c r="AI2" s="245" t="s">
        <v>97</v>
      </c>
      <c r="AJ2" s="245"/>
      <c r="AK2" s="245"/>
      <c r="AL2" s="245"/>
      <c r="AM2" s="245" t="s">
        <v>98</v>
      </c>
      <c r="AN2" s="245"/>
      <c r="AO2" s="245"/>
      <c r="AP2" s="245"/>
      <c r="AQ2" s="245" t="s">
        <v>102</v>
      </c>
      <c r="AR2" s="245"/>
      <c r="AS2" s="245"/>
      <c r="AT2" s="245"/>
      <c r="AU2" s="246" t="s">
        <v>63</v>
      </c>
    </row>
    <row r="3" spans="1:47">
      <c r="A3" s="168" t="s">
        <v>94</v>
      </c>
      <c r="B3" s="168" t="s">
        <v>95</v>
      </c>
      <c r="C3" s="168" t="s">
        <v>0</v>
      </c>
      <c r="D3" s="168" t="s">
        <v>203</v>
      </c>
      <c r="E3" s="176" t="s">
        <v>2</v>
      </c>
      <c r="F3" s="176" t="s">
        <v>3</v>
      </c>
      <c r="G3" s="177" t="s">
        <v>4</v>
      </c>
      <c r="H3" s="177" t="s">
        <v>240</v>
      </c>
      <c r="I3" s="178" t="s">
        <v>106</v>
      </c>
      <c r="J3" s="168" t="s">
        <v>5</v>
      </c>
      <c r="K3" s="169" t="s">
        <v>99</v>
      </c>
      <c r="L3" s="169" t="s">
        <v>100</v>
      </c>
      <c r="M3" s="169" t="s">
        <v>101</v>
      </c>
      <c r="N3" s="170" t="s">
        <v>103</v>
      </c>
      <c r="O3" s="169" t="s">
        <v>99</v>
      </c>
      <c r="P3" s="169" t="s">
        <v>100</v>
      </c>
      <c r="Q3" s="169" t="s">
        <v>101</v>
      </c>
      <c r="R3" s="175" t="s">
        <v>103</v>
      </c>
      <c r="S3" s="169" t="s">
        <v>99</v>
      </c>
      <c r="T3" s="171" t="s">
        <v>100</v>
      </c>
      <c r="U3" s="171" t="s">
        <v>93</v>
      </c>
      <c r="V3" s="170" t="s">
        <v>103</v>
      </c>
      <c r="W3" s="246"/>
      <c r="Y3" s="168" t="s">
        <v>94</v>
      </c>
      <c r="Z3" s="168" t="s">
        <v>95</v>
      </c>
      <c r="AA3" s="168" t="s">
        <v>0</v>
      </c>
      <c r="AB3" s="168" t="s">
        <v>203</v>
      </c>
      <c r="AC3" s="176" t="s">
        <v>2</v>
      </c>
      <c r="AD3" s="176" t="s">
        <v>3</v>
      </c>
      <c r="AE3" s="177" t="s">
        <v>4</v>
      </c>
      <c r="AF3" s="177" t="s">
        <v>240</v>
      </c>
      <c r="AG3" s="178" t="s">
        <v>106</v>
      </c>
      <c r="AH3" s="168" t="s">
        <v>5</v>
      </c>
      <c r="AI3" s="169" t="s">
        <v>99</v>
      </c>
      <c r="AJ3" s="169" t="s">
        <v>100</v>
      </c>
      <c r="AK3" s="169" t="s">
        <v>101</v>
      </c>
      <c r="AL3" s="175" t="s">
        <v>103</v>
      </c>
      <c r="AM3" s="169" t="s">
        <v>99</v>
      </c>
      <c r="AN3" s="169" t="s">
        <v>100</v>
      </c>
      <c r="AO3" s="169" t="s">
        <v>101</v>
      </c>
      <c r="AP3" s="175" t="s">
        <v>103</v>
      </c>
      <c r="AQ3" s="169" t="s">
        <v>99</v>
      </c>
      <c r="AR3" s="171" t="s">
        <v>100</v>
      </c>
      <c r="AS3" s="171" t="s">
        <v>93</v>
      </c>
      <c r="AT3" s="170" t="s">
        <v>103</v>
      </c>
      <c r="AU3" s="246"/>
    </row>
    <row r="4" spans="1:47">
      <c r="A4" s="40">
        <v>1</v>
      </c>
      <c r="B4" s="65">
        <v>1</v>
      </c>
      <c r="C4" s="40" t="s">
        <v>7</v>
      </c>
      <c r="D4" s="65" t="s">
        <v>298</v>
      </c>
      <c r="E4" s="149">
        <v>90</v>
      </c>
      <c r="F4" s="8">
        <v>1440</v>
      </c>
      <c r="G4" s="11">
        <f t="shared" ref="G4:G18" si="0">LOG(F4*EXP((E4-100)/14.75))</f>
        <v>2.8639255552116891</v>
      </c>
      <c r="H4" s="1" t="s">
        <v>299</v>
      </c>
      <c r="I4" s="1">
        <v>1</v>
      </c>
      <c r="J4" s="140" t="s">
        <v>9</v>
      </c>
      <c r="K4" s="49">
        <v>0.32200000000000001</v>
      </c>
      <c r="L4" s="1">
        <v>0.22849999999999995</v>
      </c>
      <c r="M4" s="1">
        <v>0.1502</v>
      </c>
      <c r="N4" s="89" t="s">
        <v>15</v>
      </c>
      <c r="O4" s="49">
        <v>0.29909999999999998</v>
      </c>
      <c r="P4" s="1">
        <v>0.1336</v>
      </c>
      <c r="Q4" s="1">
        <v>8.1799999999999998E-2</v>
      </c>
      <c r="R4" s="52" t="s">
        <v>290</v>
      </c>
      <c r="S4" s="49">
        <v>0.97599999999999998</v>
      </c>
      <c r="T4" s="1"/>
      <c r="U4" s="5"/>
      <c r="V4" s="89" t="s">
        <v>290</v>
      </c>
      <c r="W4" s="44" t="s">
        <v>310</v>
      </c>
      <c r="Y4" s="40">
        <v>3</v>
      </c>
      <c r="Z4" s="65">
        <v>16</v>
      </c>
      <c r="AA4" s="40" t="s">
        <v>7</v>
      </c>
      <c r="AB4" s="65" t="s">
        <v>8</v>
      </c>
      <c r="AC4" s="149">
        <v>130</v>
      </c>
      <c r="AD4" s="8">
        <v>40</v>
      </c>
      <c r="AE4" s="11">
        <f t="shared" ref="AE4:AE31" si="1">LOG(AD4*EXP((AC4-100)/14.75))</f>
        <v>2.485370801978644</v>
      </c>
      <c r="AF4" s="1" t="s">
        <v>299</v>
      </c>
      <c r="AG4" s="1">
        <v>1</v>
      </c>
      <c r="AH4" s="56" t="s">
        <v>9</v>
      </c>
      <c r="AI4" s="49">
        <v>0.43</v>
      </c>
      <c r="AJ4" s="1">
        <v>0.27</v>
      </c>
      <c r="AK4" s="1">
        <v>0.27</v>
      </c>
      <c r="AL4" s="52" t="s">
        <v>51</v>
      </c>
      <c r="AM4" s="172">
        <v>0.42</v>
      </c>
      <c r="AN4" s="84">
        <v>0.24</v>
      </c>
      <c r="AO4" s="84">
        <v>0.26</v>
      </c>
      <c r="AP4" s="179" t="s">
        <v>51</v>
      </c>
      <c r="AQ4" s="49">
        <v>0.41</v>
      </c>
      <c r="AR4" s="1"/>
      <c r="AS4" s="5"/>
      <c r="AT4" s="89" t="s">
        <v>52</v>
      </c>
      <c r="AU4" s="44" t="s">
        <v>76</v>
      </c>
    </row>
    <row r="5" spans="1:47">
      <c r="A5" s="38">
        <v>1</v>
      </c>
      <c r="B5" s="66">
        <v>2</v>
      </c>
      <c r="C5" s="38" t="s">
        <v>7</v>
      </c>
      <c r="D5" s="66" t="s">
        <v>300</v>
      </c>
      <c r="E5" s="143">
        <v>90</v>
      </c>
      <c r="F5" s="9">
        <v>1440</v>
      </c>
      <c r="G5" s="14">
        <f t="shared" si="0"/>
        <v>2.8639255552116891</v>
      </c>
      <c r="H5" s="2" t="s">
        <v>299</v>
      </c>
      <c r="I5" s="2">
        <v>1</v>
      </c>
      <c r="J5" s="141"/>
      <c r="K5" s="50">
        <v>0.26140000000000002</v>
      </c>
      <c r="L5" s="2">
        <v>0.1522</v>
      </c>
      <c r="M5" s="2">
        <v>0.23219999999999999</v>
      </c>
      <c r="N5" s="90"/>
      <c r="O5" s="50">
        <v>0.2364</v>
      </c>
      <c r="P5" s="2">
        <v>6.6699999999999995E-2</v>
      </c>
      <c r="Q5" s="2">
        <v>0.18080000000000002</v>
      </c>
      <c r="R5" s="53"/>
      <c r="S5" s="50">
        <v>0.86899999999999999</v>
      </c>
      <c r="T5" s="2"/>
      <c r="U5" s="6"/>
      <c r="V5" s="90"/>
      <c r="W5" s="45"/>
      <c r="Y5" s="38">
        <v>3</v>
      </c>
      <c r="Z5" s="66">
        <v>17</v>
      </c>
      <c r="AA5" s="38" t="s">
        <v>18</v>
      </c>
      <c r="AB5" s="66" t="s">
        <v>284</v>
      </c>
      <c r="AC5" s="143">
        <v>130</v>
      </c>
      <c r="AD5" s="9">
        <v>40</v>
      </c>
      <c r="AE5" s="14">
        <f t="shared" si="1"/>
        <v>2.485370801978644</v>
      </c>
      <c r="AF5" s="2" t="s">
        <v>299</v>
      </c>
      <c r="AG5" s="2">
        <v>1</v>
      </c>
      <c r="AH5" s="58"/>
      <c r="AI5" s="50">
        <v>0.45</v>
      </c>
      <c r="AJ5" s="2">
        <v>0.2</v>
      </c>
      <c r="AK5" s="2">
        <v>0.3</v>
      </c>
      <c r="AL5" s="53"/>
      <c r="AM5" s="173">
        <v>0.41</v>
      </c>
      <c r="AN5" s="37">
        <v>0.17</v>
      </c>
      <c r="AO5" s="37">
        <v>0.28999999999999998</v>
      </c>
      <c r="AP5" s="180"/>
      <c r="AQ5" s="50">
        <v>0.3</v>
      </c>
      <c r="AR5" s="2"/>
      <c r="AS5" s="6"/>
      <c r="AT5" s="90"/>
      <c r="AU5" s="45"/>
    </row>
    <row r="6" spans="1:47">
      <c r="A6" s="39">
        <v>1</v>
      </c>
      <c r="B6" s="67">
        <v>3</v>
      </c>
      <c r="C6" s="39" t="s">
        <v>7</v>
      </c>
      <c r="D6" s="67" t="s">
        <v>17</v>
      </c>
      <c r="E6" s="144">
        <v>90</v>
      </c>
      <c r="F6" s="16">
        <v>1440</v>
      </c>
      <c r="G6" s="18">
        <f t="shared" si="0"/>
        <v>2.8639255552116891</v>
      </c>
      <c r="H6" s="3" t="s">
        <v>299</v>
      </c>
      <c r="I6" s="3">
        <v>1</v>
      </c>
      <c r="J6" s="142"/>
      <c r="K6" s="51">
        <v>0.3448</v>
      </c>
      <c r="L6" s="3">
        <v>0.21330000000000005</v>
      </c>
      <c r="M6" s="3">
        <v>0.17460000000000001</v>
      </c>
      <c r="N6" s="91"/>
      <c r="O6" s="51">
        <v>0.31480000000000002</v>
      </c>
      <c r="P6" s="3">
        <v>0.12809999999999999</v>
      </c>
      <c r="Q6" s="3">
        <v>9.4100000000000003E-2</v>
      </c>
      <c r="R6" s="54"/>
      <c r="S6" s="51">
        <v>0.92200000000000004</v>
      </c>
      <c r="T6" s="3"/>
      <c r="U6" s="7"/>
      <c r="V6" s="91"/>
      <c r="W6" s="46"/>
      <c r="Y6" s="39">
        <v>3</v>
      </c>
      <c r="Z6" s="67">
        <v>18</v>
      </c>
      <c r="AA6" s="39" t="s">
        <v>26</v>
      </c>
      <c r="AB6" s="67" t="s">
        <v>29</v>
      </c>
      <c r="AC6" s="144">
        <v>130</v>
      </c>
      <c r="AD6" s="16">
        <v>40</v>
      </c>
      <c r="AE6" s="18">
        <f t="shared" si="1"/>
        <v>2.485370801978644</v>
      </c>
      <c r="AF6" s="3" t="s">
        <v>299</v>
      </c>
      <c r="AG6" s="3">
        <v>1</v>
      </c>
      <c r="AH6" s="142"/>
      <c r="AI6" s="51">
        <v>0.4</v>
      </c>
      <c r="AJ6" s="3">
        <v>0.24</v>
      </c>
      <c r="AK6" s="3">
        <v>0.24</v>
      </c>
      <c r="AL6" s="54"/>
      <c r="AM6" s="174">
        <v>0.44</v>
      </c>
      <c r="AN6" s="85">
        <v>0.19</v>
      </c>
      <c r="AO6" s="85">
        <v>0.24</v>
      </c>
      <c r="AP6" s="181"/>
      <c r="AQ6" s="51">
        <v>0.4</v>
      </c>
      <c r="AR6" s="3"/>
      <c r="AS6" s="7"/>
      <c r="AT6" s="91"/>
      <c r="AU6" s="46"/>
    </row>
    <row r="7" spans="1:47">
      <c r="A7" s="38">
        <v>2</v>
      </c>
      <c r="B7" s="66">
        <v>4</v>
      </c>
      <c r="C7" s="38" t="s">
        <v>7</v>
      </c>
      <c r="D7" s="66" t="s">
        <v>35</v>
      </c>
      <c r="E7" s="143">
        <v>90</v>
      </c>
      <c r="F7" s="9">
        <v>720</v>
      </c>
      <c r="G7" s="14">
        <f t="shared" si="0"/>
        <v>2.5628955595477079</v>
      </c>
      <c r="H7" s="2" t="s">
        <v>301</v>
      </c>
      <c r="I7" s="2">
        <v>1</v>
      </c>
      <c r="J7" s="141" t="s">
        <v>9</v>
      </c>
      <c r="K7" s="50">
        <v>0.34299999999999997</v>
      </c>
      <c r="L7" s="2">
        <v>0.24</v>
      </c>
      <c r="M7" s="2">
        <v>0.20800000000000002</v>
      </c>
      <c r="N7" s="90" t="s">
        <v>41</v>
      </c>
      <c r="O7" s="50">
        <v>0.64800000000000002</v>
      </c>
      <c r="P7" s="2">
        <v>0.185</v>
      </c>
      <c r="Q7" s="2">
        <v>8.199999999999999E-2</v>
      </c>
      <c r="R7" s="53" t="s">
        <v>41</v>
      </c>
      <c r="S7" s="50">
        <v>0.746</v>
      </c>
      <c r="T7" s="2"/>
      <c r="U7" s="6"/>
      <c r="V7" s="90" t="s">
        <v>37</v>
      </c>
      <c r="W7" s="45" t="s">
        <v>311</v>
      </c>
      <c r="Y7" s="38">
        <v>4</v>
      </c>
      <c r="Z7" s="66">
        <v>19</v>
      </c>
      <c r="AA7" s="38" t="s">
        <v>7</v>
      </c>
      <c r="AB7" s="66" t="s">
        <v>8</v>
      </c>
      <c r="AC7" s="143">
        <v>140</v>
      </c>
      <c r="AD7" s="9">
        <v>60</v>
      </c>
      <c r="AE7" s="14">
        <f t="shared" si="1"/>
        <v>2.955898997917886</v>
      </c>
      <c r="AF7" s="2" t="s">
        <v>303</v>
      </c>
      <c r="AG7" s="2">
        <v>1</v>
      </c>
      <c r="AH7" s="141" t="s">
        <v>9</v>
      </c>
      <c r="AI7" s="50">
        <v>0.36200000000000004</v>
      </c>
      <c r="AJ7" s="2">
        <v>0.215</v>
      </c>
      <c r="AK7" s="2">
        <v>0.247</v>
      </c>
      <c r="AL7" s="53" t="s">
        <v>15</v>
      </c>
      <c r="AM7" s="173">
        <v>0.57100000000000006</v>
      </c>
      <c r="AN7" s="37">
        <v>0.19899999999999998</v>
      </c>
      <c r="AO7" s="37">
        <v>0.14399999999999999</v>
      </c>
      <c r="AP7" s="180" t="s">
        <v>15</v>
      </c>
      <c r="AQ7" s="50">
        <v>0.7458563535911602</v>
      </c>
      <c r="AR7" s="2">
        <v>0.46511627906976744</v>
      </c>
      <c r="AS7" s="6" t="s">
        <v>9</v>
      </c>
      <c r="AT7" s="90" t="s">
        <v>86</v>
      </c>
      <c r="AU7" s="45" t="s">
        <v>312</v>
      </c>
    </row>
    <row r="8" spans="1:47">
      <c r="A8" s="38">
        <v>2</v>
      </c>
      <c r="B8" s="66">
        <v>5</v>
      </c>
      <c r="C8" s="38" t="s">
        <v>7</v>
      </c>
      <c r="D8" s="66" t="s">
        <v>17</v>
      </c>
      <c r="E8" s="143">
        <v>90</v>
      </c>
      <c r="F8" s="9">
        <v>720</v>
      </c>
      <c r="G8" s="14">
        <f t="shared" si="0"/>
        <v>2.5628955595477079</v>
      </c>
      <c r="H8" s="2" t="s">
        <v>301</v>
      </c>
      <c r="I8" s="2">
        <v>1</v>
      </c>
      <c r="J8" s="141"/>
      <c r="K8" s="50">
        <v>0.373</v>
      </c>
      <c r="L8" s="2">
        <v>0.19600000000000001</v>
      </c>
      <c r="M8" s="2">
        <v>0.19899999999999998</v>
      </c>
      <c r="N8" s="90"/>
      <c r="O8" s="50">
        <v>0.59299999999999997</v>
      </c>
      <c r="P8" s="2">
        <v>0.17699999999999999</v>
      </c>
      <c r="Q8" s="2">
        <v>8.900000000000001E-2</v>
      </c>
      <c r="R8" s="53"/>
      <c r="S8" s="50">
        <v>0.60699999999999998</v>
      </c>
      <c r="T8" s="2"/>
      <c r="U8" s="6"/>
      <c r="V8" s="90"/>
      <c r="W8" s="45"/>
      <c r="Y8" s="38">
        <v>4</v>
      </c>
      <c r="Z8" s="66">
        <v>20</v>
      </c>
      <c r="AA8" s="38" t="s">
        <v>18</v>
      </c>
      <c r="AB8" s="66" t="s">
        <v>284</v>
      </c>
      <c r="AC8" s="143">
        <v>140</v>
      </c>
      <c r="AD8" s="9">
        <v>60</v>
      </c>
      <c r="AE8" s="14">
        <f t="shared" si="1"/>
        <v>2.955898997917886</v>
      </c>
      <c r="AF8" s="2" t="s">
        <v>303</v>
      </c>
      <c r="AG8" s="2">
        <v>1</v>
      </c>
      <c r="AH8" s="141"/>
      <c r="AI8" s="50">
        <v>0.30099999999999999</v>
      </c>
      <c r="AJ8" s="2">
        <v>0.14099999999999999</v>
      </c>
      <c r="AK8" s="2">
        <v>0.34499999999999997</v>
      </c>
      <c r="AL8" s="53"/>
      <c r="AM8" s="173">
        <v>0.51600000000000001</v>
      </c>
      <c r="AN8" s="37">
        <v>0.10400000000000001</v>
      </c>
      <c r="AO8" s="37">
        <v>0.23</v>
      </c>
      <c r="AP8" s="180"/>
      <c r="AQ8" s="50">
        <v>0.41528239202657807</v>
      </c>
      <c r="AR8" s="2">
        <v>0.21276595744680851</v>
      </c>
      <c r="AS8" s="6"/>
      <c r="AT8" s="90" t="s">
        <v>28</v>
      </c>
      <c r="AU8" s="45"/>
    </row>
    <row r="9" spans="1:47">
      <c r="A9" s="38">
        <v>2</v>
      </c>
      <c r="B9" s="66">
        <v>6</v>
      </c>
      <c r="C9" s="38" t="s">
        <v>7</v>
      </c>
      <c r="D9" s="66" t="s">
        <v>22</v>
      </c>
      <c r="E9" s="143">
        <v>90</v>
      </c>
      <c r="F9" s="9">
        <v>720</v>
      </c>
      <c r="G9" s="14">
        <f t="shared" si="0"/>
        <v>2.5628955595477079</v>
      </c>
      <c r="H9" s="2" t="s">
        <v>301</v>
      </c>
      <c r="I9" s="2">
        <v>1</v>
      </c>
      <c r="J9" s="141"/>
      <c r="K9" s="50">
        <v>0.314</v>
      </c>
      <c r="L9" s="2">
        <v>0.10300000000000001</v>
      </c>
      <c r="M9" s="2">
        <v>0.223</v>
      </c>
      <c r="N9" s="90"/>
      <c r="O9" s="50">
        <v>0.47200000000000003</v>
      </c>
      <c r="P9" s="2">
        <v>0.16600000000000001</v>
      </c>
      <c r="Q9" s="2">
        <v>0.113</v>
      </c>
      <c r="R9" s="53"/>
      <c r="S9" s="50">
        <v>0.63100000000000001</v>
      </c>
      <c r="T9" s="2"/>
      <c r="U9" s="6"/>
      <c r="V9" s="90"/>
      <c r="W9" s="45"/>
      <c r="Y9" s="39">
        <v>4</v>
      </c>
      <c r="Z9" s="67">
        <v>21</v>
      </c>
      <c r="AA9" s="39" t="s">
        <v>26</v>
      </c>
      <c r="AB9" s="67" t="s">
        <v>29</v>
      </c>
      <c r="AC9" s="144">
        <v>140</v>
      </c>
      <c r="AD9" s="16">
        <v>60</v>
      </c>
      <c r="AE9" s="18">
        <f t="shared" si="1"/>
        <v>2.955898997917886</v>
      </c>
      <c r="AF9" s="3" t="s">
        <v>303</v>
      </c>
      <c r="AG9" s="3">
        <v>1</v>
      </c>
      <c r="AH9" s="142"/>
      <c r="AI9" s="51">
        <v>0.376</v>
      </c>
      <c r="AJ9" s="3">
        <v>0.183</v>
      </c>
      <c r="AK9" s="3">
        <v>0.35</v>
      </c>
      <c r="AL9" s="54"/>
      <c r="AM9" s="174">
        <v>0.42599999999999999</v>
      </c>
      <c r="AN9" s="85">
        <v>0.185</v>
      </c>
      <c r="AO9" s="85">
        <v>0.35100000000000003</v>
      </c>
      <c r="AP9" s="181"/>
      <c r="AQ9" s="51">
        <v>0.21276595744680851</v>
      </c>
      <c r="AR9" s="3">
        <v>0.21857923497267759</v>
      </c>
      <c r="AS9" s="7"/>
      <c r="AT9" s="91"/>
      <c r="AU9" s="46"/>
    </row>
    <row r="10" spans="1:47">
      <c r="A10" s="38">
        <v>2</v>
      </c>
      <c r="B10" s="66">
        <v>7</v>
      </c>
      <c r="C10" s="38" t="s">
        <v>7</v>
      </c>
      <c r="D10" s="66" t="s">
        <v>302</v>
      </c>
      <c r="E10" s="143">
        <v>90</v>
      </c>
      <c r="F10" s="9">
        <v>720</v>
      </c>
      <c r="G10" s="14">
        <f t="shared" si="0"/>
        <v>2.5628955595477079</v>
      </c>
      <c r="H10" s="2" t="s">
        <v>301</v>
      </c>
      <c r="I10" s="2">
        <v>1</v>
      </c>
      <c r="J10" s="141"/>
      <c r="K10" s="50">
        <v>0.245</v>
      </c>
      <c r="L10" s="2">
        <v>0.20199999999999999</v>
      </c>
      <c r="M10" s="2">
        <v>0.21</v>
      </c>
      <c r="N10" s="90"/>
      <c r="O10" s="50">
        <v>0.40600000000000003</v>
      </c>
      <c r="P10" s="2">
        <v>0.26600000000000001</v>
      </c>
      <c r="Q10" s="2">
        <v>0.115</v>
      </c>
      <c r="R10" s="53"/>
      <c r="S10" s="50">
        <v>0.752</v>
      </c>
      <c r="T10" s="2"/>
      <c r="U10" s="6"/>
      <c r="V10" s="90"/>
      <c r="W10" s="45"/>
      <c r="Y10" s="38">
        <v>5</v>
      </c>
      <c r="Z10" s="66">
        <v>22</v>
      </c>
      <c r="AA10" s="38" t="s">
        <v>26</v>
      </c>
      <c r="AB10" s="66" t="s">
        <v>27</v>
      </c>
      <c r="AC10" s="143">
        <v>180</v>
      </c>
      <c r="AD10" s="9">
        <v>60</v>
      </c>
      <c r="AE10" s="14">
        <f t="shared" si="1"/>
        <v>4.1336467454521282</v>
      </c>
      <c r="AF10" s="2" t="s">
        <v>304</v>
      </c>
      <c r="AG10" s="2">
        <v>1</v>
      </c>
      <c r="AH10" s="73" t="s">
        <v>9</v>
      </c>
      <c r="AI10" s="50">
        <v>0.41</v>
      </c>
      <c r="AJ10" s="2">
        <v>0.17899999999999999</v>
      </c>
      <c r="AK10" s="2">
        <v>0.28300000000000003</v>
      </c>
      <c r="AL10" s="53" t="s">
        <v>15</v>
      </c>
      <c r="AM10" s="173"/>
      <c r="AN10" s="37"/>
      <c r="AO10" s="37"/>
      <c r="AP10" s="180"/>
      <c r="AQ10" s="50">
        <v>0.65</v>
      </c>
      <c r="AR10" s="2"/>
      <c r="AS10" s="6"/>
      <c r="AT10" s="90" t="s">
        <v>12</v>
      </c>
      <c r="AU10" s="45" t="s">
        <v>239</v>
      </c>
    </row>
    <row r="11" spans="1:47">
      <c r="A11" s="38">
        <v>2</v>
      </c>
      <c r="B11" s="66">
        <v>8</v>
      </c>
      <c r="C11" s="38" t="s">
        <v>26</v>
      </c>
      <c r="D11" s="66" t="s">
        <v>29</v>
      </c>
      <c r="E11" s="143">
        <v>90</v>
      </c>
      <c r="F11" s="9">
        <v>720</v>
      </c>
      <c r="G11" s="14">
        <f t="shared" si="0"/>
        <v>2.5628955595477079</v>
      </c>
      <c r="H11" s="2" t="s">
        <v>301</v>
      </c>
      <c r="I11" s="2">
        <v>1</v>
      </c>
      <c r="J11" s="141"/>
      <c r="K11" s="50">
        <v>0.34399999999999997</v>
      </c>
      <c r="L11" s="2">
        <v>0.21600000000000003</v>
      </c>
      <c r="M11" s="2">
        <v>0.35299999999999998</v>
      </c>
      <c r="N11" s="90"/>
      <c r="O11" s="50">
        <v>0.42299999999999999</v>
      </c>
      <c r="P11" s="2">
        <v>0.19800000000000001</v>
      </c>
      <c r="Q11" s="2">
        <v>0.35600000000000004</v>
      </c>
      <c r="R11" s="53"/>
      <c r="S11" s="50">
        <v>0.312</v>
      </c>
      <c r="T11" s="2"/>
      <c r="U11" s="6"/>
      <c r="V11" s="90"/>
      <c r="W11" s="45"/>
      <c r="Y11" s="38">
        <v>5</v>
      </c>
      <c r="Z11" s="66">
        <v>23</v>
      </c>
      <c r="AA11" s="38" t="s">
        <v>26</v>
      </c>
      <c r="AB11" s="66" t="s">
        <v>201</v>
      </c>
      <c r="AC11" s="143">
        <v>180</v>
      </c>
      <c r="AD11" s="9">
        <v>60</v>
      </c>
      <c r="AE11" s="14">
        <f t="shared" si="1"/>
        <v>4.1336467454521282</v>
      </c>
      <c r="AF11" s="2" t="s">
        <v>304</v>
      </c>
      <c r="AG11" s="2">
        <v>1</v>
      </c>
      <c r="AH11" s="58"/>
      <c r="AI11" s="50">
        <v>0.40299999999999997</v>
      </c>
      <c r="AJ11" s="2">
        <v>0.19099999999999998</v>
      </c>
      <c r="AK11" s="2">
        <v>0.27500000000000002</v>
      </c>
      <c r="AL11" s="53"/>
      <c r="AM11" s="173"/>
      <c r="AN11" s="37"/>
      <c r="AO11" s="37"/>
      <c r="AP11" s="180"/>
      <c r="AQ11" s="50">
        <v>0.83</v>
      </c>
      <c r="AR11" s="2"/>
      <c r="AS11" s="6"/>
      <c r="AT11" s="90"/>
      <c r="AU11" s="45"/>
    </row>
    <row r="12" spans="1:47">
      <c r="A12" s="39">
        <v>2</v>
      </c>
      <c r="B12" s="67">
        <v>9</v>
      </c>
      <c r="C12" s="39" t="s">
        <v>18</v>
      </c>
      <c r="D12" s="67" t="s">
        <v>284</v>
      </c>
      <c r="E12" s="144">
        <v>90</v>
      </c>
      <c r="F12" s="16">
        <v>720</v>
      </c>
      <c r="G12" s="18">
        <f t="shared" si="0"/>
        <v>2.5628955595477079</v>
      </c>
      <c r="H12" s="3" t="s">
        <v>301</v>
      </c>
      <c r="I12" s="3">
        <v>1</v>
      </c>
      <c r="J12" s="142"/>
      <c r="K12" s="51">
        <v>0.40200000000000002</v>
      </c>
      <c r="L12" s="3">
        <v>0.157</v>
      </c>
      <c r="M12" s="3">
        <v>0.34100000000000003</v>
      </c>
      <c r="N12" s="91"/>
      <c r="O12" s="51">
        <v>0.50900000000000001</v>
      </c>
      <c r="P12" s="3">
        <v>0.14800000000000002</v>
      </c>
      <c r="Q12" s="3">
        <v>0.23600000000000002</v>
      </c>
      <c r="R12" s="54"/>
      <c r="S12" s="51">
        <v>0.57999999999999996</v>
      </c>
      <c r="T12" s="3"/>
      <c r="U12" s="7"/>
      <c r="V12" s="91"/>
      <c r="W12" s="46"/>
      <c r="Y12" s="38">
        <v>5</v>
      </c>
      <c r="Z12" s="66">
        <v>24</v>
      </c>
      <c r="AA12" s="38" t="s">
        <v>18</v>
      </c>
      <c r="AB12" s="66" t="s">
        <v>202</v>
      </c>
      <c r="AC12" s="143">
        <v>180</v>
      </c>
      <c r="AD12" s="9">
        <v>60</v>
      </c>
      <c r="AE12" s="14">
        <f t="shared" si="1"/>
        <v>4.1336467454521282</v>
      </c>
      <c r="AF12" s="2" t="s">
        <v>304</v>
      </c>
      <c r="AG12" s="2">
        <v>1</v>
      </c>
      <c r="AH12" s="159"/>
      <c r="AI12" s="50">
        <v>0.38</v>
      </c>
      <c r="AJ12" s="2">
        <v>0.20600000000000002</v>
      </c>
      <c r="AK12" s="2">
        <v>0.23699999999999999</v>
      </c>
      <c r="AL12" s="53"/>
      <c r="AM12" s="173"/>
      <c r="AN12" s="37"/>
      <c r="AO12" s="37"/>
      <c r="AP12" s="180"/>
      <c r="AQ12" s="50">
        <v>0.93</v>
      </c>
      <c r="AR12" s="2"/>
      <c r="AS12" s="6"/>
      <c r="AT12" s="90"/>
      <c r="AU12" s="45"/>
    </row>
    <row r="13" spans="1:47">
      <c r="A13" s="38">
        <v>3</v>
      </c>
      <c r="B13" s="66">
        <v>10</v>
      </c>
      <c r="C13" s="38" t="s">
        <v>7</v>
      </c>
      <c r="D13" s="66" t="s">
        <v>8</v>
      </c>
      <c r="E13" s="143">
        <v>130</v>
      </c>
      <c r="F13" s="9">
        <v>40</v>
      </c>
      <c r="G13" s="14">
        <f t="shared" si="0"/>
        <v>2.485370801978644</v>
      </c>
      <c r="H13" s="2" t="s">
        <v>299</v>
      </c>
      <c r="I13" s="2">
        <v>1</v>
      </c>
      <c r="J13" s="58" t="s">
        <v>9</v>
      </c>
      <c r="K13" s="50">
        <v>0.43</v>
      </c>
      <c r="L13" s="2">
        <v>0.27</v>
      </c>
      <c r="M13" s="2">
        <v>0.27</v>
      </c>
      <c r="N13" s="90" t="s">
        <v>51</v>
      </c>
      <c r="O13" s="50">
        <v>0.42</v>
      </c>
      <c r="P13" s="2">
        <v>0.24</v>
      </c>
      <c r="Q13" s="2">
        <v>0.26</v>
      </c>
      <c r="R13" s="53" t="s">
        <v>51</v>
      </c>
      <c r="S13" s="50">
        <v>0.468484268707483</v>
      </c>
      <c r="T13" s="2"/>
      <c r="U13" s="6"/>
      <c r="V13" s="90" t="s">
        <v>86</v>
      </c>
      <c r="W13" s="45" t="s">
        <v>76</v>
      </c>
      <c r="Y13" s="39">
        <v>5</v>
      </c>
      <c r="Z13" s="67">
        <v>25</v>
      </c>
      <c r="AA13" s="39" t="s">
        <v>7</v>
      </c>
      <c r="AB13" s="67" t="s">
        <v>184</v>
      </c>
      <c r="AC13" s="144">
        <v>180</v>
      </c>
      <c r="AD13" s="16">
        <v>60</v>
      </c>
      <c r="AE13" s="18">
        <f t="shared" si="1"/>
        <v>4.1336467454521282</v>
      </c>
      <c r="AF13" s="3" t="s">
        <v>304</v>
      </c>
      <c r="AG13" s="3">
        <v>1</v>
      </c>
      <c r="AH13" s="160"/>
      <c r="AI13" s="51">
        <v>0.36799999999999999</v>
      </c>
      <c r="AJ13" s="3">
        <v>0.21</v>
      </c>
      <c r="AK13" s="3">
        <v>0.23100000000000001</v>
      </c>
      <c r="AL13" s="54"/>
      <c r="AM13" s="174"/>
      <c r="AN13" s="85"/>
      <c r="AO13" s="85"/>
      <c r="AP13" s="181"/>
      <c r="AQ13" s="51">
        <v>0.93</v>
      </c>
      <c r="AR13" s="3"/>
      <c r="AS13" s="7"/>
      <c r="AT13" s="91"/>
      <c r="AU13" s="46"/>
    </row>
    <row r="14" spans="1:47">
      <c r="A14" s="38">
        <v>3</v>
      </c>
      <c r="B14" s="66">
        <v>11</v>
      </c>
      <c r="C14" s="38" t="s">
        <v>18</v>
      </c>
      <c r="D14" s="66" t="s">
        <v>284</v>
      </c>
      <c r="E14" s="143">
        <v>130</v>
      </c>
      <c r="F14" s="9">
        <v>40</v>
      </c>
      <c r="G14" s="14">
        <f t="shared" si="0"/>
        <v>2.485370801978644</v>
      </c>
      <c r="H14" s="2" t="s">
        <v>299</v>
      </c>
      <c r="I14" s="2">
        <v>1</v>
      </c>
      <c r="J14" s="58"/>
      <c r="K14" s="50">
        <v>0.45</v>
      </c>
      <c r="L14" s="2">
        <v>0.2</v>
      </c>
      <c r="M14" s="2">
        <v>0.3</v>
      </c>
      <c r="N14" s="90"/>
      <c r="O14" s="50">
        <v>0.41</v>
      </c>
      <c r="P14" s="2">
        <v>0.17</v>
      </c>
      <c r="Q14" s="2">
        <v>0.28999999999999998</v>
      </c>
      <c r="R14" s="53"/>
      <c r="S14" s="50">
        <v>0.3342825306425653</v>
      </c>
      <c r="T14" s="2"/>
      <c r="U14" s="6"/>
      <c r="V14" s="90" t="s">
        <v>309</v>
      </c>
      <c r="W14" s="45"/>
      <c r="Y14" s="38">
        <v>6</v>
      </c>
      <c r="Z14" s="66">
        <v>26</v>
      </c>
      <c r="AA14" s="38" t="s">
        <v>26</v>
      </c>
      <c r="AB14" s="66" t="s">
        <v>27</v>
      </c>
      <c r="AC14" s="143">
        <v>180</v>
      </c>
      <c r="AD14" s="9">
        <v>60</v>
      </c>
      <c r="AE14" s="14">
        <f t="shared" si="1"/>
        <v>4.1336467454521282</v>
      </c>
      <c r="AF14" s="2" t="s">
        <v>305</v>
      </c>
      <c r="AG14" s="2">
        <v>1</v>
      </c>
      <c r="AH14" s="73" t="s">
        <v>9</v>
      </c>
      <c r="AI14" s="50">
        <v>0.41</v>
      </c>
      <c r="AJ14" s="2">
        <v>0.17899999999999999</v>
      </c>
      <c r="AK14" s="2">
        <v>0.28300000000000003</v>
      </c>
      <c r="AL14" s="53" t="s">
        <v>15</v>
      </c>
      <c r="AM14" s="173"/>
      <c r="AN14" s="37"/>
      <c r="AO14" s="37"/>
      <c r="AP14" s="180"/>
      <c r="AQ14" s="50">
        <v>0.42</v>
      </c>
      <c r="AR14" s="2"/>
      <c r="AS14" s="6"/>
      <c r="AT14" s="90" t="s">
        <v>12</v>
      </c>
      <c r="AU14" s="45" t="s">
        <v>239</v>
      </c>
    </row>
    <row r="15" spans="1:47">
      <c r="A15" s="39">
        <v>3</v>
      </c>
      <c r="B15" s="67">
        <v>12</v>
      </c>
      <c r="C15" s="39" t="s">
        <v>26</v>
      </c>
      <c r="D15" s="67" t="s">
        <v>29</v>
      </c>
      <c r="E15" s="144">
        <v>130</v>
      </c>
      <c r="F15" s="16">
        <v>40</v>
      </c>
      <c r="G15" s="18">
        <f t="shared" si="0"/>
        <v>2.485370801978644</v>
      </c>
      <c r="H15" s="3" t="s">
        <v>299</v>
      </c>
      <c r="I15" s="3">
        <v>1</v>
      </c>
      <c r="J15" s="142"/>
      <c r="K15" s="51">
        <v>0.4</v>
      </c>
      <c r="L15" s="3">
        <v>0.24</v>
      </c>
      <c r="M15" s="3">
        <v>0.24</v>
      </c>
      <c r="N15" s="91"/>
      <c r="O15" s="51">
        <v>0.44</v>
      </c>
      <c r="P15" s="3">
        <v>0.19</v>
      </c>
      <c r="Q15" s="3">
        <v>0.24</v>
      </c>
      <c r="R15" s="54"/>
      <c r="S15" s="51">
        <v>0.40048057669203047</v>
      </c>
      <c r="T15" s="3"/>
      <c r="U15" s="7"/>
      <c r="V15" s="91"/>
      <c r="W15" s="46"/>
      <c r="Y15" s="38">
        <v>6</v>
      </c>
      <c r="Z15" s="66">
        <v>27</v>
      </c>
      <c r="AA15" s="38" t="s">
        <v>26</v>
      </c>
      <c r="AB15" s="66" t="s">
        <v>201</v>
      </c>
      <c r="AC15" s="143">
        <v>180</v>
      </c>
      <c r="AD15" s="9">
        <v>60</v>
      </c>
      <c r="AE15" s="14">
        <f t="shared" si="1"/>
        <v>4.1336467454521282</v>
      </c>
      <c r="AF15" s="2" t="s">
        <v>305</v>
      </c>
      <c r="AG15" s="2">
        <v>1</v>
      </c>
      <c r="AH15" s="58"/>
      <c r="AI15" s="50">
        <v>0.40299999999999997</v>
      </c>
      <c r="AJ15" s="2">
        <v>0.19099999999999998</v>
      </c>
      <c r="AK15" s="2">
        <v>0.27500000000000002</v>
      </c>
      <c r="AL15" s="53"/>
      <c r="AM15" s="173"/>
      <c r="AN15" s="37"/>
      <c r="AO15" s="37"/>
      <c r="AP15" s="180"/>
      <c r="AQ15" s="50">
        <v>0.59</v>
      </c>
      <c r="AR15" s="2"/>
      <c r="AS15" s="6"/>
      <c r="AT15" s="90"/>
      <c r="AU15" s="45"/>
    </row>
    <row r="16" spans="1:47">
      <c r="A16" s="38">
        <v>4</v>
      </c>
      <c r="B16" s="66">
        <v>13</v>
      </c>
      <c r="C16" s="38" t="s">
        <v>7</v>
      </c>
      <c r="D16" s="66" t="s">
        <v>8</v>
      </c>
      <c r="E16" s="143">
        <v>140</v>
      </c>
      <c r="F16" s="9">
        <v>60</v>
      </c>
      <c r="G16" s="14">
        <f t="shared" si="0"/>
        <v>2.955898997917886</v>
      </c>
      <c r="H16" s="2" t="s">
        <v>303</v>
      </c>
      <c r="I16" s="2">
        <v>1</v>
      </c>
      <c r="J16" s="141" t="s">
        <v>9</v>
      </c>
      <c r="K16" s="50">
        <v>0.36200000000000004</v>
      </c>
      <c r="L16" s="2">
        <v>0.215</v>
      </c>
      <c r="M16" s="2">
        <v>0.247</v>
      </c>
      <c r="N16" s="90" t="s">
        <v>15</v>
      </c>
      <c r="O16" s="50">
        <v>0.57100000000000006</v>
      </c>
      <c r="P16" s="2">
        <v>0.19899999999999998</v>
      </c>
      <c r="Q16" s="2">
        <v>0.14399999999999999</v>
      </c>
      <c r="R16" s="53" t="s">
        <v>15</v>
      </c>
      <c r="S16" s="50">
        <v>0.90933584803987599</v>
      </c>
      <c r="T16" s="2">
        <v>0.96637031310398158</v>
      </c>
      <c r="U16" s="6" t="s">
        <v>9</v>
      </c>
      <c r="V16" s="90" t="s">
        <v>86</v>
      </c>
      <c r="W16" s="45" t="s">
        <v>312</v>
      </c>
      <c r="Y16" s="38">
        <v>6</v>
      </c>
      <c r="Z16" s="66">
        <v>28</v>
      </c>
      <c r="AA16" s="38" t="s">
        <v>18</v>
      </c>
      <c r="AB16" s="66" t="s">
        <v>202</v>
      </c>
      <c r="AC16" s="143">
        <v>180</v>
      </c>
      <c r="AD16" s="9">
        <v>60</v>
      </c>
      <c r="AE16" s="14">
        <f t="shared" si="1"/>
        <v>4.1336467454521282</v>
      </c>
      <c r="AF16" s="2" t="s">
        <v>305</v>
      </c>
      <c r="AG16" s="2">
        <v>1</v>
      </c>
      <c r="AH16" s="159"/>
      <c r="AI16" s="50">
        <v>0.38</v>
      </c>
      <c r="AJ16" s="2">
        <v>0.20600000000000002</v>
      </c>
      <c r="AK16" s="2">
        <v>0.23699999999999999</v>
      </c>
      <c r="AL16" s="53"/>
      <c r="AM16" s="173"/>
      <c r="AN16" s="37"/>
      <c r="AO16" s="37"/>
      <c r="AP16" s="180"/>
      <c r="AQ16" s="50">
        <v>0.94</v>
      </c>
      <c r="AR16" s="2"/>
      <c r="AS16" s="6"/>
      <c r="AT16" s="90"/>
      <c r="AU16" s="45"/>
    </row>
    <row r="17" spans="1:47">
      <c r="A17" s="38">
        <v>4</v>
      </c>
      <c r="B17" s="66">
        <v>14</v>
      </c>
      <c r="C17" s="38" t="s">
        <v>18</v>
      </c>
      <c r="D17" s="66" t="s">
        <v>284</v>
      </c>
      <c r="E17" s="143">
        <v>140</v>
      </c>
      <c r="F17" s="9">
        <v>60</v>
      </c>
      <c r="G17" s="14">
        <f t="shared" si="0"/>
        <v>2.955898997917886</v>
      </c>
      <c r="H17" s="2" t="s">
        <v>303</v>
      </c>
      <c r="I17" s="2">
        <v>1</v>
      </c>
      <c r="J17" s="141"/>
      <c r="K17" s="50">
        <v>0.30099999999999999</v>
      </c>
      <c r="L17" s="2">
        <v>0.14099999999999999</v>
      </c>
      <c r="M17" s="2">
        <v>0.34499999999999997</v>
      </c>
      <c r="N17" s="90"/>
      <c r="O17" s="50">
        <v>0.51600000000000001</v>
      </c>
      <c r="P17" s="2">
        <v>0.10400000000000001</v>
      </c>
      <c r="Q17" s="2">
        <v>0.23</v>
      </c>
      <c r="R17" s="53"/>
      <c r="S17" s="50">
        <v>0.50468346253229968</v>
      </c>
      <c r="T17" s="2">
        <v>0.60096153846153832</v>
      </c>
      <c r="U17" s="6"/>
      <c r="V17" s="90" t="s">
        <v>28</v>
      </c>
      <c r="W17" s="45"/>
      <c r="Y17" s="39">
        <v>6</v>
      </c>
      <c r="Z17" s="67">
        <v>29</v>
      </c>
      <c r="AA17" s="39" t="s">
        <v>7</v>
      </c>
      <c r="AB17" s="67" t="s">
        <v>184</v>
      </c>
      <c r="AC17" s="144">
        <v>180</v>
      </c>
      <c r="AD17" s="16">
        <v>60</v>
      </c>
      <c r="AE17" s="18">
        <f t="shared" si="1"/>
        <v>4.1336467454521282</v>
      </c>
      <c r="AF17" s="3" t="s">
        <v>305</v>
      </c>
      <c r="AG17" s="3">
        <v>1</v>
      </c>
      <c r="AH17" s="160"/>
      <c r="AI17" s="51">
        <v>0.36799999999999999</v>
      </c>
      <c r="AJ17" s="3">
        <v>0.21</v>
      </c>
      <c r="AK17" s="3">
        <v>0.23100000000000001</v>
      </c>
      <c r="AL17" s="54"/>
      <c r="AM17" s="174"/>
      <c r="AN17" s="85"/>
      <c r="AO17" s="85"/>
      <c r="AP17" s="181"/>
      <c r="AQ17" s="51">
        <v>0.96</v>
      </c>
      <c r="AR17" s="3"/>
      <c r="AS17" s="7"/>
      <c r="AT17" s="91"/>
      <c r="AU17" s="46"/>
    </row>
    <row r="18" spans="1:47">
      <c r="A18" s="39">
        <v>4</v>
      </c>
      <c r="B18" s="67">
        <v>15</v>
      </c>
      <c r="C18" s="39" t="s">
        <v>26</v>
      </c>
      <c r="D18" s="67" t="s">
        <v>29</v>
      </c>
      <c r="E18" s="144">
        <v>140</v>
      </c>
      <c r="F18" s="16">
        <v>60</v>
      </c>
      <c r="G18" s="18">
        <f t="shared" si="0"/>
        <v>2.955898997917886</v>
      </c>
      <c r="H18" s="3" t="s">
        <v>303</v>
      </c>
      <c r="I18" s="3">
        <v>1</v>
      </c>
      <c r="J18" s="142"/>
      <c r="K18" s="51">
        <v>0.376</v>
      </c>
      <c r="L18" s="3">
        <v>0.183</v>
      </c>
      <c r="M18" s="3">
        <v>0.35</v>
      </c>
      <c r="N18" s="91"/>
      <c r="O18" s="51">
        <v>0.42599999999999999</v>
      </c>
      <c r="P18" s="3">
        <v>0.185</v>
      </c>
      <c r="Q18" s="3">
        <v>0.35100000000000003</v>
      </c>
      <c r="R18" s="54"/>
      <c r="S18" s="51">
        <v>0.223563603845294</v>
      </c>
      <c r="T18" s="3">
        <v>0.2574002574002574</v>
      </c>
      <c r="U18" s="7"/>
      <c r="V18" s="91"/>
      <c r="W18" s="46"/>
      <c r="Y18" s="38">
        <v>7</v>
      </c>
      <c r="Z18" s="66">
        <v>30</v>
      </c>
      <c r="AA18" s="38" t="s">
        <v>26</v>
      </c>
      <c r="AB18" s="66" t="s">
        <v>27</v>
      </c>
      <c r="AC18" s="143">
        <v>180</v>
      </c>
      <c r="AD18" s="9">
        <v>60</v>
      </c>
      <c r="AE18" s="14">
        <f t="shared" si="1"/>
        <v>4.1336467454521282</v>
      </c>
      <c r="AF18" s="2" t="s">
        <v>306</v>
      </c>
      <c r="AG18" s="2">
        <v>1</v>
      </c>
      <c r="AH18" s="73" t="s">
        <v>9</v>
      </c>
      <c r="AI18" s="50">
        <v>0.41</v>
      </c>
      <c r="AJ18" s="2">
        <v>0.17899999999999999</v>
      </c>
      <c r="AK18" s="2">
        <v>0.28300000000000003</v>
      </c>
      <c r="AL18" s="53" t="s">
        <v>15</v>
      </c>
      <c r="AM18" s="173"/>
      <c r="AN18" s="37"/>
      <c r="AO18" s="37"/>
      <c r="AP18" s="180"/>
      <c r="AQ18" s="50">
        <v>0.46</v>
      </c>
      <c r="AR18" s="2"/>
      <c r="AS18" s="6"/>
      <c r="AT18" s="90" t="s">
        <v>12</v>
      </c>
      <c r="AU18" s="45" t="s">
        <v>239</v>
      </c>
    </row>
    <row r="19" spans="1:47">
      <c r="Y19" s="38">
        <v>7</v>
      </c>
      <c r="Z19" s="66">
        <v>31</v>
      </c>
      <c r="AA19" s="38" t="s">
        <v>26</v>
      </c>
      <c r="AB19" s="66" t="s">
        <v>201</v>
      </c>
      <c r="AC19" s="143">
        <v>180</v>
      </c>
      <c r="AD19" s="9">
        <v>60</v>
      </c>
      <c r="AE19" s="14">
        <f t="shared" si="1"/>
        <v>4.1336467454521282</v>
      </c>
      <c r="AF19" s="2" t="s">
        <v>306</v>
      </c>
      <c r="AG19" s="2">
        <v>1</v>
      </c>
      <c r="AH19" s="58"/>
      <c r="AI19" s="50">
        <v>0.40299999999999997</v>
      </c>
      <c r="AJ19" s="2">
        <v>0.19099999999999998</v>
      </c>
      <c r="AK19" s="2">
        <v>0.27500000000000002</v>
      </c>
      <c r="AL19" s="53"/>
      <c r="AM19" s="173"/>
      <c r="AN19" s="37"/>
      <c r="AO19" s="37"/>
      <c r="AP19" s="180"/>
      <c r="AQ19" s="50">
        <v>0.6</v>
      </c>
      <c r="AR19" s="2"/>
      <c r="AS19" s="6"/>
      <c r="AT19" s="90"/>
      <c r="AU19" s="45"/>
    </row>
    <row r="20" spans="1:47">
      <c r="Y20" s="38">
        <v>7</v>
      </c>
      <c r="Z20" s="66">
        <v>32</v>
      </c>
      <c r="AA20" s="38" t="s">
        <v>18</v>
      </c>
      <c r="AB20" s="66" t="s">
        <v>202</v>
      </c>
      <c r="AC20" s="143">
        <v>180</v>
      </c>
      <c r="AD20" s="9">
        <v>60</v>
      </c>
      <c r="AE20" s="14">
        <f t="shared" si="1"/>
        <v>4.1336467454521282</v>
      </c>
      <c r="AF20" s="2" t="s">
        <v>306</v>
      </c>
      <c r="AG20" s="2">
        <v>1</v>
      </c>
      <c r="AH20" s="159"/>
      <c r="AI20" s="50">
        <v>0.38</v>
      </c>
      <c r="AJ20" s="2">
        <v>0.20600000000000002</v>
      </c>
      <c r="AK20" s="2">
        <v>0.23699999999999999</v>
      </c>
      <c r="AL20" s="53"/>
      <c r="AM20" s="173"/>
      <c r="AN20" s="37"/>
      <c r="AO20" s="37"/>
      <c r="AP20" s="180"/>
      <c r="AQ20" s="50">
        <v>0.89</v>
      </c>
      <c r="AR20" s="2"/>
      <c r="AS20" s="6"/>
      <c r="AT20" s="90"/>
      <c r="AU20" s="45"/>
    </row>
    <row r="21" spans="1:47">
      <c r="Y21" s="39">
        <v>7</v>
      </c>
      <c r="Z21" s="67">
        <v>33</v>
      </c>
      <c r="AA21" s="39" t="s">
        <v>7</v>
      </c>
      <c r="AB21" s="67" t="s">
        <v>184</v>
      </c>
      <c r="AC21" s="144">
        <v>180</v>
      </c>
      <c r="AD21" s="16">
        <v>60</v>
      </c>
      <c r="AE21" s="18">
        <f t="shared" si="1"/>
        <v>4.1336467454521282</v>
      </c>
      <c r="AF21" s="3" t="s">
        <v>306</v>
      </c>
      <c r="AG21" s="3">
        <v>1</v>
      </c>
      <c r="AH21" s="160"/>
      <c r="AI21" s="51">
        <v>0.36799999999999999</v>
      </c>
      <c r="AJ21" s="3">
        <v>0.21</v>
      </c>
      <c r="AK21" s="3">
        <v>0.23100000000000001</v>
      </c>
      <c r="AL21" s="54"/>
      <c r="AM21" s="174"/>
      <c r="AN21" s="85"/>
      <c r="AO21" s="85"/>
      <c r="AP21" s="181"/>
      <c r="AQ21" s="51">
        <v>0.91</v>
      </c>
      <c r="AR21" s="3"/>
      <c r="AS21" s="7"/>
      <c r="AT21" s="91"/>
      <c r="AU21" s="46"/>
    </row>
    <row r="22" spans="1:47">
      <c r="Y22" s="38">
        <v>8</v>
      </c>
      <c r="Z22" s="66">
        <v>34</v>
      </c>
      <c r="AA22" s="38" t="s">
        <v>26</v>
      </c>
      <c r="AB22" s="66" t="s">
        <v>27</v>
      </c>
      <c r="AC22" s="143">
        <v>180</v>
      </c>
      <c r="AD22" s="9">
        <v>60</v>
      </c>
      <c r="AE22" s="14">
        <f t="shared" si="1"/>
        <v>4.1336467454521282</v>
      </c>
      <c r="AF22" s="2" t="s">
        <v>307</v>
      </c>
      <c r="AG22" s="2">
        <v>1</v>
      </c>
      <c r="AH22" s="73" t="s">
        <v>9</v>
      </c>
      <c r="AI22" s="50">
        <v>0.41</v>
      </c>
      <c r="AJ22" s="2">
        <v>0.17899999999999999</v>
      </c>
      <c r="AK22" s="2">
        <v>0.28300000000000003</v>
      </c>
      <c r="AL22" s="53" t="s">
        <v>15</v>
      </c>
      <c r="AM22" s="173"/>
      <c r="AN22" s="37"/>
      <c r="AO22" s="37"/>
      <c r="AP22" s="180"/>
      <c r="AQ22" s="50">
        <v>0.27</v>
      </c>
      <c r="AR22" s="2"/>
      <c r="AS22" s="6"/>
      <c r="AT22" s="90" t="s">
        <v>12</v>
      </c>
      <c r="AU22" s="45" t="s">
        <v>239</v>
      </c>
    </row>
    <row r="23" spans="1:47">
      <c r="Y23" s="38">
        <v>8</v>
      </c>
      <c r="Z23" s="66">
        <v>35</v>
      </c>
      <c r="AA23" s="38" t="s">
        <v>26</v>
      </c>
      <c r="AB23" s="66" t="s">
        <v>201</v>
      </c>
      <c r="AC23" s="143">
        <v>180</v>
      </c>
      <c r="AD23" s="9">
        <v>60</v>
      </c>
      <c r="AE23" s="14">
        <f t="shared" si="1"/>
        <v>4.1336467454521282</v>
      </c>
      <c r="AF23" s="2" t="s">
        <v>307</v>
      </c>
      <c r="AG23" s="2">
        <v>1</v>
      </c>
      <c r="AH23" s="58"/>
      <c r="AI23" s="50">
        <v>0.40299999999999997</v>
      </c>
      <c r="AJ23" s="2">
        <v>0.19099999999999998</v>
      </c>
      <c r="AK23" s="2">
        <v>0.27500000000000002</v>
      </c>
      <c r="AL23" s="53"/>
      <c r="AM23" s="173"/>
      <c r="AN23" s="37"/>
      <c r="AO23" s="37"/>
      <c r="AP23" s="180"/>
      <c r="AQ23" s="50">
        <v>0.39</v>
      </c>
      <c r="AR23" s="2"/>
      <c r="AS23" s="6"/>
      <c r="AT23" s="90"/>
      <c r="AU23" s="45"/>
    </row>
    <row r="24" spans="1:47">
      <c r="Y24" s="38">
        <v>8</v>
      </c>
      <c r="Z24" s="66">
        <v>36</v>
      </c>
      <c r="AA24" s="38" t="s">
        <v>18</v>
      </c>
      <c r="AB24" s="66" t="s">
        <v>202</v>
      </c>
      <c r="AC24" s="143">
        <v>180</v>
      </c>
      <c r="AD24" s="9">
        <v>60</v>
      </c>
      <c r="AE24" s="14">
        <f t="shared" si="1"/>
        <v>4.1336467454521282</v>
      </c>
      <c r="AF24" s="2" t="s">
        <v>307</v>
      </c>
      <c r="AG24" s="2">
        <v>1</v>
      </c>
      <c r="AH24" s="141"/>
      <c r="AI24" s="50">
        <v>0.38</v>
      </c>
      <c r="AJ24" s="2">
        <v>0.20600000000000002</v>
      </c>
      <c r="AK24" s="2">
        <v>0.23699999999999999</v>
      </c>
      <c r="AL24" s="53"/>
      <c r="AM24" s="173"/>
      <c r="AN24" s="37"/>
      <c r="AO24" s="37"/>
      <c r="AP24" s="180"/>
      <c r="AQ24" s="50">
        <v>0.47</v>
      </c>
      <c r="AR24" s="2"/>
      <c r="AS24" s="6"/>
      <c r="AT24" s="90"/>
      <c r="AU24" s="45"/>
    </row>
    <row r="25" spans="1:47">
      <c r="Y25" s="39">
        <v>8</v>
      </c>
      <c r="Z25" s="67">
        <v>37</v>
      </c>
      <c r="AA25" s="39" t="s">
        <v>7</v>
      </c>
      <c r="AB25" s="67" t="s">
        <v>184</v>
      </c>
      <c r="AC25" s="144">
        <v>180</v>
      </c>
      <c r="AD25" s="16">
        <v>60</v>
      </c>
      <c r="AE25" s="18">
        <f t="shared" si="1"/>
        <v>4.1336467454521282</v>
      </c>
      <c r="AF25" s="3" t="s">
        <v>307</v>
      </c>
      <c r="AG25" s="3">
        <v>1</v>
      </c>
      <c r="AH25" s="142"/>
      <c r="AI25" s="51">
        <v>0.36799999999999999</v>
      </c>
      <c r="AJ25" s="3">
        <v>0.21</v>
      </c>
      <c r="AK25" s="3">
        <v>0.23100000000000001</v>
      </c>
      <c r="AL25" s="54"/>
      <c r="AM25" s="174"/>
      <c r="AN25" s="85"/>
      <c r="AO25" s="85"/>
      <c r="AP25" s="181"/>
      <c r="AQ25" s="51">
        <v>0.55000000000000004</v>
      </c>
      <c r="AR25" s="3"/>
      <c r="AS25" s="7"/>
      <c r="AT25" s="91"/>
      <c r="AU25" s="46"/>
    </row>
    <row r="26" spans="1:47">
      <c r="Y26" s="40">
        <v>9</v>
      </c>
      <c r="Z26" s="65">
        <v>38</v>
      </c>
      <c r="AA26" s="40" t="s">
        <v>26</v>
      </c>
      <c r="AB26" s="65" t="s">
        <v>27</v>
      </c>
      <c r="AC26" s="55">
        <v>110</v>
      </c>
      <c r="AD26" s="8">
        <v>40</v>
      </c>
      <c r="AE26" s="11">
        <f t="shared" si="1"/>
        <v>1.8964969282115229</v>
      </c>
      <c r="AF26" s="2" t="s">
        <v>299</v>
      </c>
      <c r="AG26" s="1">
        <v>0.1</v>
      </c>
      <c r="AH26" s="56" t="s">
        <v>45</v>
      </c>
      <c r="AI26" s="50">
        <v>0.55399999999999994</v>
      </c>
      <c r="AJ26" s="2">
        <v>5.5999999999999994E-2</v>
      </c>
      <c r="AK26" s="2">
        <v>0.28699999999999998</v>
      </c>
      <c r="AL26" s="53" t="s">
        <v>15</v>
      </c>
      <c r="AM26" s="172"/>
      <c r="AN26" s="84"/>
      <c r="AO26" s="84"/>
      <c r="AP26" s="180"/>
      <c r="AQ26" s="49">
        <v>0.22500000000000001</v>
      </c>
      <c r="AR26" s="1"/>
      <c r="AS26" s="6"/>
      <c r="AT26" s="90" t="s">
        <v>28</v>
      </c>
      <c r="AU26" s="44" t="s">
        <v>82</v>
      </c>
    </row>
    <row r="27" spans="1:47">
      <c r="Y27" s="38">
        <v>9</v>
      </c>
      <c r="Z27" s="66">
        <v>39</v>
      </c>
      <c r="AA27" s="38" t="s">
        <v>18</v>
      </c>
      <c r="AB27" s="66" t="s">
        <v>62</v>
      </c>
      <c r="AC27" s="57">
        <v>110</v>
      </c>
      <c r="AD27" s="9">
        <v>40</v>
      </c>
      <c r="AE27" s="14">
        <f t="shared" si="1"/>
        <v>1.8964969282115229</v>
      </c>
      <c r="AF27" s="9" t="s">
        <v>299</v>
      </c>
      <c r="AG27" s="2">
        <v>0.1</v>
      </c>
      <c r="AH27" s="58"/>
      <c r="AI27" s="50">
        <v>0.44700000000000001</v>
      </c>
      <c r="AJ27" s="2">
        <v>0.16</v>
      </c>
      <c r="AK27" s="2">
        <v>0.26700000000000002</v>
      </c>
      <c r="AL27" s="53"/>
      <c r="AM27" s="173"/>
      <c r="AN27" s="37"/>
      <c r="AO27" s="37"/>
      <c r="AP27" s="180"/>
      <c r="AQ27" s="50">
        <v>0.26500000000000001</v>
      </c>
      <c r="AR27" s="2"/>
      <c r="AS27" s="6"/>
      <c r="AT27" s="90"/>
      <c r="AU27" s="45"/>
    </row>
    <row r="28" spans="1:47">
      <c r="Y28" s="39">
        <v>9</v>
      </c>
      <c r="Z28" s="67">
        <v>40</v>
      </c>
      <c r="AA28" s="39" t="s">
        <v>7</v>
      </c>
      <c r="AB28" s="67" t="s">
        <v>16</v>
      </c>
      <c r="AC28" s="59">
        <v>110</v>
      </c>
      <c r="AD28" s="16">
        <v>40</v>
      </c>
      <c r="AE28" s="18">
        <f t="shared" si="1"/>
        <v>1.8964969282115229</v>
      </c>
      <c r="AF28" s="16" t="s">
        <v>299</v>
      </c>
      <c r="AG28" s="3">
        <v>0.1</v>
      </c>
      <c r="AH28" s="60"/>
      <c r="AI28" s="51">
        <v>0.44799999999999995</v>
      </c>
      <c r="AJ28" s="3">
        <v>0.25700000000000001</v>
      </c>
      <c r="AK28" s="3">
        <v>0.23800000000000002</v>
      </c>
      <c r="AL28" s="54"/>
      <c r="AM28" s="174"/>
      <c r="AN28" s="85"/>
      <c r="AO28" s="85"/>
      <c r="AP28" s="181"/>
      <c r="AQ28" s="51">
        <v>0.16500000000000001</v>
      </c>
      <c r="AR28" s="3"/>
      <c r="AS28" s="7"/>
      <c r="AT28" s="91"/>
      <c r="AU28" s="46"/>
    </row>
    <row r="29" spans="1:47">
      <c r="Y29" s="40">
        <v>10</v>
      </c>
      <c r="Z29" s="65">
        <v>41</v>
      </c>
      <c r="AA29" s="40" t="s">
        <v>26</v>
      </c>
      <c r="AB29" s="65" t="s">
        <v>27</v>
      </c>
      <c r="AC29" s="55">
        <v>110</v>
      </c>
      <c r="AD29" s="8">
        <v>40</v>
      </c>
      <c r="AE29" s="11">
        <f t="shared" si="1"/>
        <v>1.8964969282115229</v>
      </c>
      <c r="AF29" s="8" t="s">
        <v>308</v>
      </c>
      <c r="AG29" s="1">
        <v>0.1</v>
      </c>
      <c r="AH29" s="56" t="s">
        <v>45</v>
      </c>
      <c r="AI29" s="50">
        <v>0.55399999999999994</v>
      </c>
      <c r="AJ29" s="2">
        <v>5.5999999999999994E-2</v>
      </c>
      <c r="AK29" s="2">
        <v>0.28699999999999998</v>
      </c>
      <c r="AL29" s="53" t="s">
        <v>15</v>
      </c>
      <c r="AM29" s="172"/>
      <c r="AN29" s="84"/>
      <c r="AO29" s="84"/>
      <c r="AP29" s="180"/>
      <c r="AQ29" s="49">
        <v>0.37</v>
      </c>
      <c r="AR29" s="1"/>
      <c r="AS29" s="6"/>
      <c r="AT29" s="90" t="s">
        <v>28</v>
      </c>
      <c r="AU29" s="44" t="s">
        <v>82</v>
      </c>
    </row>
    <row r="30" spans="1:47">
      <c r="Y30" s="38">
        <v>10</v>
      </c>
      <c r="Z30" s="66">
        <v>42</v>
      </c>
      <c r="AA30" s="38" t="s">
        <v>18</v>
      </c>
      <c r="AB30" s="66" t="s">
        <v>62</v>
      </c>
      <c r="AC30" s="57">
        <v>110</v>
      </c>
      <c r="AD30" s="9">
        <v>40</v>
      </c>
      <c r="AE30" s="14">
        <f t="shared" si="1"/>
        <v>1.8964969282115229</v>
      </c>
      <c r="AF30" s="9" t="s">
        <v>308</v>
      </c>
      <c r="AG30" s="2">
        <v>0.1</v>
      </c>
      <c r="AH30" s="58"/>
      <c r="AI30" s="50">
        <v>0.44700000000000001</v>
      </c>
      <c r="AJ30" s="2">
        <v>0.16</v>
      </c>
      <c r="AK30" s="2">
        <v>0.26700000000000002</v>
      </c>
      <c r="AL30" s="53"/>
      <c r="AM30" s="173"/>
      <c r="AN30" s="37"/>
      <c r="AO30" s="37"/>
      <c r="AP30" s="180"/>
      <c r="AQ30" s="50">
        <v>0.185</v>
      </c>
      <c r="AR30" s="2"/>
      <c r="AS30" s="6"/>
      <c r="AT30" s="90"/>
      <c r="AU30" s="45"/>
    </row>
    <row r="31" spans="1:47">
      <c r="Y31" s="39">
        <v>10</v>
      </c>
      <c r="Z31" s="67">
        <v>43</v>
      </c>
      <c r="AA31" s="39" t="s">
        <v>7</v>
      </c>
      <c r="AB31" s="67" t="s">
        <v>16</v>
      </c>
      <c r="AC31" s="59">
        <v>110</v>
      </c>
      <c r="AD31" s="16">
        <v>40</v>
      </c>
      <c r="AE31" s="18">
        <f t="shared" si="1"/>
        <v>1.8964969282115229</v>
      </c>
      <c r="AF31" s="16" t="s">
        <v>308</v>
      </c>
      <c r="AG31" s="3">
        <v>0.1</v>
      </c>
      <c r="AH31" s="60"/>
      <c r="AI31" s="51">
        <v>0.44799999999999995</v>
      </c>
      <c r="AJ31" s="3">
        <v>0.25700000000000001</v>
      </c>
      <c r="AK31" s="3">
        <v>0.23800000000000002</v>
      </c>
      <c r="AL31" s="54"/>
      <c r="AM31" s="174"/>
      <c r="AN31" s="85"/>
      <c r="AO31" s="85"/>
      <c r="AP31" s="181"/>
      <c r="AQ31" s="51">
        <v>0.11</v>
      </c>
      <c r="AR31" s="3"/>
      <c r="AS31" s="7"/>
      <c r="AT31" s="91"/>
      <c r="AU31" s="46"/>
    </row>
  </sheetData>
  <mergeCells count="16">
    <mergeCell ref="AI2:AL2"/>
    <mergeCell ref="AM2:AP2"/>
    <mergeCell ref="AQ2:AT2"/>
    <mergeCell ref="AU2:AU3"/>
    <mergeCell ref="Y1:AU1"/>
    <mergeCell ref="AC2:AH2"/>
    <mergeCell ref="S2:V2"/>
    <mergeCell ref="W2:W3"/>
    <mergeCell ref="A1:W1"/>
    <mergeCell ref="Y2:Z2"/>
    <mergeCell ref="AA2:AB2"/>
    <mergeCell ref="A2:B2"/>
    <mergeCell ref="C2:D2"/>
    <mergeCell ref="E2:J2"/>
    <mergeCell ref="K2:N2"/>
    <mergeCell ref="O2:R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F0A6-FB15-E845-B38E-312E90C81732}">
  <sheetPr>
    <tabColor rgb="FFF6D594"/>
  </sheetPr>
  <dimension ref="A1:AY34"/>
  <sheetViews>
    <sheetView workbookViewId="0">
      <pane ySplit="3" topLeftCell="A4" activePane="bottomLeft" state="frozen"/>
      <selection pane="bottomLeft" activeCell="U6" sqref="U6"/>
    </sheetView>
  </sheetViews>
  <sheetFormatPr baseColWidth="10" defaultRowHeight="16"/>
  <cols>
    <col min="1" max="1" width="10.33203125" style="27" bestFit="1" customWidth="1"/>
    <col min="2" max="2" width="6.6640625" style="27" bestFit="1" customWidth="1"/>
    <col min="3" max="3" width="5.1640625" style="27" bestFit="1" customWidth="1"/>
    <col min="4" max="4" width="20.6640625" style="27" bestFit="1" customWidth="1"/>
    <col min="5" max="5" width="5.6640625" style="27" bestFit="1" customWidth="1"/>
    <col min="6" max="6" width="6.83203125" style="27" bestFit="1" customWidth="1"/>
    <col min="7" max="7" width="7.1640625" style="28" bestFit="1" customWidth="1"/>
    <col min="8" max="8" width="9.1640625" style="27" bestFit="1" customWidth="1"/>
    <col min="9" max="9" width="7.5" style="4" bestFit="1" customWidth="1"/>
    <col min="10" max="10" width="10" style="27" bestFit="1" customWidth="1"/>
    <col min="11" max="11" width="7.5" style="4" bestFit="1" customWidth="1"/>
    <col min="12" max="12" width="8.83203125" style="93" bestFit="1" customWidth="1"/>
    <col min="13" max="13" width="8.5" style="4" bestFit="1" customWidth="1"/>
    <col min="14" max="14" width="12.83203125" style="4" bestFit="1" customWidth="1"/>
    <col min="15" max="15" width="6" style="4" bestFit="1" customWidth="1"/>
    <col min="16" max="16" width="11" style="95" bestFit="1" customWidth="1"/>
    <col min="17" max="17" width="8.5" style="4" bestFit="1" customWidth="1"/>
    <col min="18" max="18" width="12.83203125" style="4" bestFit="1" customWidth="1"/>
    <col min="19" max="19" width="6" style="4" bestFit="1" customWidth="1"/>
    <col min="20" max="20" width="11" style="95" bestFit="1" customWidth="1"/>
    <col min="21" max="21" width="8.5" style="4" bestFit="1" customWidth="1"/>
    <col min="22" max="22" width="12.83203125" style="4" bestFit="1" customWidth="1"/>
    <col min="23" max="23" width="6.83203125" style="93" bestFit="1" customWidth="1"/>
    <col min="24" max="24" width="11" style="95" bestFit="1" customWidth="1"/>
    <col min="25" max="25" width="56.83203125" style="132" bestFit="1" customWidth="1"/>
    <col min="26" max="26" width="10.83203125" style="104"/>
    <col min="27" max="27" width="10.33203125" style="104" bestFit="1" customWidth="1"/>
    <col min="28" max="28" width="6.6640625" style="104" bestFit="1" customWidth="1"/>
    <col min="29" max="29" width="5.1640625" style="104" bestFit="1" customWidth="1"/>
    <col min="30" max="30" width="14.5" style="104" bestFit="1" customWidth="1"/>
    <col min="31" max="31" width="5.6640625" style="104" bestFit="1" customWidth="1"/>
    <col min="32" max="32" width="6.83203125" style="104" bestFit="1" customWidth="1"/>
    <col min="33" max="33" width="7.1640625" style="104" bestFit="1" customWidth="1"/>
    <col min="34" max="34" width="9.1640625" style="104" bestFit="1" customWidth="1"/>
    <col min="35" max="35" width="7.5" style="104" bestFit="1" customWidth="1"/>
    <col min="36" max="36" width="10" style="104" bestFit="1" customWidth="1"/>
    <col min="37" max="37" width="7.5" style="104" bestFit="1" customWidth="1"/>
    <col min="38" max="38" width="8.83203125" style="104" bestFit="1" customWidth="1"/>
    <col min="39" max="39" width="8.5" style="104" bestFit="1" customWidth="1"/>
    <col min="40" max="40" width="12.83203125" style="104" bestFit="1" customWidth="1"/>
    <col min="41" max="41" width="6" style="104" bestFit="1" customWidth="1"/>
    <col min="42" max="42" width="11" style="197" bestFit="1" customWidth="1"/>
    <col min="43" max="43" width="8.5" style="104" bestFit="1" customWidth="1"/>
    <col min="44" max="44" width="12.83203125" style="104" bestFit="1" customWidth="1"/>
    <col min="45" max="45" width="6" style="104" bestFit="1" customWidth="1"/>
    <col min="46" max="46" width="11" style="136" bestFit="1" customWidth="1"/>
    <col min="47" max="47" width="8.5" style="104" bestFit="1" customWidth="1"/>
    <col min="48" max="48" width="12.83203125" style="104" bestFit="1" customWidth="1"/>
    <col min="49" max="49" width="6.83203125" style="198" bestFit="1" customWidth="1"/>
    <col min="50" max="50" width="18.1640625" style="197" bestFit="1" customWidth="1"/>
    <col min="51" max="51" width="56.83203125" style="104" bestFit="1" customWidth="1"/>
    <col min="52" max="16384" width="10.83203125" style="104"/>
  </cols>
  <sheetData>
    <row r="1" spans="1:51">
      <c r="A1" s="251" t="s">
        <v>6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AA1" s="250" t="s">
        <v>188</v>
      </c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</row>
    <row r="2" spans="1:51">
      <c r="A2" s="251" t="s">
        <v>104</v>
      </c>
      <c r="B2" s="251"/>
      <c r="C2" s="251" t="s">
        <v>1</v>
      </c>
      <c r="D2" s="251"/>
      <c r="E2" s="251" t="s">
        <v>96</v>
      </c>
      <c r="F2" s="251"/>
      <c r="G2" s="251"/>
      <c r="H2" s="251"/>
      <c r="I2" s="251"/>
      <c r="J2" s="251"/>
      <c r="K2" s="251"/>
      <c r="L2" s="251"/>
      <c r="M2" s="248" t="s">
        <v>97</v>
      </c>
      <c r="N2" s="248"/>
      <c r="O2" s="248"/>
      <c r="P2" s="248"/>
      <c r="Q2" s="248" t="s">
        <v>98</v>
      </c>
      <c r="R2" s="248"/>
      <c r="S2" s="248"/>
      <c r="T2" s="248"/>
      <c r="U2" s="248" t="s">
        <v>102</v>
      </c>
      <c r="V2" s="248"/>
      <c r="W2" s="248"/>
      <c r="X2" s="248"/>
      <c r="Y2" s="249" t="s">
        <v>63</v>
      </c>
      <c r="AA2" s="251" t="s">
        <v>104</v>
      </c>
      <c r="AB2" s="251"/>
      <c r="AC2" s="251" t="s">
        <v>1</v>
      </c>
      <c r="AD2" s="251"/>
      <c r="AE2" s="251" t="s">
        <v>96</v>
      </c>
      <c r="AF2" s="251"/>
      <c r="AG2" s="251"/>
      <c r="AH2" s="251"/>
      <c r="AI2" s="251"/>
      <c r="AJ2" s="251"/>
      <c r="AK2" s="251"/>
      <c r="AL2" s="251"/>
      <c r="AM2" s="248" t="s">
        <v>97</v>
      </c>
      <c r="AN2" s="248"/>
      <c r="AO2" s="248"/>
      <c r="AP2" s="248"/>
      <c r="AQ2" s="248" t="s">
        <v>98</v>
      </c>
      <c r="AR2" s="248"/>
      <c r="AS2" s="248"/>
      <c r="AT2" s="248"/>
      <c r="AU2" s="248" t="s">
        <v>102</v>
      </c>
      <c r="AV2" s="248"/>
      <c r="AW2" s="248"/>
      <c r="AX2" s="248"/>
      <c r="AY2" s="249" t="s">
        <v>63</v>
      </c>
    </row>
    <row r="3" spans="1:51">
      <c r="A3" s="186" t="s">
        <v>94</v>
      </c>
      <c r="B3" s="186" t="s">
        <v>95</v>
      </c>
      <c r="C3" s="186" t="s">
        <v>0</v>
      </c>
      <c r="D3" s="186" t="s">
        <v>203</v>
      </c>
      <c r="E3" s="187" t="s">
        <v>2</v>
      </c>
      <c r="F3" s="187" t="s">
        <v>3</v>
      </c>
      <c r="G3" s="188" t="s">
        <v>4</v>
      </c>
      <c r="H3" s="188" t="s">
        <v>240</v>
      </c>
      <c r="I3" s="189" t="s">
        <v>106</v>
      </c>
      <c r="J3" s="188" t="s">
        <v>241</v>
      </c>
      <c r="K3" s="189" t="s">
        <v>106</v>
      </c>
      <c r="L3" s="186" t="s">
        <v>5</v>
      </c>
      <c r="M3" s="190" t="s">
        <v>99</v>
      </c>
      <c r="N3" s="190" t="s">
        <v>100</v>
      </c>
      <c r="O3" s="190" t="s">
        <v>101</v>
      </c>
      <c r="P3" s="191" t="s">
        <v>103</v>
      </c>
      <c r="Q3" s="190" t="s">
        <v>99</v>
      </c>
      <c r="R3" s="190" t="s">
        <v>100</v>
      </c>
      <c r="S3" s="190" t="s">
        <v>101</v>
      </c>
      <c r="T3" s="191" t="s">
        <v>103</v>
      </c>
      <c r="U3" s="190" t="s">
        <v>99</v>
      </c>
      <c r="V3" s="192" t="s">
        <v>100</v>
      </c>
      <c r="W3" s="192" t="s">
        <v>93</v>
      </c>
      <c r="X3" s="191" t="s">
        <v>103</v>
      </c>
      <c r="Y3" s="249"/>
      <c r="AA3" s="186" t="s">
        <v>94</v>
      </c>
      <c r="AB3" s="186" t="s">
        <v>95</v>
      </c>
      <c r="AC3" s="186" t="s">
        <v>0</v>
      </c>
      <c r="AD3" s="186" t="s">
        <v>203</v>
      </c>
      <c r="AE3" s="187" t="s">
        <v>2</v>
      </c>
      <c r="AF3" s="187" t="s">
        <v>3</v>
      </c>
      <c r="AG3" s="188" t="s">
        <v>4</v>
      </c>
      <c r="AH3" s="188" t="s">
        <v>240</v>
      </c>
      <c r="AI3" s="189" t="s">
        <v>106</v>
      </c>
      <c r="AJ3" s="188" t="s">
        <v>241</v>
      </c>
      <c r="AK3" s="189" t="s">
        <v>106</v>
      </c>
      <c r="AL3" s="186" t="s">
        <v>5</v>
      </c>
      <c r="AM3" s="190" t="s">
        <v>99</v>
      </c>
      <c r="AN3" s="190" t="s">
        <v>100</v>
      </c>
      <c r="AO3" s="190" t="s">
        <v>101</v>
      </c>
      <c r="AP3" s="191" t="s">
        <v>103</v>
      </c>
      <c r="AQ3" s="190" t="s">
        <v>99</v>
      </c>
      <c r="AR3" s="190" t="s">
        <v>100</v>
      </c>
      <c r="AS3" s="190" t="s">
        <v>101</v>
      </c>
      <c r="AT3" s="191" t="s">
        <v>103</v>
      </c>
      <c r="AU3" s="190" t="s">
        <v>99</v>
      </c>
      <c r="AV3" s="192" t="s">
        <v>100</v>
      </c>
      <c r="AW3" s="192" t="s">
        <v>93</v>
      </c>
      <c r="AX3" s="191" t="s">
        <v>103</v>
      </c>
      <c r="AY3" s="249"/>
    </row>
    <row r="4" spans="1:51">
      <c r="A4" s="40">
        <v>1</v>
      </c>
      <c r="B4" s="65">
        <v>1</v>
      </c>
      <c r="C4" s="40" t="s">
        <v>18</v>
      </c>
      <c r="D4" s="65" t="s">
        <v>247</v>
      </c>
      <c r="E4" s="149">
        <v>180</v>
      </c>
      <c r="F4" s="5">
        <v>60</v>
      </c>
      <c r="G4" s="139">
        <f t="shared" ref="G4:G26" si="0">LOG(F4*EXP((E4-100)/14.75))</f>
        <v>4.1336467454521282</v>
      </c>
      <c r="H4" s="11" t="s">
        <v>313</v>
      </c>
      <c r="I4" s="1">
        <v>0.65</v>
      </c>
      <c r="J4" s="1" t="s">
        <v>107</v>
      </c>
      <c r="K4" s="103">
        <v>7.6E-3</v>
      </c>
      <c r="L4" s="140" t="s">
        <v>9</v>
      </c>
      <c r="M4" s="49"/>
      <c r="N4" s="1"/>
      <c r="O4" s="1">
        <v>0.215</v>
      </c>
      <c r="P4" s="89" t="s">
        <v>24</v>
      </c>
      <c r="Q4" s="49"/>
      <c r="R4" s="1"/>
      <c r="S4" s="1"/>
      <c r="T4" s="89"/>
      <c r="U4" s="49">
        <v>0.79500000000000004</v>
      </c>
      <c r="V4" s="1"/>
      <c r="W4" s="5"/>
      <c r="X4" s="89" t="s">
        <v>24</v>
      </c>
      <c r="Y4" s="44" t="s">
        <v>273</v>
      </c>
      <c r="AA4" s="40">
        <v>2</v>
      </c>
      <c r="AB4" s="65">
        <v>32</v>
      </c>
      <c r="AC4" s="40" t="s">
        <v>7</v>
      </c>
      <c r="AD4" s="65" t="s">
        <v>39</v>
      </c>
      <c r="AE4" s="149">
        <v>80</v>
      </c>
      <c r="AF4" s="5">
        <v>10</v>
      </c>
      <c r="AG4" s="139">
        <f t="shared" ref="AG4:AG21" si="1">LOG(AF4*EXP((AE4-100)/14.75))</f>
        <v>0.41112612623287892</v>
      </c>
      <c r="AH4" s="11" t="s">
        <v>321</v>
      </c>
      <c r="AI4" s="1">
        <v>0.7</v>
      </c>
      <c r="AJ4" s="1"/>
      <c r="AK4" s="1"/>
      <c r="AL4" s="140" t="s">
        <v>9</v>
      </c>
      <c r="AM4" s="49">
        <v>0.34100000000000003</v>
      </c>
      <c r="AN4" s="1">
        <v>0.31969999999999998</v>
      </c>
      <c r="AO4" s="1">
        <v>0.1653</v>
      </c>
      <c r="AP4" s="89" t="s">
        <v>15</v>
      </c>
      <c r="AQ4" s="49">
        <v>0.66120000000000001</v>
      </c>
      <c r="AR4" s="1">
        <v>0.14279999999999998</v>
      </c>
      <c r="AS4" s="1">
        <v>0.10980000000000001</v>
      </c>
      <c r="AT4" s="89" t="s">
        <v>24</v>
      </c>
      <c r="AU4" s="49">
        <v>0.89510000000000001</v>
      </c>
      <c r="AV4" s="1"/>
      <c r="AW4" s="5"/>
      <c r="AX4" s="89" t="s">
        <v>86</v>
      </c>
      <c r="AY4" s="44" t="s">
        <v>332</v>
      </c>
    </row>
    <row r="5" spans="1:51">
      <c r="A5" s="38">
        <v>1</v>
      </c>
      <c r="B5" s="66">
        <v>2</v>
      </c>
      <c r="C5" s="38" t="s">
        <v>18</v>
      </c>
      <c r="D5" s="66" t="s">
        <v>314</v>
      </c>
      <c r="E5" s="143">
        <v>180</v>
      </c>
      <c r="F5" s="9">
        <v>60</v>
      </c>
      <c r="G5" s="14">
        <f t="shared" si="0"/>
        <v>4.1336467454521282</v>
      </c>
      <c r="H5" s="2" t="s">
        <v>313</v>
      </c>
      <c r="I5" s="2">
        <v>0.65</v>
      </c>
      <c r="J5" s="2" t="s">
        <v>107</v>
      </c>
      <c r="K5" s="101">
        <v>7.6E-3</v>
      </c>
      <c r="L5" s="141"/>
      <c r="M5" s="50"/>
      <c r="N5" s="2"/>
      <c r="O5" s="2">
        <v>0.183</v>
      </c>
      <c r="P5" s="90"/>
      <c r="Q5" s="50"/>
      <c r="R5" s="2"/>
      <c r="S5" s="2"/>
      <c r="T5" s="90"/>
      <c r="U5" s="50">
        <v>0.82599999999999996</v>
      </c>
      <c r="V5" s="2"/>
      <c r="W5" s="6"/>
      <c r="X5" s="90"/>
      <c r="Y5" s="45"/>
      <c r="AA5" s="38">
        <v>2</v>
      </c>
      <c r="AB5" s="66">
        <v>33</v>
      </c>
      <c r="AC5" s="38" t="s">
        <v>7</v>
      </c>
      <c r="AD5" s="66" t="s">
        <v>17</v>
      </c>
      <c r="AE5" s="143">
        <v>80</v>
      </c>
      <c r="AF5" s="6">
        <v>10</v>
      </c>
      <c r="AG5" s="134">
        <f t="shared" si="1"/>
        <v>0.41112612623287892</v>
      </c>
      <c r="AH5" s="14" t="s">
        <v>321</v>
      </c>
      <c r="AI5" s="2">
        <v>0.7</v>
      </c>
      <c r="AJ5" s="2"/>
      <c r="AK5" s="2"/>
      <c r="AL5" s="141"/>
      <c r="AM5" s="50">
        <v>0.34100000000000003</v>
      </c>
      <c r="AN5" s="2">
        <v>0.24960000000000002</v>
      </c>
      <c r="AO5" s="2">
        <v>0.23039999999999999</v>
      </c>
      <c r="AP5" s="90"/>
      <c r="AQ5" s="50">
        <v>0.64379999999999993</v>
      </c>
      <c r="AR5" s="2">
        <v>0.14859999999999998</v>
      </c>
      <c r="AS5" s="2">
        <v>0.12869999999999998</v>
      </c>
      <c r="AT5" s="90"/>
      <c r="AU5" s="50">
        <v>0.83486099999999996</v>
      </c>
      <c r="AV5" s="2"/>
      <c r="AW5" s="6"/>
      <c r="AX5" s="90" t="s">
        <v>335</v>
      </c>
      <c r="AY5" s="45"/>
    </row>
    <row r="6" spans="1:51">
      <c r="A6" s="38">
        <v>1</v>
      </c>
      <c r="B6" s="66">
        <v>3</v>
      </c>
      <c r="C6" s="38" t="s">
        <v>18</v>
      </c>
      <c r="D6" s="66" t="s">
        <v>315</v>
      </c>
      <c r="E6" s="143">
        <v>180</v>
      </c>
      <c r="F6" s="9">
        <v>60</v>
      </c>
      <c r="G6" s="14">
        <f t="shared" si="0"/>
        <v>4.1336467454521282</v>
      </c>
      <c r="H6" s="2" t="s">
        <v>313</v>
      </c>
      <c r="I6" s="2">
        <v>0.65</v>
      </c>
      <c r="J6" s="2" t="s">
        <v>107</v>
      </c>
      <c r="K6" s="101">
        <v>7.6E-3</v>
      </c>
      <c r="L6" s="141"/>
      <c r="M6" s="50"/>
      <c r="N6" s="2"/>
      <c r="O6" s="2">
        <v>0.17299999999999996</v>
      </c>
      <c r="P6" s="90"/>
      <c r="Q6" s="50"/>
      <c r="R6" s="2"/>
      <c r="S6" s="2"/>
      <c r="T6" s="90"/>
      <c r="U6" s="50">
        <v>0.85899999999999999</v>
      </c>
      <c r="V6" s="2"/>
      <c r="W6" s="6"/>
      <c r="X6" s="90"/>
      <c r="Y6" s="45"/>
      <c r="AA6" s="39">
        <v>2</v>
      </c>
      <c r="AB6" s="67">
        <v>34</v>
      </c>
      <c r="AC6" s="39" t="s">
        <v>7</v>
      </c>
      <c r="AD6" s="67" t="s">
        <v>16</v>
      </c>
      <c r="AE6" s="144">
        <v>80</v>
      </c>
      <c r="AF6" s="7">
        <v>10</v>
      </c>
      <c r="AG6" s="133">
        <f t="shared" si="1"/>
        <v>0.41112612623287892</v>
      </c>
      <c r="AH6" s="18" t="s">
        <v>321</v>
      </c>
      <c r="AI6" s="3">
        <v>0.7</v>
      </c>
      <c r="AJ6" s="3"/>
      <c r="AK6" s="3"/>
      <c r="AL6" s="142"/>
      <c r="AM6" s="51">
        <v>0.33229999999999998</v>
      </c>
      <c r="AN6" s="3">
        <v>0.20250000000000001</v>
      </c>
      <c r="AO6" s="3">
        <v>0.25659999999999999</v>
      </c>
      <c r="AP6" s="91"/>
      <c r="AQ6" s="51">
        <v>0.60770000000000002</v>
      </c>
      <c r="AR6" s="3">
        <v>0.13949999999999999</v>
      </c>
      <c r="AS6" s="3">
        <v>0.2409</v>
      </c>
      <c r="AT6" s="91"/>
      <c r="AU6" s="51">
        <v>0.8647800000000001</v>
      </c>
      <c r="AV6" s="3"/>
      <c r="AW6" s="7"/>
      <c r="AX6" s="91"/>
      <c r="AY6" s="46"/>
    </row>
    <row r="7" spans="1:51">
      <c r="A7" s="38">
        <v>1</v>
      </c>
      <c r="B7" s="66">
        <v>4</v>
      </c>
      <c r="C7" s="38" t="s">
        <v>18</v>
      </c>
      <c r="D7" s="66" t="s">
        <v>316</v>
      </c>
      <c r="E7" s="143">
        <v>180</v>
      </c>
      <c r="F7" s="9">
        <v>60</v>
      </c>
      <c r="G7" s="14">
        <f t="shared" si="0"/>
        <v>4.1336467454521282</v>
      </c>
      <c r="H7" s="2" t="s">
        <v>313</v>
      </c>
      <c r="I7" s="2">
        <v>0.65</v>
      </c>
      <c r="J7" s="2" t="s">
        <v>107</v>
      </c>
      <c r="K7" s="101">
        <v>7.6E-3</v>
      </c>
      <c r="L7" s="141"/>
      <c r="M7" s="50"/>
      <c r="N7" s="2"/>
      <c r="O7" s="2">
        <v>0.161</v>
      </c>
      <c r="P7" s="90"/>
      <c r="Q7" s="50"/>
      <c r="R7" s="2"/>
      <c r="S7" s="2"/>
      <c r="T7" s="90"/>
      <c r="U7" s="50">
        <v>0.86899999999999999</v>
      </c>
      <c r="V7" s="2"/>
      <c r="W7" s="6"/>
      <c r="X7" s="90"/>
      <c r="Y7" s="45"/>
      <c r="AA7" s="38">
        <v>3</v>
      </c>
      <c r="AB7" s="66">
        <v>35</v>
      </c>
      <c r="AC7" s="38" t="s">
        <v>18</v>
      </c>
      <c r="AD7" s="66" t="s">
        <v>322</v>
      </c>
      <c r="AE7" s="143">
        <v>140</v>
      </c>
      <c r="AF7" s="6">
        <v>120</v>
      </c>
      <c r="AG7" s="134">
        <f t="shared" si="1"/>
        <v>3.2569289935818673</v>
      </c>
      <c r="AH7" s="14" t="s">
        <v>323</v>
      </c>
      <c r="AI7" s="2">
        <v>0.5</v>
      </c>
      <c r="AJ7" s="2" t="s">
        <v>107</v>
      </c>
      <c r="AK7" s="156">
        <v>3.9199999999999999E-3</v>
      </c>
      <c r="AL7" s="141" t="s">
        <v>9</v>
      </c>
      <c r="AM7" s="50">
        <v>0.35600000000000004</v>
      </c>
      <c r="AN7" s="2">
        <v>0.20599999999999999</v>
      </c>
      <c r="AO7" s="2">
        <v>0.248</v>
      </c>
      <c r="AP7" s="90" t="s">
        <v>15</v>
      </c>
      <c r="AQ7" s="50"/>
      <c r="AR7" s="2"/>
      <c r="AS7" s="2"/>
      <c r="AT7" s="90"/>
      <c r="AU7" s="50">
        <v>0.74009999999999987</v>
      </c>
      <c r="AV7" s="2"/>
      <c r="AW7" s="6"/>
      <c r="AX7" s="90" t="s">
        <v>86</v>
      </c>
      <c r="AY7" s="45" t="s">
        <v>333</v>
      </c>
    </row>
    <row r="8" spans="1:51">
      <c r="A8" s="38">
        <v>1</v>
      </c>
      <c r="B8" s="66">
        <v>5</v>
      </c>
      <c r="C8" s="38" t="s">
        <v>18</v>
      </c>
      <c r="D8" s="66" t="s">
        <v>317</v>
      </c>
      <c r="E8" s="143">
        <v>180</v>
      </c>
      <c r="F8" s="9">
        <v>60</v>
      </c>
      <c r="G8" s="14">
        <f t="shared" si="0"/>
        <v>4.1336467454521282</v>
      </c>
      <c r="H8" s="2" t="s">
        <v>313</v>
      </c>
      <c r="I8" s="2">
        <v>0.65</v>
      </c>
      <c r="J8" s="2" t="s">
        <v>107</v>
      </c>
      <c r="K8" s="101">
        <v>7.6E-3</v>
      </c>
      <c r="L8" s="141"/>
      <c r="M8" s="50"/>
      <c r="N8" s="2"/>
      <c r="O8" s="2">
        <v>9.6000000000000002E-2</v>
      </c>
      <c r="P8" s="90"/>
      <c r="Q8" s="50"/>
      <c r="R8" s="2"/>
      <c r="S8" s="2"/>
      <c r="T8" s="90"/>
      <c r="U8" s="50">
        <v>0.97899999999999998</v>
      </c>
      <c r="V8" s="2"/>
      <c r="W8" s="6"/>
      <c r="X8" s="90"/>
      <c r="Y8" s="45"/>
      <c r="AA8" s="38">
        <v>3</v>
      </c>
      <c r="AB8" s="66">
        <v>36</v>
      </c>
      <c r="AC8" s="38" t="s">
        <v>18</v>
      </c>
      <c r="AD8" s="66" t="s">
        <v>30</v>
      </c>
      <c r="AE8" s="143">
        <v>140</v>
      </c>
      <c r="AF8" s="6">
        <v>120</v>
      </c>
      <c r="AG8" s="134">
        <f t="shared" si="1"/>
        <v>3.2569289935818673</v>
      </c>
      <c r="AH8" s="14" t="s">
        <v>323</v>
      </c>
      <c r="AI8" s="2">
        <v>0.5</v>
      </c>
      <c r="AJ8" s="14" t="s">
        <v>107</v>
      </c>
      <c r="AK8" s="156">
        <v>3.9199999999999999E-3</v>
      </c>
      <c r="AL8" s="141"/>
      <c r="AM8" s="50">
        <v>0.44600000000000001</v>
      </c>
      <c r="AN8" s="2">
        <v>0.15799999999999997</v>
      </c>
      <c r="AO8" s="2">
        <v>0.23699999999999999</v>
      </c>
      <c r="AP8" s="90"/>
      <c r="AQ8" s="50"/>
      <c r="AR8" s="2"/>
      <c r="AS8" s="2"/>
      <c r="AT8" s="90"/>
      <c r="AU8" s="50">
        <v>0.72911999999999999</v>
      </c>
      <c r="AV8" s="2"/>
      <c r="AW8" s="6"/>
      <c r="AX8" s="90" t="s">
        <v>336</v>
      </c>
      <c r="AY8" s="45"/>
    </row>
    <row r="9" spans="1:51">
      <c r="A9" s="38">
        <v>1</v>
      </c>
      <c r="B9" s="66">
        <v>6</v>
      </c>
      <c r="C9" s="38" t="s">
        <v>18</v>
      </c>
      <c r="D9" s="66" t="s">
        <v>318</v>
      </c>
      <c r="E9" s="143">
        <v>180</v>
      </c>
      <c r="F9" s="9">
        <v>60</v>
      </c>
      <c r="G9" s="14">
        <f t="shared" si="0"/>
        <v>4.1336467454521282</v>
      </c>
      <c r="H9" s="2" t="s">
        <v>313</v>
      </c>
      <c r="I9" s="2">
        <v>0.65</v>
      </c>
      <c r="J9" s="2" t="s">
        <v>107</v>
      </c>
      <c r="K9" s="101">
        <v>7.6E-3</v>
      </c>
      <c r="L9" s="141"/>
      <c r="M9" s="50"/>
      <c r="N9" s="2"/>
      <c r="O9" s="2">
        <v>0.215</v>
      </c>
      <c r="P9" s="90"/>
      <c r="Q9" s="50"/>
      <c r="R9" s="2"/>
      <c r="S9" s="2"/>
      <c r="T9" s="90"/>
      <c r="U9" s="50">
        <v>0.82399999999999995</v>
      </c>
      <c r="V9" s="2"/>
      <c r="W9" s="6"/>
      <c r="X9" s="90"/>
      <c r="Y9" s="45"/>
      <c r="AA9" s="38">
        <v>3</v>
      </c>
      <c r="AB9" s="66">
        <v>37</v>
      </c>
      <c r="AC9" s="38" t="s">
        <v>18</v>
      </c>
      <c r="AD9" s="66" t="s">
        <v>324</v>
      </c>
      <c r="AE9" s="143">
        <v>140</v>
      </c>
      <c r="AF9" s="6">
        <v>120</v>
      </c>
      <c r="AG9" s="134">
        <f t="shared" si="1"/>
        <v>3.2569289935818673</v>
      </c>
      <c r="AH9" s="14" t="s">
        <v>323</v>
      </c>
      <c r="AI9" s="2">
        <v>0.5</v>
      </c>
      <c r="AJ9" s="14" t="s">
        <v>107</v>
      </c>
      <c r="AK9" s="156">
        <v>3.9199999999999999E-3</v>
      </c>
      <c r="AL9" s="141"/>
      <c r="AM9" s="50">
        <v>0.373</v>
      </c>
      <c r="AN9" s="2">
        <v>0.22500000000000001</v>
      </c>
      <c r="AO9" s="2">
        <v>0.223</v>
      </c>
      <c r="AP9" s="90"/>
      <c r="AQ9" s="50"/>
      <c r="AR9" s="2"/>
      <c r="AS9" s="2"/>
      <c r="AT9" s="90"/>
      <c r="AU9" s="50">
        <v>0.83176000000000005</v>
      </c>
      <c r="AV9" s="2"/>
      <c r="AW9" s="6"/>
      <c r="AX9" s="90" t="s">
        <v>270</v>
      </c>
      <c r="AY9" s="45"/>
    </row>
    <row r="10" spans="1:51">
      <c r="A10" s="38">
        <v>1</v>
      </c>
      <c r="B10" s="66">
        <v>7</v>
      </c>
      <c r="C10" s="38" t="s">
        <v>18</v>
      </c>
      <c r="D10" s="66" t="s">
        <v>319</v>
      </c>
      <c r="E10" s="143">
        <v>180</v>
      </c>
      <c r="F10" s="9">
        <v>60</v>
      </c>
      <c r="G10" s="14">
        <f t="shared" si="0"/>
        <v>4.1336467454521282</v>
      </c>
      <c r="H10" s="2" t="s">
        <v>313</v>
      </c>
      <c r="I10" s="2">
        <v>0.65</v>
      </c>
      <c r="J10" s="2" t="s">
        <v>107</v>
      </c>
      <c r="K10" s="101">
        <v>7.6E-3</v>
      </c>
      <c r="L10" s="141"/>
      <c r="M10" s="50"/>
      <c r="N10" s="2"/>
      <c r="O10" s="2">
        <v>0.218</v>
      </c>
      <c r="P10" s="90"/>
      <c r="Q10" s="50"/>
      <c r="R10" s="2"/>
      <c r="S10" s="2"/>
      <c r="T10" s="90"/>
      <c r="U10" s="50">
        <v>0.83599999999999997</v>
      </c>
      <c r="V10" s="2"/>
      <c r="W10" s="6"/>
      <c r="X10" s="90"/>
      <c r="Y10" s="45"/>
      <c r="AA10" s="38">
        <v>3</v>
      </c>
      <c r="AB10" s="66">
        <v>38</v>
      </c>
      <c r="AC10" s="38" t="s">
        <v>26</v>
      </c>
      <c r="AD10" s="66" t="s">
        <v>27</v>
      </c>
      <c r="AE10" s="143">
        <v>140</v>
      </c>
      <c r="AF10" s="6">
        <v>120</v>
      </c>
      <c r="AG10" s="134">
        <f t="shared" si="1"/>
        <v>3.2569289935818673</v>
      </c>
      <c r="AH10" s="14" t="s">
        <v>323</v>
      </c>
      <c r="AI10" s="2">
        <v>0.5</v>
      </c>
      <c r="AJ10" s="14" t="s">
        <v>107</v>
      </c>
      <c r="AK10" s="156">
        <v>3.9199999999999999E-3</v>
      </c>
      <c r="AL10" s="141"/>
      <c r="AM10" s="50">
        <v>0.40500000000000003</v>
      </c>
      <c r="AN10" s="2">
        <v>0.16800000000000001</v>
      </c>
      <c r="AO10" s="2">
        <v>0.27200000000000002</v>
      </c>
      <c r="AP10" s="90"/>
      <c r="AQ10" s="50"/>
      <c r="AR10" s="2"/>
      <c r="AS10" s="2"/>
      <c r="AT10" s="90"/>
      <c r="AU10" s="50">
        <v>0.29644999999999999</v>
      </c>
      <c r="AV10" s="2"/>
      <c r="AW10" s="6"/>
      <c r="AX10" s="90"/>
      <c r="AY10" s="45"/>
    </row>
    <row r="11" spans="1:51">
      <c r="A11" s="38">
        <v>1</v>
      </c>
      <c r="B11" s="66">
        <v>8</v>
      </c>
      <c r="C11" s="38" t="s">
        <v>18</v>
      </c>
      <c r="D11" s="66" t="s">
        <v>251</v>
      </c>
      <c r="E11" s="143">
        <v>180</v>
      </c>
      <c r="F11" s="6">
        <v>60</v>
      </c>
      <c r="G11" s="134">
        <f t="shared" si="0"/>
        <v>4.1336467454521282</v>
      </c>
      <c r="H11" s="14" t="s">
        <v>313</v>
      </c>
      <c r="I11" s="2">
        <v>0.65</v>
      </c>
      <c r="J11" s="2" t="s">
        <v>107</v>
      </c>
      <c r="K11" s="101">
        <v>7.6E-3</v>
      </c>
      <c r="L11" s="141"/>
      <c r="M11" s="50"/>
      <c r="N11" s="2"/>
      <c r="O11" s="2">
        <v>0.214</v>
      </c>
      <c r="P11" s="90"/>
      <c r="Q11" s="50"/>
      <c r="R11" s="2"/>
      <c r="S11" s="2"/>
      <c r="T11" s="90"/>
      <c r="U11" s="50">
        <v>0.85299999999999998</v>
      </c>
      <c r="V11" s="2"/>
      <c r="W11" s="6"/>
      <c r="X11" s="90"/>
      <c r="Y11" s="45"/>
      <c r="AA11" s="39">
        <v>3</v>
      </c>
      <c r="AB11" s="67">
        <v>39</v>
      </c>
      <c r="AC11" s="39" t="s">
        <v>26</v>
      </c>
      <c r="AD11" s="67" t="s">
        <v>29</v>
      </c>
      <c r="AE11" s="144">
        <v>140</v>
      </c>
      <c r="AF11" s="7">
        <v>120</v>
      </c>
      <c r="AG11" s="133">
        <f t="shared" si="1"/>
        <v>3.2569289935818673</v>
      </c>
      <c r="AH11" s="18" t="s">
        <v>323</v>
      </c>
      <c r="AI11" s="3">
        <v>0.5</v>
      </c>
      <c r="AJ11" s="18" t="s">
        <v>107</v>
      </c>
      <c r="AK11" s="157">
        <v>3.9199999999999999E-3</v>
      </c>
      <c r="AL11" s="142"/>
      <c r="AM11" s="51">
        <v>0.379</v>
      </c>
      <c r="AN11" s="3">
        <v>0.16800000000000001</v>
      </c>
      <c r="AO11" s="3">
        <v>0.26100000000000001</v>
      </c>
      <c r="AP11" s="91"/>
      <c r="AQ11" s="51"/>
      <c r="AR11" s="3"/>
      <c r="AS11" s="3"/>
      <c r="AT11" s="91"/>
      <c r="AU11" s="51">
        <v>0.32613999999999999</v>
      </c>
      <c r="AV11" s="3"/>
      <c r="AW11" s="7"/>
      <c r="AX11" s="91"/>
      <c r="AY11" s="46"/>
    </row>
    <row r="12" spans="1:51">
      <c r="A12" s="38">
        <v>1</v>
      </c>
      <c r="B12" s="66">
        <v>9</v>
      </c>
      <c r="C12" s="38" t="s">
        <v>18</v>
      </c>
      <c r="D12" s="66" t="s">
        <v>252</v>
      </c>
      <c r="E12" s="143">
        <v>180</v>
      </c>
      <c r="F12" s="6">
        <v>60</v>
      </c>
      <c r="G12" s="134">
        <f t="shared" si="0"/>
        <v>4.1336467454521282</v>
      </c>
      <c r="H12" s="14" t="s">
        <v>313</v>
      </c>
      <c r="I12" s="2">
        <v>0.65</v>
      </c>
      <c r="J12" s="2" t="s">
        <v>107</v>
      </c>
      <c r="K12" s="101">
        <v>7.6E-3</v>
      </c>
      <c r="L12" s="141"/>
      <c r="M12" s="50"/>
      <c r="N12" s="2"/>
      <c r="O12" s="2">
        <v>0.221</v>
      </c>
      <c r="P12" s="90"/>
      <c r="Q12" s="50"/>
      <c r="R12" s="2"/>
      <c r="S12" s="2"/>
      <c r="T12" s="90"/>
      <c r="U12" s="50">
        <v>0.88100000000000001</v>
      </c>
      <c r="V12" s="2"/>
      <c r="W12" s="6"/>
      <c r="X12" s="90"/>
      <c r="Y12" s="45"/>
      <c r="AA12" s="38">
        <v>4</v>
      </c>
      <c r="AB12" s="66">
        <v>40</v>
      </c>
      <c r="AC12" s="38" t="s">
        <v>26</v>
      </c>
      <c r="AD12" s="66" t="s">
        <v>134</v>
      </c>
      <c r="AE12" s="143">
        <v>180</v>
      </c>
      <c r="AF12" s="6">
        <v>45</v>
      </c>
      <c r="AG12" s="134">
        <f t="shared" si="1"/>
        <v>4.0087080088438283</v>
      </c>
      <c r="AH12" s="14" t="s">
        <v>325</v>
      </c>
      <c r="AI12" s="2">
        <v>0.25</v>
      </c>
      <c r="AJ12" s="2" t="s">
        <v>107</v>
      </c>
      <c r="AK12" s="2">
        <v>0.01</v>
      </c>
      <c r="AL12" s="56" t="s">
        <v>9</v>
      </c>
      <c r="AM12" s="50">
        <v>0.40799999999999997</v>
      </c>
      <c r="AN12" s="2">
        <v>0.15400000000000005</v>
      </c>
      <c r="AO12" s="2">
        <v>0.33100000000000002</v>
      </c>
      <c r="AP12" s="90" t="s">
        <v>15</v>
      </c>
      <c r="AQ12" s="50">
        <v>0.439</v>
      </c>
      <c r="AR12" s="2"/>
      <c r="AS12" s="2"/>
      <c r="AT12" s="90" t="s">
        <v>135</v>
      </c>
      <c r="AU12" s="50">
        <v>9.1999999999999998E-2</v>
      </c>
      <c r="AV12" s="2">
        <v>0.66800000000000004</v>
      </c>
      <c r="AW12" s="5" t="s">
        <v>9</v>
      </c>
      <c r="AX12" s="89" t="s">
        <v>86</v>
      </c>
      <c r="AY12" s="45" t="s">
        <v>226</v>
      </c>
    </row>
    <row r="13" spans="1:51">
      <c r="A13" s="39">
        <v>1</v>
      </c>
      <c r="B13" s="67">
        <v>10</v>
      </c>
      <c r="C13" s="39" t="s">
        <v>18</v>
      </c>
      <c r="D13" s="67" t="s">
        <v>320</v>
      </c>
      <c r="E13" s="144">
        <v>180</v>
      </c>
      <c r="F13" s="7">
        <v>60</v>
      </c>
      <c r="G13" s="133">
        <f t="shared" si="0"/>
        <v>4.1336467454521282</v>
      </c>
      <c r="H13" s="18" t="s">
        <v>313</v>
      </c>
      <c r="I13" s="3">
        <v>0.65</v>
      </c>
      <c r="J13" s="3" t="s">
        <v>107</v>
      </c>
      <c r="K13" s="102">
        <v>7.6E-3</v>
      </c>
      <c r="L13" s="142"/>
      <c r="M13" s="51"/>
      <c r="N13" s="3"/>
      <c r="O13" s="3">
        <v>0.16500000000000001</v>
      </c>
      <c r="P13" s="91"/>
      <c r="Q13" s="51"/>
      <c r="R13" s="3"/>
      <c r="S13" s="3"/>
      <c r="T13" s="91"/>
      <c r="U13" s="51">
        <v>0.83</v>
      </c>
      <c r="V13" s="3"/>
      <c r="W13" s="7"/>
      <c r="X13" s="91"/>
      <c r="Y13" s="46"/>
      <c r="AA13" s="38">
        <v>4</v>
      </c>
      <c r="AB13" s="66">
        <v>41</v>
      </c>
      <c r="AC13" s="38" t="s">
        <v>18</v>
      </c>
      <c r="AD13" s="66" t="s">
        <v>136</v>
      </c>
      <c r="AE13" s="143">
        <v>180</v>
      </c>
      <c r="AF13" s="6">
        <v>45</v>
      </c>
      <c r="AG13" s="134">
        <f t="shared" si="1"/>
        <v>4.0087080088438283</v>
      </c>
      <c r="AH13" s="14" t="s">
        <v>325</v>
      </c>
      <c r="AI13" s="2">
        <v>0.25</v>
      </c>
      <c r="AJ13" s="14" t="s">
        <v>107</v>
      </c>
      <c r="AK13" s="2">
        <v>0.01</v>
      </c>
      <c r="AL13" s="58"/>
      <c r="AM13" s="50">
        <v>0.46700000000000003</v>
      </c>
      <c r="AN13" s="2">
        <v>0.17299999999999996</v>
      </c>
      <c r="AO13" s="2">
        <v>0.28000000000000003</v>
      </c>
      <c r="AP13" s="90"/>
      <c r="AQ13" s="50">
        <v>0.74</v>
      </c>
      <c r="AR13" s="2"/>
      <c r="AS13" s="2"/>
      <c r="AT13" s="90"/>
      <c r="AU13" s="50">
        <v>0.495</v>
      </c>
      <c r="AV13" s="2">
        <v>0.64700000000000002</v>
      </c>
      <c r="AW13" s="6"/>
      <c r="AX13" s="90" t="s">
        <v>208</v>
      </c>
      <c r="AY13" s="45"/>
    </row>
    <row r="14" spans="1:51">
      <c r="A14" s="40">
        <v>2</v>
      </c>
      <c r="B14" s="65">
        <v>11</v>
      </c>
      <c r="C14" s="40" t="s">
        <v>7</v>
      </c>
      <c r="D14" s="65" t="s">
        <v>39</v>
      </c>
      <c r="E14" s="149">
        <v>80</v>
      </c>
      <c r="F14" s="5">
        <v>10</v>
      </c>
      <c r="G14" s="139">
        <f>LOG(F14*EXP((E14-100)/14.75))</f>
        <v>0.41112612623287892</v>
      </c>
      <c r="H14" s="11" t="s">
        <v>321</v>
      </c>
      <c r="I14" s="1">
        <v>0.7</v>
      </c>
      <c r="J14" s="1"/>
      <c r="K14" s="1"/>
      <c r="L14" s="140" t="s">
        <v>9</v>
      </c>
      <c r="M14" s="49">
        <v>0.34100000000000003</v>
      </c>
      <c r="N14" s="1">
        <v>0.31969999999999998</v>
      </c>
      <c r="O14" s="1">
        <v>0.1653</v>
      </c>
      <c r="P14" s="89" t="s">
        <v>15</v>
      </c>
      <c r="Q14" s="50">
        <v>0.66120000000000001</v>
      </c>
      <c r="R14" s="2">
        <v>0.14279999999999998</v>
      </c>
      <c r="S14" s="2">
        <v>0.10980000000000001</v>
      </c>
      <c r="T14" s="89" t="s">
        <v>24</v>
      </c>
      <c r="U14" s="49">
        <v>1</v>
      </c>
      <c r="V14" s="1"/>
      <c r="W14" s="5"/>
      <c r="X14" s="89" t="s">
        <v>11</v>
      </c>
      <c r="Y14" s="44" t="s">
        <v>332</v>
      </c>
      <c r="AA14" s="38">
        <v>4</v>
      </c>
      <c r="AB14" s="66">
        <v>42</v>
      </c>
      <c r="AC14" s="38" t="s">
        <v>7</v>
      </c>
      <c r="AD14" s="66" t="s">
        <v>137</v>
      </c>
      <c r="AE14" s="143">
        <v>180</v>
      </c>
      <c r="AF14" s="6">
        <v>45</v>
      </c>
      <c r="AG14" s="134">
        <f t="shared" si="1"/>
        <v>4.0087080088438283</v>
      </c>
      <c r="AH14" s="14" t="s">
        <v>325</v>
      </c>
      <c r="AI14" s="2">
        <v>0.25</v>
      </c>
      <c r="AJ14" s="14" t="s">
        <v>107</v>
      </c>
      <c r="AK14" s="2">
        <v>0.01</v>
      </c>
      <c r="AL14" s="141"/>
      <c r="AM14" s="50">
        <v>0.42100000000000004</v>
      </c>
      <c r="AN14" s="2">
        <v>0.215</v>
      </c>
      <c r="AO14" s="2">
        <v>0.24</v>
      </c>
      <c r="AP14" s="90"/>
      <c r="AQ14" s="50">
        <v>0.80700000000000005</v>
      </c>
      <c r="AR14" s="2"/>
      <c r="AS14" s="2"/>
      <c r="AT14" s="90"/>
      <c r="AU14" s="50">
        <v>0.71479999999999999</v>
      </c>
      <c r="AV14" s="2">
        <v>0.72899999999999998</v>
      </c>
      <c r="AW14" s="6"/>
      <c r="AX14" s="90"/>
      <c r="AY14" s="45"/>
    </row>
    <row r="15" spans="1:51">
      <c r="A15" s="38">
        <v>2</v>
      </c>
      <c r="B15" s="66">
        <v>12</v>
      </c>
      <c r="C15" s="38" t="s">
        <v>7</v>
      </c>
      <c r="D15" s="66" t="s">
        <v>17</v>
      </c>
      <c r="E15" s="143">
        <v>80</v>
      </c>
      <c r="F15" s="6">
        <v>10</v>
      </c>
      <c r="G15" s="134">
        <f>LOG(F15*EXP((E15-100)/14.75))</f>
        <v>0.41112612623287892</v>
      </c>
      <c r="H15" s="14" t="s">
        <v>321</v>
      </c>
      <c r="I15" s="2">
        <v>0.7</v>
      </c>
      <c r="J15" s="2"/>
      <c r="K15" s="2"/>
      <c r="L15" s="141"/>
      <c r="M15" s="50">
        <v>0.34100000000000003</v>
      </c>
      <c r="N15" s="2">
        <v>0.24960000000000002</v>
      </c>
      <c r="O15" s="2">
        <v>0.23039999999999999</v>
      </c>
      <c r="P15" s="90"/>
      <c r="Q15" s="50">
        <v>0.64379999999999993</v>
      </c>
      <c r="R15" s="2">
        <v>0.14859999999999998</v>
      </c>
      <c r="S15" s="2">
        <v>0.12869999999999998</v>
      </c>
      <c r="T15" s="90"/>
      <c r="U15" s="50">
        <v>0.93</v>
      </c>
      <c r="V15" s="2"/>
      <c r="W15" s="6"/>
      <c r="X15" s="90"/>
      <c r="Y15" s="45"/>
      <c r="AA15" s="38">
        <v>4</v>
      </c>
      <c r="AB15" s="66">
        <v>43</v>
      </c>
      <c r="AC15" s="38" t="s">
        <v>18</v>
      </c>
      <c r="AD15" s="66" t="s">
        <v>139</v>
      </c>
      <c r="AE15" s="143">
        <v>180</v>
      </c>
      <c r="AF15" s="6">
        <v>45</v>
      </c>
      <c r="AG15" s="134">
        <f t="shared" si="1"/>
        <v>4.0087080088438283</v>
      </c>
      <c r="AH15" s="14" t="s">
        <v>325</v>
      </c>
      <c r="AI15" s="2">
        <v>0.25</v>
      </c>
      <c r="AJ15" s="14" t="s">
        <v>107</v>
      </c>
      <c r="AK15" s="2">
        <v>0.01</v>
      </c>
      <c r="AL15" s="141"/>
      <c r="AM15" s="50">
        <v>0.41899999999999998</v>
      </c>
      <c r="AN15" s="2">
        <v>0.18200000000000002</v>
      </c>
      <c r="AO15" s="2">
        <v>0.21600000000000003</v>
      </c>
      <c r="AP15" s="90"/>
      <c r="AQ15" s="50">
        <v>0.71</v>
      </c>
      <c r="AR15" s="2"/>
      <c r="AS15" s="2"/>
      <c r="AT15" s="90"/>
      <c r="AU15" s="50">
        <v>0.44700000000000001</v>
      </c>
      <c r="AV15" s="2">
        <v>0.745</v>
      </c>
      <c r="AW15" s="6"/>
      <c r="AX15" s="90"/>
      <c r="AY15" s="45"/>
    </row>
    <row r="16" spans="1:51">
      <c r="A16" s="39">
        <v>2</v>
      </c>
      <c r="B16" s="67">
        <v>13</v>
      </c>
      <c r="C16" s="39" t="s">
        <v>7</v>
      </c>
      <c r="D16" s="67" t="s">
        <v>16</v>
      </c>
      <c r="E16" s="144">
        <v>80</v>
      </c>
      <c r="F16" s="7">
        <v>10</v>
      </c>
      <c r="G16" s="133">
        <f>LOG(F16*EXP((E16-100)/14.75))</f>
        <v>0.41112612623287892</v>
      </c>
      <c r="H16" s="18" t="s">
        <v>321</v>
      </c>
      <c r="I16" s="3">
        <v>0.7</v>
      </c>
      <c r="J16" s="3"/>
      <c r="K16" s="3"/>
      <c r="L16" s="142"/>
      <c r="M16" s="51">
        <v>0.33229999999999998</v>
      </c>
      <c r="N16" s="3">
        <v>0.20250000000000001</v>
      </c>
      <c r="O16" s="3">
        <v>0.25659999999999999</v>
      </c>
      <c r="P16" s="91"/>
      <c r="Q16" s="51">
        <v>0.60770000000000002</v>
      </c>
      <c r="R16" s="3">
        <v>0.13949999999999999</v>
      </c>
      <c r="S16" s="3">
        <v>0.2409</v>
      </c>
      <c r="T16" s="91"/>
      <c r="U16" s="51">
        <v>0.87</v>
      </c>
      <c r="V16" s="3"/>
      <c r="W16" s="7"/>
      <c r="X16" s="91"/>
      <c r="Y16" s="46"/>
      <c r="AA16" s="39">
        <v>4</v>
      </c>
      <c r="AB16" s="67">
        <v>44</v>
      </c>
      <c r="AC16" s="39" t="s">
        <v>7</v>
      </c>
      <c r="AD16" s="67" t="s">
        <v>138</v>
      </c>
      <c r="AE16" s="144">
        <v>180</v>
      </c>
      <c r="AF16" s="7">
        <v>45</v>
      </c>
      <c r="AG16" s="133">
        <f t="shared" si="1"/>
        <v>4.0087080088438283</v>
      </c>
      <c r="AH16" s="18" t="s">
        <v>325</v>
      </c>
      <c r="AI16" s="3">
        <v>0.25</v>
      </c>
      <c r="AJ16" s="18" t="s">
        <v>107</v>
      </c>
      <c r="AK16" s="3">
        <v>0.01</v>
      </c>
      <c r="AL16" s="142"/>
      <c r="AM16" s="51">
        <v>0.318</v>
      </c>
      <c r="AN16" s="3">
        <v>0.17499999999999996</v>
      </c>
      <c r="AO16" s="3">
        <v>0.20100000000000001</v>
      </c>
      <c r="AP16" s="91"/>
      <c r="AQ16" s="51">
        <v>0.70400000000000007</v>
      </c>
      <c r="AR16" s="3"/>
      <c r="AS16" s="3"/>
      <c r="AT16" s="91"/>
      <c r="AU16" s="51">
        <v>0.74539999999999995</v>
      </c>
      <c r="AV16" s="3">
        <v>0.8</v>
      </c>
      <c r="AW16" s="7"/>
      <c r="AX16" s="91"/>
      <c r="AY16" s="46"/>
    </row>
    <row r="17" spans="1:51">
      <c r="A17" s="38">
        <v>3</v>
      </c>
      <c r="B17" s="66">
        <v>14</v>
      </c>
      <c r="C17" s="38" t="s">
        <v>18</v>
      </c>
      <c r="D17" s="66" t="s">
        <v>322</v>
      </c>
      <c r="E17" s="143">
        <v>140</v>
      </c>
      <c r="F17" s="6">
        <v>120</v>
      </c>
      <c r="G17" s="134">
        <f t="shared" si="0"/>
        <v>3.2569289935818673</v>
      </c>
      <c r="H17" s="14" t="s">
        <v>323</v>
      </c>
      <c r="I17" s="2">
        <v>0.5</v>
      </c>
      <c r="J17" s="2" t="s">
        <v>107</v>
      </c>
      <c r="K17" s="156">
        <v>3.9199999999999999E-3</v>
      </c>
      <c r="L17" s="141" t="s">
        <v>9</v>
      </c>
      <c r="M17" s="50">
        <v>0.35600000000000004</v>
      </c>
      <c r="N17" s="2">
        <v>0.20599999999999999</v>
      </c>
      <c r="O17" s="2">
        <v>0.248</v>
      </c>
      <c r="P17" s="90" t="s">
        <v>15</v>
      </c>
      <c r="Q17" s="50"/>
      <c r="R17" s="2"/>
      <c r="S17" s="2"/>
      <c r="T17" s="90"/>
      <c r="U17" s="50">
        <v>0.7</v>
      </c>
      <c r="V17" s="2"/>
      <c r="W17" s="6"/>
      <c r="X17" s="90" t="s">
        <v>10</v>
      </c>
      <c r="Y17" s="45" t="s">
        <v>333</v>
      </c>
      <c r="AA17" s="38">
        <v>5</v>
      </c>
      <c r="AB17" s="66">
        <v>45</v>
      </c>
      <c r="AC17" s="38" t="s">
        <v>7</v>
      </c>
      <c r="AD17" s="66" t="s">
        <v>326</v>
      </c>
      <c r="AE17" s="143">
        <v>140</v>
      </c>
      <c r="AF17" s="6">
        <v>180</v>
      </c>
      <c r="AG17" s="134">
        <f t="shared" si="1"/>
        <v>3.4330202526375482</v>
      </c>
      <c r="AH17" s="14" t="s">
        <v>327</v>
      </c>
      <c r="AI17" s="2">
        <v>0.99099999999999999</v>
      </c>
      <c r="AJ17" s="14" t="s">
        <v>328</v>
      </c>
      <c r="AK17" s="98">
        <v>8.9999999999999993E-3</v>
      </c>
      <c r="AL17" s="141" t="s">
        <v>9</v>
      </c>
      <c r="AM17" s="50">
        <v>0.44</v>
      </c>
      <c r="AN17" s="2">
        <v>0.28000000000000003</v>
      </c>
      <c r="AO17" s="2">
        <v>0.19</v>
      </c>
      <c r="AP17" s="90" t="s">
        <v>28</v>
      </c>
      <c r="AQ17" s="50">
        <v>0.62</v>
      </c>
      <c r="AR17" s="2">
        <v>0.1</v>
      </c>
      <c r="AS17" s="2">
        <v>0.18</v>
      </c>
      <c r="AT17" s="90" t="s">
        <v>10</v>
      </c>
      <c r="AU17" s="50">
        <v>0.40500000000000008</v>
      </c>
      <c r="AV17" s="2"/>
      <c r="AW17" s="6"/>
      <c r="AX17" s="90" t="s">
        <v>86</v>
      </c>
      <c r="AY17" s="45" t="s">
        <v>334</v>
      </c>
    </row>
    <row r="18" spans="1:51">
      <c r="A18" s="38">
        <v>3</v>
      </c>
      <c r="B18" s="66">
        <v>15</v>
      </c>
      <c r="C18" s="38" t="s">
        <v>18</v>
      </c>
      <c r="D18" s="66" t="s">
        <v>30</v>
      </c>
      <c r="E18" s="143">
        <v>140</v>
      </c>
      <c r="F18" s="6">
        <v>120</v>
      </c>
      <c r="G18" s="134">
        <f t="shared" si="0"/>
        <v>3.2569289935818673</v>
      </c>
      <c r="H18" s="14" t="s">
        <v>323</v>
      </c>
      <c r="I18" s="2">
        <v>0.5</v>
      </c>
      <c r="J18" s="14" t="s">
        <v>107</v>
      </c>
      <c r="K18" s="156">
        <v>3.9199999999999999E-3</v>
      </c>
      <c r="L18" s="141"/>
      <c r="M18" s="50">
        <v>0.44600000000000001</v>
      </c>
      <c r="N18" s="2">
        <v>0.15799999999999997</v>
      </c>
      <c r="O18" s="2">
        <v>0.23699999999999999</v>
      </c>
      <c r="P18" s="90"/>
      <c r="Q18" s="50"/>
      <c r="R18" s="2"/>
      <c r="S18" s="2"/>
      <c r="T18" s="90"/>
      <c r="U18" s="50">
        <v>0.72</v>
      </c>
      <c r="V18" s="2"/>
      <c r="W18" s="6"/>
      <c r="X18" s="90"/>
      <c r="Y18" s="45"/>
      <c r="AA18" s="38">
        <v>5</v>
      </c>
      <c r="AB18" s="66">
        <v>46</v>
      </c>
      <c r="AC18" s="38" t="s">
        <v>7</v>
      </c>
      <c r="AD18" s="66" t="s">
        <v>329</v>
      </c>
      <c r="AE18" s="143">
        <v>140</v>
      </c>
      <c r="AF18" s="6">
        <v>180</v>
      </c>
      <c r="AG18" s="134">
        <f t="shared" si="1"/>
        <v>3.4330202526375482</v>
      </c>
      <c r="AH18" s="14" t="s">
        <v>327</v>
      </c>
      <c r="AI18" s="2">
        <v>0.99099999999999999</v>
      </c>
      <c r="AJ18" s="14" t="s">
        <v>328</v>
      </c>
      <c r="AK18" s="98">
        <v>8.9999999999999993E-3</v>
      </c>
      <c r="AL18" s="141"/>
      <c r="AM18" s="50">
        <v>0.3</v>
      </c>
      <c r="AN18" s="2">
        <v>0.24</v>
      </c>
      <c r="AO18" s="2">
        <v>0.18</v>
      </c>
      <c r="AP18" s="90"/>
      <c r="AQ18" s="50">
        <v>0.43</v>
      </c>
      <c r="AR18" s="2">
        <v>0.11</v>
      </c>
      <c r="AS18" s="2">
        <v>0.19</v>
      </c>
      <c r="AT18" s="90"/>
      <c r="AU18" s="50">
        <v>0.52800000000000002</v>
      </c>
      <c r="AV18" s="2"/>
      <c r="AW18" s="6"/>
      <c r="AX18" s="90" t="s">
        <v>337</v>
      </c>
      <c r="AY18" s="45"/>
    </row>
    <row r="19" spans="1:51">
      <c r="A19" s="38">
        <v>3</v>
      </c>
      <c r="B19" s="66">
        <v>16</v>
      </c>
      <c r="C19" s="38" t="s">
        <v>18</v>
      </c>
      <c r="D19" s="66" t="s">
        <v>324</v>
      </c>
      <c r="E19" s="143">
        <v>140</v>
      </c>
      <c r="F19" s="6">
        <v>120</v>
      </c>
      <c r="G19" s="134">
        <f t="shared" si="0"/>
        <v>3.2569289935818673</v>
      </c>
      <c r="H19" s="14" t="s">
        <v>323</v>
      </c>
      <c r="I19" s="2">
        <v>0.5</v>
      </c>
      <c r="J19" s="14" t="s">
        <v>107</v>
      </c>
      <c r="K19" s="156">
        <v>3.9199999999999999E-3</v>
      </c>
      <c r="L19" s="141"/>
      <c r="M19" s="50">
        <v>0.373</v>
      </c>
      <c r="N19" s="2">
        <v>0.22500000000000001</v>
      </c>
      <c r="O19" s="2">
        <v>0.223</v>
      </c>
      <c r="P19" s="90"/>
      <c r="Q19" s="50"/>
      <c r="R19" s="2"/>
      <c r="S19" s="2"/>
      <c r="T19" s="90"/>
      <c r="U19" s="50">
        <v>0.88</v>
      </c>
      <c r="V19" s="2"/>
      <c r="W19" s="6"/>
      <c r="X19" s="90"/>
      <c r="Y19" s="45"/>
      <c r="AA19" s="38">
        <v>5</v>
      </c>
      <c r="AB19" s="66">
        <v>47</v>
      </c>
      <c r="AC19" s="38" t="s">
        <v>7</v>
      </c>
      <c r="AD19" s="66" t="s">
        <v>16</v>
      </c>
      <c r="AE19" s="143">
        <v>140</v>
      </c>
      <c r="AF19" s="6">
        <v>180</v>
      </c>
      <c r="AG19" s="134">
        <f t="shared" si="1"/>
        <v>3.4330202526375482</v>
      </c>
      <c r="AH19" s="14" t="s">
        <v>327</v>
      </c>
      <c r="AI19" s="2">
        <v>0.99099999999999999</v>
      </c>
      <c r="AJ19" s="14" t="s">
        <v>328</v>
      </c>
      <c r="AK19" s="98">
        <v>8.9999999999999993E-3</v>
      </c>
      <c r="AL19" s="141"/>
      <c r="AM19" s="50">
        <v>0.43</v>
      </c>
      <c r="AN19" s="2">
        <v>0.35</v>
      </c>
      <c r="AO19" s="2">
        <v>0.22</v>
      </c>
      <c r="AP19" s="90"/>
      <c r="AQ19" s="50">
        <v>0.74</v>
      </c>
      <c r="AR19" s="2">
        <v>0.09</v>
      </c>
      <c r="AS19" s="2">
        <v>0.17</v>
      </c>
      <c r="AT19" s="90"/>
      <c r="AU19" s="50">
        <v>0.54418604651162794</v>
      </c>
      <c r="AV19" s="2"/>
      <c r="AW19" s="6"/>
      <c r="AX19" s="90"/>
      <c r="AY19" s="45"/>
    </row>
    <row r="20" spans="1:51">
      <c r="A20" s="38">
        <v>3</v>
      </c>
      <c r="B20" s="66">
        <v>17</v>
      </c>
      <c r="C20" s="38" t="s">
        <v>26</v>
      </c>
      <c r="D20" s="66" t="s">
        <v>27</v>
      </c>
      <c r="E20" s="143">
        <v>140</v>
      </c>
      <c r="F20" s="6">
        <v>120</v>
      </c>
      <c r="G20" s="134">
        <f t="shared" si="0"/>
        <v>3.2569289935818673</v>
      </c>
      <c r="H20" s="14" t="s">
        <v>323</v>
      </c>
      <c r="I20" s="2">
        <v>0.5</v>
      </c>
      <c r="J20" s="14" t="s">
        <v>107</v>
      </c>
      <c r="K20" s="156">
        <v>3.9199999999999999E-3</v>
      </c>
      <c r="L20" s="141"/>
      <c r="M20" s="50">
        <v>0.40500000000000003</v>
      </c>
      <c r="N20" s="2">
        <v>0.16800000000000001</v>
      </c>
      <c r="O20" s="2">
        <v>0.27200000000000002</v>
      </c>
      <c r="P20" s="90"/>
      <c r="Q20" s="50"/>
      <c r="R20" s="2"/>
      <c r="S20" s="2"/>
      <c r="T20" s="90"/>
      <c r="U20" s="50">
        <v>0.17</v>
      </c>
      <c r="V20" s="2"/>
      <c r="W20" s="6"/>
      <c r="X20" s="90"/>
      <c r="Y20" s="45"/>
      <c r="AA20" s="38">
        <v>5</v>
      </c>
      <c r="AB20" s="66">
        <v>48</v>
      </c>
      <c r="AC20" s="38" t="s">
        <v>7</v>
      </c>
      <c r="AD20" s="66" t="s">
        <v>330</v>
      </c>
      <c r="AE20" s="143">
        <v>140</v>
      </c>
      <c r="AF20" s="6">
        <v>180</v>
      </c>
      <c r="AG20" s="134">
        <f t="shared" si="1"/>
        <v>3.4330202526375482</v>
      </c>
      <c r="AH20" s="14" t="s">
        <v>327</v>
      </c>
      <c r="AI20" s="2">
        <v>0.99099999999999999</v>
      </c>
      <c r="AJ20" s="14" t="s">
        <v>328</v>
      </c>
      <c r="AK20" s="98">
        <v>8.9999999999999993E-3</v>
      </c>
      <c r="AL20" s="141"/>
      <c r="AM20" s="50">
        <v>0.49</v>
      </c>
      <c r="AN20" s="2">
        <v>0.28999999999999998</v>
      </c>
      <c r="AO20" s="2">
        <v>0.22</v>
      </c>
      <c r="AP20" s="90"/>
      <c r="AQ20" s="50">
        <v>0.72</v>
      </c>
      <c r="AR20" s="2">
        <v>0.08</v>
      </c>
      <c r="AS20" s="2">
        <v>0.14000000000000001</v>
      </c>
      <c r="AT20" s="90"/>
      <c r="AU20" s="50">
        <v>0.50938775510204082</v>
      </c>
      <c r="AV20" s="2"/>
      <c r="AW20" s="6"/>
      <c r="AX20" s="90"/>
      <c r="AY20" s="45"/>
    </row>
    <row r="21" spans="1:51">
      <c r="A21" s="39">
        <v>3</v>
      </c>
      <c r="B21" s="67">
        <v>18</v>
      </c>
      <c r="C21" s="39" t="s">
        <v>26</v>
      </c>
      <c r="D21" s="67" t="s">
        <v>29</v>
      </c>
      <c r="E21" s="144">
        <v>140</v>
      </c>
      <c r="F21" s="7">
        <v>120</v>
      </c>
      <c r="G21" s="133">
        <f t="shared" si="0"/>
        <v>3.2569289935818673</v>
      </c>
      <c r="H21" s="18" t="s">
        <v>323</v>
      </c>
      <c r="I21" s="3">
        <v>0.5</v>
      </c>
      <c r="J21" s="18" t="s">
        <v>107</v>
      </c>
      <c r="K21" s="157">
        <v>3.9199999999999999E-3</v>
      </c>
      <c r="L21" s="142"/>
      <c r="M21" s="51">
        <v>0.379</v>
      </c>
      <c r="N21" s="3">
        <v>0.16800000000000001</v>
      </c>
      <c r="O21" s="3">
        <v>0.26100000000000001</v>
      </c>
      <c r="P21" s="91"/>
      <c r="Q21" s="51"/>
      <c r="R21" s="3"/>
      <c r="S21" s="3"/>
      <c r="T21" s="91"/>
      <c r="U21" s="51">
        <v>0.17</v>
      </c>
      <c r="V21" s="3"/>
      <c r="W21" s="7"/>
      <c r="X21" s="91"/>
      <c r="Y21" s="46"/>
      <c r="AA21" s="39">
        <v>5</v>
      </c>
      <c r="AB21" s="67">
        <v>49</v>
      </c>
      <c r="AC21" s="39" t="s">
        <v>7</v>
      </c>
      <c r="AD21" s="67" t="s">
        <v>331</v>
      </c>
      <c r="AE21" s="144">
        <v>140</v>
      </c>
      <c r="AF21" s="7">
        <v>180</v>
      </c>
      <c r="AG21" s="133">
        <f t="shared" si="1"/>
        <v>3.4330202526375482</v>
      </c>
      <c r="AH21" s="18" t="s">
        <v>327</v>
      </c>
      <c r="AI21" s="3">
        <v>0.99099999999999999</v>
      </c>
      <c r="AJ21" s="18" t="s">
        <v>328</v>
      </c>
      <c r="AK21" s="99">
        <v>8.9999999999999993E-3</v>
      </c>
      <c r="AL21" s="142"/>
      <c r="AM21" s="51">
        <v>0.42</v>
      </c>
      <c r="AN21" s="3">
        <v>0.38</v>
      </c>
      <c r="AO21" s="3">
        <v>0.2</v>
      </c>
      <c r="AP21" s="91"/>
      <c r="AQ21" s="51">
        <v>0.66</v>
      </c>
      <c r="AR21" s="3">
        <v>7.0000000000000007E-2</v>
      </c>
      <c r="AS21" s="3">
        <v>0.18</v>
      </c>
      <c r="AT21" s="91"/>
      <c r="AU21" s="51">
        <v>0.68714285714285728</v>
      </c>
      <c r="AV21" s="3"/>
      <c r="AW21" s="7"/>
      <c r="AX21" s="91"/>
      <c r="AY21" s="46"/>
    </row>
    <row r="22" spans="1:51">
      <c r="A22" s="38">
        <v>4</v>
      </c>
      <c r="B22" s="66">
        <v>19</v>
      </c>
      <c r="C22" s="38" t="s">
        <v>26</v>
      </c>
      <c r="D22" s="66" t="s">
        <v>134</v>
      </c>
      <c r="E22" s="143">
        <v>180</v>
      </c>
      <c r="F22" s="6">
        <v>45</v>
      </c>
      <c r="G22" s="134">
        <f t="shared" si="0"/>
        <v>4.0087080088438283</v>
      </c>
      <c r="H22" s="14" t="s">
        <v>325</v>
      </c>
      <c r="I22" s="2">
        <v>0.25</v>
      </c>
      <c r="J22" s="2" t="s">
        <v>107</v>
      </c>
      <c r="K22" s="2">
        <v>0.01</v>
      </c>
      <c r="L22" s="56" t="s">
        <v>9</v>
      </c>
      <c r="M22" s="50">
        <v>0.40799999999999997</v>
      </c>
      <c r="N22" s="2">
        <v>0.15400000000000005</v>
      </c>
      <c r="O22" s="2">
        <v>0.33100000000000002</v>
      </c>
      <c r="P22" s="90" t="s">
        <v>15</v>
      </c>
      <c r="Q22" s="50">
        <v>0.439</v>
      </c>
      <c r="R22" s="2"/>
      <c r="S22" s="2"/>
      <c r="T22" s="90" t="s">
        <v>135</v>
      </c>
      <c r="U22" s="50">
        <v>1.0999999999999999E-2</v>
      </c>
      <c r="V22" s="2"/>
      <c r="W22" s="6"/>
      <c r="X22" s="90" t="s">
        <v>135</v>
      </c>
      <c r="Y22" s="45" t="s">
        <v>226</v>
      </c>
      <c r="AA22" s="40">
        <v>6</v>
      </c>
      <c r="AB22" s="65">
        <v>50</v>
      </c>
      <c r="AC22" s="38" t="s">
        <v>7</v>
      </c>
      <c r="AD22" s="66" t="s">
        <v>13</v>
      </c>
      <c r="AE22" s="57">
        <v>170</v>
      </c>
      <c r="AF22" s="9">
        <v>90</v>
      </c>
      <c r="AG22" s="14">
        <f>LOG(AF22*EXP((AE22-100)/14.75))</f>
        <v>4.0153010676242484</v>
      </c>
      <c r="AH22" s="11" t="s">
        <v>313</v>
      </c>
      <c r="AI22" s="1">
        <v>0.3</v>
      </c>
      <c r="AJ22" s="1" t="s">
        <v>107</v>
      </c>
      <c r="AK22" s="103">
        <v>5.0000000000000001E-4</v>
      </c>
      <c r="AL22" s="58" t="s">
        <v>9</v>
      </c>
      <c r="AM22" s="49">
        <v>0.315</v>
      </c>
      <c r="AN22" s="1">
        <v>0.20399999999999999</v>
      </c>
      <c r="AO22" s="1">
        <v>0.14099999999999999</v>
      </c>
      <c r="AP22" s="89" t="s">
        <v>15</v>
      </c>
      <c r="AQ22" s="50"/>
      <c r="AR22" s="2"/>
      <c r="AS22" s="2"/>
      <c r="AT22" s="89"/>
      <c r="AU22" s="49">
        <v>0.5</v>
      </c>
      <c r="AV22" s="1"/>
      <c r="AW22" s="5"/>
      <c r="AX22" s="89" t="s">
        <v>51</v>
      </c>
      <c r="AY22" s="45" t="s">
        <v>214</v>
      </c>
    </row>
    <row r="23" spans="1:51">
      <c r="A23" s="38">
        <v>4</v>
      </c>
      <c r="B23" s="66">
        <v>20</v>
      </c>
      <c r="C23" s="38" t="s">
        <v>18</v>
      </c>
      <c r="D23" s="66" t="s">
        <v>136</v>
      </c>
      <c r="E23" s="143">
        <v>180</v>
      </c>
      <c r="F23" s="6">
        <v>45</v>
      </c>
      <c r="G23" s="134">
        <f t="shared" si="0"/>
        <v>4.0087080088438283</v>
      </c>
      <c r="H23" s="14" t="s">
        <v>325</v>
      </c>
      <c r="I23" s="2">
        <v>0.25</v>
      </c>
      <c r="J23" s="14" t="s">
        <v>107</v>
      </c>
      <c r="K23" s="2">
        <v>0.01</v>
      </c>
      <c r="L23" s="58"/>
      <c r="M23" s="50">
        <v>0.46700000000000003</v>
      </c>
      <c r="N23" s="2">
        <v>0.17299999999999996</v>
      </c>
      <c r="O23" s="2">
        <v>0.28000000000000003</v>
      </c>
      <c r="P23" s="90"/>
      <c r="Q23" s="50">
        <v>0.74</v>
      </c>
      <c r="R23" s="2"/>
      <c r="S23" s="2"/>
      <c r="T23" s="90"/>
      <c r="U23" s="50">
        <v>0.65500000000000003</v>
      </c>
      <c r="V23" s="2"/>
      <c r="W23" s="6"/>
      <c r="X23" s="90"/>
      <c r="Y23" s="45"/>
      <c r="AA23" s="38">
        <v>6</v>
      </c>
      <c r="AB23" s="66">
        <v>51</v>
      </c>
      <c r="AC23" s="38" t="s">
        <v>7</v>
      </c>
      <c r="AD23" s="66" t="s">
        <v>108</v>
      </c>
      <c r="AE23" s="57">
        <v>170</v>
      </c>
      <c r="AF23" s="9">
        <v>90</v>
      </c>
      <c r="AG23" s="14">
        <f>LOG(AF23*EXP((AE23-100)/14.75))</f>
        <v>4.0153010676242484</v>
      </c>
      <c r="AH23" s="14" t="s">
        <v>313</v>
      </c>
      <c r="AI23" s="2">
        <v>0.3</v>
      </c>
      <c r="AJ23" s="2" t="s">
        <v>107</v>
      </c>
      <c r="AK23" s="101">
        <v>5.0000000000000001E-4</v>
      </c>
      <c r="AL23" s="58"/>
      <c r="AM23" s="50">
        <v>0.33299999999999996</v>
      </c>
      <c r="AN23" s="2">
        <v>0.19900000000000007</v>
      </c>
      <c r="AO23" s="2">
        <v>0.17600000000000002</v>
      </c>
      <c r="AP23" s="90"/>
      <c r="AQ23" s="50"/>
      <c r="AR23" s="2"/>
      <c r="AS23" s="2"/>
      <c r="AT23" s="90"/>
      <c r="AU23" s="50">
        <v>0.52</v>
      </c>
      <c r="AV23" s="2"/>
      <c r="AW23" s="6"/>
      <c r="AX23" s="90"/>
      <c r="AY23" s="45"/>
    </row>
    <row r="24" spans="1:51">
      <c r="A24" s="38">
        <v>4</v>
      </c>
      <c r="B24" s="66">
        <v>21</v>
      </c>
      <c r="C24" s="38" t="s">
        <v>7</v>
      </c>
      <c r="D24" s="66" t="s">
        <v>137</v>
      </c>
      <c r="E24" s="143">
        <v>180</v>
      </c>
      <c r="F24" s="6">
        <v>45</v>
      </c>
      <c r="G24" s="134">
        <f t="shared" si="0"/>
        <v>4.0087080088438283</v>
      </c>
      <c r="H24" s="14" t="s">
        <v>325</v>
      </c>
      <c r="I24" s="2">
        <v>0.25</v>
      </c>
      <c r="J24" s="14" t="s">
        <v>107</v>
      </c>
      <c r="K24" s="2">
        <v>0.01</v>
      </c>
      <c r="L24" s="141"/>
      <c r="M24" s="50">
        <v>0.42100000000000004</v>
      </c>
      <c r="N24" s="2">
        <v>0.215</v>
      </c>
      <c r="O24" s="2">
        <v>0.24</v>
      </c>
      <c r="P24" s="90"/>
      <c r="Q24" s="50">
        <v>0.80700000000000005</v>
      </c>
      <c r="R24" s="2"/>
      <c r="S24" s="2"/>
      <c r="T24" s="90"/>
      <c r="U24" s="50">
        <v>0.96</v>
      </c>
      <c r="V24" s="2"/>
      <c r="W24" s="6"/>
      <c r="X24" s="90"/>
      <c r="Y24" s="45"/>
      <c r="AA24" s="39">
        <v>6</v>
      </c>
      <c r="AB24" s="67">
        <v>52</v>
      </c>
      <c r="AC24" s="39" t="s">
        <v>7</v>
      </c>
      <c r="AD24" s="67" t="s">
        <v>17</v>
      </c>
      <c r="AE24" s="59">
        <v>170</v>
      </c>
      <c r="AF24" s="16">
        <v>90</v>
      </c>
      <c r="AG24" s="18">
        <f>LOG(AF24*EXP((AE24-100)/14.75))</f>
        <v>4.0153010676242484</v>
      </c>
      <c r="AH24" s="18" t="s">
        <v>313</v>
      </c>
      <c r="AI24" s="3">
        <v>0.3</v>
      </c>
      <c r="AJ24" s="3" t="s">
        <v>107</v>
      </c>
      <c r="AK24" s="102">
        <v>5.0000000000000001E-4</v>
      </c>
      <c r="AL24" s="142"/>
      <c r="AM24" s="51">
        <v>0.32799999999999996</v>
      </c>
      <c r="AN24" s="3">
        <v>0.32299999999999995</v>
      </c>
      <c r="AO24" s="3">
        <v>0.13800000000000001</v>
      </c>
      <c r="AP24" s="91"/>
      <c r="AQ24" s="51"/>
      <c r="AR24" s="3"/>
      <c r="AS24" s="3"/>
      <c r="AT24" s="91"/>
      <c r="AU24" s="51">
        <v>0.78</v>
      </c>
      <c r="AV24" s="3"/>
      <c r="AW24" s="7"/>
      <c r="AX24" s="91"/>
      <c r="AY24" s="46"/>
    </row>
    <row r="25" spans="1:51">
      <c r="A25" s="38">
        <v>4</v>
      </c>
      <c r="B25" s="66">
        <v>22</v>
      </c>
      <c r="C25" s="38" t="s">
        <v>18</v>
      </c>
      <c r="D25" s="66" t="s">
        <v>139</v>
      </c>
      <c r="E25" s="143">
        <v>180</v>
      </c>
      <c r="F25" s="6">
        <v>45</v>
      </c>
      <c r="G25" s="134">
        <f t="shared" si="0"/>
        <v>4.0087080088438283</v>
      </c>
      <c r="H25" s="14" t="s">
        <v>325</v>
      </c>
      <c r="I25" s="2">
        <v>0.25</v>
      </c>
      <c r="J25" s="14" t="s">
        <v>107</v>
      </c>
      <c r="K25" s="2">
        <v>0.01</v>
      </c>
      <c r="L25" s="141"/>
      <c r="M25" s="50">
        <v>0.41899999999999998</v>
      </c>
      <c r="N25" s="2">
        <v>0.18200000000000002</v>
      </c>
      <c r="O25" s="2">
        <v>0.21600000000000003</v>
      </c>
      <c r="P25" s="90"/>
      <c r="Q25" s="50">
        <v>0.71</v>
      </c>
      <c r="R25" s="2"/>
      <c r="S25" s="2"/>
      <c r="T25" s="90"/>
      <c r="U25" s="50">
        <v>0.64800000000000002</v>
      </c>
      <c r="V25" s="2"/>
      <c r="W25" s="6"/>
      <c r="X25" s="90"/>
      <c r="Y25" s="45"/>
    </row>
    <row r="26" spans="1:51">
      <c r="A26" s="39">
        <v>4</v>
      </c>
      <c r="B26" s="67">
        <v>23</v>
      </c>
      <c r="C26" s="39" t="s">
        <v>7</v>
      </c>
      <c r="D26" s="67" t="s">
        <v>138</v>
      </c>
      <c r="E26" s="144">
        <v>180</v>
      </c>
      <c r="F26" s="7">
        <v>45</v>
      </c>
      <c r="G26" s="133">
        <f t="shared" si="0"/>
        <v>4.0087080088438283</v>
      </c>
      <c r="H26" s="18" t="s">
        <v>325</v>
      </c>
      <c r="I26" s="3">
        <v>0.25</v>
      </c>
      <c r="J26" s="18" t="s">
        <v>107</v>
      </c>
      <c r="K26" s="3">
        <v>0.01</v>
      </c>
      <c r="L26" s="142"/>
      <c r="M26" s="51">
        <v>0.318</v>
      </c>
      <c r="N26" s="3">
        <v>0.17499999999999996</v>
      </c>
      <c r="O26" s="3">
        <v>0.20100000000000001</v>
      </c>
      <c r="P26" s="91"/>
      <c r="Q26" s="51">
        <v>0.70400000000000007</v>
      </c>
      <c r="R26" s="3"/>
      <c r="S26" s="3"/>
      <c r="T26" s="91"/>
      <c r="U26" s="51">
        <v>1</v>
      </c>
      <c r="V26" s="3"/>
      <c r="W26" s="7"/>
      <c r="X26" s="91"/>
      <c r="Y26" s="46"/>
    </row>
    <row r="27" spans="1:51">
      <c r="A27" s="40">
        <v>5</v>
      </c>
      <c r="B27" s="65">
        <v>24</v>
      </c>
      <c r="C27" s="40" t="s">
        <v>7</v>
      </c>
      <c r="D27" s="65" t="s">
        <v>326</v>
      </c>
      <c r="E27" s="149">
        <v>140</v>
      </c>
      <c r="F27" s="5">
        <v>180</v>
      </c>
      <c r="G27" s="139">
        <f>LOG(F27*EXP((E27-100)/14.75))</f>
        <v>3.4330202526375482</v>
      </c>
      <c r="H27" s="11" t="s">
        <v>327</v>
      </c>
      <c r="I27" s="100">
        <v>0.99099999999999999</v>
      </c>
      <c r="J27" s="11" t="s">
        <v>328</v>
      </c>
      <c r="K27" s="100">
        <v>8.9999999999999993E-3</v>
      </c>
      <c r="L27" s="140" t="s">
        <v>9</v>
      </c>
      <c r="M27" s="49">
        <v>0.44</v>
      </c>
      <c r="N27" s="1">
        <v>0.28000000000000003</v>
      </c>
      <c r="O27" s="1">
        <v>0.19</v>
      </c>
      <c r="P27" s="89" t="s">
        <v>28</v>
      </c>
      <c r="Q27" s="49">
        <v>0.62</v>
      </c>
      <c r="R27" s="1">
        <v>0.1</v>
      </c>
      <c r="S27" s="1">
        <v>0.18</v>
      </c>
      <c r="T27" s="89" t="s">
        <v>10</v>
      </c>
      <c r="U27" s="49">
        <v>0.33</v>
      </c>
      <c r="V27" s="1"/>
      <c r="W27" s="5"/>
      <c r="X27" s="89" t="s">
        <v>32</v>
      </c>
      <c r="Y27" s="44" t="s">
        <v>334</v>
      </c>
    </row>
    <row r="28" spans="1:51">
      <c r="A28" s="38">
        <v>5</v>
      </c>
      <c r="B28" s="66">
        <v>25</v>
      </c>
      <c r="C28" s="38" t="s">
        <v>7</v>
      </c>
      <c r="D28" s="66" t="s">
        <v>329</v>
      </c>
      <c r="E28" s="143">
        <v>140</v>
      </c>
      <c r="F28" s="6">
        <v>180</v>
      </c>
      <c r="G28" s="134">
        <f>LOG(F28*EXP((E28-100)/14.75))</f>
        <v>3.4330202526375482</v>
      </c>
      <c r="H28" s="14" t="s">
        <v>327</v>
      </c>
      <c r="I28" s="98">
        <v>0.99099999999999999</v>
      </c>
      <c r="J28" s="14" t="s">
        <v>328</v>
      </c>
      <c r="K28" s="98">
        <v>8.9999999999999993E-3</v>
      </c>
      <c r="L28" s="141"/>
      <c r="M28" s="50">
        <v>0.3</v>
      </c>
      <c r="N28" s="2">
        <v>0.24</v>
      </c>
      <c r="O28" s="2">
        <v>0.18</v>
      </c>
      <c r="P28" s="90"/>
      <c r="Q28" s="50">
        <v>0.43</v>
      </c>
      <c r="R28" s="2">
        <v>0.11</v>
      </c>
      <c r="S28" s="2">
        <v>0.19</v>
      </c>
      <c r="T28" s="90"/>
      <c r="U28" s="50">
        <v>0.36</v>
      </c>
      <c r="V28" s="2"/>
      <c r="W28" s="6"/>
      <c r="X28" s="90"/>
      <c r="Y28" s="45"/>
    </row>
    <row r="29" spans="1:51">
      <c r="A29" s="38">
        <v>5</v>
      </c>
      <c r="B29" s="66">
        <v>26</v>
      </c>
      <c r="C29" s="38" t="s">
        <v>7</v>
      </c>
      <c r="D29" s="66" t="s">
        <v>16</v>
      </c>
      <c r="E29" s="143">
        <v>140</v>
      </c>
      <c r="F29" s="6">
        <v>180</v>
      </c>
      <c r="G29" s="134">
        <f>LOG(F29*EXP((E29-100)/14.75))</f>
        <v>3.4330202526375482</v>
      </c>
      <c r="H29" s="14" t="s">
        <v>327</v>
      </c>
      <c r="I29" s="98">
        <v>0.99099999999999999</v>
      </c>
      <c r="J29" s="14" t="s">
        <v>328</v>
      </c>
      <c r="K29" s="98">
        <v>8.9999999999999993E-3</v>
      </c>
      <c r="L29" s="141"/>
      <c r="M29" s="50">
        <v>0.43</v>
      </c>
      <c r="N29" s="2">
        <v>0.35</v>
      </c>
      <c r="O29" s="2">
        <v>0.22</v>
      </c>
      <c r="P29" s="90"/>
      <c r="Q29" s="50">
        <v>0.74</v>
      </c>
      <c r="R29" s="2">
        <v>0.09</v>
      </c>
      <c r="S29" s="2">
        <v>0.17</v>
      </c>
      <c r="T29" s="90"/>
      <c r="U29" s="50">
        <v>0.45</v>
      </c>
      <c r="V29" s="2"/>
      <c r="W29" s="6"/>
      <c r="X29" s="90"/>
      <c r="Y29" s="45"/>
    </row>
    <row r="30" spans="1:51">
      <c r="A30" s="38">
        <v>5</v>
      </c>
      <c r="B30" s="66">
        <v>27</v>
      </c>
      <c r="C30" s="38" t="s">
        <v>7</v>
      </c>
      <c r="D30" s="66" t="s">
        <v>330</v>
      </c>
      <c r="E30" s="143">
        <v>140</v>
      </c>
      <c r="F30" s="6">
        <v>180</v>
      </c>
      <c r="G30" s="134">
        <f>LOG(F30*EXP((E30-100)/14.75))</f>
        <v>3.4330202526375482</v>
      </c>
      <c r="H30" s="14" t="s">
        <v>327</v>
      </c>
      <c r="I30" s="98">
        <v>0.99099999999999999</v>
      </c>
      <c r="J30" s="14" t="s">
        <v>328</v>
      </c>
      <c r="K30" s="98">
        <v>8.9999999999999993E-3</v>
      </c>
      <c r="L30" s="141"/>
      <c r="M30" s="50">
        <v>0.49</v>
      </c>
      <c r="N30" s="2">
        <v>0.28999999999999998</v>
      </c>
      <c r="O30" s="2">
        <v>0.22</v>
      </c>
      <c r="P30" s="90"/>
      <c r="Q30" s="50">
        <v>0.72</v>
      </c>
      <c r="R30" s="2">
        <v>0.08</v>
      </c>
      <c r="S30" s="2">
        <v>0.14000000000000001</v>
      </c>
      <c r="T30" s="90"/>
      <c r="U30" s="50">
        <v>0.52</v>
      </c>
      <c r="V30" s="2"/>
      <c r="W30" s="6"/>
      <c r="X30" s="90"/>
      <c r="Y30" s="45"/>
    </row>
    <row r="31" spans="1:51">
      <c r="A31" s="39">
        <v>5</v>
      </c>
      <c r="B31" s="67">
        <v>28</v>
      </c>
      <c r="C31" s="39" t="s">
        <v>7</v>
      </c>
      <c r="D31" s="67" t="s">
        <v>331</v>
      </c>
      <c r="E31" s="144">
        <v>140</v>
      </c>
      <c r="F31" s="7">
        <v>180</v>
      </c>
      <c r="G31" s="133">
        <f>LOG(F31*EXP((E31-100)/14.75))</f>
        <v>3.4330202526375482</v>
      </c>
      <c r="H31" s="18" t="s">
        <v>327</v>
      </c>
      <c r="I31" s="99">
        <v>0.99099999999999999</v>
      </c>
      <c r="J31" s="18" t="s">
        <v>328</v>
      </c>
      <c r="K31" s="99">
        <v>8.9999999999999993E-3</v>
      </c>
      <c r="L31" s="142"/>
      <c r="M31" s="51">
        <v>0.42</v>
      </c>
      <c r="N31" s="3">
        <v>0.38</v>
      </c>
      <c r="O31" s="3">
        <v>0.2</v>
      </c>
      <c r="P31" s="91"/>
      <c r="Q31" s="51">
        <v>0.66</v>
      </c>
      <c r="R31" s="3">
        <v>7.0000000000000007E-2</v>
      </c>
      <c r="S31" s="3">
        <v>0.18</v>
      </c>
      <c r="T31" s="91"/>
      <c r="U31" s="51">
        <v>0.74</v>
      </c>
      <c r="V31" s="3"/>
      <c r="W31" s="7"/>
      <c r="X31" s="91"/>
      <c r="Y31" s="46"/>
    </row>
    <row r="32" spans="1:51">
      <c r="A32" s="40">
        <v>6</v>
      </c>
      <c r="B32" s="66">
        <v>29</v>
      </c>
      <c r="C32" s="38" t="s">
        <v>7</v>
      </c>
      <c r="D32" s="66" t="s">
        <v>13</v>
      </c>
      <c r="E32" s="57">
        <v>170</v>
      </c>
      <c r="F32" s="9">
        <v>90</v>
      </c>
      <c r="G32" s="14">
        <f t="shared" ref="G32:G34" si="2">LOG(F32*EXP((E32-100)/14.75))</f>
        <v>4.0153010676242484</v>
      </c>
      <c r="H32" s="14" t="s">
        <v>313</v>
      </c>
      <c r="I32" s="195">
        <v>0.3</v>
      </c>
      <c r="J32" s="134" t="s">
        <v>107</v>
      </c>
      <c r="K32" s="103">
        <v>5.0000000000000001E-4</v>
      </c>
      <c r="L32" s="58" t="s">
        <v>9</v>
      </c>
      <c r="M32" s="50">
        <v>0.315</v>
      </c>
      <c r="N32" s="2">
        <v>0.20399999999999999</v>
      </c>
      <c r="O32" s="2">
        <v>0.14099999999999999</v>
      </c>
      <c r="P32" s="90" t="s">
        <v>15</v>
      </c>
      <c r="Q32" s="50"/>
      <c r="R32" s="2"/>
      <c r="S32" s="2"/>
      <c r="T32" s="90"/>
      <c r="U32" s="50">
        <v>0.74</v>
      </c>
      <c r="V32" s="2"/>
      <c r="W32" s="6"/>
      <c r="X32" s="90" t="s">
        <v>32</v>
      </c>
      <c r="Y32" s="45" t="s">
        <v>214</v>
      </c>
    </row>
    <row r="33" spans="1:25">
      <c r="A33" s="38">
        <v>6</v>
      </c>
      <c r="B33" s="66">
        <v>30</v>
      </c>
      <c r="C33" s="38" t="s">
        <v>7</v>
      </c>
      <c r="D33" s="66" t="s">
        <v>108</v>
      </c>
      <c r="E33" s="57">
        <v>170</v>
      </c>
      <c r="F33" s="9">
        <v>90</v>
      </c>
      <c r="G33" s="14">
        <f t="shared" si="2"/>
        <v>4.0153010676242484</v>
      </c>
      <c r="H33" s="14" t="s">
        <v>313</v>
      </c>
      <c r="I33" s="195">
        <v>0.3</v>
      </c>
      <c r="J33" s="134" t="s">
        <v>107</v>
      </c>
      <c r="K33" s="101">
        <v>5.0000000000000001E-4</v>
      </c>
      <c r="L33" s="58"/>
      <c r="M33" s="50">
        <v>0.33299999999999996</v>
      </c>
      <c r="N33" s="2">
        <v>0.19900000000000007</v>
      </c>
      <c r="O33" s="2">
        <v>0.17600000000000002</v>
      </c>
      <c r="P33" s="90"/>
      <c r="Q33" s="50"/>
      <c r="R33" s="2"/>
      <c r="S33" s="2"/>
      <c r="T33" s="90"/>
      <c r="U33" s="50">
        <v>0.56000000000000005</v>
      </c>
      <c r="V33" s="2"/>
      <c r="W33" s="6"/>
      <c r="X33" s="90"/>
      <c r="Y33" s="45"/>
    </row>
    <row r="34" spans="1:25">
      <c r="A34" s="39">
        <v>6</v>
      </c>
      <c r="B34" s="67">
        <v>31</v>
      </c>
      <c r="C34" s="39" t="s">
        <v>7</v>
      </c>
      <c r="D34" s="67" t="s">
        <v>17</v>
      </c>
      <c r="E34" s="59">
        <v>170</v>
      </c>
      <c r="F34" s="16">
        <v>90</v>
      </c>
      <c r="G34" s="18">
        <f t="shared" si="2"/>
        <v>4.0153010676242484</v>
      </c>
      <c r="H34" s="18" t="s">
        <v>313</v>
      </c>
      <c r="I34" s="196">
        <v>0.3</v>
      </c>
      <c r="J34" s="133" t="s">
        <v>107</v>
      </c>
      <c r="K34" s="102">
        <v>5.0000000000000001E-4</v>
      </c>
      <c r="L34" s="60"/>
      <c r="M34" s="51">
        <v>0.32799999999999996</v>
      </c>
      <c r="N34" s="3">
        <v>0.32299999999999995</v>
      </c>
      <c r="O34" s="3">
        <v>0.13800000000000001</v>
      </c>
      <c r="P34" s="91"/>
      <c r="Q34" s="51"/>
      <c r="R34" s="3"/>
      <c r="S34" s="3"/>
      <c r="T34" s="91"/>
      <c r="U34" s="51">
        <v>0.9</v>
      </c>
      <c r="V34" s="3"/>
      <c r="W34" s="7"/>
      <c r="X34" s="91"/>
      <c r="Y34" s="46"/>
    </row>
  </sheetData>
  <mergeCells count="16">
    <mergeCell ref="AQ2:AT2"/>
    <mergeCell ref="AU2:AX2"/>
    <mergeCell ref="AY2:AY3"/>
    <mergeCell ref="AA1:AY1"/>
    <mergeCell ref="Y2:Y3"/>
    <mergeCell ref="A1:Y1"/>
    <mergeCell ref="AA2:AB2"/>
    <mergeCell ref="AC2:AD2"/>
    <mergeCell ref="AE2:AL2"/>
    <mergeCell ref="AM2:AP2"/>
    <mergeCell ref="A2:B2"/>
    <mergeCell ref="C2:D2"/>
    <mergeCell ref="E2:L2"/>
    <mergeCell ref="M2:P2"/>
    <mergeCell ref="Q2:T2"/>
    <mergeCell ref="U2:X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113E-510E-EA49-AAFC-A5A71ADB10DC}">
  <sheetPr>
    <tabColor rgb="FFAFCFB2"/>
  </sheetPr>
  <dimension ref="A1:AY27"/>
  <sheetViews>
    <sheetView workbookViewId="0">
      <selection activeCell="K31" sqref="K31"/>
    </sheetView>
  </sheetViews>
  <sheetFormatPr baseColWidth="10" defaultRowHeight="16"/>
  <cols>
    <col min="1" max="1" width="10.33203125" style="21" bestFit="1" customWidth="1"/>
    <col min="2" max="2" width="6.6640625" style="21" bestFit="1" customWidth="1"/>
    <col min="3" max="3" width="5.1640625" style="21" bestFit="1" customWidth="1"/>
    <col min="4" max="4" width="17" style="21" bestFit="1" customWidth="1"/>
    <col min="5" max="5" width="5.6640625" style="21" bestFit="1" customWidth="1"/>
    <col min="6" max="6" width="6.83203125" style="21" bestFit="1" customWidth="1"/>
    <col min="7" max="7" width="7.1640625" style="22" bestFit="1" customWidth="1"/>
    <col min="8" max="8" width="8" style="21" bestFit="1" customWidth="1"/>
    <col min="9" max="9" width="8.83203125" style="4" bestFit="1" customWidth="1"/>
    <col min="10" max="10" width="9.1640625" style="21" bestFit="1" customWidth="1"/>
    <col min="11" max="11" width="8.1640625" style="4" bestFit="1" customWidth="1"/>
    <col min="12" max="12" width="8.83203125" style="93" bestFit="1" customWidth="1"/>
    <col min="13" max="13" width="8.5" style="4" bestFit="1" customWidth="1"/>
    <col min="14" max="14" width="12.83203125" style="4" bestFit="1" customWidth="1"/>
    <col min="15" max="15" width="6" style="4" bestFit="1" customWidth="1"/>
    <col min="16" max="16" width="11" style="94" bestFit="1" customWidth="1"/>
    <col min="17" max="17" width="8.5" style="4" bestFit="1" customWidth="1"/>
    <col min="18" max="18" width="12.83203125" style="4" bestFit="1" customWidth="1"/>
    <col min="19" max="19" width="6" style="4" bestFit="1" customWidth="1"/>
    <col min="20" max="20" width="11" style="94" bestFit="1" customWidth="1"/>
    <col min="21" max="21" width="8.5" style="4" bestFit="1" customWidth="1"/>
    <col min="22" max="22" width="12.83203125" style="4" bestFit="1" customWidth="1"/>
    <col min="23" max="23" width="6.83203125" style="93" bestFit="1" customWidth="1"/>
    <col min="24" max="24" width="11" style="94" bestFit="1" customWidth="1"/>
    <col min="25" max="25" width="54.83203125" style="209" bestFit="1" customWidth="1"/>
    <col min="26" max="26" width="10.83203125" style="97"/>
    <col min="27" max="27" width="10.33203125" style="97" bestFit="1" customWidth="1"/>
    <col min="28" max="28" width="6.6640625" style="97" bestFit="1" customWidth="1"/>
    <col min="29" max="29" width="5.1640625" style="97" bestFit="1" customWidth="1"/>
    <col min="30" max="30" width="17" style="97" bestFit="1" customWidth="1"/>
    <col min="31" max="31" width="5.6640625" style="97" bestFit="1" customWidth="1"/>
    <col min="32" max="32" width="6.83203125" style="97" bestFit="1" customWidth="1"/>
    <col min="33" max="33" width="7.1640625" style="97" bestFit="1" customWidth="1"/>
    <col min="34" max="34" width="8" style="97" bestFit="1" customWidth="1"/>
    <col min="35" max="35" width="7.5" style="97" bestFit="1" customWidth="1"/>
    <col min="36" max="36" width="9.1640625" style="97" bestFit="1" customWidth="1"/>
    <col min="37" max="37" width="8.1640625" style="97" bestFit="1" customWidth="1"/>
    <col min="38" max="38" width="8.83203125" style="97" bestFit="1" customWidth="1"/>
    <col min="39" max="39" width="8.5" style="97" bestFit="1" customWidth="1"/>
    <col min="40" max="40" width="12.83203125" style="97" bestFit="1" customWidth="1"/>
    <col min="41" max="41" width="6" style="97" bestFit="1" customWidth="1"/>
    <col min="42" max="42" width="11" style="97" bestFit="1" customWidth="1"/>
    <col min="43" max="43" width="8.5" style="97" bestFit="1" customWidth="1"/>
    <col min="44" max="44" width="12.83203125" style="97" bestFit="1" customWidth="1"/>
    <col min="45" max="45" width="6" style="97" bestFit="1" customWidth="1"/>
    <col min="46" max="46" width="11" style="97" bestFit="1" customWidth="1"/>
    <col min="47" max="47" width="8.5" style="97" bestFit="1" customWidth="1"/>
    <col min="48" max="48" width="12.83203125" style="97" bestFit="1" customWidth="1"/>
    <col min="49" max="49" width="6.83203125" style="97" bestFit="1" customWidth="1"/>
    <col min="50" max="50" width="18.1640625" style="97" bestFit="1" customWidth="1"/>
    <col min="51" max="51" width="53" style="97" bestFit="1" customWidth="1"/>
    <col min="52" max="16384" width="10.83203125" style="97"/>
  </cols>
  <sheetData>
    <row r="1" spans="1:51">
      <c r="A1" s="254" t="s">
        <v>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AA1" s="255" t="s">
        <v>188</v>
      </c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7"/>
    </row>
    <row r="2" spans="1:51">
      <c r="A2" s="254" t="s">
        <v>104</v>
      </c>
      <c r="B2" s="254"/>
      <c r="C2" s="254" t="s">
        <v>1</v>
      </c>
      <c r="D2" s="254"/>
      <c r="E2" s="254" t="s">
        <v>96</v>
      </c>
      <c r="F2" s="254"/>
      <c r="G2" s="254"/>
      <c r="H2" s="254"/>
      <c r="I2" s="254"/>
      <c r="J2" s="254"/>
      <c r="K2" s="254"/>
      <c r="L2" s="254"/>
      <c r="M2" s="252" t="s">
        <v>97</v>
      </c>
      <c r="N2" s="252"/>
      <c r="O2" s="252"/>
      <c r="P2" s="252"/>
      <c r="Q2" s="252" t="s">
        <v>98</v>
      </c>
      <c r="R2" s="252"/>
      <c r="S2" s="252"/>
      <c r="T2" s="252"/>
      <c r="U2" s="252" t="s">
        <v>102</v>
      </c>
      <c r="V2" s="252"/>
      <c r="W2" s="252"/>
      <c r="X2" s="252"/>
      <c r="Y2" s="253" t="s">
        <v>63</v>
      </c>
      <c r="AA2" s="254" t="s">
        <v>104</v>
      </c>
      <c r="AB2" s="254"/>
      <c r="AC2" s="254" t="s">
        <v>1</v>
      </c>
      <c r="AD2" s="254"/>
      <c r="AE2" s="254" t="s">
        <v>96</v>
      </c>
      <c r="AF2" s="254"/>
      <c r="AG2" s="254"/>
      <c r="AH2" s="254"/>
      <c r="AI2" s="254"/>
      <c r="AJ2" s="254"/>
      <c r="AK2" s="254"/>
      <c r="AL2" s="254"/>
      <c r="AM2" s="252" t="s">
        <v>97</v>
      </c>
      <c r="AN2" s="252"/>
      <c r="AO2" s="252"/>
      <c r="AP2" s="252"/>
      <c r="AQ2" s="252" t="s">
        <v>98</v>
      </c>
      <c r="AR2" s="252"/>
      <c r="AS2" s="252"/>
      <c r="AT2" s="252"/>
      <c r="AU2" s="252" t="s">
        <v>102</v>
      </c>
      <c r="AV2" s="252"/>
      <c r="AW2" s="252"/>
      <c r="AX2" s="252"/>
      <c r="AY2" s="253" t="s">
        <v>63</v>
      </c>
    </row>
    <row r="3" spans="1:51">
      <c r="A3" s="199" t="s">
        <v>94</v>
      </c>
      <c r="B3" s="199" t="s">
        <v>95</v>
      </c>
      <c r="C3" s="199" t="s">
        <v>0</v>
      </c>
      <c r="D3" s="199" t="s">
        <v>203</v>
      </c>
      <c r="E3" s="203" t="s">
        <v>2</v>
      </c>
      <c r="F3" s="203" t="s">
        <v>3</v>
      </c>
      <c r="G3" s="204" t="s">
        <v>4</v>
      </c>
      <c r="H3" s="204" t="s">
        <v>240</v>
      </c>
      <c r="I3" s="205" t="s">
        <v>106</v>
      </c>
      <c r="J3" s="204" t="s">
        <v>241</v>
      </c>
      <c r="K3" s="205" t="s">
        <v>106</v>
      </c>
      <c r="L3" s="199" t="s">
        <v>5</v>
      </c>
      <c r="M3" s="200" t="s">
        <v>99</v>
      </c>
      <c r="N3" s="200" t="s">
        <v>100</v>
      </c>
      <c r="O3" s="200" t="s">
        <v>101</v>
      </c>
      <c r="P3" s="201" t="s">
        <v>103</v>
      </c>
      <c r="Q3" s="200" t="s">
        <v>99</v>
      </c>
      <c r="R3" s="200" t="s">
        <v>100</v>
      </c>
      <c r="S3" s="200" t="s">
        <v>101</v>
      </c>
      <c r="T3" s="201" t="s">
        <v>103</v>
      </c>
      <c r="U3" s="200" t="s">
        <v>99</v>
      </c>
      <c r="V3" s="202" t="s">
        <v>100</v>
      </c>
      <c r="W3" s="202" t="s">
        <v>93</v>
      </c>
      <c r="X3" s="201" t="s">
        <v>103</v>
      </c>
      <c r="Y3" s="253"/>
      <c r="AA3" s="199" t="s">
        <v>94</v>
      </c>
      <c r="AB3" s="199" t="s">
        <v>95</v>
      </c>
      <c r="AC3" s="199" t="s">
        <v>0</v>
      </c>
      <c r="AD3" s="199" t="s">
        <v>203</v>
      </c>
      <c r="AE3" s="203" t="s">
        <v>2</v>
      </c>
      <c r="AF3" s="203" t="s">
        <v>3</v>
      </c>
      <c r="AG3" s="204" t="s">
        <v>4</v>
      </c>
      <c r="AH3" s="204" t="s">
        <v>240</v>
      </c>
      <c r="AI3" s="205" t="s">
        <v>106</v>
      </c>
      <c r="AJ3" s="204" t="s">
        <v>241</v>
      </c>
      <c r="AK3" s="205" t="s">
        <v>106</v>
      </c>
      <c r="AL3" s="199" t="s">
        <v>5</v>
      </c>
      <c r="AM3" s="200" t="s">
        <v>99</v>
      </c>
      <c r="AN3" s="200" t="s">
        <v>100</v>
      </c>
      <c r="AO3" s="200" t="s">
        <v>101</v>
      </c>
      <c r="AP3" s="201" t="s">
        <v>103</v>
      </c>
      <c r="AQ3" s="200" t="s">
        <v>99</v>
      </c>
      <c r="AR3" s="200" t="s">
        <v>100</v>
      </c>
      <c r="AS3" s="200" t="s">
        <v>101</v>
      </c>
      <c r="AT3" s="201" t="s">
        <v>103</v>
      </c>
      <c r="AU3" s="200" t="s">
        <v>99</v>
      </c>
      <c r="AV3" s="202" t="s">
        <v>100</v>
      </c>
      <c r="AW3" s="202" t="s">
        <v>93</v>
      </c>
      <c r="AX3" s="201" t="s">
        <v>103</v>
      </c>
      <c r="AY3" s="253"/>
    </row>
    <row r="4" spans="1:51">
      <c r="A4" s="40">
        <v>1</v>
      </c>
      <c r="B4" s="65">
        <v>1</v>
      </c>
      <c r="C4" s="40" t="s">
        <v>7</v>
      </c>
      <c r="D4" s="65" t="s">
        <v>8</v>
      </c>
      <c r="E4" s="40">
        <v>120</v>
      </c>
      <c r="F4" s="8">
        <v>240</v>
      </c>
      <c r="G4" s="11">
        <f t="shared" ref="G4:G24" si="0">LOG(F4*EXP((E4-100)/14.75))</f>
        <v>2.9690851154787272</v>
      </c>
      <c r="H4" s="11" t="s">
        <v>340</v>
      </c>
      <c r="I4" s="100" t="s">
        <v>341</v>
      </c>
      <c r="J4" s="11" t="s">
        <v>289</v>
      </c>
      <c r="K4" s="103">
        <v>6.6666666666666666E-2</v>
      </c>
      <c r="L4" s="140" t="s">
        <v>9</v>
      </c>
      <c r="M4" s="49">
        <v>0.39500000000000002</v>
      </c>
      <c r="N4" s="1">
        <v>0.23899999999999999</v>
      </c>
      <c r="O4" s="1">
        <v>0.188</v>
      </c>
      <c r="P4" s="52" t="s">
        <v>10</v>
      </c>
      <c r="Q4" s="49"/>
      <c r="R4" s="1"/>
      <c r="S4" s="1"/>
      <c r="T4" s="52" t="s">
        <v>11</v>
      </c>
      <c r="U4" s="49">
        <v>0.92</v>
      </c>
      <c r="V4" s="1">
        <v>0.8</v>
      </c>
      <c r="W4" s="5" t="s">
        <v>9</v>
      </c>
      <c r="X4" s="52" t="s">
        <v>12</v>
      </c>
      <c r="Y4" s="44" t="s">
        <v>64</v>
      </c>
      <c r="AA4" s="40">
        <v>2</v>
      </c>
      <c r="AB4" s="65">
        <v>25</v>
      </c>
      <c r="AC4" s="40" t="s">
        <v>18</v>
      </c>
      <c r="AD4" s="65" t="s">
        <v>342</v>
      </c>
      <c r="AE4" s="40">
        <v>40.200000000000003</v>
      </c>
      <c r="AF4" s="8">
        <f>2.9*60</f>
        <v>174</v>
      </c>
      <c r="AG4" s="11">
        <f t="shared" ref="AG4:AG15" si="1">LOG(AF4*EXP((AE4-100)/14.75))</f>
        <v>0.47981636571890751</v>
      </c>
      <c r="AH4" s="11" t="s">
        <v>343</v>
      </c>
      <c r="AI4" s="103">
        <v>1.9099999999999999E-2</v>
      </c>
      <c r="AJ4" s="11" t="s">
        <v>179</v>
      </c>
      <c r="AK4" s="1">
        <v>0.79600000000000004</v>
      </c>
      <c r="AL4" s="140" t="s">
        <v>9</v>
      </c>
      <c r="AM4" s="49">
        <v>0.46</v>
      </c>
      <c r="AN4" s="1">
        <v>0.16699999999999998</v>
      </c>
      <c r="AO4" s="1">
        <v>0.26500000000000001</v>
      </c>
      <c r="AP4" s="52" t="s">
        <v>15</v>
      </c>
      <c r="AQ4" s="49">
        <v>0.82200000000000006</v>
      </c>
      <c r="AR4" s="1">
        <v>2.7999999999999997E-2</v>
      </c>
      <c r="AS4" s="1">
        <v>0.05</v>
      </c>
      <c r="AT4" s="52" t="s">
        <v>24</v>
      </c>
      <c r="AU4" s="49">
        <v>0.78320000000000001</v>
      </c>
      <c r="AV4" s="1"/>
      <c r="AW4" s="5"/>
      <c r="AX4" s="52" t="s">
        <v>86</v>
      </c>
      <c r="AY4" s="44" t="s">
        <v>362</v>
      </c>
    </row>
    <row r="5" spans="1:51">
      <c r="A5" s="38">
        <v>1</v>
      </c>
      <c r="B5" s="66">
        <v>2</v>
      </c>
      <c r="C5" s="38" t="s">
        <v>7</v>
      </c>
      <c r="D5" s="66" t="s">
        <v>8</v>
      </c>
      <c r="E5" s="38">
        <v>120</v>
      </c>
      <c r="F5" s="9">
        <v>240</v>
      </c>
      <c r="G5" s="14">
        <f t="shared" si="0"/>
        <v>2.9690851154787272</v>
      </c>
      <c r="H5" s="14" t="s">
        <v>340</v>
      </c>
      <c r="I5" s="98" t="s">
        <v>341</v>
      </c>
      <c r="J5" s="14" t="s">
        <v>289</v>
      </c>
      <c r="K5" s="101">
        <v>6.6666666666666666E-2</v>
      </c>
      <c r="L5" s="141"/>
      <c r="M5" s="50">
        <v>0.39099999999999996</v>
      </c>
      <c r="N5" s="2">
        <v>0.23100000000000001</v>
      </c>
      <c r="O5" s="2">
        <v>0.19699999999999998</v>
      </c>
      <c r="P5" s="53"/>
      <c r="Q5" s="50"/>
      <c r="R5" s="2"/>
      <c r="S5" s="2"/>
      <c r="T5" s="53"/>
      <c r="U5" s="50">
        <v>0.89</v>
      </c>
      <c r="V5" s="2">
        <v>0.7</v>
      </c>
      <c r="W5" s="6"/>
      <c r="X5" s="53"/>
      <c r="Y5" s="45"/>
      <c r="AA5" s="38">
        <v>2</v>
      </c>
      <c r="AB5" s="66">
        <v>26</v>
      </c>
      <c r="AC5" s="38" t="s">
        <v>18</v>
      </c>
      <c r="AD5" s="66" t="s">
        <v>344</v>
      </c>
      <c r="AE5" s="38">
        <v>40.200000000000003</v>
      </c>
      <c r="AF5" s="9">
        <f>2.9*60</f>
        <v>174</v>
      </c>
      <c r="AG5" s="14">
        <f t="shared" si="1"/>
        <v>0.47981636571890751</v>
      </c>
      <c r="AH5" s="14" t="s">
        <v>343</v>
      </c>
      <c r="AI5" s="101">
        <v>1.9099999999999999E-2</v>
      </c>
      <c r="AJ5" s="14" t="s">
        <v>179</v>
      </c>
      <c r="AK5" s="2">
        <v>0.79600000000000004</v>
      </c>
      <c r="AL5" s="141"/>
      <c r="AM5" s="50">
        <v>0.40100000000000002</v>
      </c>
      <c r="AN5" s="2">
        <v>0.17499999999999999</v>
      </c>
      <c r="AO5" s="2">
        <v>0.27399999999999997</v>
      </c>
      <c r="AP5" s="53"/>
      <c r="AQ5" s="50">
        <v>0.83</v>
      </c>
      <c r="AR5" s="2">
        <v>3.6000000000000004E-2</v>
      </c>
      <c r="AS5" s="2">
        <v>4.2000000000000003E-2</v>
      </c>
      <c r="AT5" s="53"/>
      <c r="AU5" s="50">
        <v>0.77760000000000007</v>
      </c>
      <c r="AV5" s="2"/>
      <c r="AW5" s="6"/>
      <c r="AX5" s="53" t="s">
        <v>361</v>
      </c>
      <c r="AY5" s="45"/>
    </row>
    <row r="6" spans="1:51">
      <c r="A6" s="39">
        <v>1</v>
      </c>
      <c r="B6" s="67">
        <v>3</v>
      </c>
      <c r="C6" s="39" t="s">
        <v>7</v>
      </c>
      <c r="D6" s="67" t="s">
        <v>8</v>
      </c>
      <c r="E6" s="39">
        <v>120</v>
      </c>
      <c r="F6" s="16">
        <v>240</v>
      </c>
      <c r="G6" s="18">
        <f t="shared" si="0"/>
        <v>2.9690851154787272</v>
      </c>
      <c r="H6" s="18" t="s">
        <v>340</v>
      </c>
      <c r="I6" s="99" t="s">
        <v>341</v>
      </c>
      <c r="J6" s="18" t="s">
        <v>289</v>
      </c>
      <c r="K6" s="102">
        <v>6.6666666666666666E-2</v>
      </c>
      <c r="L6" s="142"/>
      <c r="M6" s="51">
        <v>0.36099999999999993</v>
      </c>
      <c r="N6" s="3">
        <v>0.25600000000000001</v>
      </c>
      <c r="O6" s="3">
        <v>0.22600000000000001</v>
      </c>
      <c r="P6" s="54"/>
      <c r="Q6" s="51">
        <v>0.53333333333333333</v>
      </c>
      <c r="R6" s="3">
        <v>0.3</v>
      </c>
      <c r="S6" s="3">
        <v>0.16666666666666666</v>
      </c>
      <c r="T6" s="54"/>
      <c r="U6" s="51">
        <v>0.88</v>
      </c>
      <c r="V6" s="3">
        <v>0.82</v>
      </c>
      <c r="W6" s="7"/>
      <c r="X6" s="54"/>
      <c r="Y6" s="46"/>
      <c r="AA6" s="39">
        <v>2</v>
      </c>
      <c r="AB6" s="67">
        <v>27</v>
      </c>
      <c r="AC6" s="39" t="s">
        <v>7</v>
      </c>
      <c r="AD6" s="67" t="s">
        <v>345</v>
      </c>
      <c r="AE6" s="39">
        <v>40.200000000000003</v>
      </c>
      <c r="AF6" s="16">
        <f>2.9*60</f>
        <v>174</v>
      </c>
      <c r="AG6" s="18">
        <f t="shared" si="1"/>
        <v>0.47981636571890751</v>
      </c>
      <c r="AH6" s="18" t="s">
        <v>343</v>
      </c>
      <c r="AI6" s="102">
        <v>1.9099999999999999E-2</v>
      </c>
      <c r="AJ6" s="18" t="s">
        <v>179</v>
      </c>
      <c r="AK6" s="3">
        <v>0.79600000000000004</v>
      </c>
      <c r="AL6" s="142"/>
      <c r="AM6" s="51">
        <v>0.316</v>
      </c>
      <c r="AN6" s="3">
        <v>0.16200000000000001</v>
      </c>
      <c r="AO6" s="3">
        <v>0.21199999999999999</v>
      </c>
      <c r="AP6" s="54"/>
      <c r="AQ6" s="51">
        <v>0.66400000000000003</v>
      </c>
      <c r="AR6" s="3">
        <v>2.3E-2</v>
      </c>
      <c r="AS6" s="3">
        <v>0.16800000000000001</v>
      </c>
      <c r="AT6" s="54"/>
      <c r="AU6" s="51">
        <v>0.93119999999999992</v>
      </c>
      <c r="AV6" s="3"/>
      <c r="AW6" s="7"/>
      <c r="AX6" s="54"/>
      <c r="AY6" s="46"/>
    </row>
    <row r="7" spans="1:51">
      <c r="A7" s="40">
        <v>2</v>
      </c>
      <c r="B7" s="65">
        <v>4</v>
      </c>
      <c r="C7" s="40" t="s">
        <v>18</v>
      </c>
      <c r="D7" s="65" t="s">
        <v>342</v>
      </c>
      <c r="E7" s="40">
        <v>40.200000000000003</v>
      </c>
      <c r="F7" s="8">
        <f>2.9*60</f>
        <v>174</v>
      </c>
      <c r="G7" s="11">
        <f t="shared" si="0"/>
        <v>0.47981636571890751</v>
      </c>
      <c r="H7" s="11" t="s">
        <v>343</v>
      </c>
      <c r="I7" s="103">
        <v>1.9099999999999999E-2</v>
      </c>
      <c r="J7" s="11" t="s">
        <v>179</v>
      </c>
      <c r="K7" s="100">
        <v>0.79600000000000004</v>
      </c>
      <c r="L7" s="140" t="s">
        <v>9</v>
      </c>
      <c r="M7" s="49">
        <v>0.46</v>
      </c>
      <c r="N7" s="1">
        <v>0.16699999999999998</v>
      </c>
      <c r="O7" s="1">
        <v>0.26500000000000001</v>
      </c>
      <c r="P7" s="52" t="s">
        <v>15</v>
      </c>
      <c r="Q7" s="49">
        <v>0.82200000000000006</v>
      </c>
      <c r="R7" s="1">
        <v>2.7999999999999997E-2</v>
      </c>
      <c r="S7" s="1">
        <v>0.05</v>
      </c>
      <c r="T7" s="52" t="s">
        <v>24</v>
      </c>
      <c r="U7" s="49">
        <v>0.89</v>
      </c>
      <c r="V7" s="1"/>
      <c r="W7" s="5"/>
      <c r="X7" s="52" t="s">
        <v>11</v>
      </c>
      <c r="Y7" s="44" t="s">
        <v>362</v>
      </c>
      <c r="AA7" s="38">
        <v>3</v>
      </c>
      <c r="AB7" s="66">
        <v>28</v>
      </c>
      <c r="AC7" s="38" t="s">
        <v>18</v>
      </c>
      <c r="AD7" s="65" t="s">
        <v>346</v>
      </c>
      <c r="AE7" s="38">
        <v>80</v>
      </c>
      <c r="AF7" s="9">
        <v>120</v>
      </c>
      <c r="AG7" s="14">
        <f t="shared" si="1"/>
        <v>1.4903073722805038</v>
      </c>
      <c r="AH7" s="14" t="s">
        <v>343</v>
      </c>
      <c r="AI7" s="2">
        <v>0.45</v>
      </c>
      <c r="AJ7" s="14" t="s">
        <v>347</v>
      </c>
      <c r="AK7" s="2">
        <v>0.45</v>
      </c>
      <c r="AL7" s="140" t="s">
        <v>9</v>
      </c>
      <c r="AM7" s="50">
        <v>0.46</v>
      </c>
      <c r="AN7" s="2">
        <v>0.16699999999999998</v>
      </c>
      <c r="AO7" s="2">
        <v>0.26500000000000001</v>
      </c>
      <c r="AP7" s="52" t="s">
        <v>15</v>
      </c>
      <c r="AQ7" s="50">
        <v>0.68299999999999994</v>
      </c>
      <c r="AR7" s="2">
        <v>0.157</v>
      </c>
      <c r="AS7" s="2">
        <v>0.02</v>
      </c>
      <c r="AT7" s="53" t="s">
        <v>24</v>
      </c>
      <c r="AU7" s="50">
        <v>0.60450000000000004</v>
      </c>
      <c r="AV7" s="2"/>
      <c r="AW7" s="5"/>
      <c r="AX7" s="52" t="s">
        <v>86</v>
      </c>
      <c r="AY7" s="44" t="s">
        <v>362</v>
      </c>
    </row>
    <row r="8" spans="1:51">
      <c r="A8" s="38">
        <v>2</v>
      </c>
      <c r="B8" s="66">
        <v>5</v>
      </c>
      <c r="C8" s="38" t="s">
        <v>18</v>
      </c>
      <c r="D8" s="66" t="s">
        <v>344</v>
      </c>
      <c r="E8" s="38">
        <v>40.200000000000003</v>
      </c>
      <c r="F8" s="9">
        <f>2.9*60</f>
        <v>174</v>
      </c>
      <c r="G8" s="14">
        <f t="shared" si="0"/>
        <v>0.47981636571890751</v>
      </c>
      <c r="H8" s="14" t="s">
        <v>343</v>
      </c>
      <c r="I8" s="101">
        <v>1.9099999999999999E-2</v>
      </c>
      <c r="J8" s="14" t="s">
        <v>179</v>
      </c>
      <c r="K8" s="98">
        <v>0.79600000000000004</v>
      </c>
      <c r="L8" s="141"/>
      <c r="M8" s="50">
        <v>0.40100000000000002</v>
      </c>
      <c r="N8" s="2">
        <v>0.17499999999999999</v>
      </c>
      <c r="O8" s="2">
        <v>0.27399999999999997</v>
      </c>
      <c r="P8" s="53"/>
      <c r="Q8" s="50">
        <v>0.83</v>
      </c>
      <c r="R8" s="2">
        <v>3.6000000000000004E-2</v>
      </c>
      <c r="S8" s="2">
        <v>4.2000000000000003E-2</v>
      </c>
      <c r="T8" s="53"/>
      <c r="U8" s="50">
        <v>0.96</v>
      </c>
      <c r="V8" s="2"/>
      <c r="W8" s="6"/>
      <c r="X8" s="53"/>
      <c r="Y8" s="45"/>
      <c r="AA8" s="38">
        <v>3</v>
      </c>
      <c r="AB8" s="66">
        <v>29</v>
      </c>
      <c r="AC8" s="38" t="s">
        <v>18</v>
      </c>
      <c r="AD8" s="66" t="s">
        <v>348</v>
      </c>
      <c r="AE8" s="38">
        <v>80</v>
      </c>
      <c r="AF8" s="9">
        <v>120</v>
      </c>
      <c r="AG8" s="14">
        <f t="shared" si="1"/>
        <v>1.4903073722805038</v>
      </c>
      <c r="AH8" s="14" t="s">
        <v>343</v>
      </c>
      <c r="AI8" s="2">
        <v>0.45</v>
      </c>
      <c r="AJ8" s="14" t="s">
        <v>347</v>
      </c>
      <c r="AK8" s="2">
        <v>0.45</v>
      </c>
      <c r="AL8" s="141"/>
      <c r="AM8" s="50">
        <v>0.40100000000000002</v>
      </c>
      <c r="AN8" s="2">
        <v>0.17499999999999999</v>
      </c>
      <c r="AO8" s="2">
        <v>0.27399999999999997</v>
      </c>
      <c r="AP8" s="53"/>
      <c r="AQ8" s="50">
        <v>0.59799999999999998</v>
      </c>
      <c r="AR8" s="2">
        <v>0.19699999999999998</v>
      </c>
      <c r="AS8" s="2">
        <v>2.6000000000000002E-2</v>
      </c>
      <c r="AT8" s="53"/>
      <c r="AU8" s="50">
        <v>0.65600000000000003</v>
      </c>
      <c r="AV8" s="2"/>
      <c r="AW8" s="6"/>
      <c r="AX8" s="53" t="s">
        <v>361</v>
      </c>
      <c r="AY8" s="45"/>
    </row>
    <row r="9" spans="1:51">
      <c r="A9" s="39">
        <v>2</v>
      </c>
      <c r="B9" s="67">
        <v>6</v>
      </c>
      <c r="C9" s="39" t="s">
        <v>7</v>
      </c>
      <c r="D9" s="67" t="s">
        <v>345</v>
      </c>
      <c r="E9" s="39">
        <v>40.200000000000003</v>
      </c>
      <c r="F9" s="16">
        <f>2.9*60</f>
        <v>174</v>
      </c>
      <c r="G9" s="18">
        <f t="shared" si="0"/>
        <v>0.47981636571890751</v>
      </c>
      <c r="H9" s="18" t="s">
        <v>343</v>
      </c>
      <c r="I9" s="102">
        <v>1.9099999999999999E-2</v>
      </c>
      <c r="J9" s="18" t="s">
        <v>179</v>
      </c>
      <c r="K9" s="99">
        <v>0.79600000000000004</v>
      </c>
      <c r="L9" s="142"/>
      <c r="M9" s="51">
        <v>0.316</v>
      </c>
      <c r="N9" s="3">
        <v>0.16200000000000001</v>
      </c>
      <c r="O9" s="3">
        <v>0.21199999999999999</v>
      </c>
      <c r="P9" s="54"/>
      <c r="Q9" s="51">
        <v>0.66400000000000003</v>
      </c>
      <c r="R9" s="3">
        <v>2.3E-2</v>
      </c>
      <c r="S9" s="3">
        <v>0.16800000000000001</v>
      </c>
      <c r="T9" s="54"/>
      <c r="U9" s="51">
        <v>0.97</v>
      </c>
      <c r="V9" s="3"/>
      <c r="W9" s="7"/>
      <c r="X9" s="54"/>
      <c r="Y9" s="46"/>
      <c r="AA9" s="39">
        <v>3</v>
      </c>
      <c r="AB9" s="67">
        <v>30</v>
      </c>
      <c r="AC9" s="39" t="s">
        <v>7</v>
      </c>
      <c r="AD9" s="67" t="s">
        <v>349</v>
      </c>
      <c r="AE9" s="39">
        <v>80</v>
      </c>
      <c r="AF9" s="16">
        <v>120</v>
      </c>
      <c r="AG9" s="18">
        <f t="shared" si="1"/>
        <v>1.4903073722805038</v>
      </c>
      <c r="AH9" s="18" t="s">
        <v>343</v>
      </c>
      <c r="AI9" s="3">
        <v>0.45</v>
      </c>
      <c r="AJ9" s="18" t="s">
        <v>347</v>
      </c>
      <c r="AK9" s="3">
        <v>0.45</v>
      </c>
      <c r="AL9" s="142"/>
      <c r="AM9" s="51">
        <v>0.316</v>
      </c>
      <c r="AN9" s="3">
        <v>0.16200000000000001</v>
      </c>
      <c r="AO9" s="3">
        <v>0.21199999999999999</v>
      </c>
      <c r="AP9" s="54"/>
      <c r="AQ9" s="51">
        <v>0.43</v>
      </c>
      <c r="AR9" s="3">
        <v>0.20699999999999999</v>
      </c>
      <c r="AS9" s="3">
        <v>9.5000000000000001E-2</v>
      </c>
      <c r="AT9" s="54"/>
      <c r="AU9" s="51">
        <v>0.75529999999999997</v>
      </c>
      <c r="AV9" s="3"/>
      <c r="AW9" s="7"/>
      <c r="AX9" s="54"/>
      <c r="AY9" s="46"/>
    </row>
    <row r="10" spans="1:51">
      <c r="A10" s="38">
        <v>3</v>
      </c>
      <c r="B10" s="66">
        <v>7</v>
      </c>
      <c r="C10" s="38" t="s">
        <v>18</v>
      </c>
      <c r="D10" s="65" t="s">
        <v>346</v>
      </c>
      <c r="E10" s="38">
        <v>80</v>
      </c>
      <c r="F10" s="9">
        <v>120</v>
      </c>
      <c r="G10" s="14">
        <f t="shared" si="0"/>
        <v>1.4903073722805038</v>
      </c>
      <c r="H10" s="14" t="s">
        <v>343</v>
      </c>
      <c r="I10" s="2">
        <v>0.5</v>
      </c>
      <c r="J10" s="14" t="s">
        <v>347</v>
      </c>
      <c r="K10" s="2">
        <v>0.5</v>
      </c>
      <c r="L10" s="141"/>
      <c r="M10" s="50">
        <v>0.46</v>
      </c>
      <c r="N10" s="2">
        <v>0.16699999999999998</v>
      </c>
      <c r="O10" s="2">
        <v>0.26500000000000001</v>
      </c>
      <c r="P10" s="53" t="s">
        <v>15</v>
      </c>
      <c r="Q10" s="50">
        <v>0.68299999999999994</v>
      </c>
      <c r="R10" s="2">
        <v>0.157</v>
      </c>
      <c r="S10" s="2">
        <v>0.02</v>
      </c>
      <c r="T10" s="53" t="s">
        <v>24</v>
      </c>
      <c r="U10" s="50">
        <v>0.65</v>
      </c>
      <c r="V10" s="2"/>
      <c r="W10" s="6"/>
      <c r="X10" s="53" t="s">
        <v>11</v>
      </c>
      <c r="Y10" s="44" t="s">
        <v>362</v>
      </c>
      <c r="AA10" s="38">
        <v>4</v>
      </c>
      <c r="AB10" s="66">
        <v>31</v>
      </c>
      <c r="AC10" s="38" t="s">
        <v>18</v>
      </c>
      <c r="AD10" s="65" t="s">
        <v>350</v>
      </c>
      <c r="AE10" s="38">
        <v>35</v>
      </c>
      <c r="AF10" s="9">
        <f>24*60</f>
        <v>1440</v>
      </c>
      <c r="AG10" s="14">
        <f t="shared" si="1"/>
        <v>1.244522402352106</v>
      </c>
      <c r="AH10" s="14" t="s">
        <v>343</v>
      </c>
      <c r="AI10" s="2">
        <v>0.02</v>
      </c>
      <c r="AJ10" s="14" t="s">
        <v>278</v>
      </c>
      <c r="AK10" s="2" t="s">
        <v>351</v>
      </c>
      <c r="AL10" s="140" t="s">
        <v>9</v>
      </c>
      <c r="AM10" s="50">
        <v>0.46</v>
      </c>
      <c r="AN10" s="2">
        <v>0.16699999999999998</v>
      </c>
      <c r="AO10" s="2">
        <v>0.26500000000000001</v>
      </c>
      <c r="AP10" s="52" t="s">
        <v>15</v>
      </c>
      <c r="AQ10" s="50">
        <v>0.48200000000000004</v>
      </c>
      <c r="AR10" s="2">
        <v>0.13900000000000001</v>
      </c>
      <c r="AS10" s="2">
        <v>9.5000000000000001E-2</v>
      </c>
      <c r="AT10" s="53" t="s">
        <v>24</v>
      </c>
      <c r="AU10" s="50">
        <v>0.1827</v>
      </c>
      <c r="AV10" s="2"/>
      <c r="AW10" s="5"/>
      <c r="AX10" s="52" t="s">
        <v>86</v>
      </c>
      <c r="AY10" s="44" t="s">
        <v>362</v>
      </c>
    </row>
    <row r="11" spans="1:51">
      <c r="A11" s="38">
        <v>3</v>
      </c>
      <c r="B11" s="66">
        <v>8</v>
      </c>
      <c r="C11" s="38" t="s">
        <v>18</v>
      </c>
      <c r="D11" s="66" t="s">
        <v>348</v>
      </c>
      <c r="E11" s="38">
        <v>80</v>
      </c>
      <c r="F11" s="9">
        <v>120</v>
      </c>
      <c r="G11" s="14">
        <f t="shared" si="0"/>
        <v>1.4903073722805038</v>
      </c>
      <c r="H11" s="14" t="s">
        <v>343</v>
      </c>
      <c r="I11" s="2">
        <v>0.5</v>
      </c>
      <c r="J11" s="14" t="s">
        <v>347</v>
      </c>
      <c r="K11" s="2">
        <v>0.5</v>
      </c>
      <c r="L11" s="141"/>
      <c r="M11" s="50">
        <v>0.40100000000000002</v>
      </c>
      <c r="N11" s="2">
        <v>0.17499999999999999</v>
      </c>
      <c r="O11" s="2">
        <v>0.27399999999999997</v>
      </c>
      <c r="P11" s="53"/>
      <c r="Q11" s="50">
        <v>0.59799999999999998</v>
      </c>
      <c r="R11" s="2">
        <v>0.19699999999999998</v>
      </c>
      <c r="S11" s="2">
        <v>2.6000000000000002E-2</v>
      </c>
      <c r="T11" s="53"/>
      <c r="U11" s="50">
        <v>0.8</v>
      </c>
      <c r="V11" s="2"/>
      <c r="W11" s="6"/>
      <c r="X11" s="53"/>
      <c r="Y11" s="45"/>
      <c r="AA11" s="38">
        <v>4</v>
      </c>
      <c r="AB11" s="66">
        <v>32</v>
      </c>
      <c r="AC11" s="38" t="s">
        <v>18</v>
      </c>
      <c r="AD11" s="66" t="s">
        <v>352</v>
      </c>
      <c r="AE11" s="38">
        <v>35</v>
      </c>
      <c r="AF11" s="9">
        <f>24*60</f>
        <v>1440</v>
      </c>
      <c r="AG11" s="14">
        <f t="shared" si="1"/>
        <v>1.244522402352106</v>
      </c>
      <c r="AH11" s="14" t="s">
        <v>343</v>
      </c>
      <c r="AI11" s="2">
        <v>0.02</v>
      </c>
      <c r="AJ11" s="14" t="s">
        <v>278</v>
      </c>
      <c r="AK11" s="2" t="s">
        <v>351</v>
      </c>
      <c r="AL11" s="141"/>
      <c r="AM11" s="50">
        <v>0.40100000000000002</v>
      </c>
      <c r="AN11" s="2">
        <v>0.17499999999999999</v>
      </c>
      <c r="AO11" s="2">
        <v>0.27399999999999997</v>
      </c>
      <c r="AP11" s="53"/>
      <c r="AQ11" s="50">
        <v>0.434</v>
      </c>
      <c r="AR11" s="2">
        <v>0.154</v>
      </c>
      <c r="AS11" s="2">
        <v>0.22500000000000001</v>
      </c>
      <c r="AT11" s="53"/>
      <c r="AU11" s="50">
        <v>0.21579999999999999</v>
      </c>
      <c r="AV11" s="2"/>
      <c r="AW11" s="6"/>
      <c r="AX11" s="53" t="s">
        <v>361</v>
      </c>
      <c r="AY11" s="45"/>
    </row>
    <row r="12" spans="1:51">
      <c r="A12" s="39">
        <v>3</v>
      </c>
      <c r="B12" s="67">
        <v>9</v>
      </c>
      <c r="C12" s="39" t="s">
        <v>7</v>
      </c>
      <c r="D12" s="67" t="s">
        <v>349</v>
      </c>
      <c r="E12" s="39">
        <v>80</v>
      </c>
      <c r="F12" s="16">
        <v>120</v>
      </c>
      <c r="G12" s="18">
        <f t="shared" si="0"/>
        <v>1.4903073722805038</v>
      </c>
      <c r="H12" s="18" t="s">
        <v>343</v>
      </c>
      <c r="I12" s="3">
        <v>0.5</v>
      </c>
      <c r="J12" s="18" t="s">
        <v>347</v>
      </c>
      <c r="K12" s="3">
        <v>0.5</v>
      </c>
      <c r="L12" s="142"/>
      <c r="M12" s="51">
        <v>0.316</v>
      </c>
      <c r="N12" s="3">
        <v>0.16200000000000001</v>
      </c>
      <c r="O12" s="3">
        <v>0.21199999999999999</v>
      </c>
      <c r="P12" s="54"/>
      <c r="Q12" s="51">
        <v>0.43</v>
      </c>
      <c r="R12" s="3">
        <v>0.20699999999999999</v>
      </c>
      <c r="S12" s="3">
        <v>9.5000000000000001E-2</v>
      </c>
      <c r="T12" s="54"/>
      <c r="U12" s="51">
        <v>0.83</v>
      </c>
      <c r="V12" s="3"/>
      <c r="W12" s="7"/>
      <c r="X12" s="54"/>
      <c r="Y12" s="46"/>
      <c r="AA12" s="39">
        <v>4</v>
      </c>
      <c r="AB12" s="67">
        <v>33</v>
      </c>
      <c r="AC12" s="39" t="s">
        <v>7</v>
      </c>
      <c r="AD12" s="67" t="s">
        <v>353</v>
      </c>
      <c r="AE12" s="39">
        <v>35</v>
      </c>
      <c r="AF12" s="16">
        <f>24*60</f>
        <v>1440</v>
      </c>
      <c r="AG12" s="18">
        <f t="shared" si="1"/>
        <v>1.244522402352106</v>
      </c>
      <c r="AH12" s="18" t="s">
        <v>343</v>
      </c>
      <c r="AI12" s="3">
        <v>0.02</v>
      </c>
      <c r="AJ12" s="18" t="s">
        <v>278</v>
      </c>
      <c r="AK12" s="3" t="s">
        <v>351</v>
      </c>
      <c r="AL12" s="142"/>
      <c r="AM12" s="51">
        <v>0.316</v>
      </c>
      <c r="AN12" s="3">
        <v>0.16200000000000001</v>
      </c>
      <c r="AO12" s="3">
        <v>0.21199999999999999</v>
      </c>
      <c r="AP12" s="54"/>
      <c r="AQ12" s="51">
        <v>0.46399999999999997</v>
      </c>
      <c r="AR12" s="3">
        <v>0.218</v>
      </c>
      <c r="AS12" s="3">
        <v>0.24100000000000002</v>
      </c>
      <c r="AT12" s="54"/>
      <c r="AU12" s="51">
        <v>0.64680000000000004</v>
      </c>
      <c r="AV12" s="3"/>
      <c r="AW12" s="7"/>
      <c r="AX12" s="54"/>
      <c r="AY12" s="46"/>
    </row>
    <row r="13" spans="1:51">
      <c r="A13" s="38">
        <v>4</v>
      </c>
      <c r="B13" s="66">
        <v>10</v>
      </c>
      <c r="C13" s="38" t="s">
        <v>18</v>
      </c>
      <c r="D13" s="65" t="s">
        <v>350</v>
      </c>
      <c r="E13" s="38">
        <v>35</v>
      </c>
      <c r="F13" s="9">
        <f>24*60</f>
        <v>1440</v>
      </c>
      <c r="G13" s="14">
        <f t="shared" ref="G13:G18" si="2">LOG(F13*EXP((E13-100)/14.75))</f>
        <v>1.244522402352106</v>
      </c>
      <c r="H13" s="14" t="s">
        <v>343</v>
      </c>
      <c r="I13" s="2">
        <v>0.02</v>
      </c>
      <c r="J13" s="14" t="s">
        <v>278</v>
      </c>
      <c r="K13" s="2" t="s">
        <v>351</v>
      </c>
      <c r="L13" s="140" t="s">
        <v>9</v>
      </c>
      <c r="M13" s="50">
        <v>0.46</v>
      </c>
      <c r="N13" s="2">
        <v>0.16699999999999998</v>
      </c>
      <c r="O13" s="2">
        <v>0.26500000000000001</v>
      </c>
      <c r="P13" s="53" t="s">
        <v>15</v>
      </c>
      <c r="Q13" s="50">
        <v>0.48200000000000004</v>
      </c>
      <c r="R13" s="2">
        <v>0.13900000000000001</v>
      </c>
      <c r="S13" s="2">
        <v>9.5000000000000001E-2</v>
      </c>
      <c r="T13" s="53" t="s">
        <v>24</v>
      </c>
      <c r="U13" s="50">
        <v>0.21</v>
      </c>
      <c r="V13" s="2"/>
      <c r="W13" s="6"/>
      <c r="X13" s="53" t="s">
        <v>11</v>
      </c>
      <c r="Y13" s="44" t="s">
        <v>362</v>
      </c>
      <c r="AA13" s="38">
        <v>5</v>
      </c>
      <c r="AB13" s="66">
        <v>34</v>
      </c>
      <c r="AC13" s="38" t="s">
        <v>18</v>
      </c>
      <c r="AD13" s="65" t="s">
        <v>354</v>
      </c>
      <c r="AE13" s="38">
        <v>25</v>
      </c>
      <c r="AF13" s="9">
        <f>120*60</f>
        <v>7200</v>
      </c>
      <c r="AG13" s="14">
        <f t="shared" si="1"/>
        <v>1.6490554698045643</v>
      </c>
      <c r="AH13" s="14" t="s">
        <v>343</v>
      </c>
      <c r="AI13" s="101">
        <v>5.9839999999999997E-3</v>
      </c>
      <c r="AJ13" s="14" t="s">
        <v>355</v>
      </c>
      <c r="AK13" s="193">
        <v>6.9999999999999999E-6</v>
      </c>
      <c r="AL13" s="140" t="s">
        <v>9</v>
      </c>
      <c r="AM13" s="50">
        <v>0.46</v>
      </c>
      <c r="AN13" s="2">
        <v>0.16699999999999998</v>
      </c>
      <c r="AO13" s="2">
        <v>0.26500000000000001</v>
      </c>
      <c r="AP13" s="52" t="s">
        <v>15</v>
      </c>
      <c r="AQ13" s="50">
        <v>0.435</v>
      </c>
      <c r="AR13" s="2">
        <v>0.122</v>
      </c>
      <c r="AS13" s="2">
        <v>0.26400000000000001</v>
      </c>
      <c r="AT13" s="53" t="s">
        <v>24</v>
      </c>
      <c r="AU13" s="50">
        <v>9.1299999999999992E-2</v>
      </c>
      <c r="AV13" s="2"/>
      <c r="AW13" s="5"/>
      <c r="AX13" s="52" t="s">
        <v>86</v>
      </c>
      <c r="AY13" s="44" t="s">
        <v>362</v>
      </c>
    </row>
    <row r="14" spans="1:51">
      <c r="A14" s="38">
        <v>4</v>
      </c>
      <c r="B14" s="66">
        <v>11</v>
      </c>
      <c r="C14" s="38" t="s">
        <v>18</v>
      </c>
      <c r="D14" s="66" t="s">
        <v>352</v>
      </c>
      <c r="E14" s="38">
        <v>35</v>
      </c>
      <c r="F14" s="9">
        <f>24*60</f>
        <v>1440</v>
      </c>
      <c r="G14" s="14">
        <f t="shared" si="2"/>
        <v>1.244522402352106</v>
      </c>
      <c r="H14" s="14" t="s">
        <v>343</v>
      </c>
      <c r="I14" s="2">
        <v>0.02</v>
      </c>
      <c r="J14" s="14" t="s">
        <v>278</v>
      </c>
      <c r="K14" s="2" t="s">
        <v>351</v>
      </c>
      <c r="L14" s="141"/>
      <c r="M14" s="50">
        <v>0.40100000000000002</v>
      </c>
      <c r="N14" s="2">
        <v>0.17499999999999999</v>
      </c>
      <c r="O14" s="2">
        <v>0.27399999999999997</v>
      </c>
      <c r="P14" s="53"/>
      <c r="Q14" s="50">
        <v>0.434</v>
      </c>
      <c r="R14" s="2">
        <v>0.154</v>
      </c>
      <c r="S14" s="2">
        <v>0.22500000000000001</v>
      </c>
      <c r="T14" s="53"/>
      <c r="U14" s="50">
        <v>0.26</v>
      </c>
      <c r="V14" s="2"/>
      <c r="W14" s="6"/>
      <c r="X14" s="53"/>
      <c r="Y14" s="45"/>
      <c r="AA14" s="38">
        <v>5</v>
      </c>
      <c r="AB14" s="66">
        <v>35</v>
      </c>
      <c r="AC14" s="38" t="s">
        <v>18</v>
      </c>
      <c r="AD14" s="66" t="s">
        <v>356</v>
      </c>
      <c r="AE14" s="38">
        <v>25</v>
      </c>
      <c r="AF14" s="9">
        <f>120*60</f>
        <v>7200</v>
      </c>
      <c r="AG14" s="14">
        <f t="shared" si="1"/>
        <v>1.6490554698045643</v>
      </c>
      <c r="AH14" s="14" t="s">
        <v>343</v>
      </c>
      <c r="AI14" s="101">
        <v>5.9839999999999997E-3</v>
      </c>
      <c r="AJ14" s="14" t="s">
        <v>355</v>
      </c>
      <c r="AK14" s="193">
        <v>6.9999999999999999E-6</v>
      </c>
      <c r="AL14" s="141"/>
      <c r="AM14" s="50">
        <v>0.40100000000000002</v>
      </c>
      <c r="AN14" s="2">
        <v>0.17499999999999999</v>
      </c>
      <c r="AO14" s="2">
        <v>0.27399999999999997</v>
      </c>
      <c r="AP14" s="53"/>
      <c r="AQ14" s="50">
        <v>0.41100000000000003</v>
      </c>
      <c r="AR14" s="2">
        <v>0.13800000000000001</v>
      </c>
      <c r="AS14" s="2">
        <v>0.24100000000000002</v>
      </c>
      <c r="AT14" s="53"/>
      <c r="AU14" s="50">
        <v>0.11340000000000001</v>
      </c>
      <c r="AV14" s="2"/>
      <c r="AW14" s="6"/>
      <c r="AX14" s="53" t="s">
        <v>361</v>
      </c>
      <c r="AY14" s="45"/>
    </row>
    <row r="15" spans="1:51">
      <c r="A15" s="39">
        <v>4</v>
      </c>
      <c r="B15" s="67">
        <v>12</v>
      </c>
      <c r="C15" s="39" t="s">
        <v>7</v>
      </c>
      <c r="D15" s="67" t="s">
        <v>353</v>
      </c>
      <c r="E15" s="39">
        <v>35</v>
      </c>
      <c r="F15" s="16">
        <f>24*60</f>
        <v>1440</v>
      </c>
      <c r="G15" s="18">
        <f t="shared" si="2"/>
        <v>1.244522402352106</v>
      </c>
      <c r="H15" s="18" t="s">
        <v>343</v>
      </c>
      <c r="I15" s="3">
        <v>0.02</v>
      </c>
      <c r="J15" s="18" t="s">
        <v>278</v>
      </c>
      <c r="K15" s="3" t="s">
        <v>351</v>
      </c>
      <c r="L15" s="142"/>
      <c r="M15" s="51">
        <v>0.316</v>
      </c>
      <c r="N15" s="3">
        <v>0.16200000000000001</v>
      </c>
      <c r="O15" s="3">
        <v>0.21199999999999999</v>
      </c>
      <c r="P15" s="54"/>
      <c r="Q15" s="51">
        <v>0.46399999999999997</v>
      </c>
      <c r="R15" s="3">
        <v>0.218</v>
      </c>
      <c r="S15" s="3">
        <v>0.24100000000000002</v>
      </c>
      <c r="T15" s="54"/>
      <c r="U15" s="51">
        <v>0.66</v>
      </c>
      <c r="V15" s="3"/>
      <c r="W15" s="7"/>
      <c r="X15" s="54"/>
      <c r="Y15" s="46"/>
      <c r="AA15" s="39">
        <v>5</v>
      </c>
      <c r="AB15" s="67">
        <v>36</v>
      </c>
      <c r="AC15" s="39" t="s">
        <v>7</v>
      </c>
      <c r="AD15" s="67" t="s">
        <v>357</v>
      </c>
      <c r="AE15" s="39">
        <v>25</v>
      </c>
      <c r="AF15" s="16">
        <f>120*60</f>
        <v>7200</v>
      </c>
      <c r="AG15" s="18">
        <f t="shared" si="1"/>
        <v>1.6490554698045643</v>
      </c>
      <c r="AH15" s="18" t="s">
        <v>343</v>
      </c>
      <c r="AI15" s="102">
        <v>5.9839999999999997E-3</v>
      </c>
      <c r="AJ15" s="18" t="s">
        <v>355</v>
      </c>
      <c r="AK15" s="194">
        <v>6.9999999999999999E-6</v>
      </c>
      <c r="AL15" s="142"/>
      <c r="AM15" s="51">
        <v>0.316</v>
      </c>
      <c r="AN15" s="3">
        <v>0.16200000000000001</v>
      </c>
      <c r="AO15" s="3">
        <v>0.21199999999999999</v>
      </c>
      <c r="AP15" s="54"/>
      <c r="AQ15" s="51">
        <v>0.38299999999999995</v>
      </c>
      <c r="AR15" s="3">
        <v>0.17</v>
      </c>
      <c r="AS15" s="3">
        <v>0.28800000000000003</v>
      </c>
      <c r="AT15" s="54"/>
      <c r="AU15" s="51">
        <v>0.27200000000000002</v>
      </c>
      <c r="AV15" s="3"/>
      <c r="AW15" s="7"/>
      <c r="AX15" s="54"/>
      <c r="AY15" s="46"/>
    </row>
    <row r="16" spans="1:51">
      <c r="A16" s="38">
        <v>5</v>
      </c>
      <c r="B16" s="66">
        <v>13</v>
      </c>
      <c r="C16" s="38" t="s">
        <v>18</v>
      </c>
      <c r="D16" s="65" t="s">
        <v>354</v>
      </c>
      <c r="E16" s="38">
        <v>25</v>
      </c>
      <c r="F16" s="9">
        <f>120*60</f>
        <v>7200</v>
      </c>
      <c r="G16" s="14">
        <f t="shared" si="2"/>
        <v>1.6490554698045643</v>
      </c>
      <c r="H16" s="14" t="s">
        <v>343</v>
      </c>
      <c r="I16" s="98">
        <v>5.9839999999999997E-3</v>
      </c>
      <c r="J16" s="14" t="s">
        <v>355</v>
      </c>
      <c r="K16" s="193">
        <v>6.9999999999999999E-6</v>
      </c>
      <c r="L16" s="140" t="s">
        <v>9</v>
      </c>
      <c r="M16" s="50">
        <v>0.46</v>
      </c>
      <c r="N16" s="2">
        <v>0.16699999999999998</v>
      </c>
      <c r="O16" s="2">
        <v>0.26500000000000001</v>
      </c>
      <c r="P16" s="53" t="s">
        <v>15</v>
      </c>
      <c r="Q16" s="50">
        <v>0.435</v>
      </c>
      <c r="R16" s="2">
        <v>0.122</v>
      </c>
      <c r="S16" s="2">
        <v>0.26400000000000001</v>
      </c>
      <c r="T16" s="53" t="s">
        <v>24</v>
      </c>
      <c r="U16" s="50">
        <v>0.11</v>
      </c>
      <c r="V16" s="2"/>
      <c r="W16" s="6"/>
      <c r="X16" s="53" t="s">
        <v>11</v>
      </c>
      <c r="Y16" s="44" t="s">
        <v>362</v>
      </c>
      <c r="AA16" s="40">
        <v>8</v>
      </c>
      <c r="AB16" s="65">
        <v>37</v>
      </c>
      <c r="AC16" s="40" t="s">
        <v>26</v>
      </c>
      <c r="AD16" s="65" t="s">
        <v>358</v>
      </c>
      <c r="AE16" s="40">
        <v>120</v>
      </c>
      <c r="AF16" s="8">
        <v>1200</v>
      </c>
      <c r="AG16" s="11">
        <f>LOG(AF16*EXP((AE16-100)/14.75))</f>
        <v>3.668055119814746</v>
      </c>
      <c r="AH16" s="11" t="s">
        <v>340</v>
      </c>
      <c r="AI16" s="103" t="s">
        <v>359</v>
      </c>
      <c r="AJ16" s="11" t="s">
        <v>283</v>
      </c>
      <c r="AK16" s="103">
        <v>2.6499999999999999E-2</v>
      </c>
      <c r="AL16" s="140" t="s">
        <v>9</v>
      </c>
      <c r="AM16" s="49">
        <v>0.40899999999999997</v>
      </c>
      <c r="AN16" s="1">
        <v>0.182</v>
      </c>
      <c r="AO16" s="1">
        <v>0.27699999999999997</v>
      </c>
      <c r="AP16" s="52" t="s">
        <v>15</v>
      </c>
      <c r="AQ16" s="49">
        <v>0.68</v>
      </c>
      <c r="AR16" s="1">
        <v>0.16</v>
      </c>
      <c r="AS16" s="1">
        <v>0.08</v>
      </c>
      <c r="AT16" s="52" t="s">
        <v>28</v>
      </c>
      <c r="AU16" s="49">
        <v>0.84</v>
      </c>
      <c r="AV16" s="1">
        <v>0.46813186813186813</v>
      </c>
      <c r="AW16" s="5" t="s">
        <v>45</v>
      </c>
      <c r="AX16" s="52" t="s">
        <v>11</v>
      </c>
      <c r="AY16" s="44" t="s">
        <v>364</v>
      </c>
    </row>
    <row r="17" spans="1:51">
      <c r="A17" s="38">
        <v>5</v>
      </c>
      <c r="B17" s="66">
        <v>14</v>
      </c>
      <c r="C17" s="38" t="s">
        <v>18</v>
      </c>
      <c r="D17" s="66" t="s">
        <v>356</v>
      </c>
      <c r="E17" s="38">
        <v>25</v>
      </c>
      <c r="F17" s="9">
        <f>120*60</f>
        <v>7200</v>
      </c>
      <c r="G17" s="14">
        <f t="shared" si="2"/>
        <v>1.6490554698045643</v>
      </c>
      <c r="H17" s="14" t="s">
        <v>343</v>
      </c>
      <c r="I17" s="98">
        <v>5.9839999999999997E-3</v>
      </c>
      <c r="J17" s="14" t="s">
        <v>355</v>
      </c>
      <c r="K17" s="193">
        <v>6.9999999999999999E-6</v>
      </c>
      <c r="L17" s="141"/>
      <c r="M17" s="50">
        <v>0.40100000000000002</v>
      </c>
      <c r="N17" s="2">
        <v>0.17499999999999999</v>
      </c>
      <c r="O17" s="2">
        <v>0.27399999999999997</v>
      </c>
      <c r="P17" s="53"/>
      <c r="Q17" s="50">
        <v>0.41100000000000003</v>
      </c>
      <c r="R17" s="2">
        <v>0.13800000000000001</v>
      </c>
      <c r="S17" s="2">
        <v>0.24100000000000002</v>
      </c>
      <c r="T17" s="53"/>
      <c r="U17" s="50">
        <v>0.14000000000000001</v>
      </c>
      <c r="V17" s="2"/>
      <c r="W17" s="6"/>
      <c r="X17" s="53"/>
      <c r="Y17" s="45"/>
      <c r="AA17" s="38">
        <v>8</v>
      </c>
      <c r="AB17" s="66">
        <v>38</v>
      </c>
      <c r="AC17" s="38" t="s">
        <v>18</v>
      </c>
      <c r="AD17" s="66" t="s">
        <v>360</v>
      </c>
      <c r="AE17" s="38">
        <v>120</v>
      </c>
      <c r="AF17" s="9">
        <v>1200</v>
      </c>
      <c r="AG17" s="14">
        <f>LOG(AF17*EXP((AE17-100)/14.75))</f>
        <v>3.668055119814746</v>
      </c>
      <c r="AH17" s="14" t="s">
        <v>340</v>
      </c>
      <c r="AI17" s="101" t="s">
        <v>359</v>
      </c>
      <c r="AJ17" s="14" t="s">
        <v>283</v>
      </c>
      <c r="AK17" s="101">
        <v>2.6499999999999999E-2</v>
      </c>
      <c r="AL17" s="141"/>
      <c r="AM17" s="50">
        <v>0.40299999999999997</v>
      </c>
      <c r="AN17" s="2">
        <v>0.19800000000000001</v>
      </c>
      <c r="AO17" s="2">
        <v>0.20300000000000001</v>
      </c>
      <c r="AP17" s="53"/>
      <c r="AQ17" s="50">
        <v>0.56999999999999995</v>
      </c>
      <c r="AR17" s="2">
        <v>0.28000000000000003</v>
      </c>
      <c r="AS17" s="2">
        <v>0.1</v>
      </c>
      <c r="AT17" s="53"/>
      <c r="AU17" s="50">
        <v>0.9</v>
      </c>
      <c r="AV17" s="2">
        <v>0.88767676767676762</v>
      </c>
      <c r="AW17" s="6"/>
      <c r="AX17" s="53"/>
      <c r="AY17" s="45"/>
    </row>
    <row r="18" spans="1:51">
      <c r="A18" s="39">
        <v>5</v>
      </c>
      <c r="B18" s="67">
        <v>15</v>
      </c>
      <c r="C18" s="39" t="s">
        <v>7</v>
      </c>
      <c r="D18" s="67" t="s">
        <v>357</v>
      </c>
      <c r="E18" s="39">
        <v>25</v>
      </c>
      <c r="F18" s="16">
        <f>120*60</f>
        <v>7200</v>
      </c>
      <c r="G18" s="18">
        <f t="shared" si="2"/>
        <v>1.6490554698045643</v>
      </c>
      <c r="H18" s="18" t="s">
        <v>343</v>
      </c>
      <c r="I18" s="99">
        <v>5.9839999999999997E-3</v>
      </c>
      <c r="J18" s="18" t="s">
        <v>355</v>
      </c>
      <c r="K18" s="194">
        <v>6.9999999999999999E-6</v>
      </c>
      <c r="L18" s="142"/>
      <c r="M18" s="51">
        <v>0.316</v>
      </c>
      <c r="N18" s="3">
        <v>0.16200000000000001</v>
      </c>
      <c r="O18" s="3">
        <v>0.21199999999999999</v>
      </c>
      <c r="P18" s="54"/>
      <c r="Q18" s="51">
        <v>0.38299999999999995</v>
      </c>
      <c r="R18" s="3">
        <v>0.17</v>
      </c>
      <c r="S18" s="3">
        <v>0.28800000000000003</v>
      </c>
      <c r="T18" s="54"/>
      <c r="U18" s="51">
        <v>0.34</v>
      </c>
      <c r="V18" s="3"/>
      <c r="W18" s="7"/>
      <c r="X18" s="54"/>
      <c r="Y18" s="46"/>
      <c r="AA18" s="39">
        <v>8</v>
      </c>
      <c r="AB18" s="67">
        <v>39</v>
      </c>
      <c r="AC18" s="39" t="s">
        <v>7</v>
      </c>
      <c r="AD18" s="67" t="s">
        <v>22</v>
      </c>
      <c r="AE18" s="39">
        <v>120</v>
      </c>
      <c r="AF18" s="16">
        <v>1200</v>
      </c>
      <c r="AG18" s="18">
        <f>LOG(AF18*EXP((AE18-100)/14.75))</f>
        <v>3.668055119814746</v>
      </c>
      <c r="AH18" s="18" t="s">
        <v>340</v>
      </c>
      <c r="AI18" s="102" t="s">
        <v>359</v>
      </c>
      <c r="AJ18" s="18" t="s">
        <v>283</v>
      </c>
      <c r="AK18" s="102">
        <v>2.6499999999999999E-2</v>
      </c>
      <c r="AL18" s="142"/>
      <c r="AM18" s="51">
        <v>0.42</v>
      </c>
      <c r="AN18" s="3">
        <v>0.24100000000000002</v>
      </c>
      <c r="AO18" s="3">
        <v>0.22899999999999998</v>
      </c>
      <c r="AP18" s="54"/>
      <c r="AQ18" s="51">
        <v>0.64</v>
      </c>
      <c r="AR18" s="3">
        <v>0.24</v>
      </c>
      <c r="AS18" s="3">
        <v>0.05</v>
      </c>
      <c r="AT18" s="54"/>
      <c r="AU18" s="51">
        <v>0.96</v>
      </c>
      <c r="AV18" s="3">
        <v>0.61556016597510366</v>
      </c>
      <c r="AW18" s="7"/>
      <c r="AX18" s="54"/>
      <c r="AY18" s="46"/>
    </row>
    <row r="19" spans="1:51">
      <c r="A19" s="38">
        <v>6</v>
      </c>
      <c r="B19" s="206">
        <v>16</v>
      </c>
      <c r="C19" s="40" t="s">
        <v>7</v>
      </c>
      <c r="D19" s="65" t="s">
        <v>17</v>
      </c>
      <c r="E19" s="55">
        <v>50</v>
      </c>
      <c r="F19" s="10">
        <v>300</v>
      </c>
      <c r="G19" s="11">
        <f t="shared" si="0"/>
        <v>1.0049365703018598</v>
      </c>
      <c r="H19" s="207" t="s">
        <v>343</v>
      </c>
      <c r="I19" s="103">
        <v>1.77E-2</v>
      </c>
      <c r="J19" s="11" t="s">
        <v>179</v>
      </c>
      <c r="K19" s="1">
        <v>0.8</v>
      </c>
      <c r="L19" s="58" t="s">
        <v>9</v>
      </c>
      <c r="M19" s="49">
        <v>0.32299999999999995</v>
      </c>
      <c r="N19" s="1">
        <v>0.16899999999999998</v>
      </c>
      <c r="O19" s="1">
        <v>0.21199999999999999</v>
      </c>
      <c r="P19" s="52" t="s">
        <v>15</v>
      </c>
      <c r="Q19" s="50">
        <v>0.65400000000000003</v>
      </c>
      <c r="R19" s="2">
        <v>0</v>
      </c>
      <c r="S19" s="2">
        <v>0.16500000000000001</v>
      </c>
      <c r="T19" s="52" t="s">
        <v>24</v>
      </c>
      <c r="U19" s="49">
        <v>0.95</v>
      </c>
      <c r="V19" s="1"/>
      <c r="W19" s="5"/>
      <c r="X19" s="52" t="s">
        <v>28</v>
      </c>
      <c r="Y19" s="44" t="s">
        <v>229</v>
      </c>
    </row>
    <row r="20" spans="1:51">
      <c r="A20" s="38">
        <v>6</v>
      </c>
      <c r="B20" s="206">
        <v>17</v>
      </c>
      <c r="C20" s="38" t="s">
        <v>7</v>
      </c>
      <c r="D20" s="66" t="s">
        <v>178</v>
      </c>
      <c r="E20" s="57">
        <v>50</v>
      </c>
      <c r="F20" s="13">
        <v>300</v>
      </c>
      <c r="G20" s="14">
        <f t="shared" si="0"/>
        <v>1.0049365703018598</v>
      </c>
      <c r="H20" s="207" t="s">
        <v>343</v>
      </c>
      <c r="I20" s="101">
        <v>1.77E-2</v>
      </c>
      <c r="J20" s="14" t="s">
        <v>179</v>
      </c>
      <c r="K20" s="2">
        <v>0.8</v>
      </c>
      <c r="L20" s="58"/>
      <c r="M20" s="50">
        <v>0.32200000000000001</v>
      </c>
      <c r="N20" s="2">
        <v>0.188</v>
      </c>
      <c r="O20" s="2">
        <v>0.23300000000000001</v>
      </c>
      <c r="P20" s="53"/>
      <c r="Q20" s="50">
        <v>0.72699999999999998</v>
      </c>
      <c r="R20" s="2">
        <v>0</v>
      </c>
      <c r="S20" s="2">
        <v>0.11599999999999999</v>
      </c>
      <c r="T20" s="53"/>
      <c r="U20" s="50">
        <v>0.94</v>
      </c>
      <c r="V20" s="2"/>
      <c r="W20" s="6"/>
      <c r="X20" s="53"/>
      <c r="Y20" s="45"/>
    </row>
    <row r="21" spans="1:51">
      <c r="A21" s="38">
        <v>6</v>
      </c>
      <c r="B21" s="206">
        <v>18</v>
      </c>
      <c r="C21" s="38" t="s">
        <v>7</v>
      </c>
      <c r="D21" s="66" t="s">
        <v>180</v>
      </c>
      <c r="E21" s="57">
        <v>50</v>
      </c>
      <c r="F21" s="13">
        <v>300</v>
      </c>
      <c r="G21" s="14">
        <f t="shared" si="0"/>
        <v>1.0049365703018598</v>
      </c>
      <c r="H21" s="207" t="s">
        <v>343</v>
      </c>
      <c r="I21" s="101">
        <v>1.77E-2</v>
      </c>
      <c r="J21" s="14" t="s">
        <v>179</v>
      </c>
      <c r="K21" s="2">
        <v>0.8</v>
      </c>
      <c r="L21" s="141"/>
      <c r="M21" s="50">
        <v>0.21899999999999997</v>
      </c>
      <c r="N21" s="2">
        <v>0.12</v>
      </c>
      <c r="O21" s="2">
        <v>0.23800000000000002</v>
      </c>
      <c r="P21" s="53"/>
      <c r="Q21" s="50">
        <v>0.77900000000000003</v>
      </c>
      <c r="R21" s="2">
        <v>0</v>
      </c>
      <c r="S21" s="2">
        <v>3.4000000000000002E-2</v>
      </c>
      <c r="T21" s="53"/>
      <c r="U21" s="50">
        <v>0.9</v>
      </c>
      <c r="V21" s="2"/>
      <c r="W21" s="6"/>
      <c r="X21" s="53"/>
      <c r="Y21" s="45"/>
    </row>
    <row r="22" spans="1:51">
      <c r="A22" s="38">
        <v>6</v>
      </c>
      <c r="B22" s="206">
        <v>19</v>
      </c>
      <c r="C22" s="38" t="s">
        <v>7</v>
      </c>
      <c r="D22" s="66" t="s">
        <v>181</v>
      </c>
      <c r="E22" s="57">
        <v>50</v>
      </c>
      <c r="F22" s="13">
        <v>300</v>
      </c>
      <c r="G22" s="14">
        <f t="shared" si="0"/>
        <v>1.0049365703018598</v>
      </c>
      <c r="H22" s="207" t="s">
        <v>343</v>
      </c>
      <c r="I22" s="101">
        <v>1.77E-2</v>
      </c>
      <c r="J22" s="14" t="s">
        <v>179</v>
      </c>
      <c r="K22" s="2">
        <v>0.8</v>
      </c>
      <c r="L22" s="141"/>
      <c r="M22" s="50">
        <v>0.48799999999999999</v>
      </c>
      <c r="N22" s="2">
        <v>0.19899999999999998</v>
      </c>
      <c r="O22" s="2">
        <v>0.29499999999999998</v>
      </c>
      <c r="P22" s="53"/>
      <c r="Q22" s="50">
        <v>0.79099999999999993</v>
      </c>
      <c r="R22" s="2">
        <v>2.7999999999999997E-2</v>
      </c>
      <c r="S22" s="2">
        <v>0.193</v>
      </c>
      <c r="T22" s="53"/>
      <c r="U22" s="50">
        <v>0.94</v>
      </c>
      <c r="V22" s="2"/>
      <c r="W22" s="6"/>
      <c r="X22" s="53"/>
      <c r="Y22" s="45"/>
    </row>
    <row r="23" spans="1:51">
      <c r="A23" s="38">
        <v>6</v>
      </c>
      <c r="B23" s="206">
        <v>20</v>
      </c>
      <c r="C23" s="38" t="s">
        <v>18</v>
      </c>
      <c r="D23" s="66" t="s">
        <v>182</v>
      </c>
      <c r="E23" s="57">
        <v>50</v>
      </c>
      <c r="F23" s="13">
        <v>300</v>
      </c>
      <c r="G23" s="14">
        <f t="shared" si="0"/>
        <v>1.0049365703018598</v>
      </c>
      <c r="H23" s="207" t="s">
        <v>343</v>
      </c>
      <c r="I23" s="101">
        <v>1.77E-2</v>
      </c>
      <c r="J23" s="14" t="s">
        <v>179</v>
      </c>
      <c r="K23" s="2">
        <v>0.8</v>
      </c>
      <c r="L23" s="141"/>
      <c r="M23" s="50">
        <v>0.52200000000000002</v>
      </c>
      <c r="N23" s="2">
        <v>0.16</v>
      </c>
      <c r="O23" s="2">
        <v>0.24100000000000002</v>
      </c>
      <c r="P23" s="53"/>
      <c r="Q23" s="50">
        <v>0.68900000000000006</v>
      </c>
      <c r="R23" s="2">
        <v>5.0000000000000001E-3</v>
      </c>
      <c r="S23" s="2">
        <v>7.0999999999999994E-2</v>
      </c>
      <c r="T23" s="53"/>
      <c r="U23" s="50">
        <v>0.96</v>
      </c>
      <c r="V23" s="2"/>
      <c r="W23" s="6"/>
      <c r="X23" s="53"/>
      <c r="Y23" s="45"/>
    </row>
    <row r="24" spans="1:51">
      <c r="A24" s="39">
        <v>6</v>
      </c>
      <c r="B24" s="208">
        <v>21</v>
      </c>
      <c r="C24" s="39" t="s">
        <v>26</v>
      </c>
      <c r="D24" s="67" t="s">
        <v>183</v>
      </c>
      <c r="E24" s="59">
        <v>50</v>
      </c>
      <c r="F24" s="17">
        <v>300</v>
      </c>
      <c r="G24" s="18">
        <f t="shared" si="0"/>
        <v>1.0049365703018598</v>
      </c>
      <c r="H24" s="23" t="s">
        <v>343</v>
      </c>
      <c r="I24" s="102">
        <v>1.77E-2</v>
      </c>
      <c r="J24" s="18" t="s">
        <v>179</v>
      </c>
      <c r="K24" s="3">
        <v>0.8</v>
      </c>
      <c r="L24" s="142"/>
      <c r="M24" s="51">
        <v>0.47700000000000004</v>
      </c>
      <c r="N24" s="3">
        <v>0.16800000000000001</v>
      </c>
      <c r="O24" s="3">
        <v>0.34100000000000003</v>
      </c>
      <c r="P24" s="54"/>
      <c r="Q24" s="51">
        <v>0.98599999999999999</v>
      </c>
      <c r="R24" s="3">
        <v>1.3000000000000001E-2</v>
      </c>
      <c r="S24" s="3">
        <v>3.9E-2</v>
      </c>
      <c r="T24" s="54"/>
      <c r="U24" s="51">
        <v>0.91</v>
      </c>
      <c r="V24" s="3"/>
      <c r="W24" s="7"/>
      <c r="X24" s="54"/>
      <c r="Y24" s="46"/>
    </row>
    <row r="25" spans="1:51">
      <c r="A25" s="38">
        <v>7</v>
      </c>
      <c r="B25" s="66">
        <v>22</v>
      </c>
      <c r="C25" s="38" t="s">
        <v>7</v>
      </c>
      <c r="D25" s="66" t="s">
        <v>22</v>
      </c>
      <c r="E25" s="38">
        <v>130</v>
      </c>
      <c r="F25" s="9">
        <v>60</v>
      </c>
      <c r="G25" s="14">
        <f>LOG(F25*EXP((E25-100)/14.75))</f>
        <v>2.6614620610343254</v>
      </c>
      <c r="H25" s="14" t="s">
        <v>343</v>
      </c>
      <c r="I25" s="2">
        <v>0.03</v>
      </c>
      <c r="J25" s="14" t="s">
        <v>278</v>
      </c>
      <c r="K25" s="2">
        <v>0.02</v>
      </c>
      <c r="L25" s="141" t="s">
        <v>9</v>
      </c>
      <c r="M25" s="50"/>
      <c r="N25" s="2"/>
      <c r="O25" s="2">
        <v>0.23</v>
      </c>
      <c r="P25" s="53" t="s">
        <v>15</v>
      </c>
      <c r="Q25" s="50"/>
      <c r="R25" s="2"/>
      <c r="S25" s="2">
        <v>5.0999999999999997E-2</v>
      </c>
      <c r="T25" s="53" t="s">
        <v>15</v>
      </c>
      <c r="U25" s="50">
        <v>0.4</v>
      </c>
      <c r="V25" s="2"/>
      <c r="W25" s="6"/>
      <c r="X25" s="53" t="s">
        <v>12</v>
      </c>
      <c r="Y25" s="45" t="s">
        <v>363</v>
      </c>
    </row>
    <row r="26" spans="1:51">
      <c r="A26" s="38">
        <v>7</v>
      </c>
      <c r="B26" s="66">
        <v>23</v>
      </c>
      <c r="C26" s="38" t="s">
        <v>7</v>
      </c>
      <c r="D26" s="66" t="s">
        <v>17</v>
      </c>
      <c r="E26" s="38">
        <v>130</v>
      </c>
      <c r="F26" s="9">
        <v>60</v>
      </c>
      <c r="G26" s="14">
        <f>LOG(F26*EXP((E26-100)/14.75))</f>
        <v>2.6614620610343254</v>
      </c>
      <c r="H26" s="14" t="s">
        <v>343</v>
      </c>
      <c r="I26" s="2">
        <v>0.03</v>
      </c>
      <c r="J26" s="14" t="s">
        <v>278</v>
      </c>
      <c r="K26" s="2">
        <v>0.02</v>
      </c>
      <c r="L26" s="141"/>
      <c r="M26" s="50"/>
      <c r="N26" s="2"/>
      <c r="O26" s="2">
        <v>0.17300000000000001</v>
      </c>
      <c r="P26" s="53"/>
      <c r="Q26" s="50"/>
      <c r="R26" s="2"/>
      <c r="S26" s="2">
        <v>8.1000000000000003E-2</v>
      </c>
      <c r="T26" s="53"/>
      <c r="U26" s="50">
        <v>0.34</v>
      </c>
      <c r="V26" s="2"/>
      <c r="W26" s="6"/>
      <c r="X26" s="53"/>
      <c r="Y26" s="45"/>
    </row>
    <row r="27" spans="1:51">
      <c r="A27" s="39">
        <v>7</v>
      </c>
      <c r="B27" s="67">
        <v>24</v>
      </c>
      <c r="C27" s="39" t="s">
        <v>7</v>
      </c>
      <c r="D27" s="67" t="s">
        <v>35</v>
      </c>
      <c r="E27" s="39">
        <v>130</v>
      </c>
      <c r="F27" s="16">
        <v>60</v>
      </c>
      <c r="G27" s="18">
        <f>LOG(F27*EXP((E27-100)/14.75))</f>
        <v>2.6614620610343254</v>
      </c>
      <c r="H27" s="18" t="s">
        <v>343</v>
      </c>
      <c r="I27" s="3">
        <v>0.03</v>
      </c>
      <c r="J27" s="18" t="s">
        <v>278</v>
      </c>
      <c r="K27" s="3">
        <v>0.02</v>
      </c>
      <c r="L27" s="142"/>
      <c r="M27" s="51"/>
      <c r="N27" s="3"/>
      <c r="O27" s="3">
        <v>0.13</v>
      </c>
      <c r="P27" s="54"/>
      <c r="Q27" s="51"/>
      <c r="R27" s="3"/>
      <c r="S27" s="3">
        <v>5.7000000000000002E-2</v>
      </c>
      <c r="T27" s="54"/>
      <c r="U27" s="51">
        <v>0.64</v>
      </c>
      <c r="V27" s="3"/>
      <c r="W27" s="7"/>
      <c r="X27" s="54"/>
      <c r="Y27" s="46"/>
    </row>
  </sheetData>
  <mergeCells count="16">
    <mergeCell ref="AU2:AX2"/>
    <mergeCell ref="AY2:AY3"/>
    <mergeCell ref="Y2:Y3"/>
    <mergeCell ref="E2:L2"/>
    <mergeCell ref="A1:Y1"/>
    <mergeCell ref="AA1:AY1"/>
    <mergeCell ref="AA2:AB2"/>
    <mergeCell ref="AC2:AD2"/>
    <mergeCell ref="AE2:AL2"/>
    <mergeCell ref="AM2:AP2"/>
    <mergeCell ref="AQ2:AT2"/>
    <mergeCell ref="A2:B2"/>
    <mergeCell ref="C2:D2"/>
    <mergeCell ref="U2:X2"/>
    <mergeCell ref="Q2:T2"/>
    <mergeCell ref="M2:P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Liquid Hot Water</vt:lpstr>
      <vt:lpstr>Acid</vt:lpstr>
      <vt:lpstr>Explosion</vt:lpstr>
      <vt:lpstr>Base</vt:lpstr>
      <vt:lpstr>Ionic Liquid</vt:lpstr>
      <vt:lpstr>Organic Solvent</vt:lpstr>
      <vt:lpstr>Oxidative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2020-03-09T17:29:51Z</dcterms:created>
  <dcterms:modified xsi:type="dcterms:W3CDTF">2020-04-21T13:51:17Z</dcterms:modified>
</cp:coreProperties>
</file>