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A41BA67A-FC0E-4942-B614-A1759F972C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7" i="1" l="1"/>
  <c r="BI17" i="1"/>
  <c r="BH17" i="1"/>
  <c r="BJ17" i="1" s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</calcChain>
</file>

<file path=xl/sharedStrings.xml><?xml version="1.0" encoding="utf-8"?>
<sst xmlns="http://schemas.openxmlformats.org/spreadsheetml/2006/main" count="85" uniqueCount="85">
  <si>
    <t>Biorefinery</t>
  </si>
  <si>
    <t>Material cost</t>
  </si>
  <si>
    <t>Product sale</t>
  </si>
  <si>
    <t>TEA</t>
  </si>
  <si>
    <t>LCA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</si>
  <si>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</si>
  <si>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</si>
  <si>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</si>
  <si>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</si>
  <si>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</si>
  <si>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</si>
  <si>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</si>
  <si>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</si>
  <si>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</si>
  <si>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</si>
  <si>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</si>
  <si>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</si>
  <si>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</si>
  <si>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</si>
  <si>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</si>
  <si>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</si>
  <si>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</si>
  <si>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</si>
  <si>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</si>
  <si>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</si>
  <si>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</si>
  <si>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</si>
  <si>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</si>
  <si>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</si>
  <si>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</si>
  <si>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</si>
  <si>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</si>
  <si>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</si>
  <si>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</si>
  <si>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</si>
  <si>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</si>
  <si>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</si>
  <si>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</si>
  <si>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</si>
  <si>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</si>
  <si>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</si>
  <si>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</si>
  <si>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</si>
  <si>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</si>
  <si>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</si>
  <si>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</si>
  <si>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</si>
  <si>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</si>
  <si>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</si>
  <si>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</si>
  <si>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</si>
  <si>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</si>
  <si>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</si>
  <si>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</si>
  <si>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</si>
  <si>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</si>
  <si>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</si>
  <si>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</si>
  <si>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</si>
  <si>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</si>
  <si>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</si>
  <si>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lime [10^6 $/yr]</t>
  </si>
  <si>
    <t>boilerchems [10^6 $/yr]</t>
  </si>
  <si>
    <t>makeup_TiO2_catalyst [10^6 $/yr]</t>
  </si>
  <si>
    <t>sulfuric_acid_fresh [10^6 $/yr]</t>
  </si>
  <si>
    <t>sulfuric_acid_fresh2 [10^6 $/yr]</t>
  </si>
  <si>
    <t>ammonia_fresh [10^6 $/yr]</t>
  </si>
  <si>
    <t>CSL_fresh [10^6 $/yr]</t>
  </si>
  <si>
    <t>lime_fresh [10^6 $/yr]</t>
  </si>
  <si>
    <t>aerobic_caustic [10^6 $/yr]</t>
  </si>
  <si>
    <t>hexanol_fresh [10^6 $/yr]</t>
  </si>
  <si>
    <t>system_makeup_water [10^6 $/yr]</t>
  </si>
  <si>
    <t>enzyme [10^6 $/yr]</t>
  </si>
  <si>
    <t>feedstock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</si>
  <si>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</si>
  <si>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</si>
  <si>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</si>
  <si>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</si>
  <si>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</si>
  <si>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</si>
  <si>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</si>
  <si>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</si>
  <si>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</si>
  <si>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initial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</si>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</sst>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7"/>
  <sheetViews>
    <sheetView tabSelected="1" topLeftCell="AG1" workbookViewId="0">
      <selection activeCell="AP15" sqref="AP15"/>
    </sheetView>
  </sheetViews>
  <sheetFormatPr defaultRowHeight="14.4" x14ac:dyDescent="0.3"/>
  <sheetData>
    <row r="1" spans="1:79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1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2</v>
      </c>
      <c r="BU1" s="2"/>
      <c r="BV1" s="2"/>
      <c r="BW1" s="2"/>
      <c r="BX1" s="2" t="s">
        <v>3</v>
      </c>
      <c r="BY1" s="2"/>
      <c r="BZ1" s="2" t="s">
        <v>4</v>
      </c>
      <c r="CA1" s="2"/>
    </row>
    <row r="2" spans="1:79" s="4" customFormat="1" ht="100.8" x14ac:dyDescent="0.3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 t="s">
        <v>47</v>
      </c>
      <c r="AS2" s="3" t="s">
        <v>48</v>
      </c>
      <c r="AT2" s="3" t="s">
        <v>49</v>
      </c>
      <c r="AU2" s="3" t="s">
        <v>50</v>
      </c>
      <c r="AV2" s="3" t="s">
        <v>51</v>
      </c>
      <c r="AW2" s="3" t="s">
        <v>52</v>
      </c>
      <c r="AX2" s="3" t="s">
        <v>53</v>
      </c>
      <c r="AY2" s="3" t="s">
        <v>54</v>
      </c>
      <c r="AZ2" s="3" t="s">
        <v>55</v>
      </c>
      <c r="BA2" s="3" t="s">
        <v>56</v>
      </c>
      <c r="BB2" s="3" t="s">
        <v>57</v>
      </c>
      <c r="BC2" s="3" t="s">
        <v>58</v>
      </c>
      <c r="BD2" s="3" t="s">
        <v>59</v>
      </c>
      <c r="BE2" s="3" t="s">
        <v>60</v>
      </c>
      <c r="BF2" s="3" t="s">
        <v>61</v>
      </c>
      <c r="BG2" s="3" t="s">
        <v>62</v>
      </c>
      <c r="BH2" s="3" t="s">
        <v>63</v>
      </c>
      <c r="BI2" s="3" t="s">
        <v>64</v>
      </c>
      <c r="BJ2" s="3" t="s">
        <v>65</v>
      </c>
      <c r="BK2" s="3" t="s">
        <v>66</v>
      </c>
      <c r="BL2" s="3" t="s">
        <v>67</v>
      </c>
      <c r="BM2" s="3" t="s">
        <v>68</v>
      </c>
      <c r="BN2" s="3" t="s">
        <v>69</v>
      </c>
      <c r="BO2" s="3" t="s">
        <v>70</v>
      </c>
      <c r="BP2" s="3" t="s">
        <v>71</v>
      </c>
      <c r="BQ2" s="3" t="s">
        <v>72</v>
      </c>
      <c r="BR2" s="3" t="s">
        <v>73</v>
      </c>
      <c r="BS2" s="3" t="s">
        <v>74</v>
      </c>
      <c r="BT2" s="3" t="s">
        <v>75</v>
      </c>
      <c r="BU2" s="3" t="s">
        <v>76</v>
      </c>
      <c r="BV2" s="3" t="s">
        <v>77</v>
      </c>
      <c r="BW2" s="3" t="s">
        <v>78</v>
      </c>
      <c r="BX2" s="3" t="s">
        <v>79</v>
      </c>
      <c r="BY2" s="3" t="s">
        <v>80</v>
      </c>
      <c r="BZ2" s="3" t="s">
        <v>81</v>
      </c>
      <c r="CA2" s="3" t="s">
        <v>82</v>
      </c>
    </row>
    <row r="4" spans="1:79" x14ac:dyDescent="0.3">
      <c r="A4" s="1" t="s">
        <v>83</v>
      </c>
      <c r="B4">
        <v>1.6831960951991161</v>
      </c>
      <c r="C4">
        <v>1.7163346740076951E-2</v>
      </c>
      <c r="D4">
        <v>0.93720599077518207</v>
      </c>
      <c r="E4">
        <v>1.7959723926431179</v>
      </c>
      <c r="F4">
        <v>1.6085591386551811E-2</v>
      </c>
      <c r="G4">
        <v>4.8878448363236522E-2</v>
      </c>
      <c r="H4">
        <v>526.26614545092559</v>
      </c>
      <c r="I4">
        <v>160.95017512299961</v>
      </c>
      <c r="J4">
        <v>142.6043981364443</v>
      </c>
      <c r="K4">
        <v>227.25880662616751</v>
      </c>
      <c r="L4">
        <v>1.890165187848958E-3</v>
      </c>
      <c r="M4">
        <v>0</v>
      </c>
      <c r="N4">
        <v>10.00538818691232</v>
      </c>
      <c r="O4">
        <v>5.5671099210736594</v>
      </c>
      <c r="P4">
        <v>31.100255559160821</v>
      </c>
      <c r="Q4">
        <v>0</v>
      </c>
      <c r="R4">
        <v>-18.40849878672039</v>
      </c>
      <c r="S4">
        <v>-28.26425488042641</v>
      </c>
      <c r="T4">
        <v>0</v>
      </c>
      <c r="U4">
        <v>0</v>
      </c>
      <c r="V4">
        <v>0</v>
      </c>
      <c r="W4">
        <v>-3.948451608920053</v>
      </c>
      <c r="X4">
        <v>-10.07195029238056</v>
      </c>
      <c r="Y4">
        <v>-23.62195751204661</v>
      </c>
      <c r="Z4">
        <v>-3.740941676371484</v>
      </c>
      <c r="AA4">
        <v>14.46770163185767</v>
      </c>
      <c r="AB4">
        <v>-0.99948108140551151</v>
      </c>
      <c r="AC4">
        <v>23.456678441774191</v>
      </c>
      <c r="AD4">
        <v>0</v>
      </c>
      <c r="AE4">
        <v>0</v>
      </c>
      <c r="AF4">
        <v>34.268960116935531</v>
      </c>
      <c r="AG4">
        <v>84.000447909838897</v>
      </c>
      <c r="AH4">
        <v>29.23745342985605</v>
      </c>
      <c r="AI4">
        <v>50.898589484536089</v>
      </c>
      <c r="AJ4">
        <v>3.0712616731548179</v>
      </c>
      <c r="AK4">
        <v>69.394162292520775</v>
      </c>
      <c r="AL4">
        <v>2.9561756248640449</v>
      </c>
      <c r="AM4">
        <v>8.612609682285056</v>
      </c>
      <c r="AN4">
        <v>0</v>
      </c>
      <c r="AO4">
        <v>3.5684859163524372E-4</v>
      </c>
      <c r="AP4">
        <v>2.9542906343642782E-4</v>
      </c>
      <c r="AQ4">
        <v>8.9127049121246664E-5</v>
      </c>
      <c r="AR4">
        <v>4.2456634182457188E-4</v>
      </c>
      <c r="AS4">
        <v>0</v>
      </c>
      <c r="AT4">
        <v>9.2673154824375134E-5</v>
      </c>
      <c r="AU4">
        <v>9.8304414754271833E-5</v>
      </c>
      <c r="AV4">
        <v>1.8112753505177679E-5</v>
      </c>
      <c r="AW4">
        <v>0.38169779205722842</v>
      </c>
      <c r="AX4">
        <v>2.811588362065327E-2</v>
      </c>
      <c r="AY4">
        <v>0.39752672921786131</v>
      </c>
      <c r="AZ4">
        <v>0.13226702195748111</v>
      </c>
      <c r="BA4">
        <v>7.6447773454477896E-2</v>
      </c>
      <c r="BB4">
        <v>0</v>
      </c>
      <c r="BC4">
        <v>4.8412477052096781E-2</v>
      </c>
      <c r="BD4">
        <v>4.5281280156257291E-4</v>
      </c>
      <c r="BE4">
        <v>0</v>
      </c>
      <c r="BF4">
        <v>1.6105633973877739E-4</v>
      </c>
      <c r="BG4">
        <v>1.5007642469840919E-4</v>
      </c>
      <c r="BH4">
        <v>7.9901008252458307E-5</v>
      </c>
      <c r="BI4">
        <v>1.8777943986840671E-4</v>
      </c>
      <c r="BJ4">
        <v>1.584180206486535E-3</v>
      </c>
      <c r="BK4">
        <v>2.9478321961651552E-4</v>
      </c>
      <c r="BL4">
        <v>2.9046456417552958E-4</v>
      </c>
      <c r="BM4">
        <v>2.9891276714597548E-3</v>
      </c>
      <c r="BN4">
        <v>1.312099643306054E-3</v>
      </c>
      <c r="BO4">
        <v>6.0606354539462606E-4</v>
      </c>
      <c r="BP4">
        <v>1.8878181571021721E-5</v>
      </c>
      <c r="BQ4">
        <v>3.5432968563795459E-3</v>
      </c>
      <c r="BR4">
        <v>6.5512115549999986E-3</v>
      </c>
      <c r="BS4">
        <v>7.7717831215640942E-6</v>
      </c>
      <c r="BT4">
        <v>2.8889278049584979E-2</v>
      </c>
      <c r="BU4">
        <v>-3.198005560378872E-5</v>
      </c>
      <c r="BV4">
        <v>0</v>
      </c>
      <c r="BW4">
        <v>-227.2299813082291</v>
      </c>
      <c r="BX4">
        <v>-6.8707742728292942E-2</v>
      </c>
      <c r="BY4">
        <v>-3.3926929212465868</v>
      </c>
      <c r="BZ4">
        <v>3.0354139378585812</v>
      </c>
      <c r="CA4">
        <v>32.231797682099128</v>
      </c>
    </row>
    <row r="5" spans="1:79" x14ac:dyDescent="0.3">
      <c r="A5" s="1" t="s">
        <v>84</v>
      </c>
      <c r="B5">
        <v>1.6837278185366229</v>
      </c>
      <c r="C5">
        <v>1.7163401821567389E-2</v>
      </c>
      <c r="D5">
        <v>0.93720599072686361</v>
      </c>
      <c r="E5">
        <v>1.7965397504104901</v>
      </c>
      <c r="F5">
        <v>1.608564300842532E-2</v>
      </c>
      <c r="G5">
        <v>4.8878605223933662E-2</v>
      </c>
      <c r="H5">
        <v>526.46187996473361</v>
      </c>
      <c r="I5">
        <v>160.99835246129351</v>
      </c>
      <c r="J5">
        <v>142.60111245237499</v>
      </c>
      <c r="K5">
        <v>227.33146687192459</v>
      </c>
      <c r="L5">
        <v>1.8911114785962631E-3</v>
      </c>
      <c r="M5">
        <v>0</v>
      </c>
      <c r="N5">
        <v>10.00535607685134</v>
      </c>
      <c r="O5">
        <v>5.6249337842246012</v>
      </c>
      <c r="P5">
        <v>31.097587982024031</v>
      </c>
      <c r="Q5">
        <v>0</v>
      </c>
      <c r="R5">
        <v>-18.405373639455672</v>
      </c>
      <c r="S5">
        <v>-28.322504203644311</v>
      </c>
      <c r="T5">
        <v>0</v>
      </c>
      <c r="U5">
        <v>0</v>
      </c>
      <c r="V5">
        <v>0</v>
      </c>
      <c r="W5">
        <v>-3.9484389593046312</v>
      </c>
      <c r="X5">
        <v>-10.110509875511999</v>
      </c>
      <c r="Y5">
        <v>-23.620261516436418</v>
      </c>
      <c r="Z5">
        <v>-3.751890890533895</v>
      </c>
      <c r="AA5">
        <v>14.466790339107069</v>
      </c>
      <c r="AB5">
        <v>-0.99997825161189646</v>
      </c>
      <c r="AC5">
        <v>23.512124717168689</v>
      </c>
      <c r="AD5">
        <v>0</v>
      </c>
      <c r="AE5">
        <v>0</v>
      </c>
      <c r="AF5">
        <v>34.268960116664083</v>
      </c>
      <c r="AG5">
        <v>83.996770773523252</v>
      </c>
      <c r="AH5">
        <v>29.236852202999081</v>
      </c>
      <c r="AI5">
        <v>50.952985200903939</v>
      </c>
      <c r="AJ5">
        <v>3.0718915352470808</v>
      </c>
      <c r="AK5">
        <v>69.457819798866055</v>
      </c>
      <c r="AL5">
        <v>2.9607733887489038</v>
      </c>
      <c r="AM5">
        <v>8.6127313810038384</v>
      </c>
      <c r="AN5">
        <v>0</v>
      </c>
      <c r="AO5">
        <v>3.5684744639221619E-4</v>
      </c>
      <c r="AP5">
        <v>2.9540564988277449E-4</v>
      </c>
      <c r="AQ5">
        <v>8.9116083903678186E-5</v>
      </c>
      <c r="AR5">
        <v>4.2531969701584929E-4</v>
      </c>
      <c r="AS5">
        <v>0</v>
      </c>
      <c r="AT5">
        <v>9.2836502242644138E-5</v>
      </c>
      <c r="AU5">
        <v>9.8536784126878926E-5</v>
      </c>
      <c r="AV5">
        <v>1.8120814738282502E-5</v>
      </c>
      <c r="AW5">
        <v>0.38169656709707761</v>
      </c>
      <c r="AX5">
        <v>2.8115793390010711E-2</v>
      </c>
      <c r="AY5">
        <v>0.39749795798609228</v>
      </c>
      <c r="AZ5">
        <v>0.13223798021841929</v>
      </c>
      <c r="BA5">
        <v>7.6446544122627788E-2</v>
      </c>
      <c r="BB5">
        <v>0</v>
      </c>
      <c r="BC5">
        <v>4.8793966960012661E-2</v>
      </c>
      <c r="BD5">
        <v>4.5388314847293851E-4</v>
      </c>
      <c r="BE5">
        <v>0</v>
      </c>
      <c r="BF5">
        <v>1.610486271362451E-4</v>
      </c>
      <c r="BG5">
        <v>1.50341434664689E-4</v>
      </c>
      <c r="BH5">
        <v>7.9901265067249162E-5</v>
      </c>
      <c r="BI5">
        <v>1.8777943986840671E-4</v>
      </c>
      <c r="BJ5">
        <v>1.5839717916267179E-3</v>
      </c>
      <c r="BK5">
        <v>2.9478321961651552E-4</v>
      </c>
      <c r="BL5">
        <v>2.9041595847140031E-4</v>
      </c>
      <c r="BM5">
        <v>2.9887043613168679E-3</v>
      </c>
      <c r="BN5">
        <v>1.312082754646842E-3</v>
      </c>
      <c r="BO5">
        <v>6.0578053386724381E-4</v>
      </c>
      <c r="BP5">
        <v>1.8908411752994299E-5</v>
      </c>
      <c r="BQ5">
        <v>3.5432968563795459E-3</v>
      </c>
      <c r="BR5">
        <v>6.5512115549999986E-3</v>
      </c>
      <c r="BS5">
        <v>7.7901788572791747E-6</v>
      </c>
      <c r="BT5">
        <v>2.889849707554866E-2</v>
      </c>
      <c r="BU5">
        <v>-3.1981486028728268E-5</v>
      </c>
      <c r="BV5">
        <v>0</v>
      </c>
      <c r="BW5">
        <v>-227.30263233782119</v>
      </c>
      <c r="BX5">
        <v>-1.3618916356936099</v>
      </c>
      <c r="BY5">
        <v>-3.387697587982053</v>
      </c>
      <c r="BZ5">
        <v>3.040403658113715</v>
      </c>
      <c r="CA5">
        <v>32.313311038204787</v>
      </c>
    </row>
    <row r="17" spans="1:64" s="5" customFormat="1" x14ac:dyDescent="0.3">
      <c r="A17" s="1">
        <v>0.05</v>
      </c>
      <c r="K17" s="5">
        <f>R5/(SUM($M5:$U5)-$S5-$R5)</f>
        <v>-0.39388421835153986</v>
      </c>
      <c r="L17" s="5">
        <f>AA5/(SUM($V5:$AC5)-$AC5-$AA5)</f>
        <v>-0.34094796813636863</v>
      </c>
      <c r="M17" s="5">
        <f t="shared" ref="M17:U17" si="0">M5/(SUM($M5:$U5)-$S5)</f>
        <v>0</v>
      </c>
      <c r="N17" s="5">
        <f t="shared" si="0"/>
        <v>0.35326523406655314</v>
      </c>
      <c r="O17" s="5">
        <f t="shared" si="0"/>
        <v>0.19860298170600435</v>
      </c>
      <c r="P17" s="5">
        <f t="shared" si="0"/>
        <v>1.0979815823638452</v>
      </c>
      <c r="Q17" s="5">
        <f t="shared" si="0"/>
        <v>0</v>
      </c>
      <c r="R17" s="5">
        <f>R5/(SUM($M5:$U5)-$S5)</f>
        <v>-0.64984979813640287</v>
      </c>
      <c r="S17" s="5">
        <f t="shared" si="0"/>
        <v>-1.0000000000000002</v>
      </c>
      <c r="T17" s="5">
        <f t="shared" si="0"/>
        <v>0</v>
      </c>
      <c r="U17" s="5">
        <f t="shared" si="0"/>
        <v>0</v>
      </c>
      <c r="V17" s="5">
        <f t="shared" ref="V17:AC17" si="1">V5/(SUM($V5:$AC5)-$AC5)</f>
        <v>0</v>
      </c>
      <c r="W17" s="5">
        <f t="shared" si="1"/>
        <v>0.14119575639914494</v>
      </c>
      <c r="X17" s="5">
        <f t="shared" si="1"/>
        <v>0.36155075567012251</v>
      </c>
      <c r="Y17" s="5">
        <f t="shared" si="1"/>
        <v>0.84465803461381184</v>
      </c>
      <c r="Z17" s="5">
        <f t="shared" si="1"/>
        <v>0.13416721840605345</v>
      </c>
      <c r="AA17" s="5">
        <f t="shared" si="1"/>
        <v>-0.51733088079897804</v>
      </c>
      <c r="AB17" s="5">
        <f t="shared" si="1"/>
        <v>3.5759115709845489E-2</v>
      </c>
      <c r="AC17" s="5">
        <f t="shared" si="1"/>
        <v>-0.84079107419614885</v>
      </c>
      <c r="AD17" s="5">
        <f t="shared" ref="AD17" si="2">AD5/(SUM($V5:$AC5))</f>
        <v>0</v>
      </c>
      <c r="AE17" s="5">
        <f t="shared" ref="AE17:AM17" si="3">AE5/(SUM($AE5:$AM5))</f>
        <v>0</v>
      </c>
      <c r="AF17" s="5">
        <f t="shared" si="3"/>
        <v>0.12128081662610647</v>
      </c>
      <c r="AG17" s="5">
        <f t="shared" si="3"/>
        <v>0.29727184363598502</v>
      </c>
      <c r="AH17" s="5">
        <f t="shared" si="3"/>
        <v>0.10347175107400608</v>
      </c>
      <c r="AI17" s="5">
        <f t="shared" si="3"/>
        <v>0.18032702578852292</v>
      </c>
      <c r="AJ17" s="5">
        <f t="shared" si="3"/>
        <v>1.0871690086692276E-2</v>
      </c>
      <c r="AK17" s="5">
        <f t="shared" si="3"/>
        <v>0.2458172374532924</v>
      </c>
      <c r="AL17" s="5">
        <f t="shared" si="3"/>
        <v>1.0478433346382697E-2</v>
      </c>
      <c r="AM17" s="5">
        <f t="shared" si="3"/>
        <v>3.0481201989012149E-2</v>
      </c>
      <c r="AN17" s="5">
        <f t="shared" ref="AN17:AV17" si="4">AN5/(SUM($AN5:$AV5))</f>
        <v>0</v>
      </c>
      <c r="AO17" s="5">
        <f t="shared" si="4"/>
        <v>0.25930232535823661</v>
      </c>
      <c r="AP17" s="5">
        <f t="shared" si="4"/>
        <v>0.21465579398983017</v>
      </c>
      <c r="AQ17" s="5">
        <f t="shared" si="4"/>
        <v>6.4755984711867956E-2</v>
      </c>
      <c r="AR17" s="5">
        <f t="shared" si="4"/>
        <v>0.30905751903756939</v>
      </c>
      <c r="AS17" s="5">
        <f t="shared" si="4"/>
        <v>0</v>
      </c>
      <c r="AT17" s="5">
        <f t="shared" si="4"/>
        <v>6.7459417611143838E-2</v>
      </c>
      <c r="AU17" s="5">
        <f t="shared" si="4"/>
        <v>7.1601513519979093E-2</v>
      </c>
      <c r="AV17" s="5">
        <f t="shared" si="4"/>
        <v>1.316744577137305E-2</v>
      </c>
      <c r="AW17" s="5">
        <f t="shared" ref="AW17:BE17" si="5">AW5/(SUM($AW5:$BE5))</f>
        <v>0.35831887853632149</v>
      </c>
      <c r="AX17" s="5">
        <f t="shared" si="5"/>
        <v>2.6393791364922894E-2</v>
      </c>
      <c r="AY17" s="5">
        <f t="shared" si="5"/>
        <v>0.37315248499426423</v>
      </c>
      <c r="AZ17" s="5">
        <f t="shared" si="5"/>
        <v>0.12413882873544724</v>
      </c>
      <c r="BA17" s="5">
        <f t="shared" si="5"/>
        <v>7.1764438874376058E-2</v>
      </c>
      <c r="BB17" s="5">
        <f t="shared" si="5"/>
        <v>0</v>
      </c>
      <c r="BC17" s="5">
        <f t="shared" si="5"/>
        <v>4.5805493230971009E-2</v>
      </c>
      <c r="BD17" s="5">
        <f t="shared" si="5"/>
        <v>4.2608426369733314E-4</v>
      </c>
      <c r="BE17" s="5">
        <f t="shared" si="5"/>
        <v>0</v>
      </c>
      <c r="BF17" s="5">
        <f>SUM(AW5:BE5)/B5</f>
        <v>0.63266917680824841</v>
      </c>
      <c r="BH17" s="5">
        <f>(BN5/SUM(BF5:BS5))</f>
        <v>7.3811968102848347E-2</v>
      </c>
      <c r="BI17" s="5">
        <f>BK5/SUM(BF5:BS5)</f>
        <v>1.6583199136281365E-2</v>
      </c>
      <c r="BJ17" s="5">
        <f>SUM(BH17:BI17)</f>
        <v>9.0395167239129715E-2</v>
      </c>
      <c r="BL17" s="5">
        <f>(BO5/SUM(BF5:BS5))</f>
        <v>3.4078531468215621E-2</v>
      </c>
    </row>
  </sheetData>
  <mergeCells count="5">
    <mergeCell ref="B1:BE1"/>
    <mergeCell ref="BF1:BS1"/>
    <mergeCell ref="BT1:BW1"/>
    <mergeCell ref="BX1:BY1"/>
    <mergeCell ref="BZ1:C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2021-03-13T22:10:07Z</dcterms:created>
  <dcterms:modified xsi:type="dcterms:W3CDTF">2021-03-14T00:07:36Z</dcterms:modified>
</cp:coreProperties>
</file>