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acrylic_acid_product\"/>
    </mc:Choice>
  </mc:AlternateContent>
  <xr:revisionPtr revIDLastSave="0" documentId="13_ncr:1_{311868DF-D55A-41D2-873D-12308D35BBA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9" i="1"/>
  <c r="Q8" i="1"/>
  <c r="I4" i="1" l="1"/>
  <c r="H4" i="1"/>
  <c r="Q4" i="1" s="1"/>
  <c r="G4" i="1"/>
  <c r="H3" i="1"/>
  <c r="Q3" i="1" s="1"/>
  <c r="G28" i="1" l="1"/>
  <c r="I28" i="1"/>
  <c r="Q28" i="1"/>
  <c r="H20" i="1" l="1"/>
  <c r="I20" i="1"/>
  <c r="G20" i="1"/>
  <c r="E20" i="1"/>
  <c r="Q19" i="1"/>
  <c r="I19" i="1"/>
  <c r="I17" i="1"/>
  <c r="G17" i="1"/>
  <c r="I12" i="1" l="1"/>
  <c r="H12" i="1"/>
  <c r="Q12" i="1" s="1"/>
  <c r="G12" i="1"/>
  <c r="I11" i="1"/>
  <c r="G11" i="1"/>
  <c r="H14" i="1"/>
  <c r="Q14" i="1"/>
  <c r="G14" i="1"/>
  <c r="I14" i="1"/>
  <c r="I18" i="1"/>
  <c r="Q10" i="1" l="1"/>
  <c r="Q31" i="1"/>
  <c r="I31" i="1"/>
  <c r="G31" i="1"/>
  <c r="I32" i="1"/>
  <c r="Q30" i="1"/>
  <c r="G30" i="1"/>
  <c r="Q29" i="1"/>
  <c r="I29" i="1"/>
  <c r="G29" i="1"/>
  <c r="G32" i="1"/>
  <c r="Q21" i="1"/>
  <c r="Q18" i="1"/>
  <c r="G24" i="1"/>
  <c r="G23" i="1" l="1"/>
  <c r="Q33" i="1"/>
  <c r="Q34" i="1"/>
  <c r="Q35" i="1"/>
  <c r="Q2" i="1"/>
  <c r="Q11" i="1"/>
  <c r="I35" i="1"/>
  <c r="G35" i="1"/>
  <c r="I34" i="1"/>
  <c r="G34" i="1"/>
  <c r="Q5" i="1" l="1"/>
  <c r="Q6" i="1"/>
  <c r="Q7" i="1"/>
  <c r="Q9" i="1"/>
  <c r="Q15" i="1"/>
  <c r="Q16" i="1"/>
  <c r="Q17" i="1"/>
  <c r="Q20" i="1"/>
  <c r="Q22" i="1"/>
  <c r="Q23" i="1"/>
  <c r="Q24" i="1"/>
  <c r="Q25" i="1"/>
  <c r="Q26" i="1"/>
  <c r="Q27" i="1"/>
  <c r="Q32" i="1"/>
  <c r="Q13" i="1" l="1"/>
  <c r="I25" i="1" l="1"/>
  <c r="G25" i="1"/>
  <c r="I26" i="1"/>
  <c r="I27" i="1"/>
  <c r="G26" i="1"/>
  <c r="G27" i="1"/>
  <c r="I7" i="1"/>
  <c r="I24" i="1"/>
  <c r="G7" i="1"/>
</calcChain>
</file>

<file path=xl/sharedStrings.xml><?xml version="1.0" encoding="utf-8"?>
<sst xmlns="http://schemas.openxmlformats.org/spreadsheetml/2006/main" count="215" uniqueCount="103">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</sst>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85" zoomScaleNormal="85" workbookViewId="0">
      <selection activeCell="F8" sqref="F8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s="6" customFormat="1" x14ac:dyDescent="0.35">
      <c r="A3" s="5" t="s">
        <v>56</v>
      </c>
      <c r="B3" s="5" t="s">
        <v>7</v>
      </c>
      <c r="C3" s="5" t="s">
        <v>26</v>
      </c>
      <c r="D3" s="5" t="s">
        <v>58</v>
      </c>
      <c r="E3" s="5">
        <v>180</v>
      </c>
      <c r="F3" s="5" t="s">
        <v>42</v>
      </c>
      <c r="G3" s="5">
        <v>120</v>
      </c>
      <c r="H3" s="5">
        <f>E3</f>
        <v>180</v>
      </c>
      <c r="I3" s="5">
        <v>240</v>
      </c>
      <c r="J3" s="5"/>
      <c r="K3" s="5" t="s">
        <v>57</v>
      </c>
      <c r="Q3" s="6">
        <f>IF(E3=H3, 1, IF(F3=$F$2, 1, 0))</f>
        <v>1</v>
      </c>
    </row>
    <row r="4" spans="1:17" s="6" customFormat="1" x14ac:dyDescent="0.35">
      <c r="A4" s="5" t="s">
        <v>16</v>
      </c>
      <c r="B4" s="5" t="s">
        <v>7</v>
      </c>
      <c r="C4" s="5" t="s">
        <v>26</v>
      </c>
      <c r="D4" s="5" t="s">
        <v>9</v>
      </c>
      <c r="E4" s="5">
        <v>3.5920000000000001E-2</v>
      </c>
      <c r="F4" s="5" t="s">
        <v>42</v>
      </c>
      <c r="G4" s="5">
        <f>E4*0.8</f>
        <v>2.8736000000000001E-2</v>
      </c>
      <c r="H4" s="5">
        <f>E4</f>
        <v>3.5920000000000001E-2</v>
      </c>
      <c r="I4" s="5">
        <f>E4*1.2</f>
        <v>4.3103999999999996E-2</v>
      </c>
      <c r="J4" s="5"/>
      <c r="K4" s="5" t="s">
        <v>32</v>
      </c>
      <c r="Q4" s="6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48</v>
      </c>
      <c r="Q5">
        <f t="shared" ref="Q5:Q32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1"/>
        <v>1</v>
      </c>
    </row>
    <row r="7" spans="1:17" x14ac:dyDescent="0.35">
      <c r="A7" s="3" t="s">
        <v>45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46</v>
      </c>
      <c r="Q7">
        <f t="shared" si="1"/>
        <v>1</v>
      </c>
    </row>
    <row r="8" spans="1:17" x14ac:dyDescent="0.35">
      <c r="A8" s="3" t="s">
        <v>68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96</v>
      </c>
      <c r="Q8">
        <f t="shared" si="1"/>
        <v>1</v>
      </c>
    </row>
    <row r="9" spans="1:17" x14ac:dyDescent="0.35">
      <c r="A9" s="3" t="s">
        <v>69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97</v>
      </c>
      <c r="Q9">
        <f t="shared" si="1"/>
        <v>1</v>
      </c>
    </row>
    <row r="10" spans="1:17" x14ac:dyDescent="0.35">
      <c r="A10" s="3" t="s">
        <v>70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42</v>
      </c>
      <c r="G10" s="3">
        <v>0.17499999999999999</v>
      </c>
      <c r="H10" s="3">
        <v>0.28599999999999998</v>
      </c>
      <c r="I10" s="3">
        <v>0.315</v>
      </c>
      <c r="J10" s="3"/>
      <c r="K10" s="3" t="s">
        <v>92</v>
      </c>
      <c r="Q10">
        <f t="shared" si="1"/>
        <v>1</v>
      </c>
    </row>
    <row r="11" spans="1:17" x14ac:dyDescent="0.35">
      <c r="A11" s="3" t="s">
        <v>71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42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93</v>
      </c>
      <c r="Q11">
        <f t="shared" si="1"/>
        <v>1</v>
      </c>
    </row>
    <row r="12" spans="1:17" x14ac:dyDescent="0.35">
      <c r="A12" s="3" t="s">
        <v>72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42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94</v>
      </c>
      <c r="Q12">
        <f t="shared" ref="Q12" si="2">IF(E12=H12, 1, IF(F12=$F$2, 1, 0))</f>
        <v>1</v>
      </c>
    </row>
    <row r="13" spans="1:17" x14ac:dyDescent="0.35">
      <c r="A13" s="3" t="s">
        <v>91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95</v>
      </c>
      <c r="Q13">
        <f t="shared" si="1"/>
        <v>1</v>
      </c>
    </row>
    <row r="14" spans="1:17" x14ac:dyDescent="0.35">
      <c r="A14" s="3" t="s">
        <v>52</v>
      </c>
      <c r="B14" s="3" t="s">
        <v>7</v>
      </c>
      <c r="C14" s="3" t="s">
        <v>27</v>
      </c>
      <c r="D14" s="3" t="s">
        <v>53</v>
      </c>
      <c r="E14" s="3">
        <v>134000</v>
      </c>
      <c r="F14" s="3" t="s">
        <v>42</v>
      </c>
      <c r="G14">
        <f>E14*0.8</f>
        <v>107200</v>
      </c>
      <c r="H14" s="3">
        <f>E14</f>
        <v>134000</v>
      </c>
      <c r="I14" s="3">
        <f>E14*1.2</f>
        <v>160800</v>
      </c>
      <c r="J14" s="3"/>
      <c r="K14" s="3" t="s">
        <v>51</v>
      </c>
      <c r="Q14">
        <f t="shared" si="1"/>
        <v>1</v>
      </c>
    </row>
    <row r="15" spans="1:17" x14ac:dyDescent="0.35">
      <c r="A15" s="3" t="s">
        <v>59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62</v>
      </c>
      <c r="Q15">
        <f t="shared" si="1"/>
        <v>1</v>
      </c>
    </row>
    <row r="16" spans="1:17" x14ac:dyDescent="0.35">
      <c r="A16" s="3" t="s">
        <v>60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61</v>
      </c>
      <c r="Q16">
        <f t="shared" si="1"/>
        <v>1</v>
      </c>
    </row>
    <row r="17" spans="1:17" x14ac:dyDescent="0.35">
      <c r="A17" s="3" t="s">
        <v>43</v>
      </c>
      <c r="B17" s="3" t="s">
        <v>44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4"/>
      <c r="K17" s="3" t="s">
        <v>33</v>
      </c>
      <c r="Q17">
        <f t="shared" si="1"/>
        <v>1</v>
      </c>
    </row>
    <row r="18" spans="1:17" s="6" customFormat="1" x14ac:dyDescent="0.35">
      <c r="A18" s="5" t="s">
        <v>73</v>
      </c>
      <c r="B18" s="5" t="s">
        <v>44</v>
      </c>
      <c r="C18" s="5" t="s">
        <v>27</v>
      </c>
      <c r="D18" s="5" t="s">
        <v>12</v>
      </c>
      <c r="E18" s="5">
        <v>0.01</v>
      </c>
      <c r="F18" s="5" t="s">
        <v>22</v>
      </c>
      <c r="G18" s="5">
        <f>E18*0.8</f>
        <v>8.0000000000000002E-3</v>
      </c>
      <c r="H18" s="5"/>
      <c r="I18" s="5">
        <f>E18*1.2</f>
        <v>1.2E-2</v>
      </c>
      <c r="J18" s="5"/>
      <c r="K18" s="5" t="s">
        <v>89</v>
      </c>
      <c r="Q18" s="6">
        <f t="shared" ref="Q18:Q19" si="3">IF(E18=H18, 1, IF(F18=$F$2, 1, 0))</f>
        <v>1</v>
      </c>
    </row>
    <row r="19" spans="1:17" s="6" customFormat="1" x14ac:dyDescent="0.35">
      <c r="A19" s="5" t="s">
        <v>74</v>
      </c>
      <c r="B19" s="5" t="s">
        <v>44</v>
      </c>
      <c r="C19" s="5" t="s">
        <v>27</v>
      </c>
      <c r="D19" s="5" t="s">
        <v>12</v>
      </c>
      <c r="E19" s="5">
        <v>0.01</v>
      </c>
      <c r="F19" s="5" t="s">
        <v>22</v>
      </c>
      <c r="G19" s="5">
        <f>E19*0.8</f>
        <v>8.0000000000000002E-3</v>
      </c>
      <c r="H19" s="5"/>
      <c r="I19" s="5">
        <f>E19*1.2</f>
        <v>1.2E-2</v>
      </c>
      <c r="J19" s="5"/>
      <c r="K19" s="5" t="s">
        <v>88</v>
      </c>
      <c r="Q19" s="6">
        <f t="shared" si="3"/>
        <v>1</v>
      </c>
    </row>
    <row r="20" spans="1:17" s="6" customFormat="1" x14ac:dyDescent="0.35">
      <c r="A20" s="5" t="s">
        <v>99</v>
      </c>
      <c r="B20" s="5" t="s">
        <v>44</v>
      </c>
      <c r="C20" s="5" t="s">
        <v>27</v>
      </c>
      <c r="D20" s="5" t="s">
        <v>100</v>
      </c>
      <c r="E20" s="5">
        <f>0.64/2</f>
        <v>0.32</v>
      </c>
      <c r="F20" s="5" t="s">
        <v>42</v>
      </c>
      <c r="G20" s="5">
        <f>0.6/2</f>
        <v>0.3</v>
      </c>
      <c r="H20" s="5">
        <f>E20</f>
        <v>0.32</v>
      </c>
      <c r="I20" s="5">
        <f>0.71/2</f>
        <v>0.35499999999999998</v>
      </c>
      <c r="J20" s="5"/>
      <c r="K20" s="5" t="s">
        <v>101</v>
      </c>
      <c r="Q20" s="6">
        <f t="shared" si="1"/>
        <v>1</v>
      </c>
    </row>
    <row r="21" spans="1:17" x14ac:dyDescent="0.35">
      <c r="A21" s="3" t="s">
        <v>63</v>
      </c>
      <c r="B21" s="3" t="s">
        <v>44</v>
      </c>
      <c r="C21" s="3" t="s">
        <v>27</v>
      </c>
      <c r="D21" s="3" t="s">
        <v>102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64</v>
      </c>
      <c r="Q21">
        <f t="shared" ref="Q21" si="4">IF(E21=H21, 1, IF(F21=$F$2, 1, 0))</f>
        <v>1</v>
      </c>
    </row>
    <row r="22" spans="1:17" x14ac:dyDescent="0.35">
      <c r="A22" s="3" t="s">
        <v>75</v>
      </c>
      <c r="B22" s="3" t="s">
        <v>44</v>
      </c>
      <c r="C22" s="3" t="s">
        <v>27</v>
      </c>
      <c r="D22" s="3" t="s">
        <v>102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90</v>
      </c>
      <c r="Q22">
        <f t="shared" si="1"/>
        <v>1</v>
      </c>
    </row>
    <row r="23" spans="1:17" x14ac:dyDescent="0.35">
      <c r="A23" s="3" t="s">
        <v>19</v>
      </c>
      <c r="B23" s="3" t="s">
        <v>44</v>
      </c>
      <c r="C23" s="3" t="s">
        <v>27</v>
      </c>
      <c r="D23" s="3" t="s">
        <v>102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34</v>
      </c>
      <c r="Q23">
        <f t="shared" si="1"/>
        <v>1</v>
      </c>
    </row>
    <row r="24" spans="1:17" s="6" customFormat="1" x14ac:dyDescent="0.35">
      <c r="A24" s="5" t="s">
        <v>40</v>
      </c>
      <c r="B24" s="5" t="s">
        <v>44</v>
      </c>
      <c r="C24" s="5" t="s">
        <v>27</v>
      </c>
      <c r="D24" s="5" t="s">
        <v>102</v>
      </c>
      <c r="E24" s="5">
        <v>7.0000000000000001E-3</v>
      </c>
      <c r="F24" s="5" t="s">
        <v>22</v>
      </c>
      <c r="G24" s="5">
        <f>0.9*E24</f>
        <v>6.3E-3</v>
      </c>
      <c r="H24" s="5"/>
      <c r="I24" s="5">
        <f>1.1*E24</f>
        <v>7.7000000000000011E-3</v>
      </c>
      <c r="J24" s="5"/>
      <c r="K24" s="5" t="s">
        <v>41</v>
      </c>
      <c r="Q24" s="6">
        <f t="shared" si="1"/>
        <v>1</v>
      </c>
    </row>
    <row r="25" spans="1:17" s="6" customFormat="1" x14ac:dyDescent="0.35">
      <c r="A25" s="5" t="s">
        <v>76</v>
      </c>
      <c r="B25" s="5" t="s">
        <v>44</v>
      </c>
      <c r="C25" s="5" t="s">
        <v>27</v>
      </c>
      <c r="D25" s="5" t="s">
        <v>20</v>
      </c>
      <c r="E25" s="5">
        <v>0.69399999999999995</v>
      </c>
      <c r="F25" s="5" t="s">
        <v>22</v>
      </c>
      <c r="G25" s="5">
        <f>0.8*E25</f>
        <v>0.55520000000000003</v>
      </c>
      <c r="H25" s="5"/>
      <c r="I25" s="5">
        <f>1.2*E25</f>
        <v>0.83279999999999987</v>
      </c>
      <c r="J25" s="5"/>
      <c r="K25" s="5" t="s">
        <v>55</v>
      </c>
      <c r="Q25" s="6">
        <f t="shared" si="1"/>
        <v>1</v>
      </c>
    </row>
    <row r="26" spans="1:17" s="6" customFormat="1" x14ac:dyDescent="0.35">
      <c r="A26" s="5" t="s">
        <v>77</v>
      </c>
      <c r="B26" s="5" t="s">
        <v>44</v>
      </c>
      <c r="C26" s="5" t="s">
        <v>27</v>
      </c>
      <c r="D26" s="5" t="s">
        <v>12</v>
      </c>
      <c r="E26" s="5">
        <v>92</v>
      </c>
      <c r="F26" s="5" t="s">
        <v>22</v>
      </c>
      <c r="G26" s="5">
        <f>E26*0.8</f>
        <v>73.600000000000009</v>
      </c>
      <c r="H26" s="5"/>
      <c r="I26" s="5">
        <f>E26*1.2</f>
        <v>110.39999999999999</v>
      </c>
      <c r="J26" s="5"/>
      <c r="K26" s="5" t="s">
        <v>35</v>
      </c>
      <c r="Q26" s="6">
        <f t="shared" si="1"/>
        <v>1</v>
      </c>
    </row>
    <row r="27" spans="1:17" s="6" customFormat="1" x14ac:dyDescent="0.35">
      <c r="A27" s="5" t="s">
        <v>78</v>
      </c>
      <c r="B27" s="5" t="s">
        <v>44</v>
      </c>
      <c r="C27" s="5" t="s">
        <v>27</v>
      </c>
      <c r="D27" s="5" t="s">
        <v>30</v>
      </c>
      <c r="E27" s="7">
        <v>0.54800000000000004</v>
      </c>
      <c r="F27" s="5" t="s">
        <v>22</v>
      </c>
      <c r="G27" s="5">
        <f>E27*0.8</f>
        <v>0.43840000000000007</v>
      </c>
      <c r="H27" s="5"/>
      <c r="I27" s="5">
        <f>E27*1.2</f>
        <v>0.65760000000000007</v>
      </c>
      <c r="J27" s="5"/>
      <c r="K27" s="5" t="s">
        <v>36</v>
      </c>
      <c r="Q27" s="6">
        <f t="shared" si="1"/>
        <v>1</v>
      </c>
    </row>
    <row r="28" spans="1:17" s="6" customFormat="1" x14ac:dyDescent="0.35">
      <c r="A28" s="5" t="s">
        <v>79</v>
      </c>
      <c r="B28" s="5" t="s">
        <v>44</v>
      </c>
      <c r="C28" s="5" t="s">
        <v>27</v>
      </c>
      <c r="D28" s="5" t="s">
        <v>20</v>
      </c>
      <c r="E28" s="5">
        <v>0.15</v>
      </c>
      <c r="F28" s="5" t="s">
        <v>22</v>
      </c>
      <c r="G28" s="5">
        <f>E28*0.8</f>
        <v>0.12</v>
      </c>
      <c r="H28" s="5"/>
      <c r="I28" s="5">
        <f>E28*1.2</f>
        <v>0.18</v>
      </c>
      <c r="J28" s="5"/>
      <c r="K28" s="5" t="s">
        <v>98</v>
      </c>
      <c r="Q28" s="6">
        <f t="shared" si="1"/>
        <v>1</v>
      </c>
    </row>
    <row r="29" spans="1:17" x14ac:dyDescent="0.35">
      <c r="A29" s="3" t="s">
        <v>81</v>
      </c>
      <c r="B29" s="3" t="s">
        <v>47</v>
      </c>
      <c r="C29" s="3" t="s">
        <v>27</v>
      </c>
      <c r="D29" s="3" t="s">
        <v>15</v>
      </c>
      <c r="E29" s="3">
        <v>1</v>
      </c>
      <c r="F29" s="3" t="s">
        <v>22</v>
      </c>
      <c r="G29" s="3">
        <f>E29*0.9</f>
        <v>0.9</v>
      </c>
      <c r="H29" s="3"/>
      <c r="I29" s="3">
        <f>E29*1.1</f>
        <v>1.1000000000000001</v>
      </c>
      <c r="J29" s="3"/>
      <c r="K29" s="3" t="s">
        <v>66</v>
      </c>
      <c r="Q29">
        <f t="shared" ref="Q29:Q31" si="5">IF(E29=H29, 1, IF(F29=$F$2, 1, 0))</f>
        <v>1</v>
      </c>
    </row>
    <row r="30" spans="1:17" x14ac:dyDescent="0.35">
      <c r="A30" s="3" t="s">
        <v>83</v>
      </c>
      <c r="B30" s="3" t="s">
        <v>47</v>
      </c>
      <c r="C30" s="3" t="s">
        <v>27</v>
      </c>
      <c r="D30" s="3" t="s">
        <v>84</v>
      </c>
      <c r="E30" s="3">
        <v>0.3</v>
      </c>
      <c r="F30" s="3" t="s">
        <v>22</v>
      </c>
      <c r="G30" s="3">
        <f>E30*0.9</f>
        <v>0.27</v>
      </c>
      <c r="H30" s="3"/>
      <c r="I30" s="3">
        <v>0.35</v>
      </c>
      <c r="J30" s="3"/>
      <c r="K30" s="3" t="s">
        <v>85</v>
      </c>
      <c r="Q30">
        <f t="shared" si="5"/>
        <v>1</v>
      </c>
    </row>
    <row r="31" spans="1:17" x14ac:dyDescent="0.35">
      <c r="A31" s="3" t="s">
        <v>86</v>
      </c>
      <c r="B31" s="3" t="s">
        <v>65</v>
      </c>
      <c r="C31" s="3" t="s">
        <v>27</v>
      </c>
      <c r="D31" s="3" t="s">
        <v>20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87</v>
      </c>
      <c r="Q31">
        <f t="shared" si="5"/>
        <v>1</v>
      </c>
    </row>
    <row r="32" spans="1:17" x14ac:dyDescent="0.35">
      <c r="A32" s="3" t="s">
        <v>82</v>
      </c>
      <c r="B32" s="3" t="s">
        <v>65</v>
      </c>
      <c r="C32" s="3" t="s">
        <v>27</v>
      </c>
      <c r="D32" s="3" t="s">
        <v>15</v>
      </c>
      <c r="E32" s="3">
        <v>38.229999999999997</v>
      </c>
      <c r="F32" s="3" t="s">
        <v>22</v>
      </c>
      <c r="G32" s="3">
        <f>E32*0.9</f>
        <v>34.406999999999996</v>
      </c>
      <c r="H32" s="3"/>
      <c r="I32" s="3">
        <f>E32*1.1</f>
        <v>42.052999999999997</v>
      </c>
      <c r="J32" s="3"/>
      <c r="K32" s="3" t="s">
        <v>67</v>
      </c>
      <c r="Q32">
        <f t="shared" si="1"/>
        <v>1</v>
      </c>
    </row>
    <row r="33" spans="1:17" x14ac:dyDescent="0.35">
      <c r="A33" s="3" t="s">
        <v>80</v>
      </c>
      <c r="B33" s="3" t="s">
        <v>14</v>
      </c>
      <c r="C33" s="3" t="s">
        <v>27</v>
      </c>
      <c r="D33" s="3" t="s">
        <v>15</v>
      </c>
      <c r="E33" s="3">
        <v>168</v>
      </c>
      <c r="F33" s="3" t="s">
        <v>42</v>
      </c>
      <c r="G33" s="3">
        <v>134.4</v>
      </c>
      <c r="H33" s="3">
        <v>168</v>
      </c>
      <c r="I33" s="3">
        <v>201.6</v>
      </c>
      <c r="J33" s="3"/>
      <c r="K33" s="3" t="s">
        <v>54</v>
      </c>
      <c r="Q33">
        <f t="shared" ref="Q33:Q35" si="6">IF(E33=H33, 1, IF(F33=$F$2, 1, 0))</f>
        <v>1</v>
      </c>
    </row>
    <row r="34" spans="1:17" x14ac:dyDescent="0.35">
      <c r="A34" s="3" t="s">
        <v>24</v>
      </c>
      <c r="B34" s="3" t="s">
        <v>23</v>
      </c>
      <c r="C34" s="3" t="s">
        <v>27</v>
      </c>
      <c r="D34" s="3" t="s">
        <v>8</v>
      </c>
      <c r="E34" s="3">
        <v>0.8</v>
      </c>
      <c r="F34" s="3" t="s">
        <v>22</v>
      </c>
      <c r="G34" s="3">
        <f>E34*0.9</f>
        <v>0.72000000000000008</v>
      </c>
      <c r="H34" s="3"/>
      <c r="I34" s="3">
        <f>E34*1.1</f>
        <v>0.88000000000000012</v>
      </c>
      <c r="J34" s="3"/>
      <c r="K34" s="3" t="s">
        <v>38</v>
      </c>
      <c r="Q34">
        <f t="shared" si="6"/>
        <v>1</v>
      </c>
    </row>
    <row r="35" spans="1:17" x14ac:dyDescent="0.35">
      <c r="A35" s="3" t="s">
        <v>49</v>
      </c>
      <c r="B35" s="3" t="s">
        <v>23</v>
      </c>
      <c r="C35" s="3" t="s">
        <v>27</v>
      </c>
      <c r="D35" s="3" t="s">
        <v>8</v>
      </c>
      <c r="E35" s="3">
        <v>0.85</v>
      </c>
      <c r="F35" s="3" t="s">
        <v>22</v>
      </c>
      <c r="G35" s="3">
        <f>E35*0.9</f>
        <v>0.76500000000000001</v>
      </c>
      <c r="H35" s="3"/>
      <c r="I35" s="3">
        <f>E35*1.1</f>
        <v>0.93500000000000005</v>
      </c>
      <c r="J35" s="3"/>
      <c r="K35" s="3" t="s">
        <v>50</v>
      </c>
      <c r="Q35">
        <f t="shared" si="6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2024-10-01T22:47:14Z</dcterms:modified>
</cp:coreProperties>
</file>