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DCC58088-C3CF-46C5-8B41-95BC91B369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  <c r="G53" i="1"/>
  <c r="I52" i="1"/>
  <c r="G52" i="1"/>
  <c r="I50" i="1"/>
  <c r="G50" i="1"/>
  <c r="E49" i="1"/>
  <c r="I49" i="1" s="1"/>
  <c r="I47" i="1"/>
  <c r="G47" i="1"/>
  <c r="I45" i="1"/>
  <c r="G45" i="1"/>
  <c r="I44" i="1"/>
  <c r="G44" i="1"/>
  <c r="I43" i="1"/>
  <c r="G43" i="1"/>
  <c r="I42" i="1"/>
  <c r="G42" i="1"/>
  <c r="I41" i="1"/>
  <c r="G41" i="1"/>
  <c r="G39" i="1"/>
  <c r="I38" i="1"/>
  <c r="G38" i="1"/>
  <c r="I37" i="1"/>
  <c r="G37" i="1"/>
  <c r="I36" i="1"/>
  <c r="G36" i="1"/>
  <c r="I35" i="1"/>
  <c r="G35" i="1"/>
  <c r="G49" i="1" l="1"/>
  <c r="I28" i="1" l="1"/>
  <c r="G28" i="1"/>
  <c r="H3" i="1"/>
  <c r="I24" i="1"/>
  <c r="G24" i="1"/>
  <c r="I23" i="1"/>
  <c r="G23" i="1"/>
  <c r="I13" i="1"/>
  <c r="H13" i="1"/>
  <c r="G13" i="1"/>
  <c r="I12" i="1"/>
  <c r="H12" i="1"/>
  <c r="G12" i="1"/>
  <c r="I10" i="1"/>
  <c r="G10" i="1"/>
  <c r="I7" i="1"/>
  <c r="G7" i="1"/>
  <c r="G32" i="1"/>
  <c r="I14" i="1"/>
  <c r="G14" i="1"/>
  <c r="H14" i="1"/>
  <c r="H7" i="1"/>
  <c r="I27" i="1"/>
  <c r="G27" i="1"/>
  <c r="I34" i="1"/>
  <c r="G34" i="1"/>
  <c r="I33" i="1"/>
  <c r="G33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<sst xmlns="http://schemas.openxmlformats.org/spreadsheetml/2006/main" count="326" uniqueCount="143">
  <si>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</si>
  <si>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</si>
  <si>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</si>
  <si>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</si>
  <si>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</si>
  <si>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</si>
  <si>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</si>
  <si>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</si>
  <si>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</si>
  <si>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</si>
  <si>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</si>
  <si>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</si>
  <si>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</si>
  <si>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</si>
  <si>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</si>
  <si>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</si>
  <si>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</si>
  <si>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</si>
  <si>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</si>
  <si>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</si>
  <si>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</si>
  <si>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</si>
  <si>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</si>
  <si>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</si>
  <si>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</si>
  <si>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</si>
  <si>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</si>
  <si>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</si>
  <si>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</si>
  <si>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</si>
  <si>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</si>
  <si>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</si>
  <si>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</si>
  <si>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</si>
  <si>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</si>
  <si>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</si>
  <si>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</si>
  <si>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</si>
  <si>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</si>
  <si>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</si>
  <si>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</si>
  <si>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</si>
  <si>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</si>
  <si>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</si>
  <si>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</si>
  <si>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</si>
  <si>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</si>
  <si>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</si>
  <si>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</si>
  <si>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</si>
  <si>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</si>
  <si>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</si>
  <si>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</si>
  <si>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</si>
  <si>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</si>
  <si>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</si>
  <si>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</si>
  <si>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</si>
  <si>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</si>
  <si>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</si>
  <si>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</si>
  <si>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</si>
  <si>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</si>
  <si>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</si>
  <si>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</si>
  <si>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</si>
  <si>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</si>
  <si>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</si>
  <si>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</si>
  <si>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</si>
  <si>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</si>
  <si>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</si>
  <si>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</si>
  <si>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</si>
  <si>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</si>
  <si>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</si>
  <si>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</si>
  <si>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</si>
  <si>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</si>
  <si>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</si>
  <si>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</si>
  <si>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</si>
  <si>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</si>
  <si>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</si>
  <si>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</si>
  <si>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</si>
  <si>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</si>
  <si>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</si>
  <si>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</si>
  <si>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</si>
  <si>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</si>
  <si>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</si>
  <si>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</si>
  <si>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</si>
  <si>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</si>
  <si>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</si>
  <si>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</si>
  <si>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</si>
  <si>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</si>
  <si>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</si>
  <si>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</si>
  <si>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</si>
  <si>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</si>
  <si>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</si>
  <si>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</si>
  <si>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</si>
  <si>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</si>
  <si>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</si>
  <si>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</si>
  <si>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</si>
  <si>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</si>
  <si>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</si>
  <si>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</si>
  <si>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</si>
  <si>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</si>
  <si>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</si>
  <si>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</si>
  <si>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</si>
  <si>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</si>
  <si>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</si>
  <si>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</si>
  <si>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</si>
  <si>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</si>
  <si>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</si>
  <si>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</si>
  <si>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</si>
  <si>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</si>
  <si>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</si>
  <si>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</si>
  <si>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</si>
  <si>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</si>
  <si>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</si>
  <si>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</si>
  <si>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</si>
  <si>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</si>
  <si>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</si>
  <si>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</si>
  <si>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</si>
  <si>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</si>
  <si>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</si>
  <si>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</si>
  <si>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</si>
  <si>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M401.load_pH(x)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</si>
</sst>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12" zoomScale="85" zoomScaleNormal="85" workbookViewId="0">
      <selection activeCell="D18" sqref="D18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7" t="s">
        <v>61</v>
      </c>
      <c r="B14" s="7" t="s">
        <v>7</v>
      </c>
      <c r="C14" s="7" t="s">
        <v>27</v>
      </c>
      <c r="D14" s="7" t="s">
        <v>62</v>
      </c>
      <c r="E14" s="7">
        <v>15969</v>
      </c>
      <c r="F14" s="7" t="s">
        <v>42</v>
      </c>
      <c r="G14" s="7">
        <f>0.8*E14</f>
        <v>12775.2</v>
      </c>
      <c r="H14" s="7">
        <f>E14</f>
        <v>15969</v>
      </c>
      <c r="I14" s="7">
        <f>1.2*E14</f>
        <v>19162.8</v>
      </c>
      <c r="J14" s="7"/>
      <c r="K14" s="7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0.125</v>
      </c>
      <c r="F16" s="3" t="s">
        <v>22</v>
      </c>
      <c r="G16" s="3">
        <v>0.1</v>
      </c>
      <c r="H16" s="3"/>
      <c r="I16" s="3">
        <v>0.15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0.68</v>
      </c>
      <c r="F23" s="7" t="s">
        <v>22</v>
      </c>
      <c r="G23" s="7">
        <f>0.8*E23</f>
        <v>0.54400000000000004</v>
      </c>
      <c r="H23" s="7"/>
      <c r="I23" s="7">
        <f>1.2*E23</f>
        <v>0.81600000000000006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76</v>
      </c>
      <c r="F24" s="7" t="s">
        <v>22</v>
      </c>
      <c r="G24" s="7">
        <f>E24*0.8</f>
        <v>60.800000000000004</v>
      </c>
      <c r="H24" s="7"/>
      <c r="I24" s="7">
        <f>E24*1.2</f>
        <v>91.2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7" t="s">
        <v>70</v>
      </c>
      <c r="B28" s="7" t="s">
        <v>55</v>
      </c>
      <c r="C28" s="7" t="s">
        <v>27</v>
      </c>
      <c r="D28" s="7" t="s">
        <v>20</v>
      </c>
      <c r="E28" s="7">
        <v>0.05</v>
      </c>
      <c r="F28" s="7" t="s">
        <v>22</v>
      </c>
      <c r="G28" s="7">
        <f>0.05*0.0463/0.2087</f>
        <v>1.10924772400575E-2</v>
      </c>
      <c r="H28" s="7"/>
      <c r="I28" s="7">
        <f>0.05*0.34/0.2087</f>
        <v>8.1456636320076672E-2</v>
      </c>
      <c r="J28" s="7"/>
      <c r="K28" s="7" t="s">
        <v>71</v>
      </c>
    </row>
    <row r="29" spans="1:11" x14ac:dyDescent="0.3">
      <c r="A29" s="7" t="s">
        <v>141</v>
      </c>
      <c r="B29" s="7" t="s">
        <v>55</v>
      </c>
      <c r="C29" s="7" t="s">
        <v>27</v>
      </c>
      <c r="D29" s="7" t="s">
        <v>13</v>
      </c>
      <c r="E29" s="7">
        <v>11</v>
      </c>
      <c r="F29" s="7" t="s">
        <v>22</v>
      </c>
      <c r="G29" s="7">
        <v>10</v>
      </c>
      <c r="H29" s="7"/>
      <c r="I29" s="7">
        <v>12</v>
      </c>
      <c r="J29" s="7"/>
      <c r="K29" s="7" t="s">
        <v>142</v>
      </c>
    </row>
    <row r="30" spans="1:11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</row>
    <row r="31" spans="1:11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</row>
    <row r="32" spans="1:11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22</v>
      </c>
      <c r="G32" s="3">
        <f>E32*0.8</f>
        <v>0.76</v>
      </c>
      <c r="H32" s="3"/>
      <c r="I32" s="3">
        <v>1</v>
      </c>
      <c r="J32" s="3"/>
      <c r="K32" s="3" t="s">
        <v>73</v>
      </c>
    </row>
    <row r="33" spans="1:11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</row>
    <row r="34" spans="1:11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</row>
    <row r="35" spans="1:11" x14ac:dyDescent="0.3">
      <c r="A35" s="3" t="s">
        <v>100</v>
      </c>
      <c r="B35" s="3" t="s">
        <v>101</v>
      </c>
      <c r="C35" s="3" t="s">
        <v>27</v>
      </c>
      <c r="D35" s="3" t="s">
        <v>102</v>
      </c>
      <c r="E35" s="3">
        <v>0.2</v>
      </c>
      <c r="F35" s="3" t="s">
        <v>22</v>
      </c>
      <c r="G35" s="3">
        <f t="shared" ref="G35:G39" si="1">0.9*E35</f>
        <v>0.18000000000000002</v>
      </c>
      <c r="H35" s="3"/>
      <c r="I35" s="3">
        <f>1.1*E35</f>
        <v>0.22000000000000003</v>
      </c>
      <c r="J35" s="3"/>
      <c r="K35" s="3" t="s">
        <v>103</v>
      </c>
    </row>
    <row r="36" spans="1:11" x14ac:dyDescent="0.3">
      <c r="A36" s="3" t="s">
        <v>104</v>
      </c>
      <c r="B36" s="3" t="s">
        <v>101</v>
      </c>
      <c r="C36" s="3" t="s">
        <v>27</v>
      </c>
      <c r="D36" s="3" t="s">
        <v>15</v>
      </c>
      <c r="E36" s="3">
        <v>9.4</v>
      </c>
      <c r="F36" s="3" t="s">
        <v>22</v>
      </c>
      <c r="G36" s="3">
        <f t="shared" si="1"/>
        <v>8.4600000000000009</v>
      </c>
      <c r="H36" s="3"/>
      <c r="I36" s="3">
        <f>1.1*E36</f>
        <v>10.340000000000002</v>
      </c>
      <c r="J36" s="3"/>
      <c r="K36" s="3" t="s">
        <v>105</v>
      </c>
    </row>
    <row r="37" spans="1:11" x14ac:dyDescent="0.3">
      <c r="A37" s="3" t="s">
        <v>106</v>
      </c>
      <c r="B37" s="3" t="s">
        <v>101</v>
      </c>
      <c r="C37" s="3" t="s">
        <v>27</v>
      </c>
      <c r="D37" s="3" t="s">
        <v>107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108</v>
      </c>
    </row>
    <row r="38" spans="1:11" x14ac:dyDescent="0.3">
      <c r="A38" s="3" t="s">
        <v>109</v>
      </c>
      <c r="B38" s="3" t="s">
        <v>101</v>
      </c>
      <c r="C38" s="3" t="s">
        <v>27</v>
      </c>
      <c r="D38" s="3" t="s">
        <v>110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111</v>
      </c>
    </row>
    <row r="39" spans="1:11" x14ac:dyDescent="0.3">
      <c r="A39" s="3" t="s">
        <v>136</v>
      </c>
      <c r="B39" s="3" t="s">
        <v>101</v>
      </c>
      <c r="C39" s="3" t="s">
        <v>27</v>
      </c>
      <c r="D39" s="3" t="s">
        <v>8</v>
      </c>
      <c r="E39" s="3">
        <v>0.96899999999999997</v>
      </c>
      <c r="F39" s="3" t="s">
        <v>22</v>
      </c>
      <c r="G39" s="3">
        <f t="shared" si="1"/>
        <v>0.87209999999999999</v>
      </c>
      <c r="H39" s="3"/>
      <c r="I39" s="3">
        <v>1</v>
      </c>
      <c r="J39" s="3"/>
      <c r="K39" s="3" t="s">
        <v>112</v>
      </c>
    </row>
    <row r="40" spans="1:11" x14ac:dyDescent="0.3">
      <c r="A40" s="3" t="s">
        <v>113</v>
      </c>
      <c r="B40" s="3" t="s">
        <v>101</v>
      </c>
      <c r="C40" s="3" t="s">
        <v>27</v>
      </c>
      <c r="D40" s="3" t="s">
        <v>114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115</v>
      </c>
    </row>
    <row r="41" spans="1:11" x14ac:dyDescent="0.3">
      <c r="A41" s="3" t="s">
        <v>134</v>
      </c>
      <c r="B41" s="3" t="s">
        <v>101</v>
      </c>
      <c r="C41" s="3" t="s">
        <v>27</v>
      </c>
      <c r="D41" s="3" t="s">
        <v>102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116</v>
      </c>
    </row>
    <row r="42" spans="1:11" x14ac:dyDescent="0.3">
      <c r="A42" s="3" t="s">
        <v>117</v>
      </c>
      <c r="B42" s="3" t="s">
        <v>101</v>
      </c>
      <c r="C42" s="3" t="s">
        <v>27</v>
      </c>
      <c r="D42" s="3" t="s">
        <v>15</v>
      </c>
      <c r="E42" s="3">
        <v>6.1</v>
      </c>
      <c r="F42" s="3" t="s">
        <v>22</v>
      </c>
      <c r="G42" s="3">
        <f>0.8*E42</f>
        <v>4.88</v>
      </c>
      <c r="H42" s="3"/>
      <c r="I42" s="3">
        <f>1.2*E42</f>
        <v>7.3199999999999994</v>
      </c>
      <c r="J42" s="3"/>
      <c r="K42" s="3" t="s">
        <v>118</v>
      </c>
    </row>
    <row r="43" spans="1:11" x14ac:dyDescent="0.3">
      <c r="A43" s="3" t="s">
        <v>119</v>
      </c>
      <c r="B43" s="3" t="s">
        <v>101</v>
      </c>
      <c r="C43" s="3" t="s">
        <v>27</v>
      </c>
      <c r="D43" s="3" t="s">
        <v>107</v>
      </c>
      <c r="E43" s="3">
        <v>160</v>
      </c>
      <c r="F43" s="3" t="s">
        <v>22</v>
      </c>
      <c r="G43" s="3">
        <f>0.8*E43</f>
        <v>128</v>
      </c>
      <c r="H43" s="3"/>
      <c r="I43" s="3">
        <f>1.2*E43</f>
        <v>192</v>
      </c>
      <c r="J43" s="3"/>
      <c r="K43" s="3" t="s">
        <v>120</v>
      </c>
    </row>
    <row r="44" spans="1:11" x14ac:dyDescent="0.3">
      <c r="A44" s="3" t="s">
        <v>121</v>
      </c>
      <c r="B44" s="3" t="s">
        <v>101</v>
      </c>
      <c r="C44" s="3" t="s">
        <v>27</v>
      </c>
      <c r="D44" s="3" t="s">
        <v>8</v>
      </c>
      <c r="E44" s="3">
        <v>0.871</v>
      </c>
      <c r="F44" s="3" t="s">
        <v>22</v>
      </c>
      <c r="G44" s="3">
        <f>0.9*E44</f>
        <v>0.78390000000000004</v>
      </c>
      <c r="H44" s="3"/>
      <c r="I44" s="3">
        <f>1.1*E44</f>
        <v>0.95810000000000006</v>
      </c>
      <c r="J44" s="3"/>
      <c r="K44" s="3" t="s">
        <v>122</v>
      </c>
    </row>
    <row r="45" spans="1:11" x14ac:dyDescent="0.3">
      <c r="A45" s="3" t="s">
        <v>123</v>
      </c>
      <c r="B45" s="3" t="s">
        <v>101</v>
      </c>
      <c r="C45" s="3" t="s">
        <v>27</v>
      </c>
      <c r="D45" s="3" t="s">
        <v>110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124</v>
      </c>
    </row>
    <row r="46" spans="1:11" x14ac:dyDescent="0.3">
      <c r="A46" s="3" t="s">
        <v>125</v>
      </c>
      <c r="B46" s="3" t="s">
        <v>101</v>
      </c>
      <c r="C46" s="3" t="s">
        <v>27</v>
      </c>
      <c r="D46" s="3" t="s">
        <v>114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126</v>
      </c>
    </row>
    <row r="47" spans="1:11" x14ac:dyDescent="0.3">
      <c r="A47" s="3" t="s">
        <v>127</v>
      </c>
      <c r="B47" s="3" t="s">
        <v>101</v>
      </c>
      <c r="C47" s="3" t="s">
        <v>27</v>
      </c>
      <c r="D47" s="3" t="s">
        <v>15</v>
      </c>
      <c r="E47" s="3">
        <v>19</v>
      </c>
      <c r="F47" s="3" t="s">
        <v>22</v>
      </c>
      <c r="G47" s="3">
        <f>0.9*E47</f>
        <v>17.100000000000001</v>
      </c>
      <c r="H47" s="3"/>
      <c r="I47" s="3">
        <f>1.1*E47</f>
        <v>20.900000000000002</v>
      </c>
      <c r="J47" s="3"/>
      <c r="K47" s="3" t="s">
        <v>128</v>
      </c>
    </row>
    <row r="48" spans="1:11" x14ac:dyDescent="0.3">
      <c r="A48" s="3" t="s">
        <v>137</v>
      </c>
      <c r="B48" s="3" t="s">
        <v>101</v>
      </c>
      <c r="C48" s="3" t="s">
        <v>27</v>
      </c>
      <c r="D48" s="3" t="s">
        <v>8</v>
      </c>
      <c r="E48" s="3">
        <v>0.999</v>
      </c>
      <c r="F48" s="3" t="s">
        <v>22</v>
      </c>
      <c r="G48" s="3">
        <v>0.98</v>
      </c>
      <c r="H48" s="3"/>
      <c r="I48" s="3">
        <v>1</v>
      </c>
      <c r="J48" s="3"/>
      <c r="K48" s="3" t="s">
        <v>129</v>
      </c>
    </row>
    <row r="49" spans="1:11" x14ac:dyDescent="0.3">
      <c r="A49" s="3" t="s">
        <v>130</v>
      </c>
      <c r="B49" s="3" t="s">
        <v>101</v>
      </c>
      <c r="C49" s="3" t="s">
        <v>27</v>
      </c>
      <c r="D49" s="3" t="s">
        <v>107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131</v>
      </c>
    </row>
    <row r="50" spans="1:11" x14ac:dyDescent="0.3">
      <c r="A50" s="3" t="s">
        <v>139</v>
      </c>
      <c r="B50" s="3" t="s">
        <v>101</v>
      </c>
      <c r="C50" s="3" t="s">
        <v>27</v>
      </c>
      <c r="D50" s="3" t="s">
        <v>110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140</v>
      </c>
    </row>
    <row r="51" spans="1:11" x14ac:dyDescent="0.3">
      <c r="A51" s="3" t="s">
        <v>138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2024-05-27T22:31:28Z</dcterms:modified>
</cp:coreProperties>
</file>