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1244B4F1-20E2-4CC2-9E2E-281E431D4AF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I3" i="1" l="1"/>
  <c r="H3" i="1"/>
  <c r="Q3" i="1" s="1"/>
  <c r="G3" i="1"/>
  <c r="E19" i="1" l="1"/>
  <c r="I19" i="1" l="1"/>
  <c r="G19" i="1"/>
  <c r="H19" i="1" l="1"/>
  <c r="Q18" i="1"/>
  <c r="I18" i="1"/>
  <c r="G18" i="1"/>
  <c r="I16" i="1"/>
  <c r="G16" i="1"/>
  <c r="I11" i="1" l="1"/>
  <c r="G11" i="1"/>
  <c r="H13" i="1"/>
  <c r="Q13" i="1"/>
  <c r="G13" i="1"/>
  <c r="I13" i="1"/>
  <c r="I17" i="1"/>
  <c r="G17" i="1"/>
  <c r="I9" i="1"/>
  <c r="G9" i="1"/>
  <c r="I8" i="1"/>
  <c r="G8" i="1"/>
  <c r="Q10" i="1" l="1"/>
  <c r="Q28" i="1"/>
  <c r="I28" i="1"/>
  <c r="G28" i="1"/>
  <c r="Q20" i="1"/>
  <c r="Q17" i="1"/>
  <c r="Q8" i="1"/>
  <c r="G23" i="1"/>
  <c r="G22" i="1" l="1"/>
  <c r="Q29" i="1"/>
  <c r="Q30" i="1"/>
  <c r="Q31" i="1"/>
  <c r="Q2" i="1"/>
  <c r="Q11" i="1"/>
  <c r="I31" i="1"/>
  <c r="G31" i="1"/>
  <c r="I30" i="1"/>
  <c r="G30" i="1"/>
  <c r="Q5" i="1" l="1"/>
  <c r="Q6" i="1"/>
  <c r="Q7" i="1"/>
  <c r="Q9" i="1"/>
  <c r="Q14" i="1"/>
  <c r="Q15" i="1"/>
  <c r="Q16" i="1"/>
  <c r="Q19" i="1"/>
  <c r="Q21" i="1"/>
  <c r="Q22" i="1"/>
  <c r="Q23" i="1"/>
  <c r="Q24" i="1"/>
  <c r="Q25" i="1"/>
  <c r="Q26" i="1"/>
  <c r="Q27" i="1"/>
  <c r="Q12" i="1" l="1"/>
  <c r="I24" i="1" l="1"/>
  <c r="G24" i="1"/>
  <c r="I25" i="1"/>
  <c r="I26" i="1"/>
  <c r="G25" i="1"/>
  <c r="G26" i="1"/>
  <c r="I7" i="1"/>
  <c r="I23" i="1"/>
  <c r="G7" i="1"/>
  <c r="I27" i="1"/>
  <c r="G2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<sst xmlns="http://schemas.openxmlformats.org/spreadsheetml/2006/main" count="191" uniqueCount="93">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</sst>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A4" sqref="A4:XFD4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5" customFormat="1" x14ac:dyDescent="0.35">
      <c r="A3" s="4" t="s">
        <v>56</v>
      </c>
      <c r="B3" s="4" t="s">
        <v>7</v>
      </c>
      <c r="C3" s="4" t="s">
        <v>26</v>
      </c>
      <c r="D3" s="4" t="s">
        <v>58</v>
      </c>
      <c r="E3" s="4">
        <v>330</v>
      </c>
      <c r="F3" s="4" t="s">
        <v>42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0.28000000000000003</v>
      </c>
      <c r="F4" s="4" t="s">
        <v>42</v>
      </c>
      <c r="G4" s="4">
        <v>0.23</v>
      </c>
      <c r="H4" s="4">
        <v>0.27</v>
      </c>
      <c r="I4" s="4">
        <v>0.34</v>
      </c>
      <c r="J4" s="4"/>
      <c r="K4" s="4" t="s">
        <v>32</v>
      </c>
      <c r="Q4" s="5">
        <f t="shared" ref="Q4" si="0">IF(E4=H4, 1, IF(F4=$F$2, 1, 0))</f>
        <v>0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66</v>
      </c>
      <c r="B8" s="3" t="s">
        <v>7</v>
      </c>
      <c r="C8" s="3" t="s">
        <v>26</v>
      </c>
      <c r="D8" s="3" t="s">
        <v>10</v>
      </c>
      <c r="E8" s="3">
        <v>0.01</v>
      </c>
      <c r="F8" s="3" t="s">
        <v>22</v>
      </c>
      <c r="G8" s="3">
        <f>E8*0.08</f>
        <v>8.0000000000000004E-4</v>
      </c>
      <c r="H8" s="3"/>
      <c r="I8" s="3">
        <f>E8*1.2</f>
        <v>1.2E-2</v>
      </c>
      <c r="J8" s="3"/>
      <c r="K8" s="3" t="s">
        <v>85</v>
      </c>
      <c r="Q8">
        <f t="shared" ref="Q8" si="2">IF(E8=H8, 1, IF(F8=$F$2, 1, 0))</f>
        <v>1</v>
      </c>
    </row>
    <row r="9" spans="1:17" x14ac:dyDescent="0.35">
      <c r="A9" s="3" t="s">
        <v>67</v>
      </c>
      <c r="B9" s="3" t="s">
        <v>7</v>
      </c>
      <c r="C9" s="3" t="s">
        <v>26</v>
      </c>
      <c r="D9" s="3" t="s">
        <v>10</v>
      </c>
      <c r="E9" s="3">
        <v>0.01</v>
      </c>
      <c r="F9" s="3" t="s">
        <v>22</v>
      </c>
      <c r="G9" s="3">
        <f>E9*0.08</f>
        <v>8.0000000000000004E-4</v>
      </c>
      <c r="H9" s="3"/>
      <c r="I9" s="3">
        <f>E9*1.2</f>
        <v>1.2E-2</v>
      </c>
      <c r="J9" s="3"/>
      <c r="K9" s="3" t="s">
        <v>86</v>
      </c>
      <c r="Q9">
        <f t="shared" si="1"/>
        <v>1</v>
      </c>
    </row>
    <row r="10" spans="1:17" x14ac:dyDescent="0.35">
      <c r="A10" s="3" t="s">
        <v>68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82</v>
      </c>
      <c r="Q10">
        <f t="shared" si="1"/>
        <v>1</v>
      </c>
    </row>
    <row r="11" spans="1:17" x14ac:dyDescent="0.35">
      <c r="A11" s="3" t="s">
        <v>69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83</v>
      </c>
      <c r="Q11">
        <f t="shared" si="1"/>
        <v>1</v>
      </c>
    </row>
    <row r="12" spans="1:17" x14ac:dyDescent="0.35">
      <c r="A12" s="3" t="s">
        <v>81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84</v>
      </c>
      <c r="Q12">
        <f t="shared" si="1"/>
        <v>1</v>
      </c>
    </row>
    <row r="13" spans="1:17" x14ac:dyDescent="0.35">
      <c r="A13" s="3" t="s">
        <v>52</v>
      </c>
      <c r="B13" s="3" t="s">
        <v>7</v>
      </c>
      <c r="C13" s="3" t="s">
        <v>27</v>
      </c>
      <c r="D13" s="3" t="s">
        <v>53</v>
      </c>
      <c r="E13" s="3">
        <v>134000</v>
      </c>
      <c r="F13" s="3" t="s">
        <v>42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51</v>
      </c>
      <c r="Q13">
        <f t="shared" si="1"/>
        <v>1</v>
      </c>
    </row>
    <row r="14" spans="1:17" x14ac:dyDescent="0.35">
      <c r="A14" s="3" t="s">
        <v>59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62</v>
      </c>
      <c r="Q14">
        <f t="shared" si="1"/>
        <v>1</v>
      </c>
    </row>
    <row r="15" spans="1:17" x14ac:dyDescent="0.35">
      <c r="A15" s="3" t="s">
        <v>60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43</v>
      </c>
      <c r="B16" s="3" t="s">
        <v>44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7"/>
      <c r="K16" s="3" t="s">
        <v>33</v>
      </c>
      <c r="Q16">
        <f t="shared" si="1"/>
        <v>1</v>
      </c>
    </row>
    <row r="17" spans="1:17" s="5" customFormat="1" x14ac:dyDescent="0.35">
      <c r="A17" s="4" t="s">
        <v>70</v>
      </c>
      <c r="B17" s="4" t="s">
        <v>44</v>
      </c>
      <c r="C17" s="4" t="s">
        <v>27</v>
      </c>
      <c r="D17" s="4" t="s">
        <v>12</v>
      </c>
      <c r="E17" s="4">
        <v>0.20300000000000001</v>
      </c>
      <c r="F17" s="4" t="s">
        <v>22</v>
      </c>
      <c r="G17" s="4">
        <f>E17*0.08</f>
        <v>1.6240000000000001E-2</v>
      </c>
      <c r="H17" s="4"/>
      <c r="I17" s="4">
        <f>E17*1.2</f>
        <v>0.24360000000000001</v>
      </c>
      <c r="J17" s="4"/>
      <c r="K17" s="4" t="s">
        <v>79</v>
      </c>
      <c r="Q17" s="5">
        <f t="shared" ref="Q17:Q18" si="3">IF(E17=H17, 1, IF(F17=$F$2, 1, 0))</f>
        <v>1</v>
      </c>
    </row>
    <row r="18" spans="1:17" s="5" customFormat="1" x14ac:dyDescent="0.35">
      <c r="A18" s="4" t="s">
        <v>71</v>
      </c>
      <c r="B18" s="4" t="s">
        <v>44</v>
      </c>
      <c r="C18" s="4" t="s">
        <v>27</v>
      </c>
      <c r="D18" s="4" t="s">
        <v>12</v>
      </c>
      <c r="E18" s="4">
        <v>6.6E-3</v>
      </c>
      <c r="F18" s="4" t="s">
        <v>22</v>
      </c>
      <c r="G18" s="4">
        <f>E18*0.08</f>
        <v>5.2800000000000004E-4</v>
      </c>
      <c r="H18" s="4"/>
      <c r="I18" s="4">
        <f>E18*1.2</f>
        <v>7.92E-3</v>
      </c>
      <c r="J18" s="4"/>
      <c r="K18" s="4" t="s">
        <v>78</v>
      </c>
      <c r="Q18" s="5">
        <f t="shared" si="3"/>
        <v>1</v>
      </c>
    </row>
    <row r="19" spans="1:17" s="5" customFormat="1" x14ac:dyDescent="0.35">
      <c r="A19" s="4" t="s">
        <v>88</v>
      </c>
      <c r="B19" s="4" t="s">
        <v>44</v>
      </c>
      <c r="C19" s="4" t="s">
        <v>27</v>
      </c>
      <c r="D19" s="4" t="s">
        <v>89</v>
      </c>
      <c r="E19" s="4">
        <f>0.423/2</f>
        <v>0.21149999999999999</v>
      </c>
      <c r="F19" s="4" t="s">
        <v>42</v>
      </c>
      <c r="G19" s="4">
        <f>E19*0.8</f>
        <v>0.16920000000000002</v>
      </c>
      <c r="H19" s="4">
        <f>E19</f>
        <v>0.21149999999999999</v>
      </c>
      <c r="I19" s="4">
        <f>E19*1.2</f>
        <v>0.25379999999999997</v>
      </c>
      <c r="J19" s="4"/>
      <c r="K19" s="4" t="s">
        <v>90</v>
      </c>
      <c r="Q19" s="5">
        <f t="shared" si="1"/>
        <v>1</v>
      </c>
    </row>
    <row r="20" spans="1:17" x14ac:dyDescent="0.35">
      <c r="A20" s="3" t="s">
        <v>63</v>
      </c>
      <c r="B20" s="3" t="s">
        <v>44</v>
      </c>
      <c r="C20" s="3" t="s">
        <v>27</v>
      </c>
      <c r="D20" s="3" t="s">
        <v>91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64</v>
      </c>
      <c r="Q20">
        <f t="shared" ref="Q20" si="4">IF(E20=H20, 1, IF(F20=$F$2, 1, 0))</f>
        <v>1</v>
      </c>
    </row>
    <row r="21" spans="1:17" x14ac:dyDescent="0.35">
      <c r="A21" s="3" t="s">
        <v>72</v>
      </c>
      <c r="B21" s="3" t="s">
        <v>44</v>
      </c>
      <c r="C21" s="3" t="s">
        <v>27</v>
      </c>
      <c r="D21" s="3" t="s">
        <v>91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80</v>
      </c>
      <c r="Q21">
        <f t="shared" si="1"/>
        <v>1</v>
      </c>
    </row>
    <row r="22" spans="1:17" x14ac:dyDescent="0.35">
      <c r="A22" s="3" t="s">
        <v>19</v>
      </c>
      <c r="B22" s="3" t="s">
        <v>44</v>
      </c>
      <c r="C22" s="3" t="s">
        <v>27</v>
      </c>
      <c r="D22" s="3" t="s">
        <v>91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34</v>
      </c>
      <c r="Q22">
        <f t="shared" si="1"/>
        <v>1</v>
      </c>
    </row>
    <row r="23" spans="1:17" s="5" customFormat="1" x14ac:dyDescent="0.35">
      <c r="A23" s="4" t="s">
        <v>40</v>
      </c>
      <c r="B23" s="4" t="s">
        <v>44</v>
      </c>
      <c r="C23" s="4" t="s">
        <v>27</v>
      </c>
      <c r="D23" s="4" t="s">
        <v>91</v>
      </c>
      <c r="E23" s="4">
        <v>0.05</v>
      </c>
      <c r="F23" s="4" t="s">
        <v>22</v>
      </c>
      <c r="G23" s="4">
        <f>0.9*E23</f>
        <v>4.5000000000000005E-2</v>
      </c>
      <c r="H23" s="4"/>
      <c r="I23" s="4">
        <f>1.1*E23</f>
        <v>5.5000000000000007E-2</v>
      </c>
      <c r="J23" s="4"/>
      <c r="K23" s="4" t="s">
        <v>41</v>
      </c>
      <c r="Q23" s="5">
        <f t="shared" si="1"/>
        <v>1</v>
      </c>
    </row>
    <row r="24" spans="1:17" s="5" customFormat="1" x14ac:dyDescent="0.35">
      <c r="A24" s="4" t="s">
        <v>73</v>
      </c>
      <c r="B24" s="4" t="s">
        <v>44</v>
      </c>
      <c r="C24" s="4" t="s">
        <v>27</v>
      </c>
      <c r="D24" s="4" t="s">
        <v>20</v>
      </c>
      <c r="E24" s="4">
        <v>0.747</v>
      </c>
      <c r="F24" s="4" t="s">
        <v>22</v>
      </c>
      <c r="G24" s="4">
        <f>0.8*E24</f>
        <v>0.59760000000000002</v>
      </c>
      <c r="H24" s="4"/>
      <c r="I24" s="4">
        <f>1.2*E24</f>
        <v>0.89639999999999997</v>
      </c>
      <c r="J24" s="4"/>
      <c r="K24" s="4" t="s">
        <v>55</v>
      </c>
      <c r="Q24" s="5">
        <f t="shared" si="1"/>
        <v>1</v>
      </c>
    </row>
    <row r="25" spans="1:17" s="5" customFormat="1" x14ac:dyDescent="0.35">
      <c r="A25" s="4" t="s">
        <v>74</v>
      </c>
      <c r="B25" s="4" t="s">
        <v>44</v>
      </c>
      <c r="C25" s="4" t="s">
        <v>27</v>
      </c>
      <c r="D25" s="4" t="s">
        <v>12</v>
      </c>
      <c r="E25" s="4">
        <v>74.3</v>
      </c>
      <c r="F25" s="4" t="s">
        <v>22</v>
      </c>
      <c r="G25" s="4">
        <f>E25*0.8</f>
        <v>59.44</v>
      </c>
      <c r="H25" s="4"/>
      <c r="I25" s="4">
        <f>E25*1.2</f>
        <v>89.16</v>
      </c>
      <c r="J25" s="4"/>
      <c r="K25" s="4" t="s">
        <v>35</v>
      </c>
      <c r="Q25" s="5">
        <f t="shared" si="1"/>
        <v>1</v>
      </c>
    </row>
    <row r="26" spans="1:17" s="5" customFormat="1" x14ac:dyDescent="0.35">
      <c r="A26" s="4" t="s">
        <v>75</v>
      </c>
      <c r="B26" s="4" t="s">
        <v>44</v>
      </c>
      <c r="C26" s="4" t="s">
        <v>27</v>
      </c>
      <c r="D26" s="4" t="s">
        <v>30</v>
      </c>
      <c r="E26" s="6">
        <v>0.39</v>
      </c>
      <c r="F26" s="4" t="s">
        <v>22</v>
      </c>
      <c r="G26" s="4">
        <f>E26*0.8</f>
        <v>0.31200000000000006</v>
      </c>
      <c r="H26" s="4"/>
      <c r="I26" s="4">
        <f>E26*1.2</f>
        <v>0.46799999999999997</v>
      </c>
      <c r="J26" s="4"/>
      <c r="K26" s="4" t="s">
        <v>36</v>
      </c>
      <c r="Q26" s="5">
        <f t="shared" si="1"/>
        <v>1</v>
      </c>
    </row>
    <row r="27" spans="1:17" s="5" customFormat="1" x14ac:dyDescent="0.35">
      <c r="A27" s="4" t="s">
        <v>76</v>
      </c>
      <c r="B27" s="4" t="s">
        <v>44</v>
      </c>
      <c r="C27" s="4" t="s">
        <v>27</v>
      </c>
      <c r="D27" s="4" t="s">
        <v>20</v>
      </c>
      <c r="E27" s="4">
        <v>0.23200000000000001</v>
      </c>
      <c r="F27" s="4" t="s">
        <v>22</v>
      </c>
      <c r="G27" s="4">
        <f>E27*0.8</f>
        <v>0.18560000000000001</v>
      </c>
      <c r="H27" s="4"/>
      <c r="I27" s="4">
        <f>E27*1.2</f>
        <v>0.27839999999999998</v>
      </c>
      <c r="J27" s="4"/>
      <c r="K27" s="4" t="s">
        <v>87</v>
      </c>
      <c r="Q27" s="5">
        <f t="shared" si="1"/>
        <v>1</v>
      </c>
    </row>
    <row r="28" spans="1:17" x14ac:dyDescent="0.35">
      <c r="A28" s="3" t="s">
        <v>77</v>
      </c>
      <c r="B28" s="3" t="s">
        <v>47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65</v>
      </c>
      <c r="Q28">
        <f t="shared" ref="Q28" si="5">IF(E28=H28, 1, IF(F28=$F$2, 1, 0))</f>
        <v>1</v>
      </c>
    </row>
    <row r="29" spans="1:17" x14ac:dyDescent="0.35">
      <c r="A29" s="3" t="s">
        <v>92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42</v>
      </c>
      <c r="G29" s="3">
        <v>134.4</v>
      </c>
      <c r="H29" s="3">
        <v>168</v>
      </c>
      <c r="I29" s="3">
        <v>201.6</v>
      </c>
      <c r="J29" s="3"/>
      <c r="K29" s="3" t="s">
        <v>54</v>
      </c>
      <c r="Q29">
        <f t="shared" ref="Q29:Q31" si="6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38</v>
      </c>
      <c r="Q30">
        <f t="shared" si="6"/>
        <v>1</v>
      </c>
    </row>
    <row r="31" spans="1:17" x14ac:dyDescent="0.35">
      <c r="A31" s="3" t="s">
        <v>49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50</v>
      </c>
      <c r="Q31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2024-09-24T19:34:21Z</dcterms:modified>
</cp:coreProperties>
</file>