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data\"/>
    </mc:Choice>
  </mc:AlternateContent>
  <xr:revisionPtr revIDLastSave="0" documentId="13_ncr:1_{6E7B2116-89D9-40AD-BCC9-CD23670B46A0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Heat utility" sheetId="1" r:id="rId1"/>
    <sheet name="Cooling utility" sheetId="2" r:id="rId2"/>
    <sheet name="Power utility" sheetId="3" r:id="rId3"/>
    <sheet name="Installed capital" sheetId="4" r:id="rId4"/>
    <sheet name="Material cost" sheetId="5" r:id="rId5"/>
    <sheet name="MPS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1" i="5"/>
  <c r="J7" i="2"/>
  <c r="J7" i="1"/>
  <c r="E7" i="1"/>
  <c r="E2" i="1"/>
  <c r="E3" i="1"/>
  <c r="E4" i="1"/>
  <c r="E5" i="1"/>
  <c r="E6" i="1"/>
  <c r="G5" i="1"/>
  <c r="I5" i="1"/>
  <c r="I5" i="2"/>
  <c r="G6" i="2"/>
  <c r="G5" i="2"/>
  <c r="G4" i="2"/>
  <c r="G3" i="2"/>
  <c r="G2" i="2"/>
  <c r="E10" i="5"/>
  <c r="E9" i="5"/>
  <c r="E8" i="5"/>
  <c r="E7" i="5"/>
  <c r="E6" i="5"/>
  <c r="E5" i="5"/>
  <c r="E4" i="5"/>
  <c r="E3" i="5"/>
  <c r="E2" i="5"/>
  <c r="E10" i="4"/>
  <c r="E9" i="4"/>
  <c r="E8" i="4"/>
  <c r="E7" i="4"/>
  <c r="E6" i="4"/>
  <c r="E5" i="4"/>
  <c r="E4" i="4"/>
  <c r="E3" i="4"/>
  <c r="E2" i="4"/>
  <c r="E10" i="3"/>
  <c r="E9" i="3"/>
  <c r="E8" i="3"/>
  <c r="E7" i="3"/>
  <c r="E6" i="3"/>
  <c r="E5" i="3"/>
  <c r="E4" i="3"/>
  <c r="E3" i="3"/>
  <c r="E2" i="3"/>
  <c r="E10" i="2"/>
  <c r="E9" i="2"/>
  <c r="E8" i="2"/>
  <c r="E7" i="2"/>
  <c r="E6" i="2"/>
  <c r="E5" i="2"/>
  <c r="E4" i="2"/>
  <c r="E3" i="2"/>
  <c r="E2" i="2"/>
  <c r="E10" i="1"/>
  <c r="E9" i="1"/>
  <c r="E8" i="1"/>
  <c r="G2" i="1" l="1"/>
  <c r="G6" i="1"/>
  <c r="G3" i="1"/>
  <c r="G4" i="1"/>
</calcChain>
</file>

<file path=xl/sharedStrings.xml><?xml version="1.0" encoding="utf-8"?>
<sst xmlns="http://schemas.openxmlformats.org/spreadsheetml/2006/main" count="48" uniqueCount="12">
  <si>
    <t>feedstock_group</t>
  </si>
  <si>
    <t>pretreatment_group</t>
  </si>
  <si>
    <t>conversion_group</t>
  </si>
  <si>
    <t>separation_group</t>
  </si>
  <si>
    <t>WWT_group</t>
  </si>
  <si>
    <t>HXN_group</t>
  </si>
  <si>
    <t>BT_group</t>
  </si>
  <si>
    <t>CT_group</t>
  </si>
  <si>
    <t>facilities_no_hu_group</t>
  </si>
  <si>
    <t>MPSP</t>
  </si>
  <si>
    <t>AOC material non-BT</t>
  </si>
  <si>
    <t>AOC material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</si>
</sst>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J7" sqref="J7"/>
    </sheetView>
  </sheetViews>
  <sheetFormatPr defaultRowHeight="14.4" x14ac:dyDescent="0.3"/>
  <cols>
    <col min="1" max="1" width="27.77734375" customWidth="1"/>
  </cols>
  <sheetData>
    <row r="1" spans="1:10" x14ac:dyDescent="0.3">
      <c r="B1" s="1">
        <v>54.8</v>
      </c>
      <c r="C1" s="1">
        <v>54.8</v>
      </c>
    </row>
    <row r="2" spans="1:10" x14ac:dyDescent="0.3">
      <c r="A2" s="1" t="s">
        <v>0</v>
      </c>
      <c r="B2">
        <v>0</v>
      </c>
      <c r="C2">
        <v>0</v>
      </c>
      <c r="E2">
        <f>B2/(SUM($B$2:$B$9)-$B$8-$B$9)</f>
        <v>0</v>
      </c>
      <c r="G2">
        <f>E2/SUM($E$2:$E$6)</f>
        <v>0</v>
      </c>
    </row>
    <row r="3" spans="1:10" x14ac:dyDescent="0.3">
      <c r="A3" s="1" t="s">
        <v>1</v>
      </c>
      <c r="B3">
        <v>10.129518422044701</v>
      </c>
      <c r="C3">
        <v>10.12951788038785</v>
      </c>
      <c r="E3">
        <f>B3/(SUM($B$2:$B$9)-$B$8-$B$9)</f>
        <v>0.3659020800461667</v>
      </c>
      <c r="G3">
        <f>E3/SUM($E$2:$E$6)</f>
        <v>0.21420601626380492</v>
      </c>
    </row>
    <row r="4" spans="1:10" x14ac:dyDescent="0.3">
      <c r="A4" s="1" t="s">
        <v>2</v>
      </c>
      <c r="B4">
        <v>5.6359457306650294</v>
      </c>
      <c r="C4">
        <v>5.6359471592218462</v>
      </c>
      <c r="E4">
        <f t="shared" ref="E4:E10" si="0">B4/(SUM($B$2:$B$9)-$B$8-$B$9)</f>
        <v>0.20358364336350943</v>
      </c>
      <c r="G4">
        <f>E4/SUM($E$2:$E$6)</f>
        <v>0.11918172538365</v>
      </c>
    </row>
    <row r="5" spans="1:10" x14ac:dyDescent="0.3">
      <c r="A5" s="1" t="s">
        <v>3</v>
      </c>
      <c r="B5">
        <v>31.523209614369321</v>
      </c>
      <c r="C5">
        <v>31.523077885027469</v>
      </c>
      <c r="E5">
        <f t="shared" si="0"/>
        <v>1.1386926295061488</v>
      </c>
      <c r="G5">
        <f>E5/SUM($E$2:$E$6)</f>
        <v>0.66661225835254501</v>
      </c>
      <c r="I5">
        <f>9.95526415629992/SUM($B$2:$B$6)</f>
        <v>0.21052111136240992</v>
      </c>
    </row>
    <row r="6" spans="1:10" x14ac:dyDescent="0.3">
      <c r="A6" s="1" t="s">
        <v>4</v>
      </c>
      <c r="B6">
        <v>0</v>
      </c>
      <c r="C6">
        <v>0</v>
      </c>
      <c r="E6">
        <f t="shared" si="0"/>
        <v>0</v>
      </c>
      <c r="G6">
        <f>E6/SUM($E$2:$E$6)</f>
        <v>0</v>
      </c>
    </row>
    <row r="7" spans="1:10" x14ac:dyDescent="0.3">
      <c r="A7" s="1" t="s">
        <v>5</v>
      </c>
      <c r="B7">
        <v>-19.60498740824054</v>
      </c>
      <c r="C7">
        <v>-19.60481244506143</v>
      </c>
      <c r="E7">
        <f t="shared" si="0"/>
        <v>-0.70817835291582476</v>
      </c>
      <c r="J7">
        <f>B7/(SUM($B$2:$B$9)-$B$8-$B$9-$B$7)</f>
        <v>-0.41458103699006554</v>
      </c>
    </row>
    <row r="8" spans="1:10" x14ac:dyDescent="0.3">
      <c r="A8" s="1" t="s">
        <v>6</v>
      </c>
      <c r="B8">
        <v>-27.683686358838511</v>
      </c>
      <c r="C8">
        <v>-27.68373047957574</v>
      </c>
      <c r="E8">
        <f t="shared" si="0"/>
        <v>-1.0000000000000002</v>
      </c>
    </row>
    <row r="9" spans="1:10" x14ac:dyDescent="0.3">
      <c r="A9" s="1" t="s">
        <v>7</v>
      </c>
      <c r="B9">
        <v>0</v>
      </c>
      <c r="C9">
        <v>0</v>
      </c>
      <c r="E9">
        <f t="shared" si="0"/>
        <v>0</v>
      </c>
    </row>
    <row r="10" spans="1:10" x14ac:dyDescent="0.3">
      <c r="A10" s="1" t="s">
        <v>8</v>
      </c>
      <c r="B10">
        <v>0</v>
      </c>
      <c r="C10">
        <v>0</v>
      </c>
      <c r="E1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I20" sqref="I20"/>
    </sheetView>
  </sheetViews>
  <sheetFormatPr defaultRowHeight="14.4" x14ac:dyDescent="0.3"/>
  <cols>
    <col min="1" max="1" width="28.44140625" customWidth="1"/>
  </cols>
  <sheetData>
    <row r="1" spans="1:10" x14ac:dyDescent="0.3">
      <c r="B1" s="1">
        <v>54.8</v>
      </c>
      <c r="C1" s="1">
        <v>54.8</v>
      </c>
    </row>
    <row r="2" spans="1:10" x14ac:dyDescent="0.3">
      <c r="A2" s="1" t="s">
        <v>0</v>
      </c>
      <c r="B2">
        <v>0</v>
      </c>
      <c r="C2">
        <v>0</v>
      </c>
      <c r="E2">
        <f>B2/(SUM($B$2:$B$9)-$B$8-$B$9)</f>
        <v>0</v>
      </c>
      <c r="G2">
        <f>E2/SUM($E$2:$E$6)</f>
        <v>0</v>
      </c>
    </row>
    <row r="3" spans="1:10" x14ac:dyDescent="0.3">
      <c r="A3" s="1" t="s">
        <v>1</v>
      </c>
      <c r="B3">
        <v>-3.9974375522838028</v>
      </c>
      <c r="C3">
        <v>-3.997437223353161</v>
      </c>
      <c r="E3">
        <f>B3/(SUM($B$2:$B$9)-$B$8-$B$9)</f>
        <v>0.14678264977220928</v>
      </c>
      <c r="G3">
        <f>E3/SUM($E$2:$E$6)</f>
        <v>9.5329519516179476E-2</v>
      </c>
    </row>
    <row r="4" spans="1:10" x14ac:dyDescent="0.3">
      <c r="A4" s="1" t="s">
        <v>2</v>
      </c>
      <c r="B4">
        <v>-10.19522010067419</v>
      </c>
      <c r="C4">
        <v>-10.19522072062575</v>
      </c>
      <c r="E4">
        <f t="shared" ref="E4:E10" si="0">B4/(SUM($B$2:$B$9)-$B$8-$B$9)</f>
        <v>0.37436017494079005</v>
      </c>
      <c r="G4">
        <f>E4/SUM($E$2:$E$6)</f>
        <v>0.2431321117208447</v>
      </c>
    </row>
    <row r="5" spans="1:10" x14ac:dyDescent="0.3">
      <c r="A5" s="1" t="s">
        <v>3</v>
      </c>
      <c r="B5">
        <v>-23.933070991038921</v>
      </c>
      <c r="C5">
        <v>-23.932915430331629</v>
      </c>
      <c r="E5">
        <f t="shared" si="0"/>
        <v>0.87880286591195789</v>
      </c>
      <c r="G5">
        <f>E5/SUM($E$2:$E$6)</f>
        <v>0.57074766729473447</v>
      </c>
      <c r="I5">
        <f>-2.44633791410439/SUM($B$2:$B$6)</f>
        <v>5.8339427414581743E-2</v>
      </c>
    </row>
    <row r="6" spans="1:10" x14ac:dyDescent="0.3">
      <c r="A6" s="1" t="s">
        <v>4</v>
      </c>
      <c r="B6">
        <v>-3.8071120182845251</v>
      </c>
      <c r="C6">
        <v>-3.807105154695118</v>
      </c>
      <c r="E6">
        <f t="shared" si="0"/>
        <v>0.13979405124269276</v>
      </c>
      <c r="G6">
        <f>E6/SUM($E$2:$E$6)</f>
        <v>9.0790701468241322E-2</v>
      </c>
    </row>
    <row r="7" spans="1:10" x14ac:dyDescent="0.3">
      <c r="A7" s="1" t="s">
        <v>5</v>
      </c>
      <c r="B7">
        <v>14.69912088349702</v>
      </c>
      <c r="C7">
        <v>14.699134412208769</v>
      </c>
      <c r="E7">
        <f t="shared" si="0"/>
        <v>-0.53973974186765006</v>
      </c>
      <c r="J7">
        <f>B7/(SUM($B$2:$B$9)-$B$8-$B$9-$B$7)</f>
        <v>-0.35053959262814427</v>
      </c>
    </row>
    <row r="8" spans="1:10" x14ac:dyDescent="0.3">
      <c r="A8" s="1" t="s">
        <v>6</v>
      </c>
      <c r="B8">
        <v>-1.0009003229752791</v>
      </c>
      <c r="C8">
        <v>-1.0009030157660059</v>
      </c>
      <c r="E8">
        <f t="shared" si="0"/>
        <v>3.6752244317171799E-2</v>
      </c>
    </row>
    <row r="9" spans="1:10" x14ac:dyDescent="0.3">
      <c r="A9" s="1" t="s">
        <v>7</v>
      </c>
      <c r="B9">
        <v>23.720177253859521</v>
      </c>
      <c r="C9">
        <v>23.719987922690279</v>
      </c>
      <c r="E9">
        <f t="shared" si="0"/>
        <v>-0.8709855813504398</v>
      </c>
    </row>
    <row r="10" spans="1:10" x14ac:dyDescent="0.3">
      <c r="A10" s="1" t="s">
        <v>8</v>
      </c>
      <c r="B10">
        <v>0</v>
      </c>
      <c r="C10">
        <v>0</v>
      </c>
      <c r="E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6" sqref="E6"/>
    </sheetView>
  </sheetViews>
  <sheetFormatPr defaultRowHeight="14.4" x14ac:dyDescent="0.3"/>
  <cols>
    <col min="1" max="1" width="31.6640625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</v>
      </c>
      <c r="C2">
        <v>0</v>
      </c>
      <c r="E2">
        <f>B2/SUM($B$2:$B$9)</f>
        <v>0</v>
      </c>
    </row>
    <row r="3" spans="1:5" x14ac:dyDescent="0.3">
      <c r="A3" s="1" t="s">
        <v>1</v>
      </c>
      <c r="B3">
        <v>3.6127577598856771E-4</v>
      </c>
      <c r="C3">
        <v>3.6127575682556531E-4</v>
      </c>
      <c r="E3">
        <f t="shared" ref="E3:E10" si="0">B3/SUM($B$2:$B$9)</f>
        <v>0.26626204874384024</v>
      </c>
    </row>
    <row r="4" spans="1:5" x14ac:dyDescent="0.3">
      <c r="A4" s="1" t="s">
        <v>2</v>
      </c>
      <c r="B4">
        <v>2.9988977126074138E-4</v>
      </c>
      <c r="C4">
        <v>2.9988975472095458E-4</v>
      </c>
      <c r="E4">
        <f t="shared" si="0"/>
        <v>0.22102025710058509</v>
      </c>
    </row>
    <row r="5" spans="1:5" x14ac:dyDescent="0.3">
      <c r="A5" s="1" t="s">
        <v>3</v>
      </c>
      <c r="B5">
        <v>7.3540627125791581E-5</v>
      </c>
      <c r="C5">
        <v>7.3540592842000376E-5</v>
      </c>
      <c r="E5">
        <f t="shared" si="0"/>
        <v>5.4199808970972152E-2</v>
      </c>
    </row>
    <row r="6" spans="1:5" x14ac:dyDescent="0.3">
      <c r="A6" s="1" t="s">
        <v>4</v>
      </c>
      <c r="B6">
        <v>4.3157020188189888E-4</v>
      </c>
      <c r="C6">
        <v>4.315734867843737E-4</v>
      </c>
      <c r="E6">
        <f t="shared" si="0"/>
        <v>0.3180693912162641</v>
      </c>
    </row>
    <row r="7" spans="1:5" x14ac:dyDescent="0.3">
      <c r="A7" s="1" t="s">
        <v>5</v>
      </c>
      <c r="B7">
        <v>0</v>
      </c>
      <c r="C7">
        <v>0</v>
      </c>
      <c r="E7">
        <f t="shared" si="0"/>
        <v>0</v>
      </c>
    </row>
    <row r="8" spans="1:5" x14ac:dyDescent="0.3">
      <c r="A8" s="1" t="s">
        <v>6</v>
      </c>
      <c r="B8">
        <v>9.1157834900480262E-5</v>
      </c>
      <c r="C8">
        <v>9.1157999598122559E-5</v>
      </c>
      <c r="E8">
        <f t="shared" si="0"/>
        <v>6.7183778965636168E-2</v>
      </c>
    </row>
    <row r="9" spans="1:5" x14ac:dyDescent="0.3">
      <c r="A9" s="1" t="s">
        <v>7</v>
      </c>
      <c r="B9">
        <v>9.9408709915873396E-5</v>
      </c>
      <c r="C9">
        <v>9.9407916449320436E-5</v>
      </c>
      <c r="E9">
        <f t="shared" si="0"/>
        <v>7.3264715002702374E-2</v>
      </c>
    </row>
    <row r="10" spans="1:5" x14ac:dyDescent="0.3">
      <c r="A10" s="1" t="s">
        <v>8</v>
      </c>
      <c r="B10">
        <v>1.7961415863783791E-5</v>
      </c>
      <c r="C10">
        <v>1.7961413559346219E-5</v>
      </c>
      <c r="E10">
        <f t="shared" si="0"/>
        <v>1.3237653073043353E-2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7" sqref="E7"/>
    </sheetView>
  </sheetViews>
  <sheetFormatPr defaultRowHeight="14.4" x14ac:dyDescent="0.3"/>
  <cols>
    <col min="1" max="1" width="29.44140625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</v>
      </c>
      <c r="C2">
        <v>0</v>
      </c>
      <c r="E2">
        <f>B2/SUM($B$2:$B$9)</f>
        <v>0</v>
      </c>
    </row>
    <row r="3" spans="1:5" x14ac:dyDescent="0.3">
      <c r="A3" s="1" t="s">
        <v>1</v>
      </c>
      <c r="B3">
        <v>2.0214071864110349E-3</v>
      </c>
      <c r="C3">
        <v>2.0214070783995978E-3</v>
      </c>
      <c r="E3">
        <f t="shared" ref="E3:E10" si="0">B3/SUM($B$2:$B$9)</f>
        <v>0.12068815280266651</v>
      </c>
    </row>
    <row r="4" spans="1:5" x14ac:dyDescent="0.3">
      <c r="A4" s="1" t="s">
        <v>2</v>
      </c>
      <c r="B4">
        <v>5.6471048838109871E-3</v>
      </c>
      <c r="C4">
        <v>5.6471045886257072E-3</v>
      </c>
      <c r="E4">
        <f t="shared" si="0"/>
        <v>0.33716049972104928</v>
      </c>
    </row>
    <row r="5" spans="1:5" x14ac:dyDescent="0.3">
      <c r="A5" s="1" t="s">
        <v>3</v>
      </c>
      <c r="B5">
        <v>1.682442227715129E-3</v>
      </c>
      <c r="C5">
        <v>1.682426606581711E-3</v>
      </c>
      <c r="E5">
        <f t="shared" si="0"/>
        <v>0.10045024378322041</v>
      </c>
    </row>
    <row r="6" spans="1:5" x14ac:dyDescent="0.3">
      <c r="A6" s="1" t="s">
        <v>4</v>
      </c>
      <c r="B6">
        <v>3.0096302682491678E-3</v>
      </c>
      <c r="C6">
        <v>3.0096439696215378E-3</v>
      </c>
      <c r="E6">
        <f t="shared" si="0"/>
        <v>0.17969002986423879</v>
      </c>
    </row>
    <row r="7" spans="1:5" x14ac:dyDescent="0.3">
      <c r="A7" s="1" t="s">
        <v>5</v>
      </c>
      <c r="B7">
        <v>1.8303612679090251E-4</v>
      </c>
      <c r="C7">
        <v>1.8303544132059011E-4</v>
      </c>
      <c r="E7">
        <f t="shared" si="0"/>
        <v>1.0928175276634651E-2</v>
      </c>
    </row>
    <row r="8" spans="1:5" x14ac:dyDescent="0.3">
      <c r="A8" s="1" t="s">
        <v>6</v>
      </c>
      <c r="B8">
        <v>4.0311484705793151E-3</v>
      </c>
      <c r="C8">
        <v>4.0311531491470081E-3</v>
      </c>
      <c r="E8">
        <f t="shared" si="0"/>
        <v>0.2406797926999078</v>
      </c>
    </row>
    <row r="9" spans="1:5" x14ac:dyDescent="0.3">
      <c r="A9" s="1" t="s">
        <v>7</v>
      </c>
      <c r="B9">
        <v>1.7424173328083661E-4</v>
      </c>
      <c r="C9">
        <v>1.7424081589025091E-4</v>
      </c>
      <c r="E9">
        <f t="shared" si="0"/>
        <v>1.0403105852282763E-2</v>
      </c>
    </row>
    <row r="10" spans="1:5" x14ac:dyDescent="0.3">
      <c r="A10" s="1" t="s">
        <v>8</v>
      </c>
      <c r="B10">
        <v>4.9664132335554615E-4</v>
      </c>
      <c r="C10">
        <v>4.966403918322753E-4</v>
      </c>
      <c r="E10">
        <f t="shared" si="0"/>
        <v>2.9651979237133603E-2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tabSelected="1" workbookViewId="0">
      <selection activeCell="F16" sqref="F16"/>
    </sheetView>
  </sheetViews>
  <sheetFormatPr defaultRowHeight="14.4" x14ac:dyDescent="0.3"/>
  <cols>
    <col min="1" max="1" width="24.77734375" customWidth="1"/>
    <col min="2" max="2" width="12" bestFit="1" customWidth="1"/>
  </cols>
  <sheetData>
    <row r="1" spans="1:5" x14ac:dyDescent="0.3">
      <c r="B1" s="1">
        <v>54.8</v>
      </c>
      <c r="C1" s="1">
        <v>54.8</v>
      </c>
    </row>
    <row r="2" spans="1:5" x14ac:dyDescent="0.3">
      <c r="A2" s="1" t="s">
        <v>0</v>
      </c>
      <c r="B2">
        <v>0.38621647130903197</v>
      </c>
      <c r="C2">
        <v>0.38621645065683607</v>
      </c>
      <c r="E2">
        <f>B2/SUM($B$2:$B$9)</f>
        <v>0.36707296084553237</v>
      </c>
    </row>
    <row r="3" spans="1:5" x14ac:dyDescent="0.3">
      <c r="A3" s="1" t="s">
        <v>1</v>
      </c>
      <c r="B3">
        <v>2.8464698796995119E-2</v>
      </c>
      <c r="C3">
        <v>2.8464697274899149E-2</v>
      </c>
      <c r="E3">
        <f t="shared" ref="E3:E10" si="0">B3/SUM($B$2:$B$9)</f>
        <v>2.7053795068799059E-2</v>
      </c>
    </row>
    <row r="4" spans="1:5" x14ac:dyDescent="0.3">
      <c r="A4" s="1" t="s">
        <v>2</v>
      </c>
      <c r="B4">
        <v>0.38864588598033839</v>
      </c>
      <c r="C4">
        <v>0.38864586442461968</v>
      </c>
      <c r="E4">
        <f t="shared" si="0"/>
        <v>0.3693819572316665</v>
      </c>
    </row>
    <row r="5" spans="1:5" x14ac:dyDescent="0.3">
      <c r="A5" s="1" t="s">
        <v>3</v>
      </c>
      <c r="B5">
        <v>0.1270539788480454</v>
      </c>
      <c r="C5">
        <v>0.12705236889691091</v>
      </c>
      <c r="E5">
        <f t="shared" si="0"/>
        <v>0.12075632104680513</v>
      </c>
    </row>
    <row r="6" spans="1:5" x14ac:dyDescent="0.3">
      <c r="A6" s="1" t="s">
        <v>4</v>
      </c>
      <c r="B6">
        <v>7.68411188673776E-2</v>
      </c>
      <c r="C6">
        <v>7.6841114813499409E-2</v>
      </c>
      <c r="E6">
        <f t="shared" si="0"/>
        <v>7.3032351317721164E-2</v>
      </c>
    </row>
    <row r="7" spans="1:5" x14ac:dyDescent="0.3">
      <c r="A7" s="1" t="s">
        <v>5</v>
      </c>
      <c r="B7">
        <v>0</v>
      </c>
      <c r="C7">
        <v>0</v>
      </c>
      <c r="E7">
        <f t="shared" si="0"/>
        <v>0</v>
      </c>
    </row>
    <row r="8" spans="1:5" x14ac:dyDescent="0.3">
      <c r="A8" s="1" t="s">
        <v>6</v>
      </c>
      <c r="B8">
        <v>4.4471732657971039E-2</v>
      </c>
      <c r="C8">
        <v>4.4472385393060809E-2</v>
      </c>
      <c r="E8">
        <f t="shared" si="0"/>
        <v>4.2267411654824026E-2</v>
      </c>
    </row>
    <row r="9" spans="1:5" x14ac:dyDescent="0.3">
      <c r="A9" s="1" t="s">
        <v>7</v>
      </c>
      <c r="B9">
        <v>4.5789943970722511E-4</v>
      </c>
      <c r="C9">
        <v>4.5789578481732321E-4</v>
      </c>
      <c r="E9">
        <f t="shared" si="0"/>
        <v>4.3520283465163208E-4</v>
      </c>
    </row>
    <row r="10" spans="1:5" x14ac:dyDescent="0.3">
      <c r="A10" s="1" t="s">
        <v>8</v>
      </c>
      <c r="B10">
        <v>0</v>
      </c>
      <c r="C10">
        <v>0</v>
      </c>
      <c r="E10">
        <f t="shared" si="0"/>
        <v>0</v>
      </c>
    </row>
    <row r="11" spans="1:5" x14ac:dyDescent="0.3">
      <c r="A11" s="2" t="s">
        <v>10</v>
      </c>
      <c r="B11" s="4">
        <f>(SUM(B2:B10)-B8)*16953*350*24/1000000</f>
        <v>143.49887951786584</v>
      </c>
    </row>
    <row r="13" spans="1:5" x14ac:dyDescent="0.3">
      <c r="A13" s="3" t="s">
        <v>11</v>
      </c>
      <c r="B13" s="4">
        <f>(B8)*16953*350*24/1000000</f>
        <v>6.333005983504898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/>
  </sheetViews>
  <sheetFormatPr defaultRowHeight="14.4" x14ac:dyDescent="0.3"/>
  <sheetData>
    <row r="1" spans="1:3" x14ac:dyDescent="0.3">
      <c r="B1" s="1">
        <v>54.8</v>
      </c>
      <c r="C1" s="1">
        <v>54.8</v>
      </c>
    </row>
    <row r="2" spans="1:3" x14ac:dyDescent="0.3">
      <c r="A2" s="1" t="s">
        <v>9</v>
      </c>
      <c r="B2">
        <v>1541.5330853607161</v>
      </c>
      <c r="C2">
        <v>1541.5319757739251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utility</vt:lpstr>
      <vt:lpstr>Cooling utility</vt:lpstr>
      <vt:lpstr>Power utility</vt:lpstr>
      <vt:lpstr>Installed capital</vt:lpstr>
      <vt:lpstr>Material cost</vt:lpstr>
      <vt:lpstr>MPSP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2021-03-07T19:11:37Z</dcterms:created>
  <dcterms:modified xsi:type="dcterms:W3CDTF">2021-03-08T16:40:38Z</dcterms:modified>
</cp:coreProperties>
</file>