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86A8754-CC52-4F3C-AFF4-E9B25502FD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G12" i="1"/>
  <c r="G39" i="1"/>
  <c r="H13" i="1"/>
  <c r="H15" i="1"/>
  <c r="I52" i="1"/>
  <c r="G52" i="1"/>
  <c r="I56" i="1"/>
  <c r="G56" i="1"/>
  <c r="I55" i="1"/>
  <c r="G55" i="1"/>
  <c r="I53" i="1"/>
  <c r="G53" i="1"/>
  <c r="I51" i="1"/>
  <c r="G51" i="1"/>
  <c r="G43" i="1" l="1"/>
  <c r="I43" i="1"/>
  <c r="I42" i="1"/>
  <c r="G42" i="1"/>
  <c r="I50" i="1"/>
  <c r="G50" i="1"/>
  <c r="G37" i="1"/>
  <c r="E49" i="1"/>
  <c r="I49" i="1" s="1"/>
  <c r="I47" i="1"/>
  <c r="G47" i="1"/>
  <c r="I45" i="1"/>
  <c r="G45" i="1"/>
  <c r="I44" i="1"/>
  <c r="G44" i="1"/>
  <c r="I41" i="1"/>
  <c r="G41" i="1"/>
  <c r="I38" i="1"/>
  <c r="G38" i="1"/>
  <c r="I37" i="1"/>
  <c r="I36" i="1"/>
  <c r="G36" i="1"/>
  <c r="I35" i="1"/>
  <c r="G35" i="1"/>
  <c r="I7" i="1"/>
  <c r="G7" i="1"/>
  <c r="G32" i="1"/>
  <c r="I15" i="1"/>
  <c r="G15" i="1"/>
  <c r="H3" i="1"/>
  <c r="H7" i="1"/>
  <c r="I28" i="1"/>
  <c r="G28" i="1"/>
  <c r="I34" i="1"/>
  <c r="G34" i="1"/>
  <c r="I33" i="1"/>
  <c r="G33" i="1"/>
  <c r="I20" i="1"/>
  <c r="G20" i="1"/>
  <c r="I24" i="1"/>
  <c r="G24" i="1"/>
  <c r="I25" i="1"/>
  <c r="I26" i="1"/>
  <c r="G25" i="1"/>
  <c r="G26" i="1"/>
  <c r="I8" i="1"/>
  <c r="I23" i="1"/>
  <c r="G23" i="1"/>
  <c r="G22" i="1"/>
  <c r="G8" i="1"/>
  <c r="I27" i="1"/>
  <c r="G27" i="1"/>
  <c r="G49" i="1" l="1"/>
</calcChain>
</file>

<file path=xl/sharedStrings.xml><?xml version="1.0" encoding="utf-8"?>
<sst xmlns="http://schemas.openxmlformats.org/spreadsheetml/2006/main" count="341" uniqueCount="152">
  <si>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</si>
  <si>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</si>
  <si>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</si>
  <si>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</si>
  <si>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</si>
  <si>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</si>
  <si>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</si>
  <si>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</si>
  <si>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</si>
  <si>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</si>
  <si>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</si>
  <si>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</si>
  <si>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</si>
  <si>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</si>
  <si>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</si>
  <si>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</si>
  <si>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</si>
  <si>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</si>
  <si>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</si>
  <si>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</si>
  <si>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</si>
  <si>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</si>
  <si>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</si>
  <si>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</si>
  <si>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</si>
  <si>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</si>
  <si>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</si>
  <si>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</si>
  <si>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</si>
  <si>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</si>
  <si>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</si>
  <si>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</si>
  <si>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</si>
  <si>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</si>
  <si>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</si>
  <si>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</si>
  <si>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</si>
  <si>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</si>
  <si>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</si>
  <si>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</si>
  <si>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</si>
  <si>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</si>
  <si>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</si>
  <si>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</si>
  <si>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</si>
  <si>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</si>
  <si>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</si>
  <si>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</si>
  <si>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</si>
  <si>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</si>
  <si>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</si>
  <si>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</si>
  <si>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</si>
  <si>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</si>
  <si>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</si>
  <si>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</si>
  <si>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</si>
  <si>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</si>
  <si>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</si>
  <si>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</si>
  <si>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</si>
  <si>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</si>
  <si>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</si>
  <si>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</si>
  <si>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</si>
  <si>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</si>
  <si>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</si>
  <si>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</si>
  <si>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</si>
  <si>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</si>
  <si>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</si>
  <si>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</si>
  <si>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</si>
  <si>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</si>
  <si>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</si>
  <si>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</si>
  <si>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</si>
  <si>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</si>
  <si>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</si>
  <si>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</si>
  <si>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</si>
  <si>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</si>
  <si>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</si>
  <si>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</si>
  <si>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</si>
  <si>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</si>
  <si>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</si>
  <si>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</si>
  <si>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</si>
  <si>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</si>
  <si>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</si>
  <si>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</si>
  <si>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</si>
  <si>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</si>
  <si>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</si>
  <si>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</si>
  <si>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</si>
  <si>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</si>
  <si>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</si>
  <si>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</si>
  <si>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</si>
  <si>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</si>
  <si>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</si>
  <si>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</si>
  <si>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</si>
  <si>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</si>
  <si>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</si>
  <si>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</si>
  <si>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</si>
  <si>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</si>
  <si>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</si>
  <si>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</si>
  <si>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</si>
  <si>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</si>
  <si>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</si>
  <si>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</si>
  <si>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</si>
  <si>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</si>
  <si>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</si>
  <si>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</si>
  <si>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</si>
  <si>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</si>
  <si>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</si>
  <si>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</si>
  <si>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</si>
  <si>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</si>
  <si>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</si>
  <si>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</si>
  <si>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</si>
  <si>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</si>
  <si>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</si>
  <si>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</si>
  <si>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</si>
  <si>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</si>
  <si>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</si>
  <si>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</si>
  <si>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</si>
  <si>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</si>
  <si>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</si>
  <si>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</si>
  <si>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</si>
  <si>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</si>
  <si>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</si>
  <si>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</si>
  <si>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</si>
  <si>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</si>
  <si>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</si>
  <si>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</si>
  <si>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</si>
  <si>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</si>
  <si>
    <t>KOH unit price</t>
  </si>
  <si>
    <t>KOH_fresh.price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</si>
</sst>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85" zoomScaleNormal="85" workbookViewId="0">
      <selection activeCell="F15" sqref="F1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146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148</v>
      </c>
    </row>
    <row r="11" spans="1:11" x14ac:dyDescent="0.3">
      <c r="A11" s="3" t="s">
        <v>147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149</v>
      </c>
    </row>
    <row r="12" spans="1:11" x14ac:dyDescent="0.3">
      <c r="A12" s="3" t="s">
        <v>150</v>
      </c>
      <c r="B12" s="3" t="s">
        <v>7</v>
      </c>
      <c r="C12" s="3" t="s">
        <v>26</v>
      </c>
      <c r="D12" s="3" t="s">
        <v>10</v>
      </c>
      <c r="E12" s="3">
        <v>1.6</v>
      </c>
      <c r="F12" s="3" t="s">
        <v>22</v>
      </c>
      <c r="G12" s="3">
        <f>0.8*E12</f>
        <v>1.2800000000000002</v>
      </c>
      <c r="I12" s="3">
        <f>1.2*E12</f>
        <v>1.92</v>
      </c>
      <c r="J12" s="3"/>
      <c r="K12" s="3" t="s">
        <v>151</v>
      </c>
    </row>
    <row r="13" spans="1:11" x14ac:dyDescent="0.3">
      <c r="A13" s="3" t="s">
        <v>95</v>
      </c>
      <c r="B13" s="3" t="s">
        <v>7</v>
      </c>
      <c r="C13" s="3" t="s">
        <v>26</v>
      </c>
      <c r="D13" s="3" t="s">
        <v>10</v>
      </c>
      <c r="E13" s="3">
        <v>33</v>
      </c>
      <c r="F13" s="3" t="s">
        <v>42</v>
      </c>
      <c r="G13" s="3">
        <v>5</v>
      </c>
      <c r="H13" s="3">
        <f t="shared" ref="H13" si="0">E13</f>
        <v>33</v>
      </c>
      <c r="I13" s="3">
        <v>50</v>
      </c>
      <c r="J13" s="3"/>
      <c r="K13" s="3" t="s">
        <v>129</v>
      </c>
    </row>
    <row r="14" spans="1:11" x14ac:dyDescent="0.3">
      <c r="A14" s="3" t="s">
        <v>96</v>
      </c>
      <c r="B14" s="3" t="s">
        <v>7</v>
      </c>
      <c r="C14" s="3" t="s">
        <v>26</v>
      </c>
      <c r="D14" s="3" t="s">
        <v>10</v>
      </c>
      <c r="E14" s="3">
        <v>1.4419999999999999</v>
      </c>
      <c r="F14" s="3" t="s">
        <v>42</v>
      </c>
      <c r="G14" s="3">
        <v>1</v>
      </c>
      <c r="H14" s="3">
        <v>1.4419999999999999</v>
      </c>
      <c r="I14" s="3">
        <v>2.1</v>
      </c>
      <c r="J14" s="3"/>
      <c r="K14" s="3" t="s">
        <v>130</v>
      </c>
    </row>
    <row r="15" spans="1:11" x14ac:dyDescent="0.3">
      <c r="A15" s="3" t="s">
        <v>61</v>
      </c>
      <c r="B15" s="3" t="s">
        <v>7</v>
      </c>
      <c r="C15" s="3" t="s">
        <v>27</v>
      </c>
      <c r="D15" s="3" t="s">
        <v>62</v>
      </c>
      <c r="E15" s="3">
        <v>15944</v>
      </c>
      <c r="F15" s="3" t="s">
        <v>42</v>
      </c>
      <c r="G15" s="3">
        <f>0.8*E15</f>
        <v>12755.2</v>
      </c>
      <c r="H15" s="3">
        <f>E15</f>
        <v>15944</v>
      </c>
      <c r="I15" s="3">
        <f>1.2*E15</f>
        <v>19132.8</v>
      </c>
      <c r="J15" s="3"/>
      <c r="K15" s="3" t="s">
        <v>60</v>
      </c>
    </row>
    <row r="16" spans="1:11" x14ac:dyDescent="0.3">
      <c r="A16" s="3" t="s">
        <v>81</v>
      </c>
      <c r="B16" s="3" t="s">
        <v>7</v>
      </c>
      <c r="C16" s="3" t="s">
        <v>26</v>
      </c>
      <c r="D16" s="3" t="s">
        <v>8</v>
      </c>
      <c r="E16" s="3">
        <v>0.21</v>
      </c>
      <c r="F16" s="3" t="s">
        <v>22</v>
      </c>
      <c r="G16" s="3">
        <v>0.15</v>
      </c>
      <c r="H16" s="3"/>
      <c r="I16" s="3">
        <v>0.28000000000000003</v>
      </c>
      <c r="J16" s="3"/>
      <c r="K16" s="3" t="s">
        <v>84</v>
      </c>
    </row>
    <row r="17" spans="1:11" x14ac:dyDescent="0.3">
      <c r="A17" s="3" t="s">
        <v>82</v>
      </c>
      <c r="B17" s="3" t="s">
        <v>7</v>
      </c>
      <c r="C17" s="3" t="s">
        <v>26</v>
      </c>
      <c r="D17" s="3" t="s">
        <v>8</v>
      </c>
      <c r="E17" s="3">
        <v>0.1</v>
      </c>
      <c r="F17" s="3" t="s">
        <v>22</v>
      </c>
      <c r="G17" s="3">
        <v>0.08</v>
      </c>
      <c r="H17" s="3"/>
      <c r="I17" s="3">
        <v>0.12</v>
      </c>
      <c r="J17" s="3"/>
      <c r="K17" s="3" t="s">
        <v>83</v>
      </c>
    </row>
    <row r="18" spans="1:11" x14ac:dyDescent="0.3">
      <c r="A18" s="3" t="s">
        <v>44</v>
      </c>
      <c r="B18" s="3" t="s">
        <v>45</v>
      </c>
      <c r="C18" s="3" t="s">
        <v>27</v>
      </c>
      <c r="D18" s="3" t="s">
        <v>12</v>
      </c>
      <c r="E18" s="3">
        <v>76.903000000000006</v>
      </c>
      <c r="F18" s="3" t="s">
        <v>22</v>
      </c>
      <c r="G18" s="3">
        <v>41.707000000000001</v>
      </c>
      <c r="H18" s="3"/>
      <c r="I18" s="3">
        <v>101.9</v>
      </c>
      <c r="J18" s="5" t="s">
        <v>77</v>
      </c>
      <c r="K18" s="3" t="s">
        <v>33</v>
      </c>
    </row>
    <row r="19" spans="1:11" x14ac:dyDescent="0.3">
      <c r="A19" s="3" t="s">
        <v>88</v>
      </c>
      <c r="B19" s="3" t="s">
        <v>45</v>
      </c>
      <c r="C19" s="3" t="s">
        <v>27</v>
      </c>
      <c r="D19" s="3" t="s">
        <v>12</v>
      </c>
      <c r="E19" s="3">
        <v>10.228</v>
      </c>
      <c r="F19" s="3" t="s">
        <v>22</v>
      </c>
      <c r="G19" s="3">
        <v>5.5469999999999997</v>
      </c>
      <c r="H19" s="3"/>
      <c r="I19" s="3">
        <v>14.909000000000001</v>
      </c>
      <c r="J19" s="5" t="s">
        <v>77</v>
      </c>
      <c r="K19" s="3" t="s">
        <v>89</v>
      </c>
    </row>
    <row r="20" spans="1:11" x14ac:dyDescent="0.3">
      <c r="A20" s="3" t="s">
        <v>43</v>
      </c>
      <c r="B20" s="3" t="s">
        <v>45</v>
      </c>
      <c r="C20" s="3" t="s">
        <v>27</v>
      </c>
      <c r="D20" s="3" t="s">
        <v>92</v>
      </c>
      <c r="E20" s="3">
        <v>10</v>
      </c>
      <c r="F20" s="3" t="s">
        <v>22</v>
      </c>
      <c r="G20" s="3">
        <f>0.8*E20</f>
        <v>8</v>
      </c>
      <c r="H20" s="3"/>
      <c r="I20" s="3">
        <f>1.2*E20</f>
        <v>12</v>
      </c>
      <c r="J20" s="5"/>
      <c r="K20" s="3" t="s">
        <v>46</v>
      </c>
    </row>
    <row r="21" spans="1:11" x14ac:dyDescent="0.3">
      <c r="A21" s="3" t="s">
        <v>93</v>
      </c>
      <c r="B21" s="3" t="s">
        <v>45</v>
      </c>
      <c r="C21" s="3" t="s">
        <v>27</v>
      </c>
      <c r="D21" s="3" t="s">
        <v>8</v>
      </c>
      <c r="E21" s="3">
        <v>1</v>
      </c>
      <c r="F21" s="3" t="s">
        <v>22</v>
      </c>
      <c r="G21" s="3">
        <v>0.5</v>
      </c>
      <c r="H21" s="3"/>
      <c r="I21" s="3">
        <v>2</v>
      </c>
      <c r="J21" s="3"/>
      <c r="K21" s="3" t="s">
        <v>94</v>
      </c>
    </row>
    <row r="22" spans="1:11" x14ac:dyDescent="0.3">
      <c r="A22" s="3" t="s">
        <v>19</v>
      </c>
      <c r="B22" s="3" t="s">
        <v>45</v>
      </c>
      <c r="C22" s="3" t="s">
        <v>27</v>
      </c>
      <c r="D22" s="3" t="s">
        <v>8</v>
      </c>
      <c r="E22" s="3">
        <v>0.95</v>
      </c>
      <c r="F22" s="3" t="s">
        <v>22</v>
      </c>
      <c r="G22" s="3">
        <f>0.9*E22</f>
        <v>0.85499999999999998</v>
      </c>
      <c r="H22" s="3"/>
      <c r="I22" s="3">
        <v>1</v>
      </c>
      <c r="J22" s="3"/>
      <c r="K22" s="3" t="s">
        <v>34</v>
      </c>
    </row>
    <row r="23" spans="1:11" x14ac:dyDescent="0.3">
      <c r="A23" s="3" t="s">
        <v>40</v>
      </c>
      <c r="B23" s="3" t="s">
        <v>45</v>
      </c>
      <c r="C23" s="3" t="s">
        <v>27</v>
      </c>
      <c r="D23" s="3" t="s">
        <v>8</v>
      </c>
      <c r="E23" s="3">
        <v>0.05</v>
      </c>
      <c r="F23" s="3" t="s">
        <v>22</v>
      </c>
      <c r="G23" s="3">
        <f>0.9*E23</f>
        <v>4.5000000000000005E-2</v>
      </c>
      <c r="H23" s="3"/>
      <c r="I23" s="3">
        <f>1.1*E23</f>
        <v>5.5000000000000007E-2</v>
      </c>
      <c r="J23" s="3"/>
      <c r="K23" s="3" t="s">
        <v>41</v>
      </c>
    </row>
    <row r="24" spans="1:11" x14ac:dyDescent="0.3">
      <c r="A24" s="3" t="s">
        <v>47</v>
      </c>
      <c r="B24" s="3" t="s">
        <v>45</v>
      </c>
      <c r="C24" s="3" t="s">
        <v>27</v>
      </c>
      <c r="D24" s="3" t="s">
        <v>20</v>
      </c>
      <c r="E24" s="3">
        <v>0.40479999999999999</v>
      </c>
      <c r="F24" s="3" t="s">
        <v>22</v>
      </c>
      <c r="G24" s="3">
        <f>0.8*E24</f>
        <v>0.32384000000000002</v>
      </c>
      <c r="H24" s="3"/>
      <c r="I24" s="3">
        <f>1.2*E24</f>
        <v>0.48575999999999997</v>
      </c>
      <c r="J24" s="3"/>
      <c r="K24" s="3" t="s">
        <v>64</v>
      </c>
    </row>
    <row r="25" spans="1:11" x14ac:dyDescent="0.3">
      <c r="A25" s="3" t="s">
        <v>48</v>
      </c>
      <c r="B25" s="3" t="s">
        <v>45</v>
      </c>
      <c r="C25" s="3" t="s">
        <v>27</v>
      </c>
      <c r="D25" s="3" t="s">
        <v>12</v>
      </c>
      <c r="E25" s="3">
        <v>35.9</v>
      </c>
      <c r="F25" s="3" t="s">
        <v>22</v>
      </c>
      <c r="G25" s="3">
        <f>E25*0.8</f>
        <v>28.72</v>
      </c>
      <c r="H25" s="3"/>
      <c r="I25" s="3">
        <f>E25*1.2</f>
        <v>43.08</v>
      </c>
      <c r="J25" s="3"/>
      <c r="K25" s="3" t="s">
        <v>35</v>
      </c>
    </row>
    <row r="26" spans="1:11" x14ac:dyDescent="0.3">
      <c r="A26" s="3" t="s">
        <v>49</v>
      </c>
      <c r="B26" s="3" t="s">
        <v>45</v>
      </c>
      <c r="C26" s="3" t="s">
        <v>27</v>
      </c>
      <c r="D26" s="3" t="s">
        <v>30</v>
      </c>
      <c r="E26" s="4">
        <v>0.12</v>
      </c>
      <c r="F26" s="3" t="s">
        <v>22</v>
      </c>
      <c r="G26" s="3">
        <f>E26*0.8</f>
        <v>9.6000000000000002E-2</v>
      </c>
      <c r="H26" s="3"/>
      <c r="I26" s="3">
        <f>E26*1.2</f>
        <v>0.14399999999999999</v>
      </c>
      <c r="J26" s="3"/>
      <c r="K26" s="3" t="s">
        <v>36</v>
      </c>
    </row>
    <row r="27" spans="1:11" x14ac:dyDescent="0.3">
      <c r="A27" s="3" t="s">
        <v>74</v>
      </c>
      <c r="B27" s="3" t="s">
        <v>45</v>
      </c>
      <c r="C27" s="3" t="s">
        <v>27</v>
      </c>
      <c r="D27" s="3" t="s">
        <v>20</v>
      </c>
      <c r="E27" s="3">
        <v>0.33900000000000002</v>
      </c>
      <c r="F27" s="3" t="s">
        <v>22</v>
      </c>
      <c r="G27" s="3">
        <f>E27*0.8</f>
        <v>0.27120000000000005</v>
      </c>
      <c r="H27" s="3"/>
      <c r="I27" s="3">
        <f>E27*1.2</f>
        <v>0.40679999999999999</v>
      </c>
      <c r="J27" s="3"/>
      <c r="K27" s="3" t="s">
        <v>75</v>
      </c>
    </row>
    <row r="28" spans="1:11" x14ac:dyDescent="0.3">
      <c r="A28" s="3" t="s">
        <v>72</v>
      </c>
      <c r="B28" s="3" t="s">
        <v>45</v>
      </c>
      <c r="C28" s="3" t="s">
        <v>27</v>
      </c>
      <c r="D28" s="3" t="s">
        <v>20</v>
      </c>
      <c r="E28" s="3">
        <v>8.856E-2</v>
      </c>
      <c r="F28" s="3" t="s">
        <v>22</v>
      </c>
      <c r="G28" s="3">
        <f>E28*0.8</f>
        <v>7.0848000000000008E-2</v>
      </c>
      <c r="H28" s="3"/>
      <c r="I28" s="3">
        <f>E28*1.2</f>
        <v>0.10627199999999999</v>
      </c>
      <c r="J28" s="3"/>
      <c r="K28" s="3" t="s">
        <v>76</v>
      </c>
    </row>
    <row r="29" spans="1:11" x14ac:dyDescent="0.3">
      <c r="A29" s="3" t="s">
        <v>70</v>
      </c>
      <c r="B29" s="3" t="s">
        <v>55</v>
      </c>
      <c r="C29" s="3" t="s">
        <v>27</v>
      </c>
      <c r="D29" s="3" t="s">
        <v>20</v>
      </c>
      <c r="E29" s="3">
        <v>0.2087</v>
      </c>
      <c r="F29" s="3" t="s">
        <v>22</v>
      </c>
      <c r="G29" s="3">
        <v>4.6300000000000001E-2</v>
      </c>
      <c r="H29" s="3"/>
      <c r="I29" s="4">
        <v>0.34</v>
      </c>
      <c r="J29" s="3"/>
      <c r="K29" s="3" t="s">
        <v>71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97</v>
      </c>
      <c r="B35" s="3" t="s">
        <v>98</v>
      </c>
      <c r="C35" s="3" t="s">
        <v>27</v>
      </c>
      <c r="D35" s="3" t="s">
        <v>99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100</v>
      </c>
    </row>
    <row r="36" spans="1:11" x14ac:dyDescent="0.3">
      <c r="A36" s="3" t="s">
        <v>101</v>
      </c>
      <c r="B36" s="3" t="s">
        <v>98</v>
      </c>
      <c r="C36" s="3" t="s">
        <v>27</v>
      </c>
      <c r="D36" s="3" t="s">
        <v>15</v>
      </c>
      <c r="E36" s="3">
        <v>1.2</v>
      </c>
      <c r="F36" s="3" t="s">
        <v>22</v>
      </c>
      <c r="G36" s="3">
        <f t="shared" si="1"/>
        <v>1.08</v>
      </c>
      <c r="H36" s="3"/>
      <c r="I36" s="3">
        <f>1.1*E36</f>
        <v>1.32</v>
      </c>
      <c r="J36" s="3"/>
      <c r="K36" s="3" t="s">
        <v>102</v>
      </c>
    </row>
    <row r="37" spans="1:11" x14ac:dyDescent="0.3">
      <c r="A37" s="3" t="s">
        <v>103</v>
      </c>
      <c r="B37" s="3" t="s">
        <v>98</v>
      </c>
      <c r="C37" s="3" t="s">
        <v>27</v>
      </c>
      <c r="D37" s="3" t="s">
        <v>104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105</v>
      </c>
    </row>
    <row r="38" spans="1:11" x14ac:dyDescent="0.3">
      <c r="A38" s="3" t="s">
        <v>106</v>
      </c>
      <c r="B38" s="3" t="s">
        <v>98</v>
      </c>
      <c r="C38" s="3" t="s">
        <v>27</v>
      </c>
      <c r="D38" s="3" t="s">
        <v>107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108</v>
      </c>
    </row>
    <row r="39" spans="1:11" x14ac:dyDescent="0.3">
      <c r="A39" s="3" t="s">
        <v>132</v>
      </c>
      <c r="B39" s="3" t="s">
        <v>98</v>
      </c>
      <c r="C39" s="3" t="s">
        <v>27</v>
      </c>
      <c r="D39" s="3" t="s">
        <v>8</v>
      </c>
      <c r="E39" s="3">
        <v>0.97199999999999998</v>
      </c>
      <c r="F39" s="3" t="s">
        <v>22</v>
      </c>
      <c r="G39" s="3">
        <f>1-2*(1-E39)</f>
        <v>0.94399999999999995</v>
      </c>
      <c r="H39" s="3"/>
      <c r="I39" s="3">
        <v>1</v>
      </c>
      <c r="J39" s="3"/>
      <c r="K39" s="3" t="s">
        <v>109</v>
      </c>
    </row>
    <row r="40" spans="1:11" x14ac:dyDescent="0.3">
      <c r="A40" s="3" t="s">
        <v>110</v>
      </c>
      <c r="B40" s="3" t="s">
        <v>98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1" x14ac:dyDescent="0.3">
      <c r="A41" s="3" t="s">
        <v>131</v>
      </c>
      <c r="B41" s="3" t="s">
        <v>98</v>
      </c>
      <c r="C41" s="3" t="s">
        <v>27</v>
      </c>
      <c r="D41" s="3" t="s">
        <v>99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1" x14ac:dyDescent="0.3">
      <c r="A42" s="3" t="s">
        <v>114</v>
      </c>
      <c r="B42" s="3" t="s">
        <v>98</v>
      </c>
      <c r="C42" s="3" t="s">
        <v>27</v>
      </c>
      <c r="D42" s="3" t="s">
        <v>15</v>
      </c>
      <c r="E42" s="3">
        <v>8.9</v>
      </c>
      <c r="F42" s="3" t="s">
        <v>22</v>
      </c>
      <c r="G42" s="3">
        <f>0.9*E42</f>
        <v>8.01</v>
      </c>
      <c r="H42" s="3"/>
      <c r="I42" s="3">
        <f>1.1*E42</f>
        <v>9.7900000000000009</v>
      </c>
      <c r="J42" s="3"/>
      <c r="K42" s="3" t="s">
        <v>115</v>
      </c>
    </row>
    <row r="43" spans="1:11" x14ac:dyDescent="0.3">
      <c r="A43" s="3" t="s">
        <v>116</v>
      </c>
      <c r="B43" s="3" t="s">
        <v>98</v>
      </c>
      <c r="C43" s="3" t="s">
        <v>27</v>
      </c>
      <c r="D43" s="3" t="s">
        <v>104</v>
      </c>
      <c r="E43" s="3">
        <v>100</v>
      </c>
      <c r="F43" s="3" t="s">
        <v>22</v>
      </c>
      <c r="G43" s="3">
        <f>0.9*E43</f>
        <v>90</v>
      </c>
      <c r="H43" s="3"/>
      <c r="I43" s="3">
        <f>1.1*E43</f>
        <v>110.00000000000001</v>
      </c>
      <c r="J43" s="3"/>
      <c r="K43" s="3" t="s">
        <v>117</v>
      </c>
    </row>
    <row r="44" spans="1:11" x14ac:dyDescent="0.3">
      <c r="A44" s="3" t="s">
        <v>118</v>
      </c>
      <c r="B44" s="3" t="s">
        <v>98</v>
      </c>
      <c r="C44" s="3" t="s">
        <v>27</v>
      </c>
      <c r="D44" s="3" t="s">
        <v>8</v>
      </c>
      <c r="E44" s="3">
        <v>0.86499999999999999</v>
      </c>
      <c r="F44" s="3" t="s">
        <v>22</v>
      </c>
      <c r="G44" s="3">
        <f>0.9*E44</f>
        <v>0.77849999999999997</v>
      </c>
      <c r="H44" s="3"/>
      <c r="I44" s="3">
        <f>1.1*E44</f>
        <v>0.95150000000000001</v>
      </c>
      <c r="J44" s="3"/>
      <c r="K44" s="3" t="s">
        <v>119</v>
      </c>
    </row>
    <row r="45" spans="1:11" x14ac:dyDescent="0.3">
      <c r="A45" s="3" t="s">
        <v>120</v>
      </c>
      <c r="B45" s="3" t="s">
        <v>98</v>
      </c>
      <c r="C45" s="3" t="s">
        <v>27</v>
      </c>
      <c r="D45" s="3" t="s">
        <v>107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121</v>
      </c>
    </row>
    <row r="46" spans="1:11" x14ac:dyDescent="0.3">
      <c r="A46" s="3" t="s">
        <v>122</v>
      </c>
      <c r="B46" s="3" t="s">
        <v>98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123</v>
      </c>
    </row>
    <row r="47" spans="1:11" x14ac:dyDescent="0.3">
      <c r="A47" s="3" t="s">
        <v>124</v>
      </c>
      <c r="B47" s="3" t="s">
        <v>98</v>
      </c>
      <c r="C47" s="3" t="s">
        <v>27</v>
      </c>
      <c r="D47" s="3" t="s">
        <v>15</v>
      </c>
      <c r="E47" s="3">
        <v>8.01</v>
      </c>
      <c r="F47" s="3" t="s">
        <v>22</v>
      </c>
      <c r="G47" s="3">
        <f>0.9*E47</f>
        <v>7.2089999999999996</v>
      </c>
      <c r="H47" s="3"/>
      <c r="I47" s="3">
        <f>1.1*E47</f>
        <v>8.8109999999999999</v>
      </c>
      <c r="J47" s="3"/>
      <c r="K47" s="3" t="s">
        <v>125</v>
      </c>
    </row>
    <row r="48" spans="1:11" x14ac:dyDescent="0.3">
      <c r="A48" s="3" t="s">
        <v>133</v>
      </c>
      <c r="B48" s="3" t="s">
        <v>98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126</v>
      </c>
    </row>
    <row r="49" spans="1:11" x14ac:dyDescent="0.3">
      <c r="A49" s="3" t="s">
        <v>127</v>
      </c>
      <c r="B49" s="3" t="s">
        <v>98</v>
      </c>
      <c r="C49" s="3" t="s">
        <v>27</v>
      </c>
      <c r="D49" s="3" t="s">
        <v>104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128</v>
      </c>
    </row>
    <row r="50" spans="1:11" x14ac:dyDescent="0.3">
      <c r="A50" s="3" t="s">
        <v>135</v>
      </c>
      <c r="B50" s="3" t="s">
        <v>98</v>
      </c>
      <c r="C50" s="3" t="s">
        <v>27</v>
      </c>
      <c r="D50" s="3" t="s">
        <v>107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136</v>
      </c>
    </row>
    <row r="51" spans="1:11" x14ac:dyDescent="0.3">
      <c r="A51" s="3" t="s">
        <v>137</v>
      </c>
      <c r="B51" s="3" t="s">
        <v>98</v>
      </c>
      <c r="C51" s="3"/>
      <c r="D51" s="3" t="s">
        <v>143</v>
      </c>
      <c r="E51" s="3">
        <v>35.334000000000003</v>
      </c>
      <c r="F51" s="3" t="s">
        <v>22</v>
      </c>
      <c r="G51" s="3">
        <f t="shared" ref="G51:G53" si="2">0.9*E51</f>
        <v>31.800600000000003</v>
      </c>
      <c r="H51" s="3"/>
      <c r="I51" s="3">
        <f t="shared" ref="I51:I53" si="3">1.1*E51</f>
        <v>38.867400000000004</v>
      </c>
      <c r="J51" s="3"/>
      <c r="K51" s="3" t="s">
        <v>139</v>
      </c>
    </row>
    <row r="52" spans="1:11" x14ac:dyDescent="0.3">
      <c r="A52" s="3" t="s">
        <v>141</v>
      </c>
      <c r="B52" s="3" t="s">
        <v>98</v>
      </c>
      <c r="C52" s="3"/>
      <c r="D52" s="3" t="s">
        <v>144</v>
      </c>
      <c r="E52" s="3">
        <v>42.439</v>
      </c>
      <c r="F52" s="3" t="s">
        <v>22</v>
      </c>
      <c r="G52" s="3">
        <f t="shared" ref="G52" si="4">0.9*E52</f>
        <v>38.195100000000004</v>
      </c>
      <c r="H52" s="3"/>
      <c r="I52" s="3">
        <f t="shared" ref="I52" si="5">1.1*E52</f>
        <v>46.682900000000004</v>
      </c>
      <c r="J52" s="3"/>
      <c r="K52" s="3" t="s">
        <v>142</v>
      </c>
    </row>
    <row r="53" spans="1:11" x14ac:dyDescent="0.3">
      <c r="A53" s="3" t="s">
        <v>138</v>
      </c>
      <c r="B53" s="3" t="s">
        <v>98</v>
      </c>
      <c r="C53" s="3"/>
      <c r="D53" s="3" t="s">
        <v>145</v>
      </c>
      <c r="E53" s="3">
        <v>35.506</v>
      </c>
      <c r="F53" s="3" t="s">
        <v>22</v>
      </c>
      <c r="G53" s="3">
        <f t="shared" si="2"/>
        <v>31.955400000000001</v>
      </c>
      <c r="H53" s="3"/>
      <c r="I53" s="3">
        <f t="shared" si="3"/>
        <v>39.056600000000003</v>
      </c>
      <c r="J53" s="3"/>
      <c r="K53" s="3" t="s">
        <v>140</v>
      </c>
    </row>
    <row r="54" spans="1:11" x14ac:dyDescent="0.3">
      <c r="A54" s="3" t="s">
        <v>134</v>
      </c>
      <c r="B54" s="3" t="s">
        <v>14</v>
      </c>
      <c r="C54" s="3" t="s">
        <v>27</v>
      </c>
      <c r="D54" s="3" t="s">
        <v>15</v>
      </c>
      <c r="E54" s="3">
        <v>168</v>
      </c>
      <c r="F54" s="3" t="s">
        <v>42</v>
      </c>
      <c r="G54" s="3">
        <v>134.4</v>
      </c>
      <c r="H54" s="3">
        <v>168</v>
      </c>
      <c r="I54" s="3">
        <v>201.6</v>
      </c>
      <c r="J54" s="3"/>
      <c r="K54" s="3" t="s">
        <v>63</v>
      </c>
    </row>
    <row r="55" spans="1:11" x14ac:dyDescent="0.3">
      <c r="A55" s="3" t="s">
        <v>24</v>
      </c>
      <c r="B55" s="3" t="s">
        <v>23</v>
      </c>
      <c r="C55" s="3" t="s">
        <v>27</v>
      </c>
      <c r="D55" s="3" t="s">
        <v>8</v>
      </c>
      <c r="E55" s="3">
        <v>0.8</v>
      </c>
      <c r="F55" s="3" t="s">
        <v>22</v>
      </c>
      <c r="G55" s="3">
        <f>E55*0.9</f>
        <v>0.72000000000000008</v>
      </c>
      <c r="H55" s="3"/>
      <c r="I55" s="3">
        <f>E55*1.1</f>
        <v>0.88000000000000012</v>
      </c>
      <c r="J55" s="3"/>
      <c r="K55" s="3" t="s">
        <v>38</v>
      </c>
    </row>
    <row r="56" spans="1:11" x14ac:dyDescent="0.3">
      <c r="A56" s="3" t="s">
        <v>58</v>
      </c>
      <c r="B56" s="3" t="s">
        <v>23</v>
      </c>
      <c r="C56" s="3" t="s">
        <v>27</v>
      </c>
      <c r="D56" s="3" t="s">
        <v>8</v>
      </c>
      <c r="E56" s="3">
        <v>0.85</v>
      </c>
      <c r="F56" s="3" t="s">
        <v>22</v>
      </c>
      <c r="G56" s="3">
        <f>E56*0.9</f>
        <v>0.76500000000000001</v>
      </c>
      <c r="H56" s="3"/>
      <c r="I56" s="3">
        <f>E56*1.1</f>
        <v>0.93500000000000005</v>
      </c>
      <c r="J56" s="3"/>
      <c r="K56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2024-06-07T17:11:56Z</dcterms:modified>
</cp:coreProperties>
</file>